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8" yWindow="65524" windowWidth="11544" windowHeight="9576" activeTab="0"/>
  </bookViews>
  <sheets>
    <sheet name="一般会計歳入予算額（当初）" sheetId="1" r:id="rId1"/>
    <sheet name="一般会計歳出予算額（当初）" sheetId="2" r:id="rId2"/>
  </sheets>
  <definedNames>
    <definedName name="_xlfn.IFERROR" hidden="1">#NAME?</definedName>
    <definedName name="_xlnm.Print_Area" localSheetId="0">'一般会計歳入予算額（当初）'!$A$1:$J$67</definedName>
  </definedNames>
  <calcPr fullCalcOnLoad="1" fullPrecision="0"/>
</workbook>
</file>

<file path=xl/sharedStrings.xml><?xml version="1.0" encoding="utf-8"?>
<sst xmlns="http://schemas.openxmlformats.org/spreadsheetml/2006/main" count="122" uniqueCount="104">
  <si>
    <t>‰</t>
  </si>
  <si>
    <t>総額</t>
  </si>
  <si>
    <t>予　　算　　額</t>
  </si>
  <si>
    <t>（Δ）</t>
  </si>
  <si>
    <t>科目</t>
  </si>
  <si>
    <t>構成比</t>
  </si>
  <si>
    <t>前年度当初予算額</t>
  </si>
  <si>
    <t>歳　   　　入</t>
  </si>
  <si>
    <t>（単位　 千円）</t>
  </si>
  <si>
    <t>予　算　額</t>
  </si>
  <si>
    <t>当初予算額</t>
  </si>
  <si>
    <t>増・減（Δ）</t>
  </si>
  <si>
    <t>対 前 年 度</t>
  </si>
  <si>
    <t>前　 年 　度</t>
  </si>
  <si>
    <t>本 年 度 の 財 源</t>
  </si>
  <si>
    <t>特定財源</t>
  </si>
  <si>
    <t>一般財源</t>
  </si>
  <si>
    <t>環境費</t>
  </si>
  <si>
    <t>歳　　  　出</t>
  </si>
  <si>
    <t>配当割交付金</t>
  </si>
  <si>
    <t>株式等譲渡所得割交付金</t>
  </si>
  <si>
    <t>自動車重量譲与税</t>
  </si>
  <si>
    <t>産業経済費</t>
  </si>
  <si>
    <t>対前年度増・減</t>
  </si>
  <si>
    <t xml:space="preserve">            （単位　 千円）</t>
  </si>
  <si>
    <t>戸 籍 及 び 住 民 基 本 台 帳 費</t>
  </si>
  <si>
    <t>地方揮発油譲与税</t>
  </si>
  <si>
    <t>地域振興費</t>
  </si>
  <si>
    <t>一般会計歳入歳出予算額（当初）</t>
  </si>
  <si>
    <t>総額</t>
  </si>
  <si>
    <t>特別区税</t>
  </si>
  <si>
    <t>特別区民税</t>
  </si>
  <si>
    <t>軽自動車税</t>
  </si>
  <si>
    <t>特別区たばこ税</t>
  </si>
  <si>
    <t>地方譲与税</t>
  </si>
  <si>
    <t>利子割交付金</t>
  </si>
  <si>
    <t>地方消費税交付金</t>
  </si>
  <si>
    <t>自動車取得税交付金</t>
  </si>
  <si>
    <t>地方特例交付金</t>
  </si>
  <si>
    <t>特別区交付金</t>
  </si>
  <si>
    <t>特別区財政調整交付金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</si>
  <si>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</si>
  <si>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</si>
  <si>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</si>
  <si>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</si>
  <si>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</si>
  <si>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</si>
  <si>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</si>
  <si>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</si>
  <si>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</si>
  <si>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国庫委託金</t>
  </si>
  <si>
    <t>都支出金</t>
  </si>
  <si>
    <t>都負担金</t>
  </si>
  <si>
    <t>都補助金</t>
  </si>
  <si>
    <t>都委託金</t>
  </si>
  <si>
    <t>財産収入</t>
  </si>
  <si>
    <t>財産運用収入</t>
  </si>
  <si>
    <t>財産売払収入</t>
  </si>
  <si>
    <t>寄附金</t>
  </si>
  <si>
    <t>繰入金</t>
  </si>
  <si>
    <t>基金繰入金</t>
  </si>
  <si>
    <t>繰越金</t>
  </si>
  <si>
    <t>諸収入</t>
  </si>
  <si>
    <t>延滞金，加算金及び過料</t>
  </si>
  <si>
    <t>特別区預金利子</t>
  </si>
  <si>
    <t>貸付金元利収入</t>
  </si>
  <si>
    <t>受託事業収入</t>
  </si>
  <si>
    <t>収益事業収入</t>
  </si>
  <si>
    <t>雑入</t>
  </si>
  <si>
    <t>特別区債</t>
  </si>
  <si>
    <t>議会費</t>
  </si>
  <si>
    <t>総務費</t>
  </si>
  <si>
    <t>総務管理費</t>
  </si>
  <si>
    <t>徴税費</t>
  </si>
  <si>
    <t>選挙費</t>
  </si>
  <si>
    <t>統計調査費</t>
  </si>
  <si>
    <t>監査委員費</t>
  </si>
  <si>
    <t>民生費</t>
  </si>
  <si>
    <t>社　会　福　祉　費</t>
  </si>
  <si>
    <t>児　童　福　祉　費</t>
  </si>
  <si>
    <t>生　活　保　護　費</t>
  </si>
  <si>
    <t>衛生費</t>
  </si>
  <si>
    <t>保　健　衛　生　費</t>
  </si>
  <si>
    <t>清      掃  　  費</t>
  </si>
  <si>
    <t>産業経済費</t>
  </si>
  <si>
    <t>土木費</t>
  </si>
  <si>
    <t>土　木　管　理　費</t>
  </si>
  <si>
    <t>道　路　橋　梁　費</t>
  </si>
  <si>
    <t>河　　　川　　　費</t>
  </si>
  <si>
    <t>都　市　計　画　費</t>
  </si>
  <si>
    <t>建　　　築　　　費</t>
  </si>
  <si>
    <t>住　　　宅　　　費</t>
  </si>
  <si>
    <t>教育費</t>
  </si>
  <si>
    <t>教　育　総　務　費</t>
  </si>
  <si>
    <t>学　校　教　育　費</t>
  </si>
  <si>
    <t>公債費</t>
  </si>
  <si>
    <t>公　　　債　　　費</t>
  </si>
  <si>
    <t>予備費</t>
  </si>
  <si>
    <t>予　　　備　　　費</t>
  </si>
  <si>
    <t>注）　構成比については四捨五入処理の関係上、全体とその内訳の合計が一致しない場合がある。</t>
  </si>
  <si>
    <t>資料：企画部財政課</t>
  </si>
  <si>
    <t>防災費</t>
  </si>
  <si>
    <t>森林環境譲与税</t>
  </si>
  <si>
    <t>（  令 和 元 [2019]  年 度 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</si>
</sst>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Δ&quot;#,##0;&quot;―&quot;"/>
    <numFmt numFmtId="178" formatCode="#,##0.0;&quot;Δ&quot;#,##0.0;&quot;―&quot;"/>
    <numFmt numFmtId="179" formatCode="0.0_);[Red]\(0.0\)"/>
    <numFmt numFmtId="180" formatCode="#,##0.0;[Red]\-#,##0.0"/>
    <numFmt numFmtId="181" formatCode="0.0"/>
    <numFmt numFmtId="182" formatCode="#,##0.00;&quot;Δ&quot;#,##0.00;&quot;―&quot;"/>
    <numFmt numFmtId="183" formatCode="#,##0.000;&quot;Δ&quot;#,##0.000;&quot;―&quot;"/>
    <numFmt numFmtId="184" formatCode="#,##0.0000;&quot;Δ&quot;#,##0.0000;&quot;―&quot;"/>
    <numFmt numFmtId="185" formatCode="#,##0;&quot;Δ &quot;#,##0;&quot;―&quot;"/>
    <numFmt numFmtId="186" formatCode="0_ "/>
  </numFmts>
  <fonts count="58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.5"/>
      <name val="ＭＳ Ｐ明朝"/>
      <family val="1"/>
    </font>
    <font>
      <sz val="12"/>
      <name val="ＭＳ Ｐ明朝"/>
      <family val="1"/>
    </font>
    <font>
      <sz val="10.5"/>
      <name val="ＭＳ Ｐゴシック"/>
      <family val="3"/>
    </font>
    <font>
      <sz val="6"/>
      <name val="明朝体"/>
      <family val="3"/>
    </font>
    <font>
      <sz val="11"/>
      <name val="ＭＳ Ｐゴシック"/>
      <family val="3"/>
    </font>
    <font>
      <b/>
      <sz val="10"/>
      <name val="Century Gothic"/>
      <family val="2"/>
    </font>
    <font>
      <sz val="10"/>
      <name val="ＭＳ Ｐ明朝"/>
      <family val="1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10"/>
      <name val="ＭＳ Ｐゴシック"/>
      <family val="3"/>
    </font>
    <font>
      <sz val="10"/>
      <name val="明朝体"/>
      <family val="3"/>
    </font>
    <font>
      <sz val="10"/>
      <color indexed="12"/>
      <name val="ＭＳ Ｐ明朝"/>
      <family val="1"/>
    </font>
    <font>
      <sz val="10.5"/>
      <color indexed="12"/>
      <name val="ＭＳ Ｐ明朝"/>
      <family val="1"/>
    </font>
    <font>
      <sz val="9"/>
      <color indexed="12"/>
      <name val="Century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Century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double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1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6" fillId="0" borderId="0" xfId="0" applyFont="1" applyFill="1" applyAlignment="1">
      <alignment/>
    </xf>
    <xf numFmtId="177" fontId="9" fillId="0" borderId="10" xfId="49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177" fontId="9" fillId="0" borderId="10" xfId="0" applyNumberFormat="1" applyFont="1" applyFill="1" applyBorder="1" applyAlignment="1">
      <alignment vertical="center"/>
    </xf>
    <xf numFmtId="185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10" fillId="0" borderId="10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81" fontId="9" fillId="0" borderId="0" xfId="49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/>
    </xf>
    <xf numFmtId="0" fontId="10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0" xfId="0" applyNumberFormat="1" applyFont="1" applyFill="1" applyAlignment="1">
      <alignment/>
    </xf>
    <xf numFmtId="177" fontId="9" fillId="0" borderId="0" xfId="49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top"/>
    </xf>
    <xf numFmtId="178" fontId="4" fillId="0" borderId="0" xfId="0" applyNumberFormat="1" applyFont="1" applyFill="1" applyBorder="1" applyAlignment="1">
      <alignment vertical="top"/>
    </xf>
    <xf numFmtId="0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top"/>
    </xf>
    <xf numFmtId="178" fontId="10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/>
    </xf>
    <xf numFmtId="178" fontId="10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177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1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NumberFormat="1" applyFont="1" applyFill="1" applyBorder="1" applyAlignment="1">
      <alignment vertical="top"/>
    </xf>
    <xf numFmtId="0" fontId="4" fillId="0" borderId="15" xfId="0" applyNumberFormat="1" applyFont="1" applyFill="1" applyBorder="1" applyAlignment="1">
      <alignment vertical="top"/>
    </xf>
    <xf numFmtId="178" fontId="4" fillId="0" borderId="14" xfId="0" applyNumberFormat="1" applyFont="1" applyFill="1" applyBorder="1" applyAlignment="1">
      <alignment vertical="top"/>
    </xf>
    <xf numFmtId="0" fontId="4" fillId="0" borderId="16" xfId="0" applyNumberFormat="1" applyFont="1" applyFill="1" applyBorder="1" applyAlignment="1">
      <alignment vertical="top"/>
    </xf>
    <xf numFmtId="179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5" fillId="0" borderId="14" xfId="0" applyFont="1" applyFill="1" applyBorder="1" applyAlignment="1">
      <alignment horizontal="distributed" vertical="center"/>
    </xf>
    <xf numFmtId="0" fontId="10" fillId="0" borderId="14" xfId="0" applyNumberFormat="1" applyFont="1" applyFill="1" applyBorder="1" applyAlignment="1">
      <alignment horizontal="distributed" vertical="center"/>
    </xf>
    <xf numFmtId="0" fontId="15" fillId="0" borderId="17" xfId="0" applyNumberFormat="1" applyFont="1" applyFill="1" applyBorder="1" applyAlignment="1">
      <alignment vertical="center"/>
    </xf>
    <xf numFmtId="177" fontId="17" fillId="0" borderId="14" xfId="49" applyNumberFormat="1" applyFont="1" applyFill="1" applyBorder="1" applyAlignment="1">
      <alignment horizontal="right" vertical="center"/>
    </xf>
    <xf numFmtId="179" fontId="17" fillId="0" borderId="14" xfId="49" applyNumberFormat="1" applyFont="1" applyFill="1" applyBorder="1" applyAlignment="1">
      <alignment/>
    </xf>
    <xf numFmtId="185" fontId="17" fillId="0" borderId="16" xfId="49" applyNumberFormat="1" applyFont="1" applyFill="1" applyBorder="1" applyAlignment="1">
      <alignment/>
    </xf>
    <xf numFmtId="0" fontId="19" fillId="0" borderId="0" xfId="0" applyNumberFormat="1" applyFont="1" applyFill="1" applyAlignment="1">
      <alignment vertical="top"/>
    </xf>
    <xf numFmtId="0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0" fillId="0" borderId="18" xfId="0" applyNumberFormat="1" applyFont="1" applyFill="1" applyBorder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/>
    </xf>
    <xf numFmtId="0" fontId="10" fillId="0" borderId="21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24" xfId="0" applyNumberFormat="1" applyFont="1" applyFill="1" applyBorder="1" applyAlignment="1">
      <alignment horizontal="right" vertical="center"/>
    </xf>
    <xf numFmtId="0" fontId="10" fillId="0" borderId="24" xfId="0" applyNumberFormat="1" applyFont="1" applyFill="1" applyBorder="1" applyAlignment="1">
      <alignment/>
    </xf>
    <xf numFmtId="0" fontId="10" fillId="0" borderId="25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10" fillId="0" borderId="27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distributed"/>
    </xf>
    <xf numFmtId="0" fontId="10" fillId="0" borderId="10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Alignment="1">
      <alignment/>
    </xf>
    <xf numFmtId="177" fontId="20" fillId="0" borderId="10" xfId="49" applyNumberFormat="1" applyFont="1" applyFill="1" applyBorder="1" applyAlignment="1">
      <alignment horizontal="right" vertical="center"/>
    </xf>
    <xf numFmtId="177" fontId="20" fillId="0" borderId="0" xfId="49" applyNumberFormat="1" applyFont="1" applyFill="1" applyBorder="1" applyAlignment="1">
      <alignment horizontal="right" vertical="center"/>
    </xf>
    <xf numFmtId="177" fontId="20" fillId="0" borderId="10" xfId="49" applyNumberFormat="1" applyFont="1" applyFill="1" applyBorder="1" applyAlignment="1">
      <alignment vertical="center"/>
    </xf>
    <xf numFmtId="177" fontId="20" fillId="0" borderId="0" xfId="49" applyNumberFormat="1" applyFont="1" applyFill="1" applyBorder="1" applyAlignment="1">
      <alignment vertical="center"/>
    </xf>
    <xf numFmtId="177" fontId="20" fillId="0" borderId="10" xfId="0" applyNumberFormat="1" applyFont="1" applyFill="1" applyBorder="1" applyAlignment="1">
      <alignment vertical="center"/>
    </xf>
    <xf numFmtId="178" fontId="20" fillId="0" borderId="0" xfId="0" applyNumberFormat="1" applyFont="1" applyFill="1" applyBorder="1" applyAlignment="1">
      <alignment vertical="center"/>
    </xf>
    <xf numFmtId="177" fontId="20" fillId="0" borderId="0" xfId="0" applyNumberFormat="1" applyFont="1" applyFill="1" applyBorder="1" applyAlignment="1">
      <alignment vertical="center"/>
    </xf>
    <xf numFmtId="185" fontId="20" fillId="0" borderId="0" xfId="0" applyNumberFormat="1" applyFont="1" applyFill="1" applyBorder="1" applyAlignment="1">
      <alignment vertical="center"/>
    </xf>
    <xf numFmtId="185" fontId="10" fillId="0" borderId="0" xfId="0" applyNumberFormat="1" applyFont="1" applyFill="1" applyAlignment="1">
      <alignment/>
    </xf>
    <xf numFmtId="181" fontId="9" fillId="0" borderId="0" xfId="0" applyNumberFormat="1" applyFont="1" applyFill="1" applyAlignment="1">
      <alignment vertical="center"/>
    </xf>
    <xf numFmtId="178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/>
    </xf>
    <xf numFmtId="181" fontId="20" fillId="0" borderId="0" xfId="49" applyNumberFormat="1" applyFont="1" applyFill="1" applyBorder="1" applyAlignment="1">
      <alignment vertical="center"/>
    </xf>
    <xf numFmtId="179" fontId="20" fillId="0" borderId="0" xfId="49" applyNumberFormat="1" applyFont="1" applyFill="1" applyAlignment="1">
      <alignment/>
    </xf>
    <xf numFmtId="0" fontId="10" fillId="0" borderId="31" xfId="0" applyNumberFormat="1" applyFont="1" applyFill="1" applyBorder="1" applyAlignment="1">
      <alignment/>
    </xf>
    <xf numFmtId="185" fontId="9" fillId="0" borderId="25" xfId="49" applyNumberFormat="1" applyFont="1" applyFill="1" applyBorder="1" applyAlignment="1">
      <alignment vertical="center"/>
    </xf>
    <xf numFmtId="185" fontId="20" fillId="0" borderId="25" xfId="49" applyNumberFormat="1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177" fontId="20" fillId="0" borderId="25" xfId="0" applyNumberFormat="1" applyFont="1" applyFill="1" applyBorder="1" applyAlignment="1">
      <alignment vertical="center"/>
    </xf>
    <xf numFmtId="177" fontId="9" fillId="0" borderId="25" xfId="0" applyNumberFormat="1" applyFont="1" applyFill="1" applyBorder="1" applyAlignment="1">
      <alignment vertical="center"/>
    </xf>
    <xf numFmtId="177" fontId="10" fillId="0" borderId="25" xfId="0" applyNumberFormat="1" applyFont="1" applyFill="1" applyBorder="1" applyAlignment="1">
      <alignment/>
    </xf>
    <xf numFmtId="177" fontId="57" fillId="0" borderId="10" xfId="0" applyNumberFormat="1" applyFont="1" applyFill="1" applyBorder="1" applyAlignment="1">
      <alignment vertical="center"/>
    </xf>
    <xf numFmtId="177" fontId="57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horizontal="distributed" vertical="center"/>
    </xf>
    <xf numFmtId="0" fontId="10" fillId="0" borderId="0" xfId="0" applyNumberFormat="1" applyFont="1" applyFill="1" applyAlignment="1">
      <alignment horizontal="distributed" vertical="distributed"/>
    </xf>
    <xf numFmtId="0" fontId="10" fillId="0" borderId="19" xfId="0" applyNumberFormat="1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vertical="center"/>
    </xf>
    <xf numFmtId="0" fontId="10" fillId="0" borderId="26" xfId="0" applyNumberFormat="1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8" fillId="0" borderId="0" xfId="0" applyNumberFormat="1" applyFont="1" applyFill="1" applyAlignment="1">
      <alignment horizontal="center" vertical="center"/>
    </xf>
    <xf numFmtId="0" fontId="10" fillId="0" borderId="14" xfId="0" applyNumberFormat="1" applyFont="1" applyFill="1" applyBorder="1" applyAlignment="1">
      <alignment horizontal="distributed" vertical="center"/>
    </xf>
    <xf numFmtId="0" fontId="21" fillId="0" borderId="0" xfId="0" applyNumberFormat="1" applyFont="1" applyFill="1" applyAlignment="1">
      <alignment horizontal="distributed" vertical="center"/>
    </xf>
    <xf numFmtId="177" fontId="2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distributed" vertical="center" wrapText="1"/>
    </xf>
    <xf numFmtId="0" fontId="10" fillId="0" borderId="0" xfId="0" applyNumberFormat="1" applyFont="1" applyFill="1" applyBorder="1" applyAlignment="1">
      <alignment horizontal="distributed" vertical="center"/>
    </xf>
    <xf numFmtId="0" fontId="19" fillId="0" borderId="14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right" vertical="center"/>
    </xf>
    <xf numFmtId="0" fontId="18" fillId="0" borderId="14" xfId="0" applyNumberFormat="1" applyFont="1" applyFill="1" applyBorder="1" applyAlignment="1">
      <alignment horizontal="center"/>
    </xf>
    <xf numFmtId="0" fontId="10" fillId="0" borderId="32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distributed" vertical="center"/>
    </xf>
    <xf numFmtId="0" fontId="10" fillId="0" borderId="21" xfId="0" applyNumberFormat="1" applyFont="1" applyFill="1" applyBorder="1" applyAlignment="1">
      <alignment horizontal="distributed" vertical="center"/>
    </xf>
    <xf numFmtId="177" fontId="57" fillId="0" borderId="10" xfId="0" applyNumberFormat="1" applyFont="1" applyFill="1" applyBorder="1" applyAlignment="1" applyProtection="1">
      <alignment vertical="center"/>
      <protection locked="0"/>
    </xf>
    <xf numFmtId="177" fontId="20" fillId="0" borderId="0" xfId="0" applyNumberFormat="1" applyFont="1" applyFill="1" applyBorder="1" applyAlignment="1" applyProtection="1">
      <alignment vertical="center"/>
      <protection locked="0"/>
    </xf>
    <xf numFmtId="177" fontId="57" fillId="0" borderId="10" xfId="0" applyNumberFormat="1" applyFont="1" applyFill="1" applyBorder="1" applyAlignment="1" applyProtection="1">
      <alignment horizontal="right" vertical="center"/>
      <protection locked="0"/>
    </xf>
    <xf numFmtId="178" fontId="57" fillId="0" borderId="0" xfId="0" applyNumberFormat="1" applyFont="1" applyFill="1" applyBorder="1" applyAlignment="1">
      <alignment vertical="center"/>
    </xf>
    <xf numFmtId="177" fontId="57" fillId="0" borderId="0" xfId="0" applyNumberFormat="1" applyFont="1" applyFill="1" applyBorder="1" applyAlignment="1" applyProtection="1">
      <alignment horizontal="right" vertical="center"/>
      <protection locked="0"/>
    </xf>
    <xf numFmtId="185" fontId="57" fillId="0" borderId="0" xfId="0" applyNumberFormat="1" applyFont="1" applyFill="1" applyBorder="1" applyAlignment="1">
      <alignment horizontal="right" vertical="center"/>
    </xf>
    <xf numFmtId="177" fontId="20" fillId="0" borderId="25" xfId="0" applyNumberFormat="1" applyFont="1" applyFill="1" applyBorder="1" applyAlignment="1" applyProtection="1">
      <alignment vertical="center"/>
      <protection locked="0"/>
    </xf>
    <xf numFmtId="177" fontId="20" fillId="0" borderId="25" xfId="0" applyNumberFormat="1" applyFont="1" applyFill="1" applyBorder="1" applyAlignment="1" applyProtection="1">
      <alignment horizontal="right" vertical="center"/>
      <protection locked="0"/>
    </xf>
    <xf numFmtId="177" fontId="20" fillId="0" borderId="25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7"/>
  <sheetViews>
    <sheetView showGridLines="0" tabSelected="1" zoomScaleSheetLayoutView="10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29" sqref="F29"/>
    </sheetView>
  </sheetViews>
  <sheetFormatPr defaultColWidth="9.875" defaultRowHeight="12.75"/>
  <cols>
    <col min="1" max="1" width="1.4921875" style="3" customWidth="1"/>
    <col min="2" max="3" width="1.625" style="3" customWidth="1"/>
    <col min="4" max="4" width="22.625" style="18" customWidth="1"/>
    <col min="5" max="5" width="2.375" style="18" customWidth="1"/>
    <col min="6" max="6" width="15.875" style="18" customWidth="1"/>
    <col min="7" max="7" width="10.625" style="18" customWidth="1"/>
    <col min="8" max="8" width="17.625" style="18" customWidth="1"/>
    <col min="9" max="9" width="10.625" style="18" customWidth="1"/>
    <col min="10" max="10" width="14.00390625" style="18" customWidth="1"/>
    <col min="11" max="250" width="9.875" style="3" customWidth="1"/>
    <col min="251" max="16384" width="9.875" style="3" customWidth="1"/>
  </cols>
  <sheetData>
    <row r="1" spans="1:5" ht="12.75">
      <c r="A1" s="36"/>
      <c r="D1" s="3"/>
      <c r="E1" s="38"/>
    </row>
    <row r="2" ht="8.25" customHeight="1"/>
    <row r="3" spans="5:10" s="45" customFormat="1" ht="16.5" customHeight="1" thickBot="1">
      <c r="E3" s="37"/>
      <c r="F3" s="125" t="s">
        <v>28</v>
      </c>
      <c r="G3" s="125"/>
      <c r="H3" s="125"/>
      <c r="I3" s="46"/>
      <c r="J3" s="46"/>
    </row>
    <row r="4" spans="4:8" ht="16.5" customHeight="1" thickTop="1">
      <c r="D4" s="3"/>
      <c r="E4" s="38"/>
      <c r="F4" s="124" t="s">
        <v>103</v>
      </c>
      <c r="G4" s="124"/>
      <c r="H4" s="124"/>
    </row>
    <row r="5" spans="4:10" ht="18" customHeight="1" thickBot="1">
      <c r="D5" s="67" t="s">
        <v>7</v>
      </c>
      <c r="E5" s="36"/>
      <c r="H5" s="3"/>
      <c r="J5" s="68" t="s">
        <v>8</v>
      </c>
    </row>
    <row r="6" spans="1:10" s="10" customFormat="1" ht="12" customHeight="1" thickTop="1">
      <c r="A6" s="120" t="s">
        <v>4</v>
      </c>
      <c r="B6" s="121"/>
      <c r="C6" s="121"/>
      <c r="D6" s="121"/>
      <c r="E6" s="70"/>
      <c r="F6" s="118" t="s">
        <v>2</v>
      </c>
      <c r="G6" s="118" t="s">
        <v>5</v>
      </c>
      <c r="H6" s="118" t="s">
        <v>6</v>
      </c>
      <c r="I6" s="118" t="s">
        <v>5</v>
      </c>
      <c r="J6" s="72" t="s">
        <v>23</v>
      </c>
    </row>
    <row r="7" spans="1:10" s="10" customFormat="1" ht="12" customHeight="1">
      <c r="A7" s="122"/>
      <c r="B7" s="123"/>
      <c r="C7" s="123"/>
      <c r="D7" s="123"/>
      <c r="E7" s="73"/>
      <c r="F7" s="119"/>
      <c r="G7" s="119"/>
      <c r="H7" s="119"/>
      <c r="I7" s="119"/>
      <c r="J7" s="74" t="s">
        <v>3</v>
      </c>
    </row>
    <row r="8" spans="1:10" s="10" customFormat="1" ht="12" customHeight="1">
      <c r="A8" s="75"/>
      <c r="B8" s="15"/>
      <c r="C8" s="15"/>
      <c r="D8" s="57"/>
      <c r="E8" s="57"/>
      <c r="F8" s="76"/>
      <c r="G8" s="77" t="s">
        <v>0</v>
      </c>
      <c r="H8" s="78"/>
      <c r="I8" s="77" t="s">
        <v>0</v>
      </c>
      <c r="J8" s="107"/>
    </row>
    <row r="9" spans="1:10" s="1" customFormat="1" ht="12" customHeight="1">
      <c r="A9" s="48"/>
      <c r="B9" s="126" t="s">
        <v>1</v>
      </c>
      <c r="C9" s="126"/>
      <c r="D9" s="126"/>
      <c r="E9" s="12"/>
      <c r="F9" s="2">
        <v>187754000</v>
      </c>
      <c r="G9" s="9">
        <v>1000</v>
      </c>
      <c r="H9" s="22">
        <v>174578000</v>
      </c>
      <c r="I9" s="9">
        <v>1000</v>
      </c>
      <c r="J9" s="108">
        <v>13176000</v>
      </c>
    </row>
    <row r="10" spans="1:10" ht="12" customHeight="1">
      <c r="A10" s="47"/>
      <c r="B10" s="103"/>
      <c r="C10" s="116" t="s">
        <v>30</v>
      </c>
      <c r="D10" s="116"/>
      <c r="E10" s="15"/>
      <c r="F10" s="93">
        <v>47821000</v>
      </c>
      <c r="G10" s="105">
        <v>254.7</v>
      </c>
      <c r="H10" s="94">
        <v>45186500</v>
      </c>
      <c r="I10" s="106">
        <v>258.8</v>
      </c>
      <c r="J10" s="109">
        <v>2634500</v>
      </c>
    </row>
    <row r="11" spans="1:10" ht="12" customHeight="1">
      <c r="A11" s="47"/>
      <c r="B11" s="103"/>
      <c r="C11" s="103"/>
      <c r="D11" s="102" t="s">
        <v>31</v>
      </c>
      <c r="E11" s="13"/>
      <c r="F11" s="93">
        <v>44634500</v>
      </c>
      <c r="G11" s="105">
        <v>237.7</v>
      </c>
      <c r="H11" s="94">
        <v>42001700</v>
      </c>
      <c r="I11" s="106">
        <v>240.6</v>
      </c>
      <c r="J11" s="109">
        <v>2632800</v>
      </c>
    </row>
    <row r="12" spans="1:10" ht="12" customHeight="1">
      <c r="A12" s="47"/>
      <c r="B12" s="103"/>
      <c r="C12" s="103"/>
      <c r="D12" s="102" t="s">
        <v>32</v>
      </c>
      <c r="E12" s="13"/>
      <c r="F12" s="93">
        <v>128500</v>
      </c>
      <c r="G12" s="105">
        <v>0.7</v>
      </c>
      <c r="H12" s="94">
        <v>122000</v>
      </c>
      <c r="I12" s="106">
        <v>0.7</v>
      </c>
      <c r="J12" s="109">
        <v>6500</v>
      </c>
    </row>
    <row r="13" spans="1:10" ht="12" customHeight="1">
      <c r="A13" s="47"/>
      <c r="B13" s="103"/>
      <c r="C13" s="103"/>
      <c r="D13" s="102" t="s">
        <v>33</v>
      </c>
      <c r="E13" s="13"/>
      <c r="F13" s="93">
        <v>3058000</v>
      </c>
      <c r="G13" s="105">
        <v>16.3</v>
      </c>
      <c r="H13" s="94">
        <v>3062800</v>
      </c>
      <c r="I13" s="106">
        <v>17.5</v>
      </c>
      <c r="J13" s="109">
        <v>-4800</v>
      </c>
    </row>
    <row r="14" spans="1:10" ht="12" customHeight="1">
      <c r="A14" s="47"/>
      <c r="B14" s="103"/>
      <c r="C14" s="117" t="s">
        <v>34</v>
      </c>
      <c r="D14" s="117"/>
      <c r="E14" s="15"/>
      <c r="F14" s="93">
        <v>504900</v>
      </c>
      <c r="G14" s="105">
        <v>2.7</v>
      </c>
      <c r="H14" s="94">
        <v>510000</v>
      </c>
      <c r="I14" s="106">
        <v>2.9</v>
      </c>
      <c r="J14" s="109">
        <v>-5100</v>
      </c>
    </row>
    <row r="15" spans="1:10" ht="12" customHeight="1">
      <c r="A15" s="47"/>
      <c r="B15" s="103"/>
      <c r="C15" s="103"/>
      <c r="D15" s="102" t="s">
        <v>26</v>
      </c>
      <c r="E15" s="58"/>
      <c r="F15" s="91">
        <v>150000</v>
      </c>
      <c r="G15" s="105">
        <v>0.8</v>
      </c>
      <c r="H15" s="92">
        <v>160000</v>
      </c>
      <c r="I15" s="106">
        <v>0.9</v>
      </c>
      <c r="J15" s="109">
        <v>-10000</v>
      </c>
    </row>
    <row r="16" spans="1:10" ht="12" customHeight="1">
      <c r="A16" s="47"/>
      <c r="B16" s="103"/>
      <c r="C16" s="103"/>
      <c r="D16" s="102" t="s">
        <v>21</v>
      </c>
      <c r="E16" s="13"/>
      <c r="F16" s="93">
        <v>340000</v>
      </c>
      <c r="G16" s="105">
        <v>1.8</v>
      </c>
      <c r="H16" s="94">
        <v>350000</v>
      </c>
      <c r="I16" s="106">
        <v>2</v>
      </c>
      <c r="J16" s="109">
        <v>-10000</v>
      </c>
    </row>
    <row r="17" spans="1:10" ht="12" customHeight="1">
      <c r="A17" s="47"/>
      <c r="B17" s="103"/>
      <c r="C17" s="103"/>
      <c r="D17" s="102" t="s">
        <v>102</v>
      </c>
      <c r="E17" s="13"/>
      <c r="F17" s="93">
        <v>14900</v>
      </c>
      <c r="G17" s="105">
        <v>0.1</v>
      </c>
      <c r="H17" s="94">
        <v>0</v>
      </c>
      <c r="I17" s="106">
        <v>0</v>
      </c>
      <c r="J17" s="109">
        <v>14900</v>
      </c>
    </row>
    <row r="18" spans="1:10" ht="12" customHeight="1">
      <c r="A18" s="47"/>
      <c r="B18" s="103"/>
      <c r="C18" s="117" t="s">
        <v>35</v>
      </c>
      <c r="D18" s="117"/>
      <c r="E18" s="15"/>
      <c r="F18" s="93">
        <v>120000</v>
      </c>
      <c r="G18" s="105">
        <v>0.6</v>
      </c>
      <c r="H18" s="94">
        <v>120000</v>
      </c>
      <c r="I18" s="106">
        <v>0.7</v>
      </c>
      <c r="J18" s="109">
        <v>0</v>
      </c>
    </row>
    <row r="19" spans="1:10" ht="12" customHeight="1">
      <c r="A19" s="47"/>
      <c r="B19" s="103"/>
      <c r="C19" s="103"/>
      <c r="D19" s="102" t="s">
        <v>35</v>
      </c>
      <c r="E19" s="13"/>
      <c r="F19" s="93">
        <v>120000</v>
      </c>
      <c r="G19" s="105">
        <v>0.6</v>
      </c>
      <c r="H19" s="94">
        <v>120000</v>
      </c>
      <c r="I19" s="106">
        <v>0.7</v>
      </c>
      <c r="J19" s="109">
        <v>0</v>
      </c>
    </row>
    <row r="20" spans="1:10" ht="12" customHeight="1">
      <c r="A20" s="47"/>
      <c r="B20" s="103"/>
      <c r="C20" s="117" t="s">
        <v>19</v>
      </c>
      <c r="D20" s="117"/>
      <c r="E20" s="13"/>
      <c r="F20" s="93">
        <v>630000</v>
      </c>
      <c r="G20" s="105">
        <v>3.4</v>
      </c>
      <c r="H20" s="94">
        <v>550000</v>
      </c>
      <c r="I20" s="106">
        <v>3.2</v>
      </c>
      <c r="J20" s="109">
        <v>80000</v>
      </c>
    </row>
    <row r="21" spans="1:10" ht="12" customHeight="1">
      <c r="A21" s="47"/>
      <c r="B21" s="103"/>
      <c r="C21" s="103"/>
      <c r="D21" s="102" t="s">
        <v>19</v>
      </c>
      <c r="E21" s="13"/>
      <c r="F21" s="93">
        <v>630000</v>
      </c>
      <c r="G21" s="105">
        <v>3.4</v>
      </c>
      <c r="H21" s="94">
        <v>550000</v>
      </c>
      <c r="I21" s="106">
        <v>3.2</v>
      </c>
      <c r="J21" s="109">
        <v>80000</v>
      </c>
    </row>
    <row r="22" spans="1:10" ht="12" customHeight="1">
      <c r="A22" s="47"/>
      <c r="B22" s="103"/>
      <c r="C22" s="117" t="s">
        <v>20</v>
      </c>
      <c r="D22" s="117"/>
      <c r="E22" s="13"/>
      <c r="F22" s="93">
        <v>520000</v>
      </c>
      <c r="G22" s="105">
        <v>2.8</v>
      </c>
      <c r="H22" s="94">
        <v>470000</v>
      </c>
      <c r="I22" s="106">
        <v>2.7</v>
      </c>
      <c r="J22" s="109">
        <v>50000</v>
      </c>
    </row>
    <row r="23" spans="1:10" ht="12" customHeight="1">
      <c r="A23" s="47"/>
      <c r="B23" s="103"/>
      <c r="C23" s="103"/>
      <c r="D23" s="102" t="s">
        <v>20</v>
      </c>
      <c r="E23" s="13"/>
      <c r="F23" s="93">
        <v>520000</v>
      </c>
      <c r="G23" s="105">
        <v>2.8</v>
      </c>
      <c r="H23" s="94">
        <v>470000</v>
      </c>
      <c r="I23" s="106">
        <v>2.7</v>
      </c>
      <c r="J23" s="109">
        <v>50000</v>
      </c>
    </row>
    <row r="24" spans="1:10" ht="12" customHeight="1">
      <c r="A24" s="47"/>
      <c r="B24" s="103"/>
      <c r="C24" s="117" t="s">
        <v>36</v>
      </c>
      <c r="D24" s="117"/>
      <c r="E24" s="15"/>
      <c r="F24" s="93">
        <v>8050000</v>
      </c>
      <c r="G24" s="105">
        <v>42.9</v>
      </c>
      <c r="H24" s="94">
        <v>8770000</v>
      </c>
      <c r="I24" s="106">
        <v>50.2</v>
      </c>
      <c r="J24" s="109">
        <v>-720000</v>
      </c>
    </row>
    <row r="25" spans="1:10" ht="12" customHeight="1">
      <c r="A25" s="47"/>
      <c r="B25" s="103"/>
      <c r="C25" s="103"/>
      <c r="D25" s="102" t="s">
        <v>36</v>
      </c>
      <c r="E25" s="13"/>
      <c r="F25" s="93">
        <v>8050000</v>
      </c>
      <c r="G25" s="105">
        <v>42.9</v>
      </c>
      <c r="H25" s="94">
        <v>8770000</v>
      </c>
      <c r="I25" s="106">
        <v>50.2</v>
      </c>
      <c r="J25" s="109">
        <v>-720000</v>
      </c>
    </row>
    <row r="26" spans="1:10" ht="12" customHeight="1">
      <c r="A26" s="47"/>
      <c r="B26" s="103"/>
      <c r="C26" s="116" t="s">
        <v>37</v>
      </c>
      <c r="D26" s="116"/>
      <c r="E26" s="15"/>
      <c r="F26" s="93">
        <v>187000</v>
      </c>
      <c r="G26" s="105">
        <v>1</v>
      </c>
      <c r="H26" s="94">
        <v>260000</v>
      </c>
      <c r="I26" s="106">
        <v>1.5</v>
      </c>
      <c r="J26" s="109">
        <v>-73000</v>
      </c>
    </row>
    <row r="27" spans="1:10" ht="12" customHeight="1">
      <c r="A27" s="47"/>
      <c r="B27" s="103"/>
      <c r="C27" s="103"/>
      <c r="D27" s="102" t="s">
        <v>37</v>
      </c>
      <c r="E27" s="13"/>
      <c r="F27" s="93">
        <v>187000</v>
      </c>
      <c r="G27" s="105">
        <v>1</v>
      </c>
      <c r="H27" s="94">
        <v>260000</v>
      </c>
      <c r="I27" s="106">
        <v>1.5</v>
      </c>
      <c r="J27" s="109">
        <v>-73000</v>
      </c>
    </row>
    <row r="28" spans="1:10" ht="12" customHeight="1">
      <c r="A28" s="47"/>
      <c r="B28" s="103"/>
      <c r="C28" s="117" t="s">
        <v>38</v>
      </c>
      <c r="D28" s="117"/>
      <c r="E28" s="15"/>
      <c r="F28" s="93">
        <v>200000</v>
      </c>
      <c r="G28" s="105">
        <v>1.1</v>
      </c>
      <c r="H28" s="94">
        <v>160000</v>
      </c>
      <c r="I28" s="106">
        <v>0.9</v>
      </c>
      <c r="J28" s="109">
        <v>40000</v>
      </c>
    </row>
    <row r="29" spans="1:10" ht="12" customHeight="1">
      <c r="A29" s="47"/>
      <c r="B29" s="103"/>
      <c r="C29" s="103"/>
      <c r="D29" s="102" t="s">
        <v>38</v>
      </c>
      <c r="E29" s="13"/>
      <c r="F29" s="93">
        <v>200000</v>
      </c>
      <c r="G29" s="105">
        <v>1.1</v>
      </c>
      <c r="H29" s="94">
        <v>160000</v>
      </c>
      <c r="I29" s="106">
        <v>0.9</v>
      </c>
      <c r="J29" s="109">
        <v>40000</v>
      </c>
    </row>
    <row r="30" spans="1:10" ht="12" customHeight="1">
      <c r="A30" s="47"/>
      <c r="B30" s="103"/>
      <c r="C30" s="116" t="s">
        <v>39</v>
      </c>
      <c r="D30" s="116"/>
      <c r="E30" s="15"/>
      <c r="F30" s="93">
        <v>42100000</v>
      </c>
      <c r="G30" s="105">
        <v>224.2</v>
      </c>
      <c r="H30" s="94">
        <v>40600000</v>
      </c>
      <c r="I30" s="106">
        <v>232.6</v>
      </c>
      <c r="J30" s="109">
        <v>1500000</v>
      </c>
    </row>
    <row r="31" spans="1:10" ht="12" customHeight="1">
      <c r="A31" s="47"/>
      <c r="B31" s="103"/>
      <c r="C31" s="103"/>
      <c r="D31" s="102" t="s">
        <v>40</v>
      </c>
      <c r="E31" s="13"/>
      <c r="F31" s="93">
        <v>42100000</v>
      </c>
      <c r="G31" s="105">
        <v>224.2</v>
      </c>
      <c r="H31" s="94">
        <v>40600000</v>
      </c>
      <c r="I31" s="106">
        <v>232.6</v>
      </c>
      <c r="J31" s="109">
        <v>1500000</v>
      </c>
    </row>
    <row r="32" spans="1:10" ht="12" customHeight="1">
      <c r="A32" s="47"/>
      <c r="B32" s="103"/>
      <c r="C32" s="116" t="s">
        <v>41</v>
      </c>
      <c r="D32" s="116"/>
      <c r="E32" s="15"/>
      <c r="F32" s="93">
        <v>31000</v>
      </c>
      <c r="G32" s="105">
        <v>0.2</v>
      </c>
      <c r="H32" s="94">
        <v>31000</v>
      </c>
      <c r="I32" s="106">
        <v>0.2</v>
      </c>
      <c r="J32" s="109">
        <v>0</v>
      </c>
    </row>
    <row r="33" spans="1:10" ht="12" customHeight="1">
      <c r="A33" s="47"/>
      <c r="B33" s="103"/>
      <c r="C33" s="103"/>
      <c r="D33" s="102" t="s">
        <v>41</v>
      </c>
      <c r="E33" s="13"/>
      <c r="F33" s="93">
        <v>31000</v>
      </c>
      <c r="G33" s="105">
        <v>0.2</v>
      </c>
      <c r="H33" s="94">
        <v>31000</v>
      </c>
      <c r="I33" s="106">
        <v>0.2</v>
      </c>
      <c r="J33" s="109">
        <v>0</v>
      </c>
    </row>
    <row r="34" spans="1:10" ht="12" customHeight="1">
      <c r="A34" s="47"/>
      <c r="B34" s="103"/>
      <c r="C34" s="116" t="s">
        <v>42</v>
      </c>
      <c r="D34" s="116"/>
      <c r="E34" s="15"/>
      <c r="F34" s="93">
        <v>3088869</v>
      </c>
      <c r="G34" s="105">
        <v>16.5</v>
      </c>
      <c r="H34" s="94">
        <v>3474203</v>
      </c>
      <c r="I34" s="106">
        <v>19.9</v>
      </c>
      <c r="J34" s="109">
        <v>-385334</v>
      </c>
    </row>
    <row r="35" spans="1:10" ht="12" customHeight="1">
      <c r="A35" s="47"/>
      <c r="B35" s="103"/>
      <c r="C35" s="103"/>
      <c r="D35" s="102" t="s">
        <v>43</v>
      </c>
      <c r="E35" s="13"/>
      <c r="F35" s="93">
        <v>3088869</v>
      </c>
      <c r="G35" s="105">
        <v>16.5</v>
      </c>
      <c r="H35" s="94">
        <v>3474203</v>
      </c>
      <c r="I35" s="106">
        <v>19.9</v>
      </c>
      <c r="J35" s="109">
        <v>-385334</v>
      </c>
    </row>
    <row r="36" spans="1:10" ht="12" customHeight="1">
      <c r="A36" s="47"/>
      <c r="B36" s="103"/>
      <c r="C36" s="116" t="s">
        <v>44</v>
      </c>
      <c r="D36" s="116"/>
      <c r="E36" s="15"/>
      <c r="F36" s="93">
        <v>4369387</v>
      </c>
      <c r="G36" s="105">
        <v>23.3</v>
      </c>
      <c r="H36" s="94">
        <v>4141534</v>
      </c>
      <c r="I36" s="106">
        <v>23.7</v>
      </c>
      <c r="J36" s="109">
        <v>227853</v>
      </c>
    </row>
    <row r="37" spans="1:10" ht="12" customHeight="1">
      <c r="A37" s="47"/>
      <c r="B37" s="103"/>
      <c r="C37" s="103"/>
      <c r="D37" s="102" t="s">
        <v>45</v>
      </c>
      <c r="E37" s="13"/>
      <c r="F37" s="93">
        <v>3747043</v>
      </c>
      <c r="G37" s="105">
        <v>20</v>
      </c>
      <c r="H37" s="94">
        <v>3499902</v>
      </c>
      <c r="I37" s="106">
        <v>20</v>
      </c>
      <c r="J37" s="109">
        <v>247141</v>
      </c>
    </row>
    <row r="38" spans="1:10" ht="12" customHeight="1">
      <c r="A38" s="47"/>
      <c r="B38" s="103"/>
      <c r="C38" s="103"/>
      <c r="D38" s="102" t="s">
        <v>46</v>
      </c>
      <c r="E38" s="13"/>
      <c r="F38" s="93">
        <v>622344</v>
      </c>
      <c r="G38" s="105">
        <v>3.3</v>
      </c>
      <c r="H38" s="94">
        <v>641632</v>
      </c>
      <c r="I38" s="106">
        <v>3.7</v>
      </c>
      <c r="J38" s="109">
        <v>-19288</v>
      </c>
    </row>
    <row r="39" spans="1:10" ht="12" customHeight="1">
      <c r="A39" s="47"/>
      <c r="B39" s="103"/>
      <c r="C39" s="116" t="s">
        <v>47</v>
      </c>
      <c r="D39" s="116"/>
      <c r="E39" s="15"/>
      <c r="F39" s="93">
        <v>27750525</v>
      </c>
      <c r="G39" s="105">
        <v>147.8</v>
      </c>
      <c r="H39" s="94">
        <v>27868544</v>
      </c>
      <c r="I39" s="106">
        <v>159.6</v>
      </c>
      <c r="J39" s="109">
        <v>-118019</v>
      </c>
    </row>
    <row r="40" spans="1:10" ht="12" customHeight="1">
      <c r="A40" s="47"/>
      <c r="B40" s="103"/>
      <c r="C40" s="103"/>
      <c r="D40" s="102" t="s">
        <v>48</v>
      </c>
      <c r="E40" s="13"/>
      <c r="F40" s="93">
        <v>19955201</v>
      </c>
      <c r="G40" s="105">
        <v>106.3</v>
      </c>
      <c r="H40" s="94">
        <v>18237971</v>
      </c>
      <c r="I40" s="106">
        <v>104.5</v>
      </c>
      <c r="J40" s="109">
        <v>1717230</v>
      </c>
    </row>
    <row r="41" spans="1:10" ht="12" customHeight="1">
      <c r="A41" s="47"/>
      <c r="B41" s="103"/>
      <c r="C41" s="103"/>
      <c r="D41" s="102" t="s">
        <v>49</v>
      </c>
      <c r="E41" s="13"/>
      <c r="F41" s="93">
        <v>7789402</v>
      </c>
      <c r="G41" s="105">
        <v>41.5</v>
      </c>
      <c r="H41" s="94">
        <v>9624670</v>
      </c>
      <c r="I41" s="106">
        <v>55.1</v>
      </c>
      <c r="J41" s="109">
        <v>-1835268</v>
      </c>
    </row>
    <row r="42" spans="1:10" ht="12" customHeight="1">
      <c r="A42" s="47"/>
      <c r="B42" s="103"/>
      <c r="C42" s="103"/>
      <c r="D42" s="102" t="s">
        <v>50</v>
      </c>
      <c r="E42" s="13"/>
      <c r="F42" s="93">
        <v>5922</v>
      </c>
      <c r="G42" s="105">
        <v>0</v>
      </c>
      <c r="H42" s="94">
        <v>5903</v>
      </c>
      <c r="I42" s="106">
        <v>0</v>
      </c>
      <c r="J42" s="109">
        <v>19</v>
      </c>
    </row>
    <row r="43" spans="1:10" ht="12" customHeight="1">
      <c r="A43" s="47"/>
      <c r="B43" s="103"/>
      <c r="C43" s="116" t="s">
        <v>51</v>
      </c>
      <c r="D43" s="116"/>
      <c r="E43" s="15"/>
      <c r="F43" s="93">
        <v>16094614</v>
      </c>
      <c r="G43" s="105">
        <v>85.7</v>
      </c>
      <c r="H43" s="94">
        <v>15423517</v>
      </c>
      <c r="I43" s="106">
        <v>88.3</v>
      </c>
      <c r="J43" s="109">
        <v>671097</v>
      </c>
    </row>
    <row r="44" spans="1:10" ht="12" customHeight="1">
      <c r="A44" s="47"/>
      <c r="B44" s="103"/>
      <c r="C44" s="103"/>
      <c r="D44" s="102" t="s">
        <v>52</v>
      </c>
      <c r="E44" s="13"/>
      <c r="F44" s="93">
        <v>5464678</v>
      </c>
      <c r="G44" s="105">
        <v>29.1</v>
      </c>
      <c r="H44" s="94">
        <v>4684383</v>
      </c>
      <c r="I44" s="106">
        <v>26.8</v>
      </c>
      <c r="J44" s="109">
        <v>780295</v>
      </c>
    </row>
    <row r="45" spans="1:10" ht="12" customHeight="1">
      <c r="A45" s="47"/>
      <c r="B45" s="103"/>
      <c r="C45" s="103"/>
      <c r="D45" s="102" t="s">
        <v>53</v>
      </c>
      <c r="E45" s="13"/>
      <c r="F45" s="93">
        <v>9349383</v>
      </c>
      <c r="G45" s="105">
        <v>49.8</v>
      </c>
      <c r="H45" s="94">
        <v>9663031</v>
      </c>
      <c r="I45" s="106">
        <v>55.4</v>
      </c>
      <c r="J45" s="109">
        <v>-313648</v>
      </c>
    </row>
    <row r="46" spans="1:10" ht="12" customHeight="1">
      <c r="A46" s="47"/>
      <c r="B46" s="103"/>
      <c r="C46" s="103"/>
      <c r="D46" s="102" t="s">
        <v>54</v>
      </c>
      <c r="E46" s="13"/>
      <c r="F46" s="93">
        <v>1280553</v>
      </c>
      <c r="G46" s="105">
        <v>6.8</v>
      </c>
      <c r="H46" s="94">
        <v>1076103</v>
      </c>
      <c r="I46" s="106">
        <v>6.2</v>
      </c>
      <c r="J46" s="109">
        <v>204450</v>
      </c>
    </row>
    <row r="47" spans="1:10" ht="12" customHeight="1">
      <c r="A47" s="47"/>
      <c r="B47" s="103"/>
      <c r="C47" s="116" t="s">
        <v>55</v>
      </c>
      <c r="D47" s="116"/>
      <c r="E47" s="15"/>
      <c r="F47" s="93">
        <v>839685</v>
      </c>
      <c r="G47" s="105">
        <v>4.5</v>
      </c>
      <c r="H47" s="94">
        <v>833165</v>
      </c>
      <c r="I47" s="106">
        <v>4.8</v>
      </c>
      <c r="J47" s="109">
        <v>6520</v>
      </c>
    </row>
    <row r="48" spans="1:10" ht="12" customHeight="1">
      <c r="A48" s="47"/>
      <c r="B48" s="103"/>
      <c r="C48" s="103"/>
      <c r="D48" s="102" t="s">
        <v>56</v>
      </c>
      <c r="E48" s="13"/>
      <c r="F48" s="93">
        <v>839660</v>
      </c>
      <c r="G48" s="105">
        <v>4.5</v>
      </c>
      <c r="H48" s="94">
        <v>833146</v>
      </c>
      <c r="I48" s="106">
        <v>4.8</v>
      </c>
      <c r="J48" s="109">
        <v>6514</v>
      </c>
    </row>
    <row r="49" spans="1:10" ht="12" customHeight="1">
      <c r="A49" s="47"/>
      <c r="B49" s="103"/>
      <c r="C49" s="103"/>
      <c r="D49" s="102" t="s">
        <v>57</v>
      </c>
      <c r="E49" s="13"/>
      <c r="F49" s="93">
        <v>25</v>
      </c>
      <c r="G49" s="105">
        <v>0</v>
      </c>
      <c r="H49" s="94">
        <v>19</v>
      </c>
      <c r="I49" s="106">
        <v>0</v>
      </c>
      <c r="J49" s="109">
        <v>6</v>
      </c>
    </row>
    <row r="50" spans="1:10" ht="12" customHeight="1">
      <c r="A50" s="47"/>
      <c r="B50" s="103"/>
      <c r="C50" s="116" t="s">
        <v>58</v>
      </c>
      <c r="D50" s="116"/>
      <c r="E50" s="15"/>
      <c r="F50" s="93">
        <v>15701</v>
      </c>
      <c r="G50" s="105">
        <v>0.1</v>
      </c>
      <c r="H50" s="94">
        <v>8501</v>
      </c>
      <c r="I50" s="106">
        <v>0</v>
      </c>
      <c r="J50" s="109">
        <v>7200</v>
      </c>
    </row>
    <row r="51" spans="1:10" ht="12" customHeight="1">
      <c r="A51" s="47"/>
      <c r="B51" s="103"/>
      <c r="C51" s="103"/>
      <c r="D51" s="102" t="s">
        <v>58</v>
      </c>
      <c r="E51" s="13"/>
      <c r="F51" s="93">
        <v>15701</v>
      </c>
      <c r="G51" s="105">
        <v>0.1</v>
      </c>
      <c r="H51" s="94">
        <v>8501</v>
      </c>
      <c r="I51" s="106">
        <v>0</v>
      </c>
      <c r="J51" s="109">
        <v>7200</v>
      </c>
    </row>
    <row r="52" spans="1:10" ht="12" customHeight="1">
      <c r="A52" s="47"/>
      <c r="B52" s="103"/>
      <c r="C52" s="116" t="s">
        <v>59</v>
      </c>
      <c r="D52" s="116"/>
      <c r="E52" s="15"/>
      <c r="F52" s="93">
        <v>24978812</v>
      </c>
      <c r="G52" s="105">
        <v>133</v>
      </c>
      <c r="H52" s="94">
        <v>18495357</v>
      </c>
      <c r="I52" s="106">
        <v>105.9</v>
      </c>
      <c r="J52" s="109">
        <v>6483455</v>
      </c>
    </row>
    <row r="53" spans="1:10" ht="12" customHeight="1">
      <c r="A53" s="47"/>
      <c r="B53" s="103"/>
      <c r="C53" s="103"/>
      <c r="D53" s="102" t="s">
        <v>60</v>
      </c>
      <c r="E53" s="13"/>
      <c r="F53" s="93">
        <v>24978812</v>
      </c>
      <c r="G53" s="105">
        <v>133</v>
      </c>
      <c r="H53" s="94">
        <v>18495357</v>
      </c>
      <c r="I53" s="106">
        <v>105.9</v>
      </c>
      <c r="J53" s="109">
        <v>6483455</v>
      </c>
    </row>
    <row r="54" spans="1:10" ht="12" customHeight="1">
      <c r="A54" s="47"/>
      <c r="B54" s="103"/>
      <c r="C54" s="116" t="s">
        <v>61</v>
      </c>
      <c r="D54" s="116"/>
      <c r="E54" s="15"/>
      <c r="F54" s="93">
        <v>3000000</v>
      </c>
      <c r="G54" s="105">
        <v>16</v>
      </c>
      <c r="H54" s="94">
        <v>3000000</v>
      </c>
      <c r="I54" s="106">
        <v>17.2</v>
      </c>
      <c r="J54" s="109">
        <v>0</v>
      </c>
    </row>
    <row r="55" spans="1:10" ht="12" customHeight="1">
      <c r="A55" s="47"/>
      <c r="B55" s="103"/>
      <c r="C55" s="103"/>
      <c r="D55" s="102" t="s">
        <v>61</v>
      </c>
      <c r="E55" s="13"/>
      <c r="F55" s="93">
        <v>3000000</v>
      </c>
      <c r="G55" s="105">
        <v>16</v>
      </c>
      <c r="H55" s="94">
        <v>3000000</v>
      </c>
      <c r="I55" s="106">
        <v>17.2</v>
      </c>
      <c r="J55" s="109">
        <v>0</v>
      </c>
    </row>
    <row r="56" spans="1:10" ht="12" customHeight="1">
      <c r="A56" s="47"/>
      <c r="B56" s="103"/>
      <c r="C56" s="116" t="s">
        <v>62</v>
      </c>
      <c r="D56" s="116"/>
      <c r="E56" s="15"/>
      <c r="F56" s="93">
        <v>7452507</v>
      </c>
      <c r="G56" s="105">
        <v>39.7</v>
      </c>
      <c r="H56" s="94">
        <v>4675679</v>
      </c>
      <c r="I56" s="106">
        <v>26.8</v>
      </c>
      <c r="J56" s="109">
        <v>2776828</v>
      </c>
    </row>
    <row r="57" spans="1:10" ht="12" customHeight="1">
      <c r="A57" s="47"/>
      <c r="B57" s="103"/>
      <c r="C57" s="103"/>
      <c r="D57" s="102" t="s">
        <v>63</v>
      </c>
      <c r="E57" s="13"/>
      <c r="F57" s="93">
        <v>50196</v>
      </c>
      <c r="G57" s="105">
        <v>0.3</v>
      </c>
      <c r="H57" s="94">
        <v>50344</v>
      </c>
      <c r="I57" s="106">
        <v>0.3</v>
      </c>
      <c r="J57" s="109">
        <v>-148</v>
      </c>
    </row>
    <row r="58" spans="1:10" ht="12" customHeight="1">
      <c r="A58" s="47"/>
      <c r="B58" s="103"/>
      <c r="C58" s="103"/>
      <c r="D58" s="102" t="s">
        <v>64</v>
      </c>
      <c r="E58" s="13"/>
      <c r="F58" s="93">
        <v>313</v>
      </c>
      <c r="G58" s="105">
        <v>0</v>
      </c>
      <c r="H58" s="94">
        <v>313</v>
      </c>
      <c r="I58" s="106">
        <v>0</v>
      </c>
      <c r="J58" s="109">
        <v>0</v>
      </c>
    </row>
    <row r="59" spans="1:10" ht="12" customHeight="1">
      <c r="A59" s="47"/>
      <c r="B59" s="103"/>
      <c r="C59" s="103"/>
      <c r="D59" s="102" t="s">
        <v>65</v>
      </c>
      <c r="E59" s="13"/>
      <c r="F59" s="93">
        <v>623031</v>
      </c>
      <c r="G59" s="105">
        <v>3.3</v>
      </c>
      <c r="H59" s="94">
        <v>545293</v>
      </c>
      <c r="I59" s="106">
        <v>3.1</v>
      </c>
      <c r="J59" s="109">
        <v>77738</v>
      </c>
    </row>
    <row r="60" spans="1:10" ht="12" customHeight="1">
      <c r="A60" s="47"/>
      <c r="B60" s="103"/>
      <c r="C60" s="103"/>
      <c r="D60" s="102" t="s">
        <v>66</v>
      </c>
      <c r="E60" s="13"/>
      <c r="F60" s="93">
        <v>2322939</v>
      </c>
      <c r="G60" s="105">
        <v>12.4</v>
      </c>
      <c r="H60" s="94">
        <v>1964212</v>
      </c>
      <c r="I60" s="106">
        <v>11.3</v>
      </c>
      <c r="J60" s="109">
        <v>358727</v>
      </c>
    </row>
    <row r="61" spans="1:10" ht="12" customHeight="1">
      <c r="A61" s="47"/>
      <c r="B61" s="103"/>
      <c r="C61" s="103"/>
      <c r="D61" s="102" t="s">
        <v>67</v>
      </c>
      <c r="E61" s="13"/>
      <c r="F61" s="93">
        <v>478256</v>
      </c>
      <c r="G61" s="105">
        <v>2.5</v>
      </c>
      <c r="H61" s="94">
        <v>431256</v>
      </c>
      <c r="I61" s="106">
        <v>2.5</v>
      </c>
      <c r="J61" s="109">
        <v>47000</v>
      </c>
    </row>
    <row r="62" spans="1:10" ht="12" customHeight="1">
      <c r="A62" s="47"/>
      <c r="B62" s="103"/>
      <c r="C62" s="103"/>
      <c r="D62" s="102" t="s">
        <v>68</v>
      </c>
      <c r="E62" s="13"/>
      <c r="F62" s="93">
        <v>3977772</v>
      </c>
      <c r="G62" s="105">
        <v>21.2</v>
      </c>
      <c r="H62" s="94">
        <v>1684261</v>
      </c>
      <c r="I62" s="106">
        <v>9.6</v>
      </c>
      <c r="J62" s="109">
        <v>2293511</v>
      </c>
    </row>
    <row r="63" spans="1:10" s="41" customFormat="1" ht="12" customHeight="1">
      <c r="A63" s="49"/>
      <c r="B63" s="103"/>
      <c r="C63" s="116" t="s">
        <v>69</v>
      </c>
      <c r="D63" s="116"/>
      <c r="E63" s="59"/>
      <c r="F63" s="91">
        <v>0</v>
      </c>
      <c r="G63" s="106">
        <v>0</v>
      </c>
      <c r="H63" s="92">
        <v>0</v>
      </c>
      <c r="I63" s="106">
        <v>0</v>
      </c>
      <c r="J63" s="109">
        <v>0</v>
      </c>
    </row>
    <row r="64" spans="1:10" s="41" customFormat="1" ht="12" customHeight="1">
      <c r="A64" s="49"/>
      <c r="B64" s="44"/>
      <c r="C64" s="44"/>
      <c r="D64" s="11" t="s">
        <v>69</v>
      </c>
      <c r="E64" s="43"/>
      <c r="F64" s="91">
        <v>0</v>
      </c>
      <c r="G64" s="106">
        <v>0</v>
      </c>
      <c r="H64" s="92">
        <v>0</v>
      </c>
      <c r="I64" s="106">
        <v>0</v>
      </c>
      <c r="J64" s="109">
        <v>0</v>
      </c>
    </row>
    <row r="65" spans="1:10" s="41" customFormat="1" ht="6" customHeight="1" thickBot="1">
      <c r="A65" s="60"/>
      <c r="B65" s="61"/>
      <c r="C65" s="61"/>
      <c r="D65" s="62"/>
      <c r="E65" s="63"/>
      <c r="F65" s="64"/>
      <c r="G65" s="65"/>
      <c r="H65" s="64"/>
      <c r="I65" s="65"/>
      <c r="J65" s="66"/>
    </row>
    <row r="66" spans="2:10" s="20" customFormat="1" ht="7.5" customHeight="1" thickTop="1">
      <c r="B66" s="15"/>
      <c r="C66" s="15"/>
      <c r="D66" s="13"/>
      <c r="E66" s="13"/>
      <c r="F66" s="13"/>
      <c r="G66" s="56"/>
      <c r="H66" s="57"/>
      <c r="I66" s="56"/>
      <c r="J66" s="57"/>
    </row>
    <row r="67" spans="1:10" ht="12.75">
      <c r="A67" s="20"/>
      <c r="B67" s="42"/>
      <c r="C67" s="69"/>
      <c r="D67" s="10"/>
      <c r="E67" s="23"/>
      <c r="F67" s="23"/>
      <c r="G67" s="23"/>
      <c r="H67" s="23"/>
      <c r="I67" s="23"/>
      <c r="J67" s="23"/>
    </row>
  </sheetData>
  <sheetProtection/>
  <mergeCells count="28">
    <mergeCell ref="F4:H4"/>
    <mergeCell ref="F3:H3"/>
    <mergeCell ref="C43:D43"/>
    <mergeCell ref="C24:D24"/>
    <mergeCell ref="C26:D26"/>
    <mergeCell ref="C28:D28"/>
    <mergeCell ref="C30:D30"/>
    <mergeCell ref="B9:D9"/>
    <mergeCell ref="C10:D10"/>
    <mergeCell ref="C14:D14"/>
    <mergeCell ref="C63:D63"/>
    <mergeCell ref="C56:D56"/>
    <mergeCell ref="C54:D54"/>
    <mergeCell ref="C52:D52"/>
    <mergeCell ref="C18:D18"/>
    <mergeCell ref="C50:D50"/>
    <mergeCell ref="C47:D47"/>
    <mergeCell ref="C32:D32"/>
    <mergeCell ref="C34:D34"/>
    <mergeCell ref="C36:D36"/>
    <mergeCell ref="C39:D39"/>
    <mergeCell ref="C20:D20"/>
    <mergeCell ref="C22:D22"/>
    <mergeCell ref="I6:I7"/>
    <mergeCell ref="A6:D7"/>
    <mergeCell ref="F6:F7"/>
    <mergeCell ref="G6:G7"/>
    <mergeCell ref="H6:H7"/>
  </mergeCells>
  <printOptions/>
  <pageMargins left="0.45" right="0.17" top="0.26" bottom="0.1968503937007874" header="0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53"/>
  <sheetViews>
    <sheetView showGridLines="0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14" sqref="N14"/>
    </sheetView>
  </sheetViews>
  <sheetFormatPr defaultColWidth="9.875" defaultRowHeight="12.75"/>
  <cols>
    <col min="1" max="1" width="1.4921875" style="3" customWidth="1"/>
    <col min="2" max="3" width="1.625" style="3" customWidth="1"/>
    <col min="4" max="4" width="16.125" style="18" customWidth="1"/>
    <col min="5" max="5" width="1.12109375" style="16" customWidth="1"/>
    <col min="6" max="6" width="12.625" style="18" customWidth="1"/>
    <col min="7" max="7" width="8.50390625" style="18" customWidth="1"/>
    <col min="8" max="8" width="12.50390625" style="18" customWidth="1"/>
    <col min="9" max="9" width="7.50390625" style="18" customWidth="1"/>
    <col min="10" max="10" width="13.50390625" style="18" customWidth="1"/>
    <col min="11" max="11" width="11.125" style="18" customWidth="1"/>
    <col min="12" max="12" width="12.625" style="18" customWidth="1"/>
    <col min="13" max="13" width="10.875" style="18" customWidth="1"/>
    <col min="14" max="15" width="9.875" style="3" customWidth="1"/>
    <col min="16" max="16" width="9.625" style="3" customWidth="1"/>
    <col min="17" max="247" width="9.875" style="3" customWidth="1"/>
    <col min="248" max="16384" width="9.875" style="3" customWidth="1"/>
  </cols>
  <sheetData>
    <row r="1" spans="4:12" ht="12.75">
      <c r="D1" s="3"/>
      <c r="E1" s="17"/>
      <c r="K1" s="131"/>
      <c r="L1" s="131"/>
    </row>
    <row r="2" ht="8.25" customHeight="1"/>
    <row r="3" ht="16.5" customHeight="1"/>
    <row r="4" ht="6.75" customHeight="1"/>
    <row r="5" ht="16.5" customHeight="1"/>
    <row r="6" spans="3:12" ht="18" customHeight="1" thickBot="1">
      <c r="C6" s="130" t="s">
        <v>18</v>
      </c>
      <c r="D6" s="130"/>
      <c r="E6" s="19"/>
      <c r="I6" s="3"/>
      <c r="K6" s="132" t="s">
        <v>24</v>
      </c>
      <c r="L6" s="132"/>
    </row>
    <row r="7" spans="1:13" s="10" customFormat="1" ht="19.5" customHeight="1" thickTop="1">
      <c r="A7" s="80"/>
      <c r="B7" s="137" t="s">
        <v>4</v>
      </c>
      <c r="C7" s="137"/>
      <c r="D7" s="137"/>
      <c r="E7" s="70"/>
      <c r="F7" s="133" t="s">
        <v>9</v>
      </c>
      <c r="G7" s="133" t="s">
        <v>5</v>
      </c>
      <c r="H7" s="71" t="s">
        <v>13</v>
      </c>
      <c r="I7" s="118" t="s">
        <v>5</v>
      </c>
      <c r="J7" s="71" t="s">
        <v>12</v>
      </c>
      <c r="K7" s="118" t="s">
        <v>14</v>
      </c>
      <c r="L7" s="136"/>
      <c r="M7" s="81"/>
    </row>
    <row r="8" spans="1:13" s="10" customFormat="1" ht="19.5" customHeight="1">
      <c r="A8" s="82"/>
      <c r="B8" s="138"/>
      <c r="C8" s="138"/>
      <c r="D8" s="138"/>
      <c r="E8" s="83"/>
      <c r="F8" s="134"/>
      <c r="G8" s="134"/>
      <c r="H8" s="85" t="s">
        <v>10</v>
      </c>
      <c r="I8" s="135"/>
      <c r="J8" s="85" t="s">
        <v>11</v>
      </c>
      <c r="K8" s="84" t="s">
        <v>15</v>
      </c>
      <c r="L8" s="86" t="s">
        <v>16</v>
      </c>
      <c r="M8" s="81"/>
    </row>
    <row r="9" spans="1:13" s="10" customFormat="1" ht="12">
      <c r="A9" s="75"/>
      <c r="B9" s="87"/>
      <c r="C9" s="14"/>
      <c r="D9" s="14"/>
      <c r="E9" s="15"/>
      <c r="F9" s="88"/>
      <c r="G9" s="89" t="s">
        <v>0</v>
      </c>
      <c r="H9" s="57"/>
      <c r="I9" s="89" t="s">
        <v>0</v>
      </c>
      <c r="J9" s="57"/>
      <c r="K9" s="57"/>
      <c r="L9" s="79"/>
      <c r="M9" s="81"/>
    </row>
    <row r="10" spans="1:20" s="1" customFormat="1" ht="16.5" customHeight="1">
      <c r="A10" s="48"/>
      <c r="B10" s="126" t="s">
        <v>29</v>
      </c>
      <c r="C10" s="126"/>
      <c r="D10" s="126"/>
      <c r="E10" s="12"/>
      <c r="F10" s="4">
        <f>SUM(F12,F14,F23,F27,F31,F33,F41,F44,F46)</f>
        <v>187754000</v>
      </c>
      <c r="G10" s="8">
        <v>1000</v>
      </c>
      <c r="H10" s="6">
        <f>SUM(H12,H14,H23,H27,H31,H33,H41,H44,H46)</f>
        <v>174578000</v>
      </c>
      <c r="I10" s="100">
        <v>1000</v>
      </c>
      <c r="J10" s="5">
        <f>SUM(J12,J14,J23,J27,J31,J33,J41,J44,J46)</f>
        <v>13176000</v>
      </c>
      <c r="K10" s="6">
        <f>SUM(K12,K14,K23,K27,K31,K33,K41,K44,K46)</f>
        <v>78864627</v>
      </c>
      <c r="L10" s="112">
        <f>SUM(L12,L14,L23,L27,L31,L33,L41,L44,L46)</f>
        <v>108889373</v>
      </c>
      <c r="M10" s="21"/>
      <c r="N10" s="20"/>
      <c r="O10" s="20"/>
      <c r="P10" s="20"/>
      <c r="Q10" s="20"/>
      <c r="R10" s="20"/>
      <c r="S10" s="20"/>
      <c r="T10" s="20"/>
    </row>
    <row r="11" spans="1:20" ht="3.75" customHeight="1">
      <c r="A11" s="47"/>
      <c r="B11" s="104"/>
      <c r="C11" s="104"/>
      <c r="D11" s="11"/>
      <c r="E11" s="13"/>
      <c r="F11" s="7"/>
      <c r="G11" s="110"/>
      <c r="H11" s="35"/>
      <c r="I11" s="101"/>
      <c r="J11" s="99"/>
      <c r="K11" s="35"/>
      <c r="L11" s="113"/>
      <c r="N11" s="39"/>
      <c r="O11" s="39"/>
      <c r="P11" s="39"/>
      <c r="Q11" s="39"/>
      <c r="R11" s="39"/>
      <c r="S11" s="39"/>
      <c r="T11" s="39"/>
    </row>
    <row r="12" spans="1:13" s="20" customFormat="1" ht="13.5" customHeight="1">
      <c r="A12" s="47"/>
      <c r="B12" s="14"/>
      <c r="C12" s="129" t="s">
        <v>70</v>
      </c>
      <c r="D12" s="129"/>
      <c r="E12" s="15"/>
      <c r="F12" s="95">
        <f>SUM(F13)</f>
        <v>857861</v>
      </c>
      <c r="G12" s="96">
        <f aca="true" t="shared" si="0" ref="G12:G47">_xlfn.IFERROR(F12/$F$10*1000,"")</f>
        <v>4.6</v>
      </c>
      <c r="H12" s="97">
        <f>SUM(H13)</f>
        <v>870159</v>
      </c>
      <c r="I12" s="96">
        <f>_xlfn.IFERROR(H12/$H$10*1000,"")</f>
        <v>5</v>
      </c>
      <c r="J12" s="98">
        <f aca="true" t="shared" si="1" ref="J12:J18">F12-H12</f>
        <v>-12298</v>
      </c>
      <c r="K12" s="97">
        <f>SUM(K13)</f>
        <v>673</v>
      </c>
      <c r="L12" s="111">
        <f>SUM(L13)</f>
        <v>857188</v>
      </c>
      <c r="M12" s="16"/>
    </row>
    <row r="13" spans="1:13" s="20" customFormat="1" ht="13.5" customHeight="1">
      <c r="A13" s="47"/>
      <c r="B13" s="14"/>
      <c r="C13" s="14"/>
      <c r="D13" s="11" t="s">
        <v>70</v>
      </c>
      <c r="E13" s="13"/>
      <c r="F13" s="139">
        <v>857861</v>
      </c>
      <c r="G13" s="96">
        <f t="shared" si="0"/>
        <v>4.6</v>
      </c>
      <c r="H13" s="140">
        <v>870159</v>
      </c>
      <c r="I13" s="96">
        <f aca="true" t="shared" si="2" ref="I13:I47">_xlfn.IFERROR(H13/$H$10*1000,"")</f>
        <v>5</v>
      </c>
      <c r="J13" s="98">
        <f t="shared" si="1"/>
        <v>-12298</v>
      </c>
      <c r="K13" s="97">
        <f>F13-L13</f>
        <v>673</v>
      </c>
      <c r="L13" s="145">
        <v>857188</v>
      </c>
      <c r="M13" s="16"/>
    </row>
    <row r="14" spans="1:13" s="20" customFormat="1" ht="13.5" customHeight="1">
      <c r="A14" s="47"/>
      <c r="B14" s="14"/>
      <c r="C14" s="129" t="s">
        <v>71</v>
      </c>
      <c r="D14" s="129"/>
      <c r="E14" s="15"/>
      <c r="F14" s="114">
        <f>SUM(F15:F22)</f>
        <v>21179726</v>
      </c>
      <c r="G14" s="96">
        <f t="shared" si="0"/>
        <v>112.8</v>
      </c>
      <c r="H14" s="115">
        <f>SUM(H15:H22)</f>
        <v>17641125</v>
      </c>
      <c r="I14" s="96">
        <f t="shared" si="2"/>
        <v>101.1</v>
      </c>
      <c r="J14" s="98">
        <f t="shared" si="1"/>
        <v>3538601</v>
      </c>
      <c r="K14" s="97">
        <f>SUM(K15:K22)</f>
        <v>5050440</v>
      </c>
      <c r="L14" s="111">
        <f>SUM(L15:L22)</f>
        <v>16129286</v>
      </c>
      <c r="M14" s="16"/>
    </row>
    <row r="15" spans="1:13" s="20" customFormat="1" ht="13.5" customHeight="1">
      <c r="A15" s="47"/>
      <c r="B15" s="14"/>
      <c r="C15" s="14"/>
      <c r="D15" s="11" t="s">
        <v>72</v>
      </c>
      <c r="E15" s="13"/>
      <c r="F15" s="139">
        <v>11260206</v>
      </c>
      <c r="G15" s="96">
        <f>_xlfn.IFERROR(F15/$F$10*1000,"")</f>
        <v>60</v>
      </c>
      <c r="H15" s="140">
        <v>8845935</v>
      </c>
      <c r="I15" s="96">
        <f t="shared" si="2"/>
        <v>50.7</v>
      </c>
      <c r="J15" s="98">
        <f t="shared" si="1"/>
        <v>2414271</v>
      </c>
      <c r="K15" s="97">
        <f aca="true" t="shared" si="3" ref="K15:K22">F15-L15</f>
        <v>2537153</v>
      </c>
      <c r="L15" s="145">
        <v>8723053</v>
      </c>
      <c r="M15" s="16"/>
    </row>
    <row r="16" spans="1:20" s="39" customFormat="1" ht="13.5" customHeight="1">
      <c r="A16" s="49"/>
      <c r="B16" s="14"/>
      <c r="C16" s="14"/>
      <c r="D16" s="11" t="s">
        <v>27</v>
      </c>
      <c r="E16" s="13"/>
      <c r="F16" s="139">
        <v>7093248</v>
      </c>
      <c r="G16" s="96">
        <f t="shared" si="0"/>
        <v>37.8</v>
      </c>
      <c r="H16" s="140">
        <v>6344514</v>
      </c>
      <c r="I16" s="96">
        <f t="shared" si="2"/>
        <v>36.3</v>
      </c>
      <c r="J16" s="98">
        <f t="shared" si="1"/>
        <v>748734</v>
      </c>
      <c r="K16" s="97">
        <f t="shared" si="3"/>
        <v>1227806</v>
      </c>
      <c r="L16" s="145">
        <v>5865442</v>
      </c>
      <c r="M16" s="40"/>
      <c r="N16" s="20"/>
      <c r="O16" s="20"/>
      <c r="P16" s="20"/>
      <c r="Q16" s="20"/>
      <c r="R16" s="20"/>
      <c r="S16" s="20"/>
      <c r="T16" s="20"/>
    </row>
    <row r="17" spans="1:13" s="20" customFormat="1" ht="13.5" customHeight="1">
      <c r="A17" s="47"/>
      <c r="B17" s="14"/>
      <c r="C17" s="14"/>
      <c r="D17" s="11" t="s">
        <v>73</v>
      </c>
      <c r="E17" s="13"/>
      <c r="F17" s="139">
        <v>1110386</v>
      </c>
      <c r="G17" s="96">
        <f t="shared" si="0"/>
        <v>5.9</v>
      </c>
      <c r="H17" s="140">
        <v>1114324</v>
      </c>
      <c r="I17" s="96">
        <f t="shared" si="2"/>
        <v>6.4</v>
      </c>
      <c r="J17" s="98">
        <f t="shared" si="1"/>
        <v>-3938</v>
      </c>
      <c r="K17" s="97">
        <f t="shared" si="3"/>
        <v>802145</v>
      </c>
      <c r="L17" s="145">
        <v>308241</v>
      </c>
      <c r="M17" s="16"/>
    </row>
    <row r="18" spans="1:13" s="20" customFormat="1" ht="13.5" customHeight="1">
      <c r="A18" s="47"/>
      <c r="B18" s="14"/>
      <c r="C18" s="14"/>
      <c r="D18" s="128" t="s">
        <v>25</v>
      </c>
      <c r="E18" s="13"/>
      <c r="F18" s="141">
        <v>1015526</v>
      </c>
      <c r="G18" s="142">
        <f t="shared" si="0"/>
        <v>5.4</v>
      </c>
      <c r="H18" s="143">
        <v>861359</v>
      </c>
      <c r="I18" s="142">
        <f t="shared" si="2"/>
        <v>4.9</v>
      </c>
      <c r="J18" s="144">
        <f t="shared" si="1"/>
        <v>154167</v>
      </c>
      <c r="K18" s="127">
        <f t="shared" si="3"/>
        <v>272547</v>
      </c>
      <c r="L18" s="146">
        <v>742979</v>
      </c>
      <c r="M18" s="16"/>
    </row>
    <row r="19" spans="1:13" s="20" customFormat="1" ht="13.5" customHeight="1">
      <c r="A19" s="47"/>
      <c r="B19" s="14"/>
      <c r="C19" s="14"/>
      <c r="D19" s="128"/>
      <c r="E19" s="13"/>
      <c r="F19" s="141"/>
      <c r="G19" s="142"/>
      <c r="H19" s="143"/>
      <c r="I19" s="142"/>
      <c r="J19" s="144"/>
      <c r="K19" s="127"/>
      <c r="L19" s="146"/>
      <c r="M19" s="16"/>
    </row>
    <row r="20" spans="1:13" s="20" customFormat="1" ht="13.5" customHeight="1">
      <c r="A20" s="47"/>
      <c r="B20" s="14"/>
      <c r="C20" s="14"/>
      <c r="D20" s="11" t="s">
        <v>74</v>
      </c>
      <c r="E20" s="13"/>
      <c r="F20" s="139">
        <v>550658</v>
      </c>
      <c r="G20" s="96">
        <f t="shared" si="0"/>
        <v>2.9</v>
      </c>
      <c r="H20" s="140">
        <v>315511</v>
      </c>
      <c r="I20" s="96">
        <f t="shared" si="2"/>
        <v>1.8</v>
      </c>
      <c r="J20" s="98">
        <f aca="true" t="shared" si="4" ref="J20:J47">F20-H20</f>
        <v>235147</v>
      </c>
      <c r="K20" s="97">
        <f t="shared" si="3"/>
        <v>195616</v>
      </c>
      <c r="L20" s="145">
        <v>355042</v>
      </c>
      <c r="M20" s="16"/>
    </row>
    <row r="21" spans="1:13" s="20" customFormat="1" ht="13.5" customHeight="1">
      <c r="A21" s="47"/>
      <c r="B21" s="14"/>
      <c r="C21" s="14"/>
      <c r="D21" s="11" t="s">
        <v>75</v>
      </c>
      <c r="E21" s="13"/>
      <c r="F21" s="139">
        <v>66906</v>
      </c>
      <c r="G21" s="96">
        <f t="shared" si="0"/>
        <v>0.4</v>
      </c>
      <c r="H21" s="140">
        <v>76819</v>
      </c>
      <c r="I21" s="96">
        <f t="shared" si="2"/>
        <v>0.4</v>
      </c>
      <c r="J21" s="98">
        <f t="shared" si="4"/>
        <v>-9913</v>
      </c>
      <c r="K21" s="97">
        <f t="shared" si="3"/>
        <v>15173</v>
      </c>
      <c r="L21" s="145">
        <v>51733</v>
      </c>
      <c r="M21" s="16"/>
    </row>
    <row r="22" spans="1:13" s="20" customFormat="1" ht="13.5" customHeight="1">
      <c r="A22" s="47"/>
      <c r="B22" s="14"/>
      <c r="C22" s="14"/>
      <c r="D22" s="11" t="s">
        <v>76</v>
      </c>
      <c r="E22" s="13"/>
      <c r="F22" s="139">
        <v>82796</v>
      </c>
      <c r="G22" s="96">
        <f t="shared" si="0"/>
        <v>0.4</v>
      </c>
      <c r="H22" s="140">
        <v>82663</v>
      </c>
      <c r="I22" s="96">
        <f t="shared" si="2"/>
        <v>0.5</v>
      </c>
      <c r="J22" s="98">
        <f t="shared" si="4"/>
        <v>133</v>
      </c>
      <c r="K22" s="97">
        <f t="shared" si="3"/>
        <v>0</v>
      </c>
      <c r="L22" s="145">
        <v>82796</v>
      </c>
      <c r="M22" s="16"/>
    </row>
    <row r="23" spans="1:13" s="20" customFormat="1" ht="13.5" customHeight="1">
      <c r="A23" s="47"/>
      <c r="B23" s="14"/>
      <c r="C23" s="129" t="s">
        <v>77</v>
      </c>
      <c r="D23" s="129"/>
      <c r="E23" s="15"/>
      <c r="F23" s="114">
        <f>SUM(F24:F26)</f>
        <v>92605479</v>
      </c>
      <c r="G23" s="96">
        <f t="shared" si="0"/>
        <v>493.2</v>
      </c>
      <c r="H23" s="115">
        <f>SUM(H24:H26)</f>
        <v>87114567</v>
      </c>
      <c r="I23" s="96">
        <f t="shared" si="2"/>
        <v>499</v>
      </c>
      <c r="J23" s="98">
        <f t="shared" si="4"/>
        <v>5490912</v>
      </c>
      <c r="K23" s="97">
        <f>SUM(K24:K26)</f>
        <v>42260430</v>
      </c>
      <c r="L23" s="111">
        <f>SUM(L24:L26)</f>
        <v>50345049</v>
      </c>
      <c r="M23" s="16"/>
    </row>
    <row r="24" spans="1:13" s="20" customFormat="1" ht="13.5" customHeight="1">
      <c r="A24" s="47"/>
      <c r="B24" s="14"/>
      <c r="C24" s="14"/>
      <c r="D24" s="11" t="s">
        <v>78</v>
      </c>
      <c r="E24" s="13"/>
      <c r="F24" s="139">
        <v>30293203</v>
      </c>
      <c r="G24" s="96">
        <f t="shared" si="0"/>
        <v>161.3</v>
      </c>
      <c r="H24" s="140">
        <v>27932875</v>
      </c>
      <c r="I24" s="96">
        <f t="shared" si="2"/>
        <v>160</v>
      </c>
      <c r="J24" s="98">
        <f t="shared" si="4"/>
        <v>2360328</v>
      </c>
      <c r="K24" s="97">
        <f>F24-L24</f>
        <v>12797651</v>
      </c>
      <c r="L24" s="145">
        <v>17495552</v>
      </c>
      <c r="M24" s="16"/>
    </row>
    <row r="25" spans="1:13" s="20" customFormat="1" ht="13.5" customHeight="1">
      <c r="A25" s="47"/>
      <c r="B25" s="14"/>
      <c r="C25" s="14"/>
      <c r="D25" s="11" t="s">
        <v>79</v>
      </c>
      <c r="E25" s="13"/>
      <c r="F25" s="139">
        <v>49197154</v>
      </c>
      <c r="G25" s="96">
        <f t="shared" si="0"/>
        <v>262</v>
      </c>
      <c r="H25" s="140">
        <v>45668411</v>
      </c>
      <c r="I25" s="96">
        <f t="shared" si="2"/>
        <v>261.6</v>
      </c>
      <c r="J25" s="98">
        <f t="shared" si="4"/>
        <v>3528743</v>
      </c>
      <c r="K25" s="97">
        <f>F25-L25</f>
        <v>19729242</v>
      </c>
      <c r="L25" s="145">
        <v>29467912</v>
      </c>
      <c r="M25" s="16"/>
    </row>
    <row r="26" spans="1:13" s="20" customFormat="1" ht="13.5" customHeight="1">
      <c r="A26" s="47"/>
      <c r="B26" s="14"/>
      <c r="C26" s="14"/>
      <c r="D26" s="11" t="s">
        <v>80</v>
      </c>
      <c r="E26" s="13"/>
      <c r="F26" s="139">
        <v>13115122</v>
      </c>
      <c r="G26" s="96">
        <f t="shared" si="0"/>
        <v>69.9</v>
      </c>
      <c r="H26" s="140">
        <v>13513281</v>
      </c>
      <c r="I26" s="96">
        <f t="shared" si="2"/>
        <v>77.4</v>
      </c>
      <c r="J26" s="98">
        <f t="shared" si="4"/>
        <v>-398159</v>
      </c>
      <c r="K26" s="97">
        <f>F26-L26</f>
        <v>9733537</v>
      </c>
      <c r="L26" s="145">
        <v>3381585</v>
      </c>
      <c r="M26" s="16"/>
    </row>
    <row r="27" spans="1:13" s="20" customFormat="1" ht="13.5" customHeight="1">
      <c r="A27" s="47"/>
      <c r="B27" s="14"/>
      <c r="C27" s="129" t="s">
        <v>81</v>
      </c>
      <c r="D27" s="129"/>
      <c r="E27" s="15"/>
      <c r="F27" s="114">
        <f>SUM(F28:F30)</f>
        <v>12399094</v>
      </c>
      <c r="G27" s="96">
        <f t="shared" si="0"/>
        <v>66</v>
      </c>
      <c r="H27" s="115">
        <f>SUM(H28:H30)</f>
        <v>11768273</v>
      </c>
      <c r="I27" s="96">
        <f t="shared" si="2"/>
        <v>67.4</v>
      </c>
      <c r="J27" s="98">
        <f t="shared" si="4"/>
        <v>630821</v>
      </c>
      <c r="K27" s="97">
        <f>SUM(K28:K30)</f>
        <v>1530780</v>
      </c>
      <c r="L27" s="111">
        <f>SUM(L28:L30)</f>
        <v>10868314</v>
      </c>
      <c r="M27" s="16"/>
    </row>
    <row r="28" spans="1:13" s="20" customFormat="1" ht="13.5" customHeight="1">
      <c r="A28" s="47"/>
      <c r="B28" s="14"/>
      <c r="C28" s="14"/>
      <c r="D28" s="11" t="s">
        <v>82</v>
      </c>
      <c r="E28" s="13"/>
      <c r="F28" s="139">
        <v>5903671</v>
      </c>
      <c r="G28" s="96">
        <f t="shared" si="0"/>
        <v>31.4</v>
      </c>
      <c r="H28" s="140">
        <v>5579323</v>
      </c>
      <c r="I28" s="96">
        <f t="shared" si="2"/>
        <v>32</v>
      </c>
      <c r="J28" s="98">
        <f t="shared" si="4"/>
        <v>324348</v>
      </c>
      <c r="K28" s="97">
        <f>F28-L28</f>
        <v>959281</v>
      </c>
      <c r="L28" s="145">
        <v>4944390</v>
      </c>
      <c r="M28" s="16"/>
    </row>
    <row r="29" spans="1:13" s="20" customFormat="1" ht="13.5" customHeight="1">
      <c r="A29" s="47"/>
      <c r="B29" s="14"/>
      <c r="C29" s="14"/>
      <c r="D29" s="11" t="s">
        <v>17</v>
      </c>
      <c r="E29" s="13"/>
      <c r="F29" s="139">
        <v>1589616</v>
      </c>
      <c r="G29" s="96">
        <f t="shared" si="0"/>
        <v>8.5</v>
      </c>
      <c r="H29" s="140">
        <v>1514577</v>
      </c>
      <c r="I29" s="96">
        <f t="shared" si="2"/>
        <v>8.7</v>
      </c>
      <c r="J29" s="98">
        <f t="shared" si="4"/>
        <v>75039</v>
      </c>
      <c r="K29" s="97">
        <f>F29-L29</f>
        <v>200995</v>
      </c>
      <c r="L29" s="145">
        <v>1388621</v>
      </c>
      <c r="M29" s="16"/>
    </row>
    <row r="30" spans="1:13" s="20" customFormat="1" ht="13.5" customHeight="1">
      <c r="A30" s="47"/>
      <c r="B30" s="14"/>
      <c r="C30" s="14"/>
      <c r="D30" s="11" t="s">
        <v>83</v>
      </c>
      <c r="E30" s="13"/>
      <c r="F30" s="139">
        <v>4905807</v>
      </c>
      <c r="G30" s="96">
        <f t="shared" si="0"/>
        <v>26.1</v>
      </c>
      <c r="H30" s="140">
        <v>4674373</v>
      </c>
      <c r="I30" s="96">
        <f t="shared" si="2"/>
        <v>26.8</v>
      </c>
      <c r="J30" s="98">
        <f t="shared" si="4"/>
        <v>231434</v>
      </c>
      <c r="K30" s="97">
        <f>F30-L30</f>
        <v>370504</v>
      </c>
      <c r="L30" s="145">
        <v>4535303</v>
      </c>
      <c r="M30" s="16"/>
    </row>
    <row r="31" spans="1:13" s="20" customFormat="1" ht="13.5" customHeight="1">
      <c r="A31" s="47"/>
      <c r="B31" s="14"/>
      <c r="C31" s="129" t="s">
        <v>84</v>
      </c>
      <c r="D31" s="129"/>
      <c r="E31" s="15"/>
      <c r="F31" s="114">
        <f>SUM(F32)</f>
        <v>2743146</v>
      </c>
      <c r="G31" s="96">
        <f t="shared" si="0"/>
        <v>14.6</v>
      </c>
      <c r="H31" s="115">
        <f>SUM(H32)</f>
        <v>2908398</v>
      </c>
      <c r="I31" s="96">
        <f t="shared" si="2"/>
        <v>16.7</v>
      </c>
      <c r="J31" s="98">
        <f t="shared" si="4"/>
        <v>-165252</v>
      </c>
      <c r="K31" s="97">
        <f>SUM(K32)</f>
        <v>667860</v>
      </c>
      <c r="L31" s="111">
        <f>SUM(L32)</f>
        <v>2075286</v>
      </c>
      <c r="M31" s="16"/>
    </row>
    <row r="32" spans="1:13" s="20" customFormat="1" ht="13.5" customHeight="1">
      <c r="A32" s="47"/>
      <c r="B32" s="14"/>
      <c r="C32" s="14"/>
      <c r="D32" s="11" t="s">
        <v>22</v>
      </c>
      <c r="E32" s="13"/>
      <c r="F32" s="139">
        <v>2743146</v>
      </c>
      <c r="G32" s="96">
        <f t="shared" si="0"/>
        <v>14.6</v>
      </c>
      <c r="H32" s="140">
        <v>2908398</v>
      </c>
      <c r="I32" s="96">
        <f t="shared" si="2"/>
        <v>16.7</v>
      </c>
      <c r="J32" s="98">
        <f t="shared" si="4"/>
        <v>-165252</v>
      </c>
      <c r="K32" s="97">
        <f>F32-L32</f>
        <v>667860</v>
      </c>
      <c r="L32" s="145">
        <v>2075286</v>
      </c>
      <c r="M32" s="16"/>
    </row>
    <row r="33" spans="1:13" s="20" customFormat="1" ht="13.5" customHeight="1">
      <c r="A33" s="47"/>
      <c r="B33" s="14"/>
      <c r="C33" s="129" t="s">
        <v>85</v>
      </c>
      <c r="D33" s="129"/>
      <c r="E33" s="15"/>
      <c r="F33" s="114">
        <f>SUM(F34:F40)</f>
        <v>31775740</v>
      </c>
      <c r="G33" s="96">
        <f t="shared" si="0"/>
        <v>169.2</v>
      </c>
      <c r="H33" s="115">
        <f>SUM(H34:H40)</f>
        <v>32352031</v>
      </c>
      <c r="I33" s="96">
        <f t="shared" si="2"/>
        <v>185.3</v>
      </c>
      <c r="J33" s="98">
        <f t="shared" si="4"/>
        <v>-576291</v>
      </c>
      <c r="K33" s="97">
        <f>SUM(K34:K40)</f>
        <v>18026023</v>
      </c>
      <c r="L33" s="111">
        <f>SUM(L34:L40)</f>
        <v>13749717</v>
      </c>
      <c r="M33" s="16"/>
    </row>
    <row r="34" spans="1:13" s="20" customFormat="1" ht="13.5" customHeight="1">
      <c r="A34" s="47"/>
      <c r="B34" s="14"/>
      <c r="C34" s="14"/>
      <c r="D34" s="11" t="s">
        <v>86</v>
      </c>
      <c r="E34" s="13"/>
      <c r="F34" s="139">
        <v>946129</v>
      </c>
      <c r="G34" s="96">
        <f t="shared" si="0"/>
        <v>5</v>
      </c>
      <c r="H34" s="140">
        <v>958267</v>
      </c>
      <c r="I34" s="96">
        <f t="shared" si="2"/>
        <v>5.5</v>
      </c>
      <c r="J34" s="98">
        <f t="shared" si="4"/>
        <v>-12138</v>
      </c>
      <c r="K34" s="97">
        <f aca="true" t="shared" si="5" ref="K34:K39">F34-L34</f>
        <v>377250</v>
      </c>
      <c r="L34" s="145">
        <v>568879</v>
      </c>
      <c r="M34" s="16"/>
    </row>
    <row r="35" spans="1:13" s="20" customFormat="1" ht="13.5" customHeight="1">
      <c r="A35" s="47"/>
      <c r="B35" s="14"/>
      <c r="C35" s="14"/>
      <c r="D35" s="11" t="s">
        <v>87</v>
      </c>
      <c r="E35" s="13"/>
      <c r="F35" s="139">
        <v>5812880</v>
      </c>
      <c r="G35" s="96">
        <f t="shared" si="0"/>
        <v>31</v>
      </c>
      <c r="H35" s="140">
        <v>5502729</v>
      </c>
      <c r="I35" s="96">
        <f t="shared" si="2"/>
        <v>31.5</v>
      </c>
      <c r="J35" s="98">
        <f t="shared" si="4"/>
        <v>310151</v>
      </c>
      <c r="K35" s="97">
        <f t="shared" si="5"/>
        <v>2873642</v>
      </c>
      <c r="L35" s="145">
        <v>2939238</v>
      </c>
      <c r="M35" s="16"/>
    </row>
    <row r="36" spans="1:13" s="20" customFormat="1" ht="13.5" customHeight="1">
      <c r="A36" s="47"/>
      <c r="B36" s="14"/>
      <c r="C36" s="14"/>
      <c r="D36" s="11" t="s">
        <v>88</v>
      </c>
      <c r="E36" s="13"/>
      <c r="F36" s="139">
        <v>3375377</v>
      </c>
      <c r="G36" s="96">
        <f t="shared" si="0"/>
        <v>18</v>
      </c>
      <c r="H36" s="140">
        <v>2329949</v>
      </c>
      <c r="I36" s="96">
        <f t="shared" si="2"/>
        <v>13.3</v>
      </c>
      <c r="J36" s="98">
        <f t="shared" si="4"/>
        <v>1045428</v>
      </c>
      <c r="K36" s="97">
        <f t="shared" si="5"/>
        <v>3189847</v>
      </c>
      <c r="L36" s="145">
        <v>185530</v>
      </c>
      <c r="M36" s="16"/>
    </row>
    <row r="37" spans="1:13" s="20" customFormat="1" ht="13.5" customHeight="1">
      <c r="A37" s="47"/>
      <c r="B37" s="14"/>
      <c r="C37" s="14"/>
      <c r="D37" s="11" t="s">
        <v>89</v>
      </c>
      <c r="E37" s="13"/>
      <c r="F37" s="139">
        <v>17227866</v>
      </c>
      <c r="G37" s="96">
        <f t="shared" si="0"/>
        <v>91.8</v>
      </c>
      <c r="H37" s="140">
        <v>19268796</v>
      </c>
      <c r="I37" s="96">
        <f t="shared" si="2"/>
        <v>110.4</v>
      </c>
      <c r="J37" s="98">
        <f t="shared" si="4"/>
        <v>-2040930</v>
      </c>
      <c r="K37" s="97">
        <f t="shared" si="5"/>
        <v>9916850</v>
      </c>
      <c r="L37" s="145">
        <v>7311016</v>
      </c>
      <c r="M37" s="16"/>
    </row>
    <row r="38" spans="1:13" s="20" customFormat="1" ht="13.5" customHeight="1">
      <c r="A38" s="47"/>
      <c r="B38" s="14"/>
      <c r="C38" s="14"/>
      <c r="D38" s="11" t="s">
        <v>90</v>
      </c>
      <c r="E38" s="13"/>
      <c r="F38" s="139">
        <v>2306678</v>
      </c>
      <c r="G38" s="96">
        <f t="shared" si="0"/>
        <v>12.3</v>
      </c>
      <c r="H38" s="140">
        <v>2371066</v>
      </c>
      <c r="I38" s="96">
        <f t="shared" si="2"/>
        <v>13.6</v>
      </c>
      <c r="J38" s="98">
        <f t="shared" si="4"/>
        <v>-64388</v>
      </c>
      <c r="K38" s="97">
        <f t="shared" si="5"/>
        <v>1021916</v>
      </c>
      <c r="L38" s="145">
        <v>1284762</v>
      </c>
      <c r="M38" s="16"/>
    </row>
    <row r="39" spans="1:13" s="20" customFormat="1" ht="13.5" customHeight="1">
      <c r="A39" s="47"/>
      <c r="B39" s="14"/>
      <c r="C39" s="14"/>
      <c r="D39" s="11" t="s">
        <v>91</v>
      </c>
      <c r="E39" s="13"/>
      <c r="F39" s="139">
        <v>718476</v>
      </c>
      <c r="G39" s="96">
        <f t="shared" si="0"/>
        <v>3.8</v>
      </c>
      <c r="H39" s="140">
        <v>765933</v>
      </c>
      <c r="I39" s="96">
        <f t="shared" si="2"/>
        <v>4.4</v>
      </c>
      <c r="J39" s="98">
        <f t="shared" si="4"/>
        <v>-47457</v>
      </c>
      <c r="K39" s="97">
        <f t="shared" si="5"/>
        <v>435711</v>
      </c>
      <c r="L39" s="145">
        <v>282765</v>
      </c>
      <c r="M39" s="16"/>
    </row>
    <row r="40" spans="1:13" s="20" customFormat="1" ht="13.5" customHeight="1">
      <c r="A40" s="47"/>
      <c r="B40" s="14"/>
      <c r="C40" s="14"/>
      <c r="D40" s="11" t="s">
        <v>101</v>
      </c>
      <c r="E40" s="13"/>
      <c r="F40" s="139">
        <v>1388334</v>
      </c>
      <c r="G40" s="96">
        <f t="shared" si="0"/>
        <v>7.4</v>
      </c>
      <c r="H40" s="140">
        <v>1155291</v>
      </c>
      <c r="I40" s="96">
        <f t="shared" si="2"/>
        <v>6.6</v>
      </c>
      <c r="J40" s="98">
        <f t="shared" si="4"/>
        <v>233043</v>
      </c>
      <c r="K40" s="97">
        <f>F40-L40</f>
        <v>210807</v>
      </c>
      <c r="L40" s="145">
        <v>1177527</v>
      </c>
      <c r="M40" s="16"/>
    </row>
    <row r="41" spans="1:13" s="20" customFormat="1" ht="13.5" customHeight="1">
      <c r="A41" s="47"/>
      <c r="B41" s="14"/>
      <c r="C41" s="129" t="s">
        <v>92</v>
      </c>
      <c r="D41" s="129"/>
      <c r="E41" s="15"/>
      <c r="F41" s="114">
        <f>SUM(F42:F43)</f>
        <v>24550887</v>
      </c>
      <c r="G41" s="96">
        <f t="shared" si="0"/>
        <v>130.8</v>
      </c>
      <c r="H41" s="115">
        <f>SUM(H42:H43)</f>
        <v>20025885</v>
      </c>
      <c r="I41" s="96">
        <f t="shared" si="2"/>
        <v>114.7</v>
      </c>
      <c r="J41" s="98">
        <f t="shared" si="4"/>
        <v>4525002</v>
      </c>
      <c r="K41" s="97">
        <f>SUM(K42:K43)</f>
        <v>11328421</v>
      </c>
      <c r="L41" s="147">
        <f>SUM(L42:L43)</f>
        <v>13222466</v>
      </c>
      <c r="M41" s="16"/>
    </row>
    <row r="42" spans="1:13" s="20" customFormat="1" ht="13.5" customHeight="1">
      <c r="A42" s="47"/>
      <c r="B42" s="14"/>
      <c r="C42" s="14"/>
      <c r="D42" s="11" t="s">
        <v>93</v>
      </c>
      <c r="E42" s="13"/>
      <c r="F42" s="139">
        <v>4965999</v>
      </c>
      <c r="G42" s="96">
        <f t="shared" si="0"/>
        <v>26.4</v>
      </c>
      <c r="H42" s="140">
        <v>4848492</v>
      </c>
      <c r="I42" s="96">
        <f t="shared" si="2"/>
        <v>27.8</v>
      </c>
      <c r="J42" s="98">
        <f t="shared" si="4"/>
        <v>117507</v>
      </c>
      <c r="K42" s="97">
        <f>F42-L42</f>
        <v>218570</v>
      </c>
      <c r="L42" s="145">
        <v>4747429</v>
      </c>
      <c r="M42" s="16"/>
    </row>
    <row r="43" spans="1:20" s="20" customFormat="1" ht="13.5" customHeight="1">
      <c r="A43" s="47"/>
      <c r="B43" s="14"/>
      <c r="C43" s="14"/>
      <c r="D43" s="11" t="s">
        <v>94</v>
      </c>
      <c r="E43" s="13"/>
      <c r="F43" s="139">
        <v>19584888</v>
      </c>
      <c r="G43" s="96">
        <f t="shared" si="0"/>
        <v>104.3</v>
      </c>
      <c r="H43" s="140">
        <v>15177393</v>
      </c>
      <c r="I43" s="96">
        <f t="shared" si="2"/>
        <v>86.9</v>
      </c>
      <c r="J43" s="98">
        <f t="shared" si="4"/>
        <v>4407495</v>
      </c>
      <c r="K43" s="97">
        <f>F43-L43</f>
        <v>11109851</v>
      </c>
      <c r="L43" s="145">
        <v>8475037</v>
      </c>
      <c r="M43" s="16"/>
      <c r="N43" s="3"/>
      <c r="O43" s="3"/>
      <c r="P43" s="3"/>
      <c r="Q43" s="3"/>
      <c r="R43" s="3"/>
      <c r="S43" s="3"/>
      <c r="T43" s="3"/>
    </row>
    <row r="44" spans="1:20" s="20" customFormat="1" ht="13.5" customHeight="1">
      <c r="A44" s="47"/>
      <c r="B44" s="14"/>
      <c r="C44" s="129" t="s">
        <v>95</v>
      </c>
      <c r="D44" s="129"/>
      <c r="E44" s="13"/>
      <c r="F44" s="114">
        <f>SUM(F45)</f>
        <v>1342067</v>
      </c>
      <c r="G44" s="96">
        <f t="shared" si="0"/>
        <v>7.1</v>
      </c>
      <c r="H44" s="115">
        <f>SUM(H45)</f>
        <v>1597562</v>
      </c>
      <c r="I44" s="96">
        <f t="shared" si="2"/>
        <v>9.2</v>
      </c>
      <c r="J44" s="98">
        <f t="shared" si="4"/>
        <v>-255495</v>
      </c>
      <c r="K44" s="97">
        <f>SUM(K45)</f>
        <v>0</v>
      </c>
      <c r="L44" s="111">
        <f>SUM(L45)</f>
        <v>1342067</v>
      </c>
      <c r="M44" s="16"/>
      <c r="N44" s="3"/>
      <c r="O44" s="3"/>
      <c r="P44" s="3"/>
      <c r="Q44" s="3"/>
      <c r="R44" s="3"/>
      <c r="S44" s="3"/>
      <c r="T44" s="3"/>
    </row>
    <row r="45" spans="1:20" s="20" customFormat="1" ht="13.5" customHeight="1">
      <c r="A45" s="47"/>
      <c r="B45" s="14"/>
      <c r="C45" s="14"/>
      <c r="D45" s="11" t="s">
        <v>96</v>
      </c>
      <c r="E45" s="13"/>
      <c r="F45" s="139">
        <v>1342067</v>
      </c>
      <c r="G45" s="96">
        <f t="shared" si="0"/>
        <v>7.1</v>
      </c>
      <c r="H45" s="140">
        <v>1597562</v>
      </c>
      <c r="I45" s="96">
        <f t="shared" si="2"/>
        <v>9.2</v>
      </c>
      <c r="J45" s="98">
        <f t="shared" si="4"/>
        <v>-255495</v>
      </c>
      <c r="K45" s="97">
        <f>F45-L45</f>
        <v>0</v>
      </c>
      <c r="L45" s="145">
        <v>1342067</v>
      </c>
      <c r="M45" s="16"/>
      <c r="N45" s="3"/>
      <c r="O45" s="3"/>
      <c r="P45" s="3"/>
      <c r="Q45" s="3"/>
      <c r="R45" s="3"/>
      <c r="S45" s="3"/>
      <c r="T45" s="3"/>
    </row>
    <row r="46" spans="1:20" s="20" customFormat="1" ht="13.5" customHeight="1">
      <c r="A46" s="47"/>
      <c r="B46" s="14"/>
      <c r="C46" s="129" t="s">
        <v>97</v>
      </c>
      <c r="D46" s="129"/>
      <c r="E46" s="15"/>
      <c r="F46" s="114">
        <f>SUM(F47)</f>
        <v>300000</v>
      </c>
      <c r="G46" s="96">
        <f t="shared" si="0"/>
        <v>1.6</v>
      </c>
      <c r="H46" s="115">
        <f>SUM(H47)</f>
        <v>300000</v>
      </c>
      <c r="I46" s="96">
        <f t="shared" si="2"/>
        <v>1.7</v>
      </c>
      <c r="J46" s="98">
        <f t="shared" si="4"/>
        <v>0</v>
      </c>
      <c r="K46" s="97">
        <f>SUM(K47)</f>
        <v>0</v>
      </c>
      <c r="L46" s="111">
        <f>SUM(L47)</f>
        <v>300000</v>
      </c>
      <c r="M46" s="16"/>
      <c r="N46" s="3"/>
      <c r="O46" s="3"/>
      <c r="P46" s="3"/>
      <c r="Q46" s="3"/>
      <c r="R46" s="3"/>
      <c r="S46" s="3"/>
      <c r="T46" s="3"/>
    </row>
    <row r="47" spans="1:20" s="20" customFormat="1" ht="13.5" customHeight="1">
      <c r="A47" s="47"/>
      <c r="B47" s="14"/>
      <c r="C47" s="14"/>
      <c r="D47" s="11" t="s">
        <v>98</v>
      </c>
      <c r="E47" s="13"/>
      <c r="F47" s="139">
        <v>300000</v>
      </c>
      <c r="G47" s="96">
        <f t="shared" si="0"/>
        <v>1.6</v>
      </c>
      <c r="H47" s="140">
        <v>300000</v>
      </c>
      <c r="I47" s="96">
        <f t="shared" si="2"/>
        <v>1.7</v>
      </c>
      <c r="J47" s="98">
        <f t="shared" si="4"/>
        <v>0</v>
      </c>
      <c r="K47" s="97">
        <f>F47-L47</f>
        <v>0</v>
      </c>
      <c r="L47" s="145">
        <v>300000</v>
      </c>
      <c r="M47" s="16"/>
      <c r="N47" s="3"/>
      <c r="O47" s="3"/>
      <c r="P47" s="3"/>
      <c r="Q47" s="3"/>
      <c r="R47" s="3"/>
      <c r="S47" s="3"/>
      <c r="T47" s="3"/>
    </row>
    <row r="48" spans="1:13" ht="7.5" customHeight="1" thickBot="1">
      <c r="A48" s="50"/>
      <c r="B48" s="51"/>
      <c r="C48" s="51"/>
      <c r="D48" s="52"/>
      <c r="E48" s="52"/>
      <c r="F48" s="53"/>
      <c r="G48" s="54"/>
      <c r="H48" s="52"/>
      <c r="I48" s="52"/>
      <c r="J48" s="52"/>
      <c r="K48" s="52"/>
      <c r="L48" s="55"/>
      <c r="M48" s="23"/>
    </row>
    <row r="49" spans="1:13" ht="6.75" customHeight="1" thickTop="1">
      <c r="A49" s="20"/>
      <c r="B49" s="20"/>
      <c r="C49" s="20"/>
      <c r="D49" s="23"/>
      <c r="E49" s="23"/>
      <c r="F49" s="23"/>
      <c r="G49" s="24"/>
      <c r="H49" s="23"/>
      <c r="I49" s="23"/>
      <c r="J49" s="23"/>
      <c r="K49" s="23"/>
      <c r="L49" s="23"/>
      <c r="M49" s="23"/>
    </row>
    <row r="50" spans="2:13" ht="12.75">
      <c r="B50" s="69" t="s">
        <v>99</v>
      </c>
      <c r="D50" s="23"/>
      <c r="E50" s="23"/>
      <c r="F50" s="23"/>
      <c r="G50" s="23"/>
      <c r="H50" s="23"/>
      <c r="I50" s="23"/>
      <c r="J50" s="23"/>
      <c r="K50" s="3"/>
      <c r="L50" s="3"/>
      <c r="M50" s="3"/>
    </row>
    <row r="51" spans="1:13" ht="15" customHeight="1">
      <c r="A51" s="20"/>
      <c r="B51" s="90" t="s">
        <v>100</v>
      </c>
      <c r="C51" s="26"/>
      <c r="D51" s="27"/>
      <c r="E51" s="27"/>
      <c r="F51" s="27"/>
      <c r="G51" s="28"/>
      <c r="H51" s="27"/>
      <c r="I51" s="23"/>
      <c r="J51" s="23"/>
      <c r="K51" s="23"/>
      <c r="L51" s="23"/>
      <c r="M51" s="23"/>
    </row>
    <row r="52" spans="1:13" ht="15" customHeight="1">
      <c r="A52" s="20"/>
      <c r="B52" s="15"/>
      <c r="C52" s="15"/>
      <c r="D52" s="27"/>
      <c r="E52" s="27"/>
      <c r="F52" s="27"/>
      <c r="G52" s="28"/>
      <c r="H52" s="27"/>
      <c r="I52" s="23"/>
      <c r="J52" s="23"/>
      <c r="K52" s="23"/>
      <c r="L52" s="23"/>
      <c r="M52" s="23"/>
    </row>
    <row r="53" spans="2:13" s="29" customFormat="1" ht="15" customHeight="1">
      <c r="B53" s="25"/>
      <c r="C53" s="30"/>
      <c r="D53" s="30"/>
      <c r="E53" s="31"/>
      <c r="F53" s="25"/>
      <c r="G53" s="32"/>
      <c r="H53" s="25"/>
      <c r="I53" s="33"/>
      <c r="J53" s="34"/>
      <c r="K53" s="34"/>
      <c r="L53" s="34"/>
      <c r="M53" s="34"/>
    </row>
    <row r="54" ht="12.75" customHeight="1"/>
  </sheetData>
  <sheetProtection/>
  <mergeCells count="26">
    <mergeCell ref="K1:L1"/>
    <mergeCell ref="K6:L6"/>
    <mergeCell ref="C41:D41"/>
    <mergeCell ref="F7:F8"/>
    <mergeCell ref="G7:G8"/>
    <mergeCell ref="I7:I8"/>
    <mergeCell ref="K7:L7"/>
    <mergeCell ref="B7:D8"/>
    <mergeCell ref="B10:D10"/>
    <mergeCell ref="C12:D12"/>
    <mergeCell ref="C14:D14"/>
    <mergeCell ref="C6:D6"/>
    <mergeCell ref="C46:D46"/>
    <mergeCell ref="C23:D23"/>
    <mergeCell ref="C27:D27"/>
    <mergeCell ref="C31:D31"/>
    <mergeCell ref="C33:D33"/>
    <mergeCell ref="C44:D44"/>
    <mergeCell ref="K18:K19"/>
    <mergeCell ref="L18:L19"/>
    <mergeCell ref="F18:F19"/>
    <mergeCell ref="D18:D19"/>
    <mergeCell ref="G18:G19"/>
    <mergeCell ref="H18:H19"/>
    <mergeCell ref="I18:I19"/>
    <mergeCell ref="J18:J19"/>
  </mergeCells>
  <printOptions/>
  <pageMargins left="0.52" right="0.3937007874015748" top="0.26" bottom="0.5905511811023623" header="0" footer="0"/>
  <pageSetup fitToHeight="0" fitToWidth="0" horizontalDpi="600" verticalDpi="600" orientation="portrait" paperSize="9" r:id="rId1"/>
  <ignoredErrors>
    <ignoredError sqref="G12 G14 K14 G23 K23 G27 K27 G31 K31 G33 K33 G41 K41 G44 G46 K44 K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前田　隼穂</cp:lastModifiedBy>
  <cp:lastPrinted>2019-09-02T04:55:34Z</cp:lastPrinted>
  <dcterms:created xsi:type="dcterms:W3CDTF">2008-04-30T00:44:45Z</dcterms:created>
  <dcterms:modified xsi:type="dcterms:W3CDTF">2019-09-06T06:28:06Z</dcterms:modified>
  <cp:category/>
  <cp:version/>
  <cp:contentType/>
  <cp:contentStatus/>
</cp:coreProperties>
</file>