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395" activeTab="0"/>
  </bookViews>
  <sheets>
    <sheet name="国保決算歳入" sheetId="1" r:id="rId1"/>
    <sheet name="国保決算歳出" sheetId="2" r:id="rId2"/>
  </sheets>
  <definedNames>
    <definedName name="_xlnm.Print_Area" localSheetId="1">'国保決算歳出'!$A$1:$I$41</definedName>
    <definedName name="_xlnm.Print_Area" localSheetId="0">'国保決算歳入'!$A$1:$J$36</definedName>
  </definedNames>
  <calcPr fullCalcOnLoad="1" fullPrecision="0"/>
</workbook>
</file>

<file path=xl/sharedStrings.xml><?xml version="1.0" encoding="utf-8"?>
<sst xmlns="http://schemas.openxmlformats.org/spreadsheetml/2006/main" count="76" uniqueCount="59">
  <si>
    <t>歳 　　　 入</t>
  </si>
  <si>
    <t>歳 　　　 出</t>
  </si>
  <si>
    <t>都負担金</t>
  </si>
  <si>
    <t>都補助金</t>
  </si>
  <si>
    <t>共同事業交付金</t>
  </si>
  <si>
    <t>介護納付金</t>
  </si>
  <si>
    <t>繰入金</t>
  </si>
  <si>
    <t>繰越金</t>
  </si>
  <si>
    <t>諸収入</t>
  </si>
  <si>
    <t>延滞金，加算金及び過料</t>
  </si>
  <si>
    <t>雑入</t>
  </si>
  <si>
    <t>共同事業拠出金</t>
  </si>
  <si>
    <t>保健事業費</t>
  </si>
  <si>
    <t>諸支出金</t>
  </si>
  <si>
    <t>償還金及び還付金</t>
  </si>
  <si>
    <t>予備費</t>
  </si>
  <si>
    <t>国  民  健  康  保  険  事  業  会  計</t>
  </si>
  <si>
    <t>科　　  　　　　　    目</t>
  </si>
  <si>
    <t>不納欠損額</t>
  </si>
  <si>
    <t>収入未済額</t>
  </si>
  <si>
    <t>総　　　　　　　　　　　　額</t>
  </si>
  <si>
    <t>国民健康保険料</t>
  </si>
  <si>
    <t>使用料及び手数料</t>
  </si>
  <si>
    <t>手数料</t>
  </si>
  <si>
    <t>国庫支出金</t>
  </si>
  <si>
    <t>国庫負担金</t>
  </si>
  <si>
    <t>国庫補助金</t>
  </si>
  <si>
    <t>都支出金</t>
  </si>
  <si>
    <t>翌年度繰越額</t>
  </si>
  <si>
    <t>総務費</t>
  </si>
  <si>
    <t>総務管理費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</si>
  <si>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</si>
  <si>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</si>
  <si>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</si>
  <si>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</si>
  <si>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</si>
  <si>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</si>
  <si>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</si>
  <si>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</si>
  <si>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後期高齢者支援金等</t>
  </si>
  <si>
    <t>前期高齢者納付金等</t>
  </si>
  <si>
    <t>特定健康診査等事業費</t>
  </si>
  <si>
    <t>前期高齢者交付金</t>
  </si>
  <si>
    <t>療養給付費等交付金</t>
  </si>
  <si>
    <t>（単位　　円）</t>
  </si>
  <si>
    <t>（単位　　円）</t>
  </si>
  <si>
    <t>予算現額</t>
  </si>
  <si>
    <t>調定額</t>
  </si>
  <si>
    <t>収入済額</t>
  </si>
  <si>
    <t>予算現額と</t>
  </si>
  <si>
    <t>収入済額と</t>
  </si>
  <si>
    <t xml:space="preserve"> の 比 較</t>
  </si>
  <si>
    <t>支出済額</t>
  </si>
  <si>
    <t>不用額</t>
  </si>
  <si>
    <t>支出済額と</t>
  </si>
  <si>
    <t xml:space="preserve">  の 比 較</t>
  </si>
  <si>
    <t>（ 平 成 29 [2017] 年 度 ）</t>
  </si>
  <si>
    <t>資料：『平成29年度品川区各会計歳入歳出決算書』</t>
  </si>
  <si>
    <t>特 別 会 計 歳 入 歳 出 決 算 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</si>
</sst>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0\ 00"/>
    <numFmt numFmtId="179" formatCode="#,##0;&quot;Δ&quot;#,##0;&quot;―&quot;"/>
  </numFmts>
  <fonts count="5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0.5"/>
      <name val="ＭＳ Ｐ明朝"/>
      <family val="1"/>
    </font>
    <font>
      <u val="doubleAccounting"/>
      <sz val="12"/>
      <name val="ＭＳ Ｐ明朝"/>
      <family val="1"/>
    </font>
    <font>
      <u val="doubleAccounting"/>
      <sz val="10.5"/>
      <name val="ＭＳ Ｐ明朝"/>
      <family val="1"/>
    </font>
    <font>
      <sz val="9"/>
      <name val="Century"/>
      <family val="1"/>
    </font>
    <font>
      <b/>
      <sz val="9"/>
      <name val="Century Gothic"/>
      <family val="2"/>
    </font>
    <font>
      <sz val="8.5"/>
      <name val="Century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name val="明朝体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9" fontId="15" fillId="0" borderId="10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4" fillId="0" borderId="11" xfId="0" applyNumberFormat="1" applyFont="1" applyFill="1" applyBorder="1" applyAlignment="1">
      <alignment horizontal="right" vertical="center"/>
    </xf>
    <xf numFmtId="179" fontId="13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distributed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9" fillId="0" borderId="0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9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distributed" wrapText="1"/>
    </xf>
    <xf numFmtId="0" fontId="5" fillId="0" borderId="25" xfId="0" applyNumberFormat="1" applyFont="1" applyFill="1" applyBorder="1" applyAlignment="1">
      <alignment horizontal="distributed" vertical="center" wrapText="1"/>
    </xf>
    <xf numFmtId="0" fontId="5" fillId="0" borderId="26" xfId="0" applyNumberFormat="1" applyFont="1" applyFill="1" applyBorder="1" applyAlignment="1">
      <alignment vertical="top" wrapText="1"/>
    </xf>
    <xf numFmtId="179" fontId="14" fillId="0" borderId="27" xfId="0" applyNumberFormat="1" applyFont="1" applyFill="1" applyBorder="1" applyAlignment="1">
      <alignment horizontal="right" vertical="center"/>
    </xf>
    <xf numFmtId="179" fontId="13" fillId="0" borderId="2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distributed" vertical="center"/>
    </xf>
    <xf numFmtId="0" fontId="18" fillId="0" borderId="31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distributed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vertical="top"/>
    </xf>
    <xf numFmtId="179" fontId="15" fillId="0" borderId="28" xfId="0" applyNumberFormat="1" applyFont="1" applyFill="1" applyBorder="1" applyAlignment="1">
      <alignment horizontal="right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18" fillId="0" borderId="29" xfId="0" applyFont="1" applyFill="1" applyBorder="1" applyAlignment="1">
      <alignment horizontal="distributed" vertical="center"/>
    </xf>
    <xf numFmtId="0" fontId="18" fillId="0" borderId="4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7</xdr:col>
      <xdr:colOff>581025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486025" y="704850"/>
          <a:ext cx="3267075" cy="95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6"/>
  <sheetViews>
    <sheetView tabSelected="1" view="pageBreakPreview" zoomScaleSheetLayoutView="100" zoomScalePageLayoutView="0" workbookViewId="0" topLeftCell="A1">
      <selection activeCell="L7" sqref="L7:R15"/>
    </sheetView>
  </sheetViews>
  <sheetFormatPr defaultColWidth="9.875" defaultRowHeight="12.75"/>
  <cols>
    <col min="1" max="2" width="1.75390625" style="8" customWidth="1"/>
    <col min="3" max="3" width="23.00390625" style="9" customWidth="1"/>
    <col min="4" max="4" width="1.12109375" style="9" customWidth="1"/>
    <col min="5" max="5" width="13.625" style="9" customWidth="1"/>
    <col min="6" max="6" width="13.00390625" style="9" customWidth="1"/>
    <col min="7" max="7" width="13.625" style="9" customWidth="1"/>
    <col min="8" max="8" width="11.375" style="9" customWidth="1"/>
    <col min="9" max="9" width="12.00390625" style="9" customWidth="1"/>
    <col min="10" max="10" width="14.875" style="9" bestFit="1" customWidth="1"/>
    <col min="11" max="11" width="2.75390625" style="9" customWidth="1"/>
    <col min="12" max="12" width="25.875" style="8" customWidth="1"/>
    <col min="13" max="15" width="15.00390625" style="8" bestFit="1" customWidth="1"/>
    <col min="16" max="16" width="12.00390625" style="8" bestFit="1" customWidth="1"/>
    <col min="17" max="17" width="13.875" style="8" bestFit="1" customWidth="1"/>
    <col min="18" max="18" width="13.125" style="8" bestFit="1" customWidth="1"/>
    <col min="19" max="184" width="9.875" style="8" customWidth="1"/>
    <col min="185" max="16384" width="9.875" style="8" customWidth="1"/>
  </cols>
  <sheetData>
    <row r="1" spans="1:4" ht="12.75">
      <c r="A1" s="7"/>
      <c r="D1" s="7"/>
    </row>
    <row r="2" ht="12" customHeight="1"/>
    <row r="3" ht="12" customHeight="1"/>
    <row r="4" spans="3:8" ht="18" customHeight="1">
      <c r="C4" s="8"/>
      <c r="D4" s="10"/>
      <c r="E4" s="33" t="s">
        <v>58</v>
      </c>
      <c r="F4" s="34"/>
      <c r="G4" s="34"/>
      <c r="H4" s="34"/>
    </row>
    <row r="5" spans="3:8" ht="18" customHeight="1">
      <c r="C5" s="8"/>
      <c r="E5" s="42" t="s">
        <v>56</v>
      </c>
      <c r="F5" s="43"/>
      <c r="G5" s="43"/>
      <c r="H5" s="43"/>
    </row>
    <row r="6" spans="3:8" ht="18" customHeight="1">
      <c r="C6" s="8"/>
      <c r="D6" s="10"/>
      <c r="E6" s="35" t="s">
        <v>16</v>
      </c>
      <c r="F6" s="35"/>
      <c r="G6" s="35"/>
      <c r="H6" s="35"/>
    </row>
    <row r="7" spans="3:11" ht="15.75" customHeight="1" thickBot="1">
      <c r="C7" s="31" t="s">
        <v>0</v>
      </c>
      <c r="D7" s="11"/>
      <c r="J7" s="32" t="s">
        <v>44</v>
      </c>
      <c r="K7" s="8"/>
    </row>
    <row r="8" spans="1:18" ht="13.5" customHeight="1" thickTop="1">
      <c r="A8" s="88" t="s">
        <v>17</v>
      </c>
      <c r="B8" s="45"/>
      <c r="C8" s="45"/>
      <c r="D8" s="12"/>
      <c r="E8" s="36" t="s">
        <v>46</v>
      </c>
      <c r="F8" s="36" t="s">
        <v>47</v>
      </c>
      <c r="G8" s="36" t="s">
        <v>48</v>
      </c>
      <c r="H8" s="39" t="s">
        <v>18</v>
      </c>
      <c r="I8" s="39" t="s">
        <v>19</v>
      </c>
      <c r="J8" s="84" t="s">
        <v>49</v>
      </c>
      <c r="K8" s="17"/>
      <c r="M8" s="25"/>
      <c r="N8" s="25"/>
      <c r="O8" s="25"/>
      <c r="P8" s="25"/>
      <c r="Q8" s="25"/>
      <c r="R8" s="25"/>
    </row>
    <row r="9" spans="1:25" ht="13.5" customHeight="1">
      <c r="A9" s="89"/>
      <c r="B9" s="46"/>
      <c r="C9" s="46"/>
      <c r="D9" s="13"/>
      <c r="E9" s="37"/>
      <c r="F9" s="37"/>
      <c r="G9" s="37"/>
      <c r="H9" s="40"/>
      <c r="I9" s="40"/>
      <c r="J9" s="85" t="s">
        <v>50</v>
      </c>
      <c r="K9" s="17"/>
      <c r="M9" s="81"/>
      <c r="N9" s="63"/>
      <c r="O9" s="63"/>
      <c r="P9" s="63"/>
      <c r="Q9" s="63"/>
      <c r="R9" s="17"/>
      <c r="S9" s="25"/>
      <c r="T9" s="25"/>
      <c r="U9" s="25"/>
      <c r="V9" s="25"/>
      <c r="W9" s="25"/>
      <c r="X9" s="25"/>
      <c r="Y9" s="25"/>
    </row>
    <row r="10" spans="1:25" ht="13.5" customHeight="1">
      <c r="A10" s="90"/>
      <c r="B10" s="47"/>
      <c r="C10" s="47"/>
      <c r="D10" s="14"/>
      <c r="E10" s="38"/>
      <c r="F10" s="38"/>
      <c r="G10" s="38"/>
      <c r="H10" s="41"/>
      <c r="I10" s="41"/>
      <c r="J10" s="86" t="s">
        <v>51</v>
      </c>
      <c r="K10" s="17"/>
      <c r="M10" s="82"/>
      <c r="N10" s="63"/>
      <c r="O10" s="63"/>
      <c r="P10" s="63"/>
      <c r="Q10" s="63"/>
      <c r="R10" s="17"/>
      <c r="S10" s="25"/>
      <c r="T10" s="25"/>
      <c r="U10" s="25"/>
      <c r="V10" s="25"/>
      <c r="W10" s="25"/>
      <c r="X10" s="25"/>
      <c r="Y10" s="25"/>
    </row>
    <row r="11" spans="1:25" ht="25.5" customHeight="1">
      <c r="A11" s="49" t="s">
        <v>20</v>
      </c>
      <c r="B11" s="49"/>
      <c r="C11" s="49"/>
      <c r="D11" s="15"/>
      <c r="E11" s="4">
        <f>SUM(E12,E14,E16,E19,E21,E23,E26,E28,E30,E32,)</f>
        <v>42489424000</v>
      </c>
      <c r="F11" s="18">
        <f>SUM(F12,F14,F16,F19,F21,F23,F26,F28,F30,F32)</f>
        <v>44068697160</v>
      </c>
      <c r="G11" s="18">
        <f>SUM(G12,G14,G16,G19,G21,G23,G26,G28,G30,G32)</f>
        <v>42707501459</v>
      </c>
      <c r="H11" s="18">
        <f>SUM(H12,H14,H16,H19,H21,H23,H26,H28,H30,H32,)</f>
        <v>263142094</v>
      </c>
      <c r="I11" s="18">
        <f>SUM(I12,I14,I16,I19,I21,I23,I26,I28,I30,I32,)</f>
        <v>1118605208</v>
      </c>
      <c r="J11" s="69">
        <f>SUM(J12,J14,J16,J19,J21,J23,J26,J28,J30,J32)</f>
        <v>218077459</v>
      </c>
      <c r="K11" s="24"/>
      <c r="M11" s="83"/>
      <c r="N11" s="63"/>
      <c r="O11" s="63"/>
      <c r="P11" s="63"/>
      <c r="Q11" s="63"/>
      <c r="R11" s="17"/>
      <c r="S11" s="25"/>
      <c r="T11" s="25"/>
      <c r="U11" s="25"/>
      <c r="V11" s="25"/>
      <c r="W11" s="25"/>
      <c r="X11" s="25"/>
      <c r="Y11" s="25"/>
    </row>
    <row r="12" spans="1:25" ht="18.75" customHeight="1">
      <c r="A12" s="71"/>
      <c r="B12" s="44" t="s">
        <v>21</v>
      </c>
      <c r="C12" s="44"/>
      <c r="D12" s="15"/>
      <c r="E12" s="1">
        <f aca="true" t="shared" si="0" ref="E12:J12">SUM(E13)</f>
        <v>10097169000</v>
      </c>
      <c r="F12" s="2">
        <f t="shared" si="0"/>
        <v>11461914698</v>
      </c>
      <c r="G12" s="2">
        <f>SUM(G13)</f>
        <v>10138349878</v>
      </c>
      <c r="H12" s="2">
        <f t="shared" si="0"/>
        <v>260972688</v>
      </c>
      <c r="I12" s="2">
        <f t="shared" si="0"/>
        <v>1083143733</v>
      </c>
      <c r="J12" s="87">
        <f t="shared" si="0"/>
        <v>41180878</v>
      </c>
      <c r="K12" s="2"/>
      <c r="M12" s="64"/>
      <c r="N12" s="64"/>
      <c r="O12" s="64"/>
      <c r="P12" s="64"/>
      <c r="Q12" s="64"/>
      <c r="R12" s="64"/>
      <c r="S12" s="25"/>
      <c r="T12" s="25"/>
      <c r="U12" s="25"/>
      <c r="V12" s="25"/>
      <c r="W12" s="25"/>
      <c r="X12" s="25"/>
      <c r="Y12" s="25"/>
    </row>
    <row r="13" spans="1:25" ht="18.75" customHeight="1">
      <c r="A13" s="71"/>
      <c r="B13" s="16"/>
      <c r="C13" s="6" t="s">
        <v>21</v>
      </c>
      <c r="D13" s="15"/>
      <c r="E13" s="1">
        <v>10097169000</v>
      </c>
      <c r="F13" s="2">
        <v>11461914698</v>
      </c>
      <c r="G13" s="2">
        <v>10138349878</v>
      </c>
      <c r="H13" s="2">
        <v>260972688</v>
      </c>
      <c r="I13" s="2">
        <v>1083143733</v>
      </c>
      <c r="J13" s="87">
        <f>G13-E13</f>
        <v>41180878</v>
      </c>
      <c r="K13" s="2"/>
      <c r="L13" s="28"/>
      <c r="M13" s="64"/>
      <c r="N13" s="64"/>
      <c r="O13" s="64"/>
      <c r="P13" s="64"/>
      <c r="Q13" s="64"/>
      <c r="R13" s="64"/>
      <c r="S13" s="25"/>
      <c r="T13" s="25"/>
      <c r="U13" s="25"/>
      <c r="V13" s="25"/>
      <c r="W13" s="25"/>
      <c r="X13" s="25"/>
      <c r="Y13" s="25"/>
    </row>
    <row r="14" spans="1:19" ht="18.75" customHeight="1">
      <c r="A14" s="71"/>
      <c r="B14" s="44" t="s">
        <v>22</v>
      </c>
      <c r="C14" s="44"/>
      <c r="D14" s="15"/>
      <c r="E14" s="1">
        <f aca="true" t="shared" si="1" ref="E14:J14">SUM(E15)</f>
        <v>90000</v>
      </c>
      <c r="F14" s="2">
        <f>SUM(F15)</f>
        <v>112200</v>
      </c>
      <c r="G14" s="2">
        <f>SUM(G15)</f>
        <v>112200</v>
      </c>
      <c r="H14" s="2">
        <f t="shared" si="1"/>
        <v>0</v>
      </c>
      <c r="I14" s="2">
        <f t="shared" si="1"/>
        <v>0</v>
      </c>
      <c r="J14" s="87">
        <f t="shared" si="1"/>
        <v>22200</v>
      </c>
      <c r="K14" s="2"/>
      <c r="L14" s="28"/>
      <c r="M14" s="26"/>
      <c r="N14" s="26"/>
      <c r="O14" s="26"/>
      <c r="P14" s="26"/>
      <c r="Q14" s="26"/>
      <c r="R14" s="26"/>
      <c r="S14" s="25"/>
    </row>
    <row r="15" spans="1:18" ht="18.75" customHeight="1">
      <c r="A15" s="71"/>
      <c r="B15" s="16"/>
      <c r="C15" s="6" t="s">
        <v>23</v>
      </c>
      <c r="D15" s="15"/>
      <c r="E15" s="1">
        <v>90000</v>
      </c>
      <c r="F15" s="2">
        <v>112200</v>
      </c>
      <c r="G15" s="2">
        <v>112200</v>
      </c>
      <c r="H15" s="2">
        <v>0</v>
      </c>
      <c r="I15" s="2">
        <v>0</v>
      </c>
      <c r="J15" s="87">
        <f aca="true" t="shared" si="2" ref="J15:J33">G15-E15</f>
        <v>22200</v>
      </c>
      <c r="K15" s="2"/>
      <c r="L15" s="28"/>
      <c r="M15" s="27"/>
      <c r="N15" s="27"/>
      <c r="O15" s="27"/>
      <c r="P15" s="27"/>
      <c r="Q15" s="27"/>
      <c r="R15" s="27"/>
    </row>
    <row r="16" spans="1:11" ht="18.75" customHeight="1">
      <c r="A16" s="71"/>
      <c r="B16" s="44" t="s">
        <v>24</v>
      </c>
      <c r="C16" s="44"/>
      <c r="D16" s="15"/>
      <c r="E16" s="1">
        <f aca="true" t="shared" si="3" ref="E16:J16">SUM(E17:E18)</f>
        <v>7156985000</v>
      </c>
      <c r="F16" s="2">
        <f t="shared" si="3"/>
        <v>7642536266</v>
      </c>
      <c r="G16" s="2">
        <f t="shared" si="3"/>
        <v>7642536266</v>
      </c>
      <c r="H16" s="2">
        <f t="shared" si="3"/>
        <v>0</v>
      </c>
      <c r="I16" s="2">
        <f t="shared" si="3"/>
        <v>0</v>
      </c>
      <c r="J16" s="87">
        <f t="shared" si="3"/>
        <v>485551266</v>
      </c>
      <c r="K16" s="2"/>
    </row>
    <row r="17" spans="1:11" ht="18.75" customHeight="1">
      <c r="A17" s="71"/>
      <c r="B17" s="16"/>
      <c r="C17" s="6" t="s">
        <v>25</v>
      </c>
      <c r="D17" s="15"/>
      <c r="E17" s="1">
        <v>6983040000</v>
      </c>
      <c r="F17" s="2">
        <v>7253058266</v>
      </c>
      <c r="G17" s="2">
        <v>7253058266</v>
      </c>
      <c r="H17" s="2">
        <v>0</v>
      </c>
      <c r="I17" s="2">
        <v>0</v>
      </c>
      <c r="J17" s="87">
        <f>G17-E17</f>
        <v>270018266</v>
      </c>
      <c r="K17" s="2"/>
    </row>
    <row r="18" spans="1:11" ht="18.75" customHeight="1">
      <c r="A18" s="71"/>
      <c r="B18" s="16"/>
      <c r="C18" s="6" t="s">
        <v>26</v>
      </c>
      <c r="D18" s="15"/>
      <c r="E18" s="1">
        <v>173945000</v>
      </c>
      <c r="F18" s="2">
        <v>389478000</v>
      </c>
      <c r="G18" s="2">
        <v>389478000</v>
      </c>
      <c r="H18" s="2">
        <v>0</v>
      </c>
      <c r="I18" s="2">
        <v>0</v>
      </c>
      <c r="J18" s="87">
        <f t="shared" si="2"/>
        <v>215533000</v>
      </c>
      <c r="K18" s="2"/>
    </row>
    <row r="19" spans="1:11" ht="18.75" customHeight="1">
      <c r="A19" s="71"/>
      <c r="B19" s="44" t="s">
        <v>43</v>
      </c>
      <c r="C19" s="44"/>
      <c r="D19" s="15"/>
      <c r="E19" s="1">
        <f aca="true" t="shared" si="4" ref="E19:J19">SUM(E20)</f>
        <v>462644000</v>
      </c>
      <c r="F19" s="2">
        <f t="shared" si="4"/>
        <v>475447377</v>
      </c>
      <c r="G19" s="2">
        <f t="shared" si="4"/>
        <v>475447377</v>
      </c>
      <c r="H19" s="2">
        <f t="shared" si="4"/>
        <v>0</v>
      </c>
      <c r="I19" s="2">
        <f t="shared" si="4"/>
        <v>0</v>
      </c>
      <c r="J19" s="87">
        <f t="shared" si="4"/>
        <v>12803377</v>
      </c>
      <c r="K19" s="2"/>
    </row>
    <row r="20" spans="1:11" ht="18.75" customHeight="1">
      <c r="A20" s="71"/>
      <c r="B20" s="16"/>
      <c r="C20" s="6" t="s">
        <v>43</v>
      </c>
      <c r="D20" s="15"/>
      <c r="E20" s="1">
        <v>462644000</v>
      </c>
      <c r="F20" s="2">
        <v>475447377</v>
      </c>
      <c r="G20" s="2">
        <v>475447377</v>
      </c>
      <c r="H20" s="2">
        <v>0</v>
      </c>
      <c r="I20" s="2">
        <v>0</v>
      </c>
      <c r="J20" s="87">
        <f t="shared" si="2"/>
        <v>12803377</v>
      </c>
      <c r="K20" s="2"/>
    </row>
    <row r="21" spans="1:11" ht="18.75" customHeight="1">
      <c r="A21" s="71"/>
      <c r="B21" s="48" t="s">
        <v>42</v>
      </c>
      <c r="C21" s="48"/>
      <c r="D21" s="15"/>
      <c r="E21" s="1">
        <f aca="true" t="shared" si="5" ref="E21:J21">SUM(E22)</f>
        <v>8035412000</v>
      </c>
      <c r="F21" s="2">
        <f t="shared" si="5"/>
        <v>8035412362</v>
      </c>
      <c r="G21" s="2">
        <f t="shared" si="5"/>
        <v>8035412362</v>
      </c>
      <c r="H21" s="2">
        <f t="shared" si="5"/>
        <v>0</v>
      </c>
      <c r="I21" s="2">
        <f t="shared" si="5"/>
        <v>0</v>
      </c>
      <c r="J21" s="87">
        <f t="shared" si="5"/>
        <v>362</v>
      </c>
      <c r="K21" s="2"/>
    </row>
    <row r="22" spans="1:11" ht="18.75" customHeight="1">
      <c r="A22" s="71"/>
      <c r="B22" s="16"/>
      <c r="C22" s="6" t="s">
        <v>42</v>
      </c>
      <c r="D22" s="15"/>
      <c r="E22" s="1">
        <v>8035412000</v>
      </c>
      <c r="F22" s="2">
        <v>8035412362</v>
      </c>
      <c r="G22" s="2">
        <v>8035412362</v>
      </c>
      <c r="H22" s="2">
        <v>0</v>
      </c>
      <c r="I22" s="2">
        <v>0</v>
      </c>
      <c r="J22" s="87">
        <f t="shared" si="2"/>
        <v>362</v>
      </c>
      <c r="K22" s="2"/>
    </row>
    <row r="23" spans="1:11" ht="18.75" customHeight="1">
      <c r="A23" s="71"/>
      <c r="B23" s="44" t="s">
        <v>27</v>
      </c>
      <c r="C23" s="44"/>
      <c r="D23" s="15"/>
      <c r="E23" s="1">
        <f aca="true" t="shared" si="6" ref="E23:J23">SUM(E24:E25)</f>
        <v>2155996000</v>
      </c>
      <c r="F23" s="2">
        <f t="shared" si="6"/>
        <v>2182586941</v>
      </c>
      <c r="G23" s="2">
        <f t="shared" si="6"/>
        <v>2182586941</v>
      </c>
      <c r="H23" s="2">
        <f t="shared" si="6"/>
        <v>0</v>
      </c>
      <c r="I23" s="2">
        <f t="shared" si="6"/>
        <v>0</v>
      </c>
      <c r="J23" s="87">
        <f t="shared" si="6"/>
        <v>26590941</v>
      </c>
      <c r="K23" s="2"/>
    </row>
    <row r="24" spans="1:11" ht="18.75" customHeight="1">
      <c r="A24" s="71"/>
      <c r="B24" s="6"/>
      <c r="C24" s="6" t="s">
        <v>2</v>
      </c>
      <c r="D24" s="15"/>
      <c r="E24" s="1">
        <v>309188000</v>
      </c>
      <c r="F24" s="2">
        <v>306388879</v>
      </c>
      <c r="G24" s="2">
        <v>306388879</v>
      </c>
      <c r="H24" s="2">
        <v>0</v>
      </c>
      <c r="I24" s="2">
        <v>0</v>
      </c>
      <c r="J24" s="87">
        <f t="shared" si="2"/>
        <v>-2799121</v>
      </c>
      <c r="K24" s="2"/>
    </row>
    <row r="25" spans="1:11" ht="18.75" customHeight="1">
      <c r="A25" s="71"/>
      <c r="B25" s="16"/>
      <c r="C25" s="6" t="s">
        <v>3</v>
      </c>
      <c r="D25" s="15"/>
      <c r="E25" s="1">
        <v>1846808000</v>
      </c>
      <c r="F25" s="2">
        <v>1876198062</v>
      </c>
      <c r="G25" s="2">
        <v>1876198062</v>
      </c>
      <c r="H25" s="2">
        <v>0</v>
      </c>
      <c r="I25" s="2">
        <v>0</v>
      </c>
      <c r="J25" s="87">
        <f t="shared" si="2"/>
        <v>29390062</v>
      </c>
      <c r="K25" s="2"/>
    </row>
    <row r="26" spans="1:11" ht="18.75" customHeight="1">
      <c r="A26" s="71"/>
      <c r="B26" s="44" t="s">
        <v>4</v>
      </c>
      <c r="C26" s="44"/>
      <c r="D26" s="15"/>
      <c r="E26" s="1">
        <f aca="true" t="shared" si="7" ref="E26:J26">SUM(E27)</f>
        <v>10069790000</v>
      </c>
      <c r="F26" s="2">
        <f t="shared" si="7"/>
        <v>9724583458</v>
      </c>
      <c r="G26" s="2">
        <f t="shared" si="7"/>
        <v>9724583458</v>
      </c>
      <c r="H26" s="2">
        <f t="shared" si="7"/>
        <v>0</v>
      </c>
      <c r="I26" s="2">
        <f t="shared" si="7"/>
        <v>0</v>
      </c>
      <c r="J26" s="87">
        <f t="shared" si="7"/>
        <v>-345206542</v>
      </c>
      <c r="K26" s="2"/>
    </row>
    <row r="27" spans="1:11" ht="18.75" customHeight="1">
      <c r="A27" s="71"/>
      <c r="B27" s="16"/>
      <c r="C27" s="6" t="s">
        <v>4</v>
      </c>
      <c r="D27" s="15"/>
      <c r="E27" s="1">
        <v>10069790000</v>
      </c>
      <c r="F27" s="2">
        <v>9724583458</v>
      </c>
      <c r="G27" s="2">
        <v>9724583458</v>
      </c>
      <c r="H27" s="2">
        <v>0</v>
      </c>
      <c r="I27" s="2">
        <v>0</v>
      </c>
      <c r="J27" s="87">
        <f>G27-E27</f>
        <v>-345206542</v>
      </c>
      <c r="K27" s="2"/>
    </row>
    <row r="28" spans="1:11" ht="18.75" customHeight="1">
      <c r="A28" s="71"/>
      <c r="B28" s="44" t="s">
        <v>6</v>
      </c>
      <c r="C28" s="44"/>
      <c r="D28" s="15"/>
      <c r="E28" s="1">
        <f aca="true" t="shared" si="8" ref="E28:J28">SUM(E29)</f>
        <v>3067906000</v>
      </c>
      <c r="F28" s="2">
        <f t="shared" si="8"/>
        <v>3067905358</v>
      </c>
      <c r="G28" s="2">
        <f t="shared" si="8"/>
        <v>3067905358</v>
      </c>
      <c r="H28" s="2">
        <f t="shared" si="8"/>
        <v>0</v>
      </c>
      <c r="I28" s="2">
        <f t="shared" si="8"/>
        <v>0</v>
      </c>
      <c r="J28" s="87">
        <f t="shared" si="8"/>
        <v>-642</v>
      </c>
      <c r="K28" s="2"/>
    </row>
    <row r="29" spans="1:11" ht="18.75" customHeight="1">
      <c r="A29" s="71"/>
      <c r="B29" s="16"/>
      <c r="C29" s="6" t="s">
        <v>6</v>
      </c>
      <c r="D29" s="15"/>
      <c r="E29" s="1">
        <v>3067906000</v>
      </c>
      <c r="F29" s="2">
        <v>3067905358</v>
      </c>
      <c r="G29" s="2">
        <v>3067905358</v>
      </c>
      <c r="H29" s="2">
        <v>0</v>
      </c>
      <c r="I29" s="2">
        <v>0</v>
      </c>
      <c r="J29" s="87">
        <f t="shared" si="2"/>
        <v>-642</v>
      </c>
      <c r="K29" s="2"/>
    </row>
    <row r="30" spans="1:11" ht="18.75" customHeight="1">
      <c r="A30" s="71"/>
      <c r="B30" s="44" t="s">
        <v>7</v>
      </c>
      <c r="C30" s="44"/>
      <c r="D30" s="15"/>
      <c r="E30" s="1">
        <f aca="true" t="shared" si="9" ref="E30:J30">SUM(E31)</f>
        <v>1392914000</v>
      </c>
      <c r="F30" s="2">
        <f t="shared" si="9"/>
        <v>1392914113</v>
      </c>
      <c r="G30" s="2">
        <f t="shared" si="9"/>
        <v>1392914113</v>
      </c>
      <c r="H30" s="2">
        <f t="shared" si="9"/>
        <v>0</v>
      </c>
      <c r="I30" s="2">
        <f t="shared" si="9"/>
        <v>0</v>
      </c>
      <c r="J30" s="87">
        <f t="shared" si="9"/>
        <v>113</v>
      </c>
      <c r="K30" s="2"/>
    </row>
    <row r="31" spans="1:11" ht="18.75" customHeight="1">
      <c r="A31" s="71"/>
      <c r="B31" s="16"/>
      <c r="C31" s="6" t="s">
        <v>7</v>
      </c>
      <c r="D31" s="15"/>
      <c r="E31" s="1">
        <v>1392914000</v>
      </c>
      <c r="F31" s="2">
        <v>1392914113</v>
      </c>
      <c r="G31" s="2">
        <v>1392914113</v>
      </c>
      <c r="H31" s="2">
        <v>0</v>
      </c>
      <c r="I31" s="2">
        <v>0</v>
      </c>
      <c r="J31" s="87">
        <f t="shared" si="2"/>
        <v>113</v>
      </c>
      <c r="K31" s="2"/>
    </row>
    <row r="32" spans="1:11" ht="18.75" customHeight="1">
      <c r="A32" s="71"/>
      <c r="B32" s="44" t="s">
        <v>8</v>
      </c>
      <c r="C32" s="44"/>
      <c r="D32" s="15"/>
      <c r="E32" s="1">
        <f aca="true" t="shared" si="10" ref="E32:J32">SUM(E33:E34)</f>
        <v>50518000</v>
      </c>
      <c r="F32" s="2">
        <f t="shared" si="10"/>
        <v>85284387</v>
      </c>
      <c r="G32" s="2">
        <f t="shared" si="10"/>
        <v>47653506</v>
      </c>
      <c r="H32" s="2">
        <f t="shared" si="10"/>
        <v>2169406</v>
      </c>
      <c r="I32" s="2">
        <f t="shared" si="10"/>
        <v>35461475</v>
      </c>
      <c r="J32" s="87">
        <f t="shared" si="10"/>
        <v>-2864494</v>
      </c>
      <c r="K32" s="2"/>
    </row>
    <row r="33" spans="1:11" ht="18.75" customHeight="1">
      <c r="A33" s="71"/>
      <c r="B33" s="16"/>
      <c r="C33" s="6" t="s">
        <v>9</v>
      </c>
      <c r="D33" s="15"/>
      <c r="E33" s="1">
        <v>2000</v>
      </c>
      <c r="F33" s="2">
        <v>58158</v>
      </c>
      <c r="G33" s="2">
        <v>3166</v>
      </c>
      <c r="H33" s="2">
        <v>0</v>
      </c>
      <c r="I33" s="2">
        <v>54992</v>
      </c>
      <c r="J33" s="87">
        <f t="shared" si="2"/>
        <v>1166</v>
      </c>
      <c r="K33" s="2"/>
    </row>
    <row r="34" spans="1:11" ht="18.75" customHeight="1">
      <c r="A34" s="71"/>
      <c r="B34" s="16"/>
      <c r="C34" s="6" t="s">
        <v>10</v>
      </c>
      <c r="D34" s="15"/>
      <c r="E34" s="1">
        <v>50516000</v>
      </c>
      <c r="F34" s="2">
        <v>85226229</v>
      </c>
      <c r="G34" s="2">
        <v>47650340</v>
      </c>
      <c r="H34" s="2">
        <v>2169406</v>
      </c>
      <c r="I34" s="2">
        <v>35406483</v>
      </c>
      <c r="J34" s="87">
        <f>G34-E34</f>
        <v>-2865660</v>
      </c>
      <c r="K34" s="2"/>
    </row>
    <row r="35" spans="1:11" ht="6.75" customHeight="1">
      <c r="A35" s="75"/>
      <c r="B35" s="76"/>
      <c r="C35" s="77"/>
      <c r="D35" s="78"/>
      <c r="E35" s="92"/>
      <c r="F35" s="77"/>
      <c r="G35" s="77"/>
      <c r="H35" s="77"/>
      <c r="I35" s="77"/>
      <c r="J35" s="80"/>
      <c r="K35" s="17"/>
    </row>
    <row r="36" spans="1:11" ht="12">
      <c r="A36" s="91"/>
      <c r="C36" s="17"/>
      <c r="D36" s="17"/>
      <c r="E36" s="17"/>
      <c r="F36" s="17"/>
      <c r="G36" s="17"/>
      <c r="H36" s="17"/>
      <c r="I36" s="17"/>
      <c r="J36" s="17"/>
      <c r="K36" s="17"/>
    </row>
  </sheetData>
  <sheetProtection/>
  <mergeCells count="25">
    <mergeCell ref="O9:O11"/>
    <mergeCell ref="P9:P11"/>
    <mergeCell ref="Q9:Q11"/>
    <mergeCell ref="B21:C21"/>
    <mergeCell ref="I8:I10"/>
    <mergeCell ref="A11:C11"/>
    <mergeCell ref="B12:C12"/>
    <mergeCell ref="E8:E10"/>
    <mergeCell ref="B14:C14"/>
    <mergeCell ref="B19:C19"/>
    <mergeCell ref="B23:C23"/>
    <mergeCell ref="B28:C28"/>
    <mergeCell ref="M9:M11"/>
    <mergeCell ref="B30:C30"/>
    <mergeCell ref="N9:N11"/>
    <mergeCell ref="B32:C32"/>
    <mergeCell ref="B26:C26"/>
    <mergeCell ref="A8:C10"/>
    <mergeCell ref="B16:C16"/>
    <mergeCell ref="E4:H4"/>
    <mergeCell ref="E6:H6"/>
    <mergeCell ref="F8:F10"/>
    <mergeCell ref="G8:G10"/>
    <mergeCell ref="H8:H10"/>
    <mergeCell ref="E5:H5"/>
  </mergeCells>
  <printOptions/>
  <pageMargins left="0.27" right="0.41" top="0.3937007874015748" bottom="0.3937007874015748" header="0" footer="0"/>
  <pageSetup fitToHeight="0" fitToWidth="0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1"/>
  <sheetViews>
    <sheetView view="pageBreakPreview" zoomScaleNormal="125" zoomScaleSheetLayoutView="100" zoomScalePageLayoutView="0" workbookViewId="0" topLeftCell="A1">
      <pane xSplit="4" ySplit="11" topLeftCell="E3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2" sqref="E12"/>
    </sheetView>
  </sheetViews>
  <sheetFormatPr defaultColWidth="9.875" defaultRowHeight="12.75"/>
  <cols>
    <col min="1" max="2" width="1.75390625" style="8" customWidth="1"/>
    <col min="3" max="3" width="23.00390625" style="9" customWidth="1"/>
    <col min="4" max="4" width="1.12109375" style="9" customWidth="1"/>
    <col min="5" max="5" width="13.625" style="9" customWidth="1"/>
    <col min="6" max="6" width="14.125" style="9" customWidth="1"/>
    <col min="7" max="7" width="13.375" style="9" customWidth="1"/>
    <col min="8" max="8" width="13.25390625" style="8" bestFit="1" customWidth="1"/>
    <col min="9" max="9" width="13.75390625" style="9" customWidth="1"/>
    <col min="10" max="11" width="3.875" style="8" customWidth="1"/>
    <col min="12" max="12" width="25.875" style="8" customWidth="1"/>
    <col min="13" max="14" width="15.00390625" style="8" bestFit="1" customWidth="1"/>
    <col min="15" max="15" width="9.125" style="8" bestFit="1" customWidth="1"/>
    <col min="16" max="17" width="13.875" style="8" bestFit="1" customWidth="1"/>
    <col min="18" max="182" width="9.875" style="8" customWidth="1"/>
    <col min="183" max="16384" width="9.875" style="8" customWidth="1"/>
  </cols>
  <sheetData>
    <row r="1" spans="4:9" ht="12.75">
      <c r="D1" s="7"/>
      <c r="I1" s="19"/>
    </row>
    <row r="2" spans="4:9" ht="12.75">
      <c r="D2" s="7"/>
      <c r="I2" s="19"/>
    </row>
    <row r="3" ht="12" customHeight="1"/>
    <row r="4" spans="3:7" ht="16.5">
      <c r="C4" s="8"/>
      <c r="D4" s="10"/>
      <c r="E4" s="29"/>
      <c r="F4" s="30"/>
      <c r="G4" s="30"/>
    </row>
    <row r="5" ht="7.5" customHeight="1"/>
    <row r="6" spans="3:6" ht="18" customHeight="1">
      <c r="C6" s="8"/>
      <c r="F6" s="20"/>
    </row>
    <row r="7" spans="3:7" ht="18" customHeight="1">
      <c r="C7" s="8"/>
      <c r="D7" s="10"/>
      <c r="E7" s="50"/>
      <c r="F7" s="51"/>
      <c r="G7" s="51"/>
    </row>
    <row r="8" spans="3:9" ht="15.75" customHeight="1" thickBot="1">
      <c r="C8" s="31" t="s">
        <v>1</v>
      </c>
      <c r="I8" s="32" t="s">
        <v>45</v>
      </c>
    </row>
    <row r="9" spans="1:9" ht="13.5" customHeight="1" thickTop="1">
      <c r="A9" s="72" t="s">
        <v>17</v>
      </c>
      <c r="B9" s="56"/>
      <c r="C9" s="57"/>
      <c r="D9" s="12"/>
      <c r="E9" s="36" t="s">
        <v>46</v>
      </c>
      <c r="F9" s="36" t="s">
        <v>52</v>
      </c>
      <c r="G9" s="52" t="s">
        <v>28</v>
      </c>
      <c r="H9" s="36" t="s">
        <v>53</v>
      </c>
      <c r="I9" s="66" t="s">
        <v>49</v>
      </c>
    </row>
    <row r="10" spans="1:17" ht="13.5" customHeight="1">
      <c r="A10" s="73"/>
      <c r="B10" s="58"/>
      <c r="C10" s="59"/>
      <c r="D10" s="13"/>
      <c r="E10" s="37"/>
      <c r="F10" s="37"/>
      <c r="G10" s="53"/>
      <c r="H10" s="37"/>
      <c r="I10" s="67" t="s">
        <v>54</v>
      </c>
      <c r="M10" s="25"/>
      <c r="N10" s="25"/>
      <c r="O10" s="25"/>
      <c r="P10" s="25"/>
      <c r="Q10" s="25"/>
    </row>
    <row r="11" spans="1:17" ht="13.5" customHeight="1">
      <c r="A11" s="74"/>
      <c r="B11" s="60"/>
      <c r="C11" s="61"/>
      <c r="D11" s="14"/>
      <c r="E11" s="38"/>
      <c r="F11" s="38"/>
      <c r="G11" s="54"/>
      <c r="H11" s="38"/>
      <c r="I11" s="68" t="s">
        <v>55</v>
      </c>
      <c r="M11" s="63"/>
      <c r="N11" s="63"/>
      <c r="O11" s="65"/>
      <c r="P11" s="63"/>
      <c r="Q11" s="17"/>
    </row>
    <row r="12" spans="1:17" ht="25.5" customHeight="1">
      <c r="A12" s="55" t="s">
        <v>20</v>
      </c>
      <c r="B12" s="55"/>
      <c r="C12" s="55"/>
      <c r="D12" s="21"/>
      <c r="E12" s="4">
        <f>SUM(E13,E15,E22,E24,E26,E28,E30,E32,E35,E37)</f>
        <v>42489424000</v>
      </c>
      <c r="F12" s="18">
        <f>SUM(F13,F15,F22,F24,F26,F28,F30,F32,F35,F37)</f>
        <v>41063797724</v>
      </c>
      <c r="G12" s="18">
        <f>SUM(G13,G15,G22,G24,G26,G28,G30,G32,G35,G37)</f>
        <v>0</v>
      </c>
      <c r="H12" s="18">
        <f>SUM(H13,H15,H22,H24,H26,H28,H30,H32,H35,H37)</f>
        <v>1425626276</v>
      </c>
      <c r="I12" s="69">
        <f>SUM(I13,I15,I22,I24,I26,I28,I30,I32,I35,I37)</f>
        <v>1425626276</v>
      </c>
      <c r="M12" s="63"/>
      <c r="N12" s="63"/>
      <c r="O12" s="65"/>
      <c r="P12" s="63"/>
      <c r="Q12" s="17"/>
    </row>
    <row r="13" spans="1:17" ht="18.75" customHeight="1">
      <c r="A13" s="71"/>
      <c r="B13" s="44" t="s">
        <v>29</v>
      </c>
      <c r="C13" s="44"/>
      <c r="D13" s="22"/>
      <c r="E13" s="5">
        <f>SUM(E14)</f>
        <v>836934000</v>
      </c>
      <c r="F13" s="3">
        <f>SUM(F14)</f>
        <v>743891152</v>
      </c>
      <c r="G13" s="3">
        <f>SUM(G14)</f>
        <v>0</v>
      </c>
      <c r="H13" s="3">
        <f>SUM(H14)</f>
        <v>93042848</v>
      </c>
      <c r="I13" s="70">
        <f aca="true" t="shared" si="0" ref="I13:I38">E13-F13</f>
        <v>93042848</v>
      </c>
      <c r="L13" s="28"/>
      <c r="M13" s="63"/>
      <c r="N13" s="63"/>
      <c r="O13" s="65"/>
      <c r="P13" s="63"/>
      <c r="Q13" s="17"/>
    </row>
    <row r="14" spans="1:17" ht="18.75" customHeight="1">
      <c r="A14" s="71"/>
      <c r="B14" s="16"/>
      <c r="C14" s="6" t="s">
        <v>30</v>
      </c>
      <c r="D14" s="22"/>
      <c r="E14" s="5">
        <v>836934000</v>
      </c>
      <c r="F14" s="3">
        <v>743891152</v>
      </c>
      <c r="G14" s="3">
        <v>0</v>
      </c>
      <c r="H14" s="3">
        <v>93042848</v>
      </c>
      <c r="I14" s="70">
        <f t="shared" si="0"/>
        <v>93042848</v>
      </c>
      <c r="L14" s="28"/>
      <c r="M14" s="64"/>
      <c r="N14" s="64"/>
      <c r="O14" s="64"/>
      <c r="P14" s="64"/>
      <c r="Q14" s="64"/>
    </row>
    <row r="15" spans="1:17" ht="18.75" customHeight="1">
      <c r="A15" s="71"/>
      <c r="B15" s="44" t="s">
        <v>31</v>
      </c>
      <c r="C15" s="44"/>
      <c r="D15" s="22"/>
      <c r="E15" s="5">
        <f>SUM(E16:E21)</f>
        <v>24111181000</v>
      </c>
      <c r="F15" s="3">
        <f>SUM(F16:F21)</f>
        <v>23249907374</v>
      </c>
      <c r="G15" s="3">
        <f>SUM(G16:G21)</f>
        <v>0</v>
      </c>
      <c r="H15" s="3">
        <f>SUM(H16:H21)</f>
        <v>861273626</v>
      </c>
      <c r="I15" s="70">
        <f t="shared" si="0"/>
        <v>861273626</v>
      </c>
      <c r="L15" s="28"/>
      <c r="M15" s="64"/>
      <c r="N15" s="64"/>
      <c r="O15" s="64"/>
      <c r="P15" s="64"/>
      <c r="Q15" s="64"/>
    </row>
    <row r="16" spans="1:17" ht="18.75" customHeight="1">
      <c r="A16" s="71"/>
      <c r="B16" s="16"/>
      <c r="C16" s="6" t="s">
        <v>32</v>
      </c>
      <c r="D16" s="22"/>
      <c r="E16" s="5">
        <v>21092587021</v>
      </c>
      <c r="F16" s="3">
        <v>20384870460</v>
      </c>
      <c r="G16" s="3">
        <v>0</v>
      </c>
      <c r="H16" s="3">
        <v>707716561</v>
      </c>
      <c r="I16" s="70">
        <f t="shared" si="0"/>
        <v>707716561</v>
      </c>
      <c r="L16" s="28"/>
      <c r="M16" s="26"/>
      <c r="N16" s="26"/>
      <c r="O16" s="26"/>
      <c r="P16" s="26"/>
      <c r="Q16" s="26"/>
    </row>
    <row r="17" spans="1:17" ht="18.75" customHeight="1">
      <c r="A17" s="71"/>
      <c r="B17" s="16"/>
      <c r="C17" s="6" t="s">
        <v>33</v>
      </c>
      <c r="D17" s="22"/>
      <c r="E17" s="5">
        <v>2774109979</v>
      </c>
      <c r="F17" s="3">
        <v>2660845968</v>
      </c>
      <c r="G17" s="3">
        <v>0</v>
      </c>
      <c r="H17" s="3">
        <v>113264011</v>
      </c>
      <c r="I17" s="70">
        <f t="shared" si="0"/>
        <v>113264011</v>
      </c>
      <c r="L17" s="28"/>
      <c r="M17" s="27"/>
      <c r="N17" s="27"/>
      <c r="O17" s="27"/>
      <c r="P17" s="27"/>
      <c r="Q17" s="27"/>
    </row>
    <row r="18" spans="1:9" ht="18.75" customHeight="1">
      <c r="A18" s="71"/>
      <c r="B18" s="16"/>
      <c r="C18" s="6" t="s">
        <v>34</v>
      </c>
      <c r="D18" s="22"/>
      <c r="E18" s="5">
        <v>100000</v>
      </c>
      <c r="F18" s="3">
        <v>2438</v>
      </c>
      <c r="G18" s="3">
        <v>0</v>
      </c>
      <c r="H18" s="3">
        <v>97562</v>
      </c>
      <c r="I18" s="70">
        <f t="shared" si="0"/>
        <v>97562</v>
      </c>
    </row>
    <row r="19" spans="1:9" ht="18.75" customHeight="1">
      <c r="A19" s="71"/>
      <c r="B19" s="16"/>
      <c r="C19" s="6" t="s">
        <v>35</v>
      </c>
      <c r="D19" s="22"/>
      <c r="E19" s="5">
        <v>184893000</v>
      </c>
      <c r="F19" s="3">
        <v>153268168</v>
      </c>
      <c r="G19" s="3">
        <v>0</v>
      </c>
      <c r="H19" s="3">
        <v>31624832</v>
      </c>
      <c r="I19" s="70">
        <f t="shared" si="0"/>
        <v>31624832</v>
      </c>
    </row>
    <row r="20" spans="1:9" ht="18.75" customHeight="1">
      <c r="A20" s="71"/>
      <c r="B20" s="16"/>
      <c r="C20" s="6" t="s">
        <v>36</v>
      </c>
      <c r="D20" s="22"/>
      <c r="E20" s="5">
        <v>35000000</v>
      </c>
      <c r="F20" s="3">
        <v>28210000</v>
      </c>
      <c r="G20" s="3">
        <v>0</v>
      </c>
      <c r="H20" s="3">
        <v>6790000</v>
      </c>
      <c r="I20" s="70">
        <f t="shared" si="0"/>
        <v>6790000</v>
      </c>
    </row>
    <row r="21" spans="1:9" ht="18.75" customHeight="1">
      <c r="A21" s="71"/>
      <c r="B21" s="16"/>
      <c r="C21" s="6" t="s">
        <v>37</v>
      </c>
      <c r="D21" s="22"/>
      <c r="E21" s="5">
        <v>24491000</v>
      </c>
      <c r="F21" s="3">
        <v>22710340</v>
      </c>
      <c r="G21" s="3">
        <v>0</v>
      </c>
      <c r="H21" s="3">
        <v>1780660</v>
      </c>
      <c r="I21" s="70">
        <f t="shared" si="0"/>
        <v>1780660</v>
      </c>
    </row>
    <row r="22" spans="1:9" ht="18.75" customHeight="1">
      <c r="A22" s="71"/>
      <c r="B22" s="44" t="s">
        <v>38</v>
      </c>
      <c r="C22" s="44"/>
      <c r="D22" s="22"/>
      <c r="E22" s="5">
        <f>SUM(E23)</f>
        <v>141000</v>
      </c>
      <c r="F22" s="3">
        <f>SUM(F23)</f>
        <v>89348</v>
      </c>
      <c r="G22" s="3">
        <f>SUM(G23)</f>
        <v>0</v>
      </c>
      <c r="H22" s="3">
        <f>SUM(H23)</f>
        <v>51652</v>
      </c>
      <c r="I22" s="70">
        <f t="shared" si="0"/>
        <v>51652</v>
      </c>
    </row>
    <row r="23" spans="1:9" ht="18.75" customHeight="1">
      <c r="A23" s="71"/>
      <c r="B23" s="16"/>
      <c r="C23" s="6" t="s">
        <v>38</v>
      </c>
      <c r="D23" s="22"/>
      <c r="E23" s="5">
        <v>141000</v>
      </c>
      <c r="F23" s="3">
        <v>89348</v>
      </c>
      <c r="G23" s="3">
        <v>0</v>
      </c>
      <c r="H23" s="3">
        <v>51652</v>
      </c>
      <c r="I23" s="70">
        <f t="shared" si="0"/>
        <v>51652</v>
      </c>
    </row>
    <row r="24" spans="1:9" ht="18.75" customHeight="1">
      <c r="A24" s="71"/>
      <c r="B24" s="48" t="s">
        <v>39</v>
      </c>
      <c r="C24" s="48"/>
      <c r="D24" s="22"/>
      <c r="E24" s="5">
        <f>SUM(E25)</f>
        <v>4610972000</v>
      </c>
      <c r="F24" s="3">
        <f>SUM(F25)</f>
        <v>4610970251</v>
      </c>
      <c r="G24" s="3">
        <f>SUM(G25)</f>
        <v>0</v>
      </c>
      <c r="H24" s="3">
        <f>SUM(H25)</f>
        <v>1749</v>
      </c>
      <c r="I24" s="70">
        <f t="shared" si="0"/>
        <v>1749</v>
      </c>
    </row>
    <row r="25" spans="1:9" ht="18.75" customHeight="1">
      <c r="A25" s="71"/>
      <c r="B25" s="16"/>
      <c r="C25" s="6" t="s">
        <v>39</v>
      </c>
      <c r="D25" s="22"/>
      <c r="E25" s="5">
        <v>4610972000</v>
      </c>
      <c r="F25" s="3">
        <v>4610970251</v>
      </c>
      <c r="G25" s="3">
        <v>0</v>
      </c>
      <c r="H25" s="3">
        <v>1749</v>
      </c>
      <c r="I25" s="70">
        <f t="shared" si="0"/>
        <v>1749</v>
      </c>
    </row>
    <row r="26" spans="1:9" ht="18.75" customHeight="1">
      <c r="A26" s="71"/>
      <c r="B26" s="48" t="s">
        <v>40</v>
      </c>
      <c r="C26" s="48"/>
      <c r="D26" s="22"/>
      <c r="E26" s="5">
        <f>SUM(E27)</f>
        <v>16949188</v>
      </c>
      <c r="F26" s="3">
        <f>SUM(F27)</f>
        <v>16949188</v>
      </c>
      <c r="G26" s="3">
        <f>SUM(G27)</f>
        <v>0</v>
      </c>
      <c r="H26" s="3">
        <f>SUM(H27)</f>
        <v>0</v>
      </c>
      <c r="I26" s="70">
        <f t="shared" si="0"/>
        <v>0</v>
      </c>
    </row>
    <row r="27" spans="1:9" ht="18.75" customHeight="1">
      <c r="A27" s="71"/>
      <c r="B27" s="16"/>
      <c r="C27" s="6" t="s">
        <v>40</v>
      </c>
      <c r="D27" s="22"/>
      <c r="E27" s="5">
        <v>16949188</v>
      </c>
      <c r="F27" s="3">
        <v>16949188</v>
      </c>
      <c r="G27" s="3">
        <v>0</v>
      </c>
      <c r="H27" s="3">
        <v>0</v>
      </c>
      <c r="I27" s="70">
        <f t="shared" si="0"/>
        <v>0</v>
      </c>
    </row>
    <row r="28" spans="1:9" ht="18.75" customHeight="1">
      <c r="A28" s="71"/>
      <c r="B28" s="44" t="s">
        <v>5</v>
      </c>
      <c r="C28" s="44"/>
      <c r="D28" s="22"/>
      <c r="E28" s="5">
        <f>SUM(E29)</f>
        <v>1983564000</v>
      </c>
      <c r="F28" s="3">
        <f>SUM(F29)</f>
        <v>1983563923</v>
      </c>
      <c r="G28" s="3">
        <f>SUM(G29)</f>
        <v>0</v>
      </c>
      <c r="H28" s="3">
        <f>SUM(H29)</f>
        <v>77</v>
      </c>
      <c r="I28" s="70">
        <f t="shared" si="0"/>
        <v>77</v>
      </c>
    </row>
    <row r="29" spans="1:9" ht="18.75" customHeight="1">
      <c r="A29" s="71"/>
      <c r="B29" s="16"/>
      <c r="C29" s="6" t="s">
        <v>5</v>
      </c>
      <c r="D29" s="22"/>
      <c r="E29" s="5">
        <v>1983564000</v>
      </c>
      <c r="F29" s="3">
        <v>1983563923</v>
      </c>
      <c r="G29" s="3">
        <v>0</v>
      </c>
      <c r="H29" s="3">
        <v>77</v>
      </c>
      <c r="I29" s="70">
        <f t="shared" si="0"/>
        <v>77</v>
      </c>
    </row>
    <row r="30" spans="1:9" ht="18.75" customHeight="1">
      <c r="A30" s="71"/>
      <c r="B30" s="44" t="s">
        <v>11</v>
      </c>
      <c r="C30" s="44"/>
      <c r="D30" s="22"/>
      <c r="E30" s="5">
        <f>SUM(E31)</f>
        <v>10070759000</v>
      </c>
      <c r="F30" s="3">
        <f>SUM(F31)</f>
        <v>9831032385</v>
      </c>
      <c r="G30" s="3">
        <f>SUM(G31)</f>
        <v>0</v>
      </c>
      <c r="H30" s="3">
        <f>SUM(H31)</f>
        <v>239726615</v>
      </c>
      <c r="I30" s="70">
        <f t="shared" si="0"/>
        <v>239726615</v>
      </c>
    </row>
    <row r="31" spans="1:9" ht="18.75" customHeight="1">
      <c r="A31" s="71"/>
      <c r="B31" s="16"/>
      <c r="C31" s="6" t="s">
        <v>11</v>
      </c>
      <c r="D31" s="22"/>
      <c r="E31" s="5">
        <v>10070759000</v>
      </c>
      <c r="F31" s="3">
        <v>9831032385</v>
      </c>
      <c r="G31" s="3">
        <v>0</v>
      </c>
      <c r="H31" s="3">
        <v>239726615</v>
      </c>
      <c r="I31" s="70">
        <f t="shared" si="0"/>
        <v>239726615</v>
      </c>
    </row>
    <row r="32" spans="1:9" ht="18.75" customHeight="1">
      <c r="A32" s="71"/>
      <c r="B32" s="44" t="s">
        <v>12</v>
      </c>
      <c r="C32" s="44"/>
      <c r="D32" s="22"/>
      <c r="E32" s="5">
        <f>SUM(E33:E34)</f>
        <v>355216000</v>
      </c>
      <c r="F32" s="3">
        <f>SUM(F33:F34)</f>
        <v>310216133</v>
      </c>
      <c r="G32" s="3">
        <f>SUM(G33:G34)</f>
        <v>0</v>
      </c>
      <c r="H32" s="3">
        <f>SUM(H33:H34)</f>
        <v>44999867</v>
      </c>
      <c r="I32" s="70">
        <f t="shared" si="0"/>
        <v>44999867</v>
      </c>
    </row>
    <row r="33" spans="1:9" ht="18.75" customHeight="1">
      <c r="A33" s="71"/>
      <c r="B33" s="6"/>
      <c r="C33" s="6" t="s">
        <v>41</v>
      </c>
      <c r="D33" s="22"/>
      <c r="E33" s="5">
        <v>340572000</v>
      </c>
      <c r="F33" s="3">
        <v>297600115</v>
      </c>
      <c r="G33" s="3">
        <v>0</v>
      </c>
      <c r="H33" s="3">
        <v>42971885</v>
      </c>
      <c r="I33" s="70">
        <f t="shared" si="0"/>
        <v>42971885</v>
      </c>
    </row>
    <row r="34" spans="1:9" ht="18.75" customHeight="1">
      <c r="A34" s="71"/>
      <c r="B34" s="16"/>
      <c r="C34" s="6" t="s">
        <v>12</v>
      </c>
      <c r="D34" s="22"/>
      <c r="E34" s="5">
        <v>14644000</v>
      </c>
      <c r="F34" s="3">
        <v>12616018</v>
      </c>
      <c r="G34" s="3">
        <v>0</v>
      </c>
      <c r="H34" s="3">
        <v>2027982</v>
      </c>
      <c r="I34" s="70">
        <f t="shared" si="0"/>
        <v>2027982</v>
      </c>
    </row>
    <row r="35" spans="1:9" ht="18.75" customHeight="1">
      <c r="A35" s="71"/>
      <c r="B35" s="44" t="s">
        <v>13</v>
      </c>
      <c r="C35" s="44"/>
      <c r="D35" s="23"/>
      <c r="E35" s="5">
        <f>SUM(E36)</f>
        <v>318047452</v>
      </c>
      <c r="F35" s="3">
        <f>SUM(F36)</f>
        <v>317177970</v>
      </c>
      <c r="G35" s="3">
        <f>SUM(G36)</f>
        <v>0</v>
      </c>
      <c r="H35" s="3">
        <f>SUM(H36)</f>
        <v>869482</v>
      </c>
      <c r="I35" s="70">
        <f t="shared" si="0"/>
        <v>869482</v>
      </c>
    </row>
    <row r="36" spans="1:9" ht="18.75" customHeight="1">
      <c r="A36" s="71"/>
      <c r="B36" s="16"/>
      <c r="C36" s="6" t="s">
        <v>14</v>
      </c>
      <c r="D36" s="22"/>
      <c r="E36" s="5">
        <v>318047452</v>
      </c>
      <c r="F36" s="3">
        <v>317177970</v>
      </c>
      <c r="G36" s="3">
        <v>0</v>
      </c>
      <c r="H36" s="3">
        <v>869482</v>
      </c>
      <c r="I36" s="70">
        <f t="shared" si="0"/>
        <v>869482</v>
      </c>
    </row>
    <row r="37" spans="1:9" ht="18.75" customHeight="1">
      <c r="A37" s="71"/>
      <c r="B37" s="44" t="s">
        <v>15</v>
      </c>
      <c r="C37" s="44"/>
      <c r="D37" s="22"/>
      <c r="E37" s="5">
        <f>SUM(E38)</f>
        <v>185660360</v>
      </c>
      <c r="F37" s="3">
        <f>SUM(F38)</f>
        <v>0</v>
      </c>
      <c r="G37" s="3">
        <f>SUM(G38)</f>
        <v>0</v>
      </c>
      <c r="H37" s="3">
        <f>SUM(H38)</f>
        <v>185660360</v>
      </c>
      <c r="I37" s="70">
        <f t="shared" si="0"/>
        <v>185660360</v>
      </c>
    </row>
    <row r="38" spans="1:9" ht="18.75" customHeight="1">
      <c r="A38" s="71"/>
      <c r="B38" s="16"/>
      <c r="C38" s="6" t="s">
        <v>15</v>
      </c>
      <c r="D38" s="22"/>
      <c r="E38" s="5">
        <v>185660360</v>
      </c>
      <c r="F38" s="3">
        <v>0</v>
      </c>
      <c r="G38" s="3">
        <v>0</v>
      </c>
      <c r="H38" s="3">
        <v>185660360</v>
      </c>
      <c r="I38" s="70">
        <f t="shared" si="0"/>
        <v>185660360</v>
      </c>
    </row>
    <row r="39" spans="1:9" ht="6.75" customHeight="1">
      <c r="A39" s="75"/>
      <c r="B39" s="76"/>
      <c r="C39" s="77"/>
      <c r="D39" s="78"/>
      <c r="E39" s="79"/>
      <c r="F39" s="77"/>
      <c r="G39" s="77"/>
      <c r="H39" s="76"/>
      <c r="I39" s="80"/>
    </row>
    <row r="40" spans="3:9" ht="6.75" customHeight="1">
      <c r="C40" s="17"/>
      <c r="D40" s="17"/>
      <c r="E40" s="17"/>
      <c r="F40" s="17"/>
      <c r="G40" s="17"/>
      <c r="H40" s="17"/>
      <c r="I40" s="17"/>
    </row>
    <row r="41" spans="2:8" ht="12">
      <c r="B41" s="9"/>
      <c r="C41" s="62" t="s">
        <v>57</v>
      </c>
      <c r="D41" s="62"/>
      <c r="E41" s="62"/>
      <c r="F41" s="62"/>
      <c r="G41" s="8"/>
      <c r="H41" s="9"/>
    </row>
  </sheetData>
  <sheetProtection/>
  <mergeCells count="22">
    <mergeCell ref="C41:F41"/>
    <mergeCell ref="B37:C37"/>
    <mergeCell ref="B22:C22"/>
    <mergeCell ref="B30:C30"/>
    <mergeCell ref="B32:C32"/>
    <mergeCell ref="B28:C28"/>
    <mergeCell ref="B35:C35"/>
    <mergeCell ref="B26:C26"/>
    <mergeCell ref="H9:H11"/>
    <mergeCell ref="M11:M13"/>
    <mergeCell ref="B24:C24"/>
    <mergeCell ref="N11:N13"/>
    <mergeCell ref="O11:O13"/>
    <mergeCell ref="P11:P13"/>
    <mergeCell ref="E7:G7"/>
    <mergeCell ref="E9:E11"/>
    <mergeCell ref="F9:F11"/>
    <mergeCell ref="G9:G11"/>
    <mergeCell ref="B13:C13"/>
    <mergeCell ref="B15:C15"/>
    <mergeCell ref="A12:C12"/>
    <mergeCell ref="A9:C11"/>
  </mergeCells>
  <printOptions/>
  <pageMargins left="0.78" right="0.3937007874015748" top="0.31" bottom="1" header="0" footer="0.3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　優花</dc:creator>
  <cp:keywords/>
  <dc:description/>
  <cp:lastModifiedBy>徳田　優花</cp:lastModifiedBy>
  <cp:lastPrinted>2019-07-11T10:22:24Z</cp:lastPrinted>
  <dcterms:created xsi:type="dcterms:W3CDTF">2003-12-12T01:36:27Z</dcterms:created>
  <dcterms:modified xsi:type="dcterms:W3CDTF">2019-09-03T00:42:28Z</dcterms:modified>
  <cp:category/>
  <cp:version/>
  <cp:contentType/>
  <cp:contentStatus/>
</cp:coreProperties>
</file>