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0" yWindow="0" windowWidth="11190" windowHeight="8685" activeTab="0"/>
  </bookViews>
  <sheets>
    <sheet name="後期高齢者決算" sheetId="1" r:id="rId1"/>
  </sheets>
  <definedNames>
    <definedName name="_xlnm.Print_Area" localSheetId="0">'後期高齢者決算'!$A$1:$P$49</definedName>
  </definedNames>
  <calcPr fullCalcOnLoad="1"/>
</workbook>
</file>

<file path=xl/sharedStrings.xml><?xml version="1.0" encoding="utf-8"?>
<sst xmlns="http://schemas.openxmlformats.org/spreadsheetml/2006/main" count="54" uniqueCount="45">
  <si>
    <t>後 期 高 齢 者 医 療 特 別 会 計</t>
  </si>
  <si>
    <t>後期高齢者医療保険料</t>
  </si>
  <si>
    <t>使用料及び手数料</t>
  </si>
  <si>
    <t>手数料</t>
  </si>
  <si>
    <t>広域連合支出金</t>
  </si>
  <si>
    <t>科目</t>
  </si>
  <si>
    <t>総務費</t>
  </si>
  <si>
    <t>総務管理費</t>
  </si>
  <si>
    <t>徴収費</t>
  </si>
  <si>
    <t>分担金及び負担金</t>
  </si>
  <si>
    <t>広域連合負担金</t>
  </si>
  <si>
    <t>保健事業費</t>
  </si>
  <si>
    <t>葬祭費</t>
  </si>
  <si>
    <t>予算現額</t>
  </si>
  <si>
    <t>調定額</t>
  </si>
  <si>
    <t>不納欠損額</t>
  </si>
  <si>
    <t>収入未済額</t>
  </si>
  <si>
    <t>予算現額</t>
  </si>
  <si>
    <t>支出済額</t>
  </si>
  <si>
    <t>翌年度繰越額</t>
  </si>
  <si>
    <t>不用額</t>
  </si>
  <si>
    <t>広域連合補助金</t>
  </si>
  <si>
    <t>収入済額</t>
  </si>
  <si>
    <t>保険給付費</t>
  </si>
  <si>
    <t>繰越金</t>
  </si>
  <si>
    <t>諸支出金</t>
  </si>
  <si>
    <t>償還金及び還付加算金</t>
  </si>
  <si>
    <t>歳　　　　　入</t>
  </si>
  <si>
    <t>科目</t>
  </si>
  <si>
    <t>総額</t>
  </si>
  <si>
    <t>繰入金</t>
  </si>
  <si>
    <t>諸収入</t>
  </si>
  <si>
    <t>雑入</t>
  </si>
  <si>
    <t>歳  　　　出</t>
  </si>
  <si>
    <t>保健事業費</t>
  </si>
  <si>
    <t>予備費</t>
  </si>
  <si>
    <t>受託事業収入</t>
  </si>
  <si>
    <t>広域連合負担金</t>
  </si>
  <si>
    <t>（単位　　円）</t>
  </si>
  <si>
    <t>予算現額と</t>
  </si>
  <si>
    <t>支出済額と</t>
  </si>
  <si>
    <t xml:space="preserve"> の　比　較</t>
  </si>
  <si>
    <t>（ 平 成 29 [2017] 年 度 ）</t>
  </si>
  <si>
    <t>資料：『平成29年度品川区各会計歳入歳出決算書』</t>
  </si>
  <si>
    <t>特 別 会 計 歳 入 歳 出 決 算 額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</si>
</sst>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\ 000"/>
    <numFmt numFmtId="178" formatCode="0\ 0.0"/>
    <numFmt numFmtId="179" formatCode="0.0\ 0"/>
    <numFmt numFmtId="180" formatCode="0_ "/>
    <numFmt numFmtId="181" formatCode="0.0\ 0000\ 0000"/>
    <numFmt numFmtId="182" formatCode="0.0"/>
    <numFmt numFmtId="183" formatCode="#,##0.0_ "/>
    <numFmt numFmtId="184" formatCode="#,##0;&quot;Δ&quot;#,##0;&quot;―&quot;"/>
    <numFmt numFmtId="185" formatCode="#,##0.0;&quot;Δ&quot;#,##0.0;&quot;―&quot;"/>
    <numFmt numFmtId="186" formatCode="#,##0.0;[Red]\-#,##0.0"/>
    <numFmt numFmtId="187" formatCode="#,##0.0_ ;[Red]\-#,##0.0\ "/>
    <numFmt numFmtId="188" formatCode="#,##0.0_);[Red]\(#,##0.0\)"/>
    <numFmt numFmtId="189" formatCode="0.0_);[Red]\(0.0\)"/>
    <numFmt numFmtId="190" formatCode="#,##0;&quot;Δ &quot;#,##0;&quot;―&quot;"/>
    <numFmt numFmtId="191" formatCode="0.0_ "/>
    <numFmt numFmtId="192" formatCode="_ * #,##0.0_ ;_ * \-#,##0.0_ ;_ * &quot;-&quot;?_ ;_ @_ "/>
    <numFmt numFmtId="193" formatCode="0.0_ ;[Red]\-0.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;&quot;△ &quot;0"/>
  </numFmts>
  <fonts count="52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6"/>
      <name val="明朝体"/>
      <family val="3"/>
    </font>
    <font>
      <sz val="10.5"/>
      <name val="ＭＳ Ｐ明朝"/>
      <family val="1"/>
    </font>
    <font>
      <sz val="10.5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b/>
      <sz val="9"/>
      <name val="Century Gothic"/>
      <family val="2"/>
    </font>
    <font>
      <sz val="9"/>
      <name val="Century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.5"/>
      <color indexed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2" fillId="0" borderId="12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distributed" vertical="center"/>
    </xf>
    <xf numFmtId="0" fontId="12" fillId="0" borderId="11" xfId="0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184" fontId="13" fillId="0" borderId="0" xfId="0" applyNumberFormat="1" applyFont="1" applyFill="1" applyBorder="1" applyAlignment="1">
      <alignment vertical="center"/>
    </xf>
    <xf numFmtId="184" fontId="13" fillId="0" borderId="0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184" fontId="14" fillId="0" borderId="0" xfId="0" applyNumberFormat="1" applyFont="1" applyFill="1" applyBorder="1" applyAlignment="1">
      <alignment vertical="center"/>
    </xf>
    <xf numFmtId="184" fontId="14" fillId="0" borderId="0" xfId="0" applyNumberFormat="1" applyFont="1" applyFill="1" applyBorder="1" applyAlignment="1">
      <alignment horizontal="right" vertical="center"/>
    </xf>
    <xf numFmtId="184" fontId="13" fillId="0" borderId="12" xfId="0" applyNumberFormat="1" applyFont="1" applyFill="1" applyBorder="1" applyAlignment="1">
      <alignment vertical="center"/>
    </xf>
    <xf numFmtId="184" fontId="14" fillId="0" borderId="12" xfId="0" applyNumberFormat="1" applyFont="1" applyFill="1" applyBorder="1" applyAlignment="1">
      <alignment vertical="center"/>
    </xf>
    <xf numFmtId="0" fontId="12" fillId="0" borderId="13" xfId="0" applyNumberFormat="1" applyFont="1" applyFill="1" applyBorder="1" applyAlignment="1">
      <alignment horizontal="distributed" vertical="center"/>
    </xf>
    <xf numFmtId="0" fontId="12" fillId="0" borderId="12" xfId="0" applyNumberFormat="1" applyFont="1" applyFill="1" applyBorder="1" applyAlignment="1">
      <alignment horizontal="distributed" vertical="center"/>
    </xf>
    <xf numFmtId="0" fontId="12" fillId="0" borderId="14" xfId="0" applyNumberFormat="1" applyFont="1" applyFill="1" applyBorder="1" applyAlignment="1">
      <alignment horizontal="distributed" vertical="center"/>
    </xf>
    <xf numFmtId="184" fontId="14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38" fontId="7" fillId="0" borderId="0" xfId="49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vertical="center"/>
    </xf>
    <xf numFmtId="184" fontId="7" fillId="0" borderId="0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7" xfId="0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distributed"/>
    </xf>
    <xf numFmtId="0" fontId="12" fillId="0" borderId="15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vertical="top"/>
    </xf>
    <xf numFmtId="184" fontId="13" fillId="0" borderId="15" xfId="0" applyNumberFormat="1" applyFont="1" applyFill="1" applyBorder="1" applyAlignment="1">
      <alignment horizontal="right" vertical="center"/>
    </xf>
    <xf numFmtId="184" fontId="14" fillId="0" borderId="15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vertical="center"/>
    </xf>
    <xf numFmtId="184" fontId="14" fillId="0" borderId="15" xfId="0" applyNumberFormat="1" applyFont="1" applyFill="1" applyBorder="1" applyAlignment="1">
      <alignment vertical="center"/>
    </xf>
    <xf numFmtId="0" fontId="12" fillId="0" borderId="21" xfId="0" applyNumberFormat="1" applyFont="1" applyFill="1" applyBorder="1" applyAlignment="1">
      <alignment vertical="center"/>
    </xf>
    <xf numFmtId="184" fontId="14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>
      <alignment horizontal="distributed" vertical="center"/>
    </xf>
    <xf numFmtId="0" fontId="12" fillId="0" borderId="10" xfId="0" applyNumberFormat="1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horizontal="distributed" vertical="center"/>
    </xf>
    <xf numFmtId="0" fontId="12" fillId="0" borderId="11" xfId="0" applyNumberFormat="1" applyFont="1" applyFill="1" applyBorder="1" applyAlignment="1">
      <alignment horizontal="distributed" vertical="center"/>
    </xf>
    <xf numFmtId="0" fontId="16" fillId="0" borderId="0" xfId="0" applyNumberFormat="1" applyFont="1" applyFill="1" applyBorder="1" applyAlignment="1">
      <alignment horizontal="distributed" vertical="center"/>
    </xf>
    <xf numFmtId="184" fontId="14" fillId="0" borderId="22" xfId="0" applyNumberFormat="1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distributed" vertical="center"/>
    </xf>
    <xf numFmtId="0" fontId="12" fillId="0" borderId="24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 horizontal="distributed" vertical="center"/>
    </xf>
    <xf numFmtId="0" fontId="12" fillId="0" borderId="23" xfId="0" applyFont="1" applyFill="1" applyBorder="1" applyAlignment="1">
      <alignment horizontal="distributed" vertical="center"/>
    </xf>
    <xf numFmtId="0" fontId="12" fillId="0" borderId="24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 horizontal="distributed" vertical="center"/>
    </xf>
    <xf numFmtId="0" fontId="12" fillId="0" borderId="26" xfId="0" applyNumberFormat="1" applyFont="1" applyFill="1" applyBorder="1" applyAlignment="1">
      <alignment horizontal="distributed" vertical="center"/>
    </xf>
    <xf numFmtId="0" fontId="12" fillId="0" borderId="13" xfId="0" applyNumberFormat="1" applyFont="1" applyFill="1" applyBorder="1" applyAlignment="1">
      <alignment horizontal="distributed" vertical="center"/>
    </xf>
    <xf numFmtId="0" fontId="12" fillId="0" borderId="22" xfId="0" applyNumberFormat="1" applyFont="1" applyFill="1" applyBorder="1" applyAlignment="1">
      <alignment horizontal="distributed" vertical="center"/>
    </xf>
    <xf numFmtId="0" fontId="12" fillId="0" borderId="12" xfId="0" applyNumberFormat="1" applyFont="1" applyFill="1" applyBorder="1" applyAlignment="1">
      <alignment horizontal="distributed" vertical="center"/>
    </xf>
    <xf numFmtId="0" fontId="12" fillId="0" borderId="27" xfId="0" applyNumberFormat="1" applyFont="1" applyFill="1" applyBorder="1" applyAlignment="1">
      <alignment horizontal="distributed" vertical="center"/>
    </xf>
    <xf numFmtId="0" fontId="12" fillId="0" borderId="14" xfId="0" applyNumberFormat="1" applyFont="1" applyFill="1" applyBorder="1" applyAlignment="1">
      <alignment horizontal="distributed" vertical="center"/>
    </xf>
    <xf numFmtId="0" fontId="16" fillId="0" borderId="0" xfId="0" applyNumberFormat="1" applyFont="1" applyFill="1" applyAlignment="1">
      <alignment horizontal="distributed" vertical="center"/>
    </xf>
    <xf numFmtId="0" fontId="12" fillId="0" borderId="23" xfId="0" applyNumberFormat="1" applyFont="1" applyFill="1" applyBorder="1" applyAlignment="1">
      <alignment horizontal="distributed" vertical="center"/>
    </xf>
    <xf numFmtId="0" fontId="12" fillId="0" borderId="24" xfId="0" applyNumberFormat="1" applyFont="1" applyFill="1" applyBorder="1" applyAlignment="1">
      <alignment horizontal="distributed" vertical="center"/>
    </xf>
    <xf numFmtId="0" fontId="12" fillId="0" borderId="25" xfId="0" applyNumberFormat="1" applyFont="1" applyFill="1" applyBorder="1" applyAlignment="1">
      <alignment horizontal="distributed" vertical="center"/>
    </xf>
    <xf numFmtId="184" fontId="13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left" vertical="center"/>
    </xf>
    <xf numFmtId="184" fontId="13" fillId="0" borderId="22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4" fontId="7" fillId="0" borderId="0" xfId="0" applyNumberFormat="1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2</xdr:row>
      <xdr:rowOff>228600</xdr:rowOff>
    </xdr:from>
    <xdr:to>
      <xdr:col>13</xdr:col>
      <xdr:colOff>533400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2790825" y="495300"/>
          <a:ext cx="30765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view="pageBreakPreview" zoomScale="91" zoomScaleSheetLayoutView="91"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10" sqref="I10"/>
    </sheetView>
  </sheetViews>
  <sheetFormatPr defaultColWidth="8.75390625" defaultRowHeight="12.75"/>
  <cols>
    <col min="1" max="1" width="2.25390625" style="1" customWidth="1"/>
    <col min="2" max="4" width="1.75390625" style="1" customWidth="1"/>
    <col min="5" max="5" width="16.75390625" style="2" customWidth="1"/>
    <col min="6" max="6" width="2.125" style="2" customWidth="1"/>
    <col min="7" max="7" width="3.125" style="2" customWidth="1"/>
    <col min="8" max="8" width="3.00390625" style="2" customWidth="1"/>
    <col min="9" max="9" width="12.625" style="2" customWidth="1"/>
    <col min="10" max="10" width="4.00390625" style="2" customWidth="1"/>
    <col min="11" max="11" width="8.375" style="2" customWidth="1"/>
    <col min="12" max="12" width="8.125" style="2" customWidth="1"/>
    <col min="13" max="13" width="4.375" style="2" customWidth="1"/>
    <col min="14" max="14" width="10.125" style="2" customWidth="1"/>
    <col min="15" max="15" width="11.75390625" style="2" customWidth="1"/>
    <col min="16" max="16" width="14.125" style="2" bestFit="1" customWidth="1"/>
    <col min="17" max="17" width="3.00390625" style="2" customWidth="1"/>
    <col min="18" max="18" width="11.00390625" style="2" customWidth="1"/>
    <col min="19" max="19" width="9.875" style="1" customWidth="1"/>
    <col min="20" max="20" width="13.875" style="1" bestFit="1" customWidth="1"/>
    <col min="21" max="24" width="9.875" style="1" customWidth="1"/>
    <col min="25" max="25" width="12.00390625" style="1" bestFit="1" customWidth="1"/>
    <col min="26" max="26" width="11.125" style="1" bestFit="1" customWidth="1"/>
    <col min="27" max="27" width="12.00390625" style="1" bestFit="1" customWidth="1"/>
    <col min="28" max="218" width="9.875" style="1" customWidth="1"/>
    <col min="219" max="16384" width="8.75390625" style="1" customWidth="1"/>
  </cols>
  <sheetData>
    <row r="1" spans="3:18" ht="12.75">
      <c r="C1" s="42"/>
      <c r="F1" s="3"/>
      <c r="G1" s="3"/>
      <c r="O1" s="3"/>
      <c r="R1" s="3"/>
    </row>
    <row r="2" ht="8.25" customHeight="1"/>
    <row r="3" spans="6:18" ht="18.75" customHeight="1">
      <c r="F3" s="4"/>
      <c r="G3" s="5"/>
      <c r="H3" s="5"/>
      <c r="I3" s="87" t="s">
        <v>44</v>
      </c>
      <c r="J3" s="87"/>
      <c r="K3" s="87"/>
      <c r="L3" s="87"/>
      <c r="M3" s="87"/>
      <c r="N3" s="87"/>
      <c r="Q3" s="1"/>
      <c r="R3" s="1"/>
    </row>
    <row r="4" spans="5:18" ht="16.5" customHeight="1">
      <c r="E4" s="1"/>
      <c r="G4" s="6"/>
      <c r="H4" s="6"/>
      <c r="I4" s="83" t="s">
        <v>42</v>
      </c>
      <c r="J4" s="83"/>
      <c r="K4" s="83"/>
      <c r="L4" s="83"/>
      <c r="M4" s="83"/>
      <c r="N4" s="83"/>
      <c r="Q4" s="1"/>
      <c r="R4" s="1"/>
    </row>
    <row r="5" spans="5:18" ht="15.75" customHeight="1">
      <c r="E5" s="1"/>
      <c r="F5" s="7"/>
      <c r="G5" s="7"/>
      <c r="H5" s="7"/>
      <c r="I5" s="86" t="s">
        <v>0</v>
      </c>
      <c r="J5" s="86"/>
      <c r="K5" s="86"/>
      <c r="L5" s="86"/>
      <c r="M5" s="86"/>
      <c r="N5" s="86"/>
      <c r="Q5" s="1"/>
      <c r="R5" s="1"/>
    </row>
    <row r="6" spans="4:18" ht="18" customHeight="1" thickBot="1">
      <c r="D6" s="33" t="s">
        <v>27</v>
      </c>
      <c r="F6" s="8"/>
      <c r="G6" s="8"/>
      <c r="O6" s="9"/>
      <c r="P6" s="40" t="s">
        <v>38</v>
      </c>
      <c r="Q6" s="1"/>
      <c r="R6" s="1"/>
    </row>
    <row r="7" spans="1:27" ht="13.5" customHeight="1" thickTop="1">
      <c r="A7" s="45"/>
      <c r="B7" s="10"/>
      <c r="C7" s="61" t="s">
        <v>28</v>
      </c>
      <c r="D7" s="61"/>
      <c r="E7" s="61"/>
      <c r="F7" s="61"/>
      <c r="G7" s="61"/>
      <c r="H7" s="29"/>
      <c r="I7" s="79" t="s">
        <v>13</v>
      </c>
      <c r="J7" s="72" t="s">
        <v>14</v>
      </c>
      <c r="K7" s="73"/>
      <c r="L7" s="72" t="s">
        <v>22</v>
      </c>
      <c r="M7" s="73"/>
      <c r="N7" s="69" t="s">
        <v>15</v>
      </c>
      <c r="O7" s="66" t="s">
        <v>16</v>
      </c>
      <c r="P7" s="51" t="s">
        <v>39</v>
      </c>
      <c r="Q7" s="1"/>
      <c r="R7" s="1"/>
      <c r="T7" s="62"/>
      <c r="U7" s="62"/>
      <c r="V7" s="62"/>
      <c r="W7" s="62"/>
      <c r="X7" s="62"/>
      <c r="Y7" s="88"/>
      <c r="Z7" s="88"/>
      <c r="AA7" s="34"/>
    </row>
    <row r="8" spans="1:27" ht="12.75">
      <c r="A8" s="45"/>
      <c r="B8" s="11"/>
      <c r="C8" s="62"/>
      <c r="D8" s="62"/>
      <c r="E8" s="62"/>
      <c r="F8" s="62"/>
      <c r="G8" s="62"/>
      <c r="H8" s="30"/>
      <c r="I8" s="80"/>
      <c r="J8" s="74"/>
      <c r="K8" s="75"/>
      <c r="L8" s="74"/>
      <c r="M8" s="75"/>
      <c r="N8" s="70"/>
      <c r="O8" s="67"/>
      <c r="P8" s="52" t="s">
        <v>40</v>
      </c>
      <c r="Q8" s="1"/>
      <c r="R8" s="1"/>
      <c r="T8" s="62"/>
      <c r="U8" s="62"/>
      <c r="V8" s="62"/>
      <c r="W8" s="62"/>
      <c r="X8" s="62"/>
      <c r="Y8" s="88"/>
      <c r="Z8" s="88"/>
      <c r="AA8" s="34"/>
    </row>
    <row r="9" spans="1:27" ht="12.75">
      <c r="A9" s="45"/>
      <c r="B9" s="12"/>
      <c r="C9" s="63"/>
      <c r="D9" s="63"/>
      <c r="E9" s="63"/>
      <c r="F9" s="63"/>
      <c r="G9" s="63"/>
      <c r="H9" s="31"/>
      <c r="I9" s="81"/>
      <c r="J9" s="76"/>
      <c r="K9" s="77"/>
      <c r="L9" s="76"/>
      <c r="M9" s="77"/>
      <c r="N9" s="71"/>
      <c r="O9" s="68"/>
      <c r="P9" s="53" t="s">
        <v>41</v>
      </c>
      <c r="Q9" s="1"/>
      <c r="R9" s="1"/>
      <c r="T9" s="62"/>
      <c r="U9" s="62"/>
      <c r="V9" s="62"/>
      <c r="W9" s="62"/>
      <c r="X9" s="62"/>
      <c r="Y9" s="88"/>
      <c r="Z9" s="88"/>
      <c r="AA9" s="34"/>
    </row>
    <row r="10" spans="1:27" ht="7.5" customHeight="1">
      <c r="A10" s="45"/>
      <c r="C10" s="35"/>
      <c r="D10" s="35"/>
      <c r="E10" s="35"/>
      <c r="F10" s="35"/>
      <c r="G10" s="35"/>
      <c r="H10" s="13"/>
      <c r="I10" s="11"/>
      <c r="J10" s="11"/>
      <c r="K10" s="11"/>
      <c r="L10" s="14"/>
      <c r="M10" s="15"/>
      <c r="N10" s="15"/>
      <c r="O10" s="1"/>
      <c r="P10" s="45"/>
      <c r="Q10" s="1"/>
      <c r="R10" s="1"/>
      <c r="T10" s="11"/>
      <c r="U10" s="11"/>
      <c r="V10" s="11"/>
      <c r="W10" s="11"/>
      <c r="X10" s="11"/>
      <c r="Y10" s="11"/>
      <c r="Z10" s="11"/>
      <c r="AA10" s="11"/>
    </row>
    <row r="11" spans="1:27" ht="17.25" customHeight="1">
      <c r="A11" s="45"/>
      <c r="C11" s="78" t="s">
        <v>29</v>
      </c>
      <c r="D11" s="78"/>
      <c r="E11" s="78"/>
      <c r="F11" s="78"/>
      <c r="G11" s="78"/>
      <c r="H11" s="13"/>
      <c r="I11" s="22">
        <f>SUM(I12,I14,I16,I19,I21,I23)</f>
        <v>7932403000</v>
      </c>
      <c r="J11" s="82">
        <f aca="true" t="shared" si="0" ref="J11:O11">SUM(J12,J14,J16,J19,J21,J23)</f>
        <v>7981248238</v>
      </c>
      <c r="K11" s="82">
        <f t="shared" si="0"/>
        <v>0</v>
      </c>
      <c r="L11" s="82">
        <f t="shared" si="0"/>
        <v>7918213916</v>
      </c>
      <c r="M11" s="82">
        <f t="shared" si="0"/>
        <v>0</v>
      </c>
      <c r="N11" s="23">
        <f t="shared" si="0"/>
        <v>15107800</v>
      </c>
      <c r="O11" s="23">
        <f t="shared" si="0"/>
        <v>56055722</v>
      </c>
      <c r="P11" s="54">
        <f>L11-I11</f>
        <v>-14189084</v>
      </c>
      <c r="Q11" s="23"/>
      <c r="R11" s="23"/>
      <c r="S11" s="11"/>
      <c r="T11" s="43"/>
      <c r="U11" s="91"/>
      <c r="V11" s="91"/>
      <c r="W11" s="91"/>
      <c r="X11" s="91"/>
      <c r="Y11" s="43"/>
      <c r="Z11" s="43"/>
      <c r="AA11" s="43"/>
    </row>
    <row r="12" spans="1:28" ht="13.5" customHeight="1">
      <c r="A12" s="45"/>
      <c r="C12" s="16"/>
      <c r="D12" s="60" t="s">
        <v>1</v>
      </c>
      <c r="E12" s="60"/>
      <c r="F12" s="60"/>
      <c r="G12" s="60"/>
      <c r="H12" s="13"/>
      <c r="I12" s="26">
        <f>SUM(I13)</f>
        <v>3935530000</v>
      </c>
      <c r="J12" s="59">
        <f>SUM(J13)</f>
        <v>4013050422</v>
      </c>
      <c r="K12" s="59"/>
      <c r="L12" s="59">
        <f>SUM(L13)</f>
        <v>3950016100</v>
      </c>
      <c r="M12" s="59"/>
      <c r="N12" s="26">
        <f>N13</f>
        <v>15107800</v>
      </c>
      <c r="O12" s="26">
        <f>SUM(O13)</f>
        <v>56055722</v>
      </c>
      <c r="P12" s="55">
        <f aca="true" t="shared" si="1" ref="P12:P25">L12-I12</f>
        <v>14486100</v>
      </c>
      <c r="Q12" s="26"/>
      <c r="R12" s="26"/>
      <c r="S12" s="39"/>
      <c r="T12" s="44"/>
      <c r="U12" s="92"/>
      <c r="V12" s="92"/>
      <c r="W12" s="92"/>
      <c r="X12" s="92"/>
      <c r="Y12" s="44"/>
      <c r="Z12" s="44"/>
      <c r="AA12" s="44"/>
      <c r="AB12" s="37"/>
    </row>
    <row r="13" spans="1:27" ht="13.5" customHeight="1">
      <c r="A13" s="45"/>
      <c r="C13" s="16"/>
      <c r="D13" s="16"/>
      <c r="E13" s="60" t="s">
        <v>1</v>
      </c>
      <c r="F13" s="60"/>
      <c r="G13" s="60"/>
      <c r="H13" s="13"/>
      <c r="I13" s="26">
        <v>3935530000</v>
      </c>
      <c r="J13" s="59">
        <v>4013050422</v>
      </c>
      <c r="K13" s="59"/>
      <c r="L13" s="59">
        <v>3950016100</v>
      </c>
      <c r="M13" s="59"/>
      <c r="N13" s="26">
        <v>15107800</v>
      </c>
      <c r="O13" s="32">
        <v>56055722</v>
      </c>
      <c r="P13" s="55">
        <f t="shared" si="1"/>
        <v>14486100</v>
      </c>
      <c r="Q13" s="11"/>
      <c r="R13" s="11"/>
      <c r="S13" s="11"/>
      <c r="T13" s="38"/>
      <c r="U13" s="89"/>
      <c r="V13" s="89"/>
      <c r="W13" s="89"/>
      <c r="X13" s="89"/>
      <c r="Y13" s="38"/>
      <c r="Z13" s="38"/>
      <c r="AA13" s="38"/>
    </row>
    <row r="14" spans="1:27" ht="12.75" customHeight="1">
      <c r="A14" s="45"/>
      <c r="C14" s="16"/>
      <c r="D14" s="60" t="s">
        <v>2</v>
      </c>
      <c r="E14" s="60"/>
      <c r="F14" s="60"/>
      <c r="G14" s="60"/>
      <c r="H14" s="13"/>
      <c r="I14" s="26">
        <f>SUM(I15)</f>
        <v>1000</v>
      </c>
      <c r="J14" s="59">
        <f>SUM(J15)</f>
        <v>7500</v>
      </c>
      <c r="K14" s="59"/>
      <c r="L14" s="59">
        <f>SUM(L15)</f>
        <v>7500</v>
      </c>
      <c r="M14" s="59"/>
      <c r="N14" s="26">
        <f>SUM(N15)</f>
        <v>0</v>
      </c>
      <c r="O14" s="26">
        <f>SUM(O15)</f>
        <v>0</v>
      </c>
      <c r="P14" s="55">
        <f t="shared" si="1"/>
        <v>6500</v>
      </c>
      <c r="Q14" s="26"/>
      <c r="R14" s="26"/>
      <c r="S14" s="11"/>
      <c r="T14" s="38"/>
      <c r="U14" s="90"/>
      <c r="V14" s="90"/>
      <c r="W14" s="90"/>
      <c r="X14" s="90"/>
      <c r="Y14" s="38"/>
      <c r="Z14" s="38"/>
      <c r="AA14" s="38"/>
    </row>
    <row r="15" spans="1:19" ht="12.75" customHeight="1">
      <c r="A15" s="45"/>
      <c r="C15" s="16"/>
      <c r="D15" s="16"/>
      <c r="E15" s="60" t="s">
        <v>3</v>
      </c>
      <c r="F15" s="60"/>
      <c r="G15" s="60"/>
      <c r="H15" s="13"/>
      <c r="I15" s="26">
        <v>1000</v>
      </c>
      <c r="J15" s="59">
        <v>7500</v>
      </c>
      <c r="K15" s="59"/>
      <c r="L15" s="59">
        <v>7500</v>
      </c>
      <c r="M15" s="59"/>
      <c r="N15" s="26">
        <v>0</v>
      </c>
      <c r="O15" s="32">
        <v>0</v>
      </c>
      <c r="P15" s="55">
        <f>L15-I15</f>
        <v>6500</v>
      </c>
      <c r="Q15" s="11"/>
      <c r="R15" s="11"/>
      <c r="S15" s="11"/>
    </row>
    <row r="16" spans="1:19" ht="12.75" customHeight="1">
      <c r="A16" s="45"/>
      <c r="C16" s="16"/>
      <c r="D16" s="60" t="s">
        <v>4</v>
      </c>
      <c r="E16" s="60"/>
      <c r="F16" s="60"/>
      <c r="G16" s="60"/>
      <c r="H16" s="13"/>
      <c r="I16" s="26">
        <f>SUM(I17:I18)</f>
        <v>33573000</v>
      </c>
      <c r="J16" s="59">
        <f>SUM(J17:K18)</f>
        <v>30775115</v>
      </c>
      <c r="K16" s="59"/>
      <c r="L16" s="59">
        <f>SUM(L17:M18)</f>
        <v>30775115</v>
      </c>
      <c r="M16" s="59"/>
      <c r="N16" s="26">
        <f>SUM(N17:N18)</f>
        <v>0</v>
      </c>
      <c r="O16" s="26">
        <f>SUM(O17:O18)</f>
        <v>0</v>
      </c>
      <c r="P16" s="55">
        <f t="shared" si="1"/>
        <v>-2797885</v>
      </c>
      <c r="Q16" s="26"/>
      <c r="R16" s="26"/>
      <c r="S16" s="11"/>
    </row>
    <row r="17" spans="1:19" ht="12.75" customHeight="1">
      <c r="A17" s="45"/>
      <c r="C17" s="16"/>
      <c r="D17" s="16"/>
      <c r="E17" s="60" t="s">
        <v>37</v>
      </c>
      <c r="F17" s="60"/>
      <c r="G17" s="60"/>
      <c r="H17" s="13"/>
      <c r="I17" s="26">
        <v>23608000</v>
      </c>
      <c r="J17" s="59">
        <v>23496578</v>
      </c>
      <c r="K17" s="59"/>
      <c r="L17" s="59">
        <v>23496578</v>
      </c>
      <c r="M17" s="59"/>
      <c r="N17" s="26">
        <v>0</v>
      </c>
      <c r="O17" s="32">
        <v>0</v>
      </c>
      <c r="P17" s="55">
        <f t="shared" si="1"/>
        <v>-111422</v>
      </c>
      <c r="Q17" s="11"/>
      <c r="R17" s="11"/>
      <c r="S17" s="11"/>
    </row>
    <row r="18" spans="1:19" ht="12.75" customHeight="1">
      <c r="A18" s="45"/>
      <c r="C18" s="16"/>
      <c r="D18" s="16"/>
      <c r="E18" s="60" t="s">
        <v>21</v>
      </c>
      <c r="F18" s="60"/>
      <c r="G18" s="60"/>
      <c r="H18" s="13"/>
      <c r="I18" s="26">
        <v>9965000</v>
      </c>
      <c r="J18" s="59">
        <v>7278537</v>
      </c>
      <c r="K18" s="59"/>
      <c r="L18" s="59">
        <v>7278537</v>
      </c>
      <c r="M18" s="59"/>
      <c r="N18" s="26">
        <v>0</v>
      </c>
      <c r="O18" s="32">
        <v>0</v>
      </c>
      <c r="P18" s="55">
        <f t="shared" si="1"/>
        <v>-2686463</v>
      </c>
      <c r="Q18" s="11"/>
      <c r="R18" s="11"/>
      <c r="S18" s="11"/>
    </row>
    <row r="19" spans="1:19" ht="12.75" customHeight="1">
      <c r="A19" s="45"/>
      <c r="C19" s="16"/>
      <c r="D19" s="60" t="s">
        <v>30</v>
      </c>
      <c r="E19" s="60"/>
      <c r="F19" s="60"/>
      <c r="G19" s="60"/>
      <c r="H19" s="13"/>
      <c r="I19" s="26">
        <f>SUM(I20)</f>
        <v>3706892000</v>
      </c>
      <c r="J19" s="59">
        <f>SUM(J20)</f>
        <v>3686892000</v>
      </c>
      <c r="K19" s="59"/>
      <c r="L19" s="59">
        <f>SUM(L20)</f>
        <v>3686892000</v>
      </c>
      <c r="M19" s="59"/>
      <c r="N19" s="26">
        <f>SUM(N20)</f>
        <v>0</v>
      </c>
      <c r="O19" s="26">
        <f>SUM(O20)</f>
        <v>0</v>
      </c>
      <c r="P19" s="55">
        <f>L19-I19</f>
        <v>-20000000</v>
      </c>
      <c r="Q19" s="26"/>
      <c r="R19" s="26"/>
      <c r="S19" s="11"/>
    </row>
    <row r="20" spans="1:19" ht="12.75" customHeight="1">
      <c r="A20" s="45"/>
      <c r="C20" s="16"/>
      <c r="D20" s="16"/>
      <c r="E20" s="60" t="s">
        <v>30</v>
      </c>
      <c r="F20" s="60"/>
      <c r="G20" s="60"/>
      <c r="H20" s="13"/>
      <c r="I20" s="26">
        <v>3706892000</v>
      </c>
      <c r="J20" s="59">
        <v>3686892000</v>
      </c>
      <c r="K20" s="59"/>
      <c r="L20" s="59">
        <v>3686892000</v>
      </c>
      <c r="M20" s="59"/>
      <c r="N20" s="26">
        <v>0</v>
      </c>
      <c r="O20" s="32">
        <v>0</v>
      </c>
      <c r="P20" s="55">
        <f t="shared" si="1"/>
        <v>-20000000</v>
      </c>
      <c r="Q20" s="11"/>
      <c r="R20" s="11"/>
      <c r="S20" s="11"/>
    </row>
    <row r="21" spans="1:19" ht="12.75" customHeight="1">
      <c r="A21" s="45"/>
      <c r="C21" s="16"/>
      <c r="D21" s="60" t="s">
        <v>24</v>
      </c>
      <c r="E21" s="60"/>
      <c r="F21" s="60"/>
      <c r="G21" s="60"/>
      <c r="H21" s="13"/>
      <c r="I21" s="26">
        <f>SUM(I22)</f>
        <v>58239000</v>
      </c>
      <c r="J21" s="59">
        <f>SUM(J22)</f>
        <v>58239927</v>
      </c>
      <c r="K21" s="59"/>
      <c r="L21" s="59">
        <f>SUM(L22)</f>
        <v>58239927</v>
      </c>
      <c r="M21" s="59"/>
      <c r="N21" s="26">
        <f>SUM(N22)</f>
        <v>0</v>
      </c>
      <c r="O21" s="26">
        <f>SUM(O22)</f>
        <v>0</v>
      </c>
      <c r="P21" s="55">
        <f t="shared" si="1"/>
        <v>927</v>
      </c>
      <c r="Q21" s="11"/>
      <c r="R21" s="11"/>
      <c r="S21" s="11"/>
    </row>
    <row r="22" spans="1:19" ht="12.75" customHeight="1">
      <c r="A22" s="45"/>
      <c r="C22" s="16"/>
      <c r="D22" s="16"/>
      <c r="E22" s="60" t="s">
        <v>24</v>
      </c>
      <c r="F22" s="60"/>
      <c r="G22" s="60"/>
      <c r="H22" s="13"/>
      <c r="I22" s="26">
        <v>58239000</v>
      </c>
      <c r="J22" s="59">
        <v>58239927</v>
      </c>
      <c r="K22" s="59"/>
      <c r="L22" s="59">
        <v>58239927</v>
      </c>
      <c r="M22" s="59"/>
      <c r="N22" s="26">
        <v>0</v>
      </c>
      <c r="O22" s="32">
        <v>0</v>
      </c>
      <c r="P22" s="55">
        <f t="shared" si="1"/>
        <v>927</v>
      </c>
      <c r="Q22" s="11"/>
      <c r="R22" s="11"/>
      <c r="S22" s="11"/>
    </row>
    <row r="23" spans="1:19" ht="12.75" customHeight="1">
      <c r="A23" s="45"/>
      <c r="C23" s="16"/>
      <c r="D23" s="60" t="s">
        <v>31</v>
      </c>
      <c r="E23" s="60"/>
      <c r="F23" s="60"/>
      <c r="G23" s="60"/>
      <c r="H23" s="13"/>
      <c r="I23" s="26">
        <f>SUM(I24:I25)</f>
        <v>198168000</v>
      </c>
      <c r="J23" s="59">
        <f>SUM(J24:K25)</f>
        <v>192283274</v>
      </c>
      <c r="K23" s="59"/>
      <c r="L23" s="59">
        <f>SUM(L24:M25)</f>
        <v>192283274</v>
      </c>
      <c r="M23" s="59"/>
      <c r="N23" s="26">
        <f>SUM(N24:N25)</f>
        <v>0</v>
      </c>
      <c r="O23" s="26">
        <f>SUM(O24:O25)</f>
        <v>0</v>
      </c>
      <c r="P23" s="55">
        <f t="shared" si="1"/>
        <v>-5884726</v>
      </c>
      <c r="Q23" s="26"/>
      <c r="R23" s="26"/>
      <c r="S23" s="11"/>
    </row>
    <row r="24" spans="1:19" ht="12.75" customHeight="1">
      <c r="A24" s="45"/>
      <c r="C24" s="16"/>
      <c r="D24" s="16"/>
      <c r="E24" s="60" t="s">
        <v>36</v>
      </c>
      <c r="F24" s="60"/>
      <c r="G24" s="60"/>
      <c r="H24" s="13"/>
      <c r="I24" s="26">
        <v>197921000</v>
      </c>
      <c r="J24" s="59">
        <v>192038060</v>
      </c>
      <c r="K24" s="59"/>
      <c r="L24" s="59">
        <v>192038060</v>
      </c>
      <c r="M24" s="59"/>
      <c r="N24" s="26">
        <v>0</v>
      </c>
      <c r="O24" s="26">
        <v>0</v>
      </c>
      <c r="P24" s="55">
        <f t="shared" si="1"/>
        <v>-5882940</v>
      </c>
      <c r="Q24" s="11"/>
      <c r="R24" s="11"/>
      <c r="S24" s="11"/>
    </row>
    <row r="25" spans="1:19" ht="12.75" customHeight="1">
      <c r="A25" s="45"/>
      <c r="C25" s="16"/>
      <c r="D25" s="16"/>
      <c r="E25" s="60" t="s">
        <v>32</v>
      </c>
      <c r="F25" s="60"/>
      <c r="G25" s="60"/>
      <c r="H25" s="13"/>
      <c r="I25" s="26">
        <v>247000</v>
      </c>
      <c r="J25" s="59">
        <v>245214</v>
      </c>
      <c r="K25" s="59"/>
      <c r="L25" s="59">
        <v>245214</v>
      </c>
      <c r="M25" s="59"/>
      <c r="N25" s="26">
        <v>0</v>
      </c>
      <c r="O25" s="32">
        <v>0</v>
      </c>
      <c r="P25" s="55">
        <f t="shared" si="1"/>
        <v>-1786</v>
      </c>
      <c r="Q25" s="11"/>
      <c r="R25" s="11"/>
      <c r="S25" s="11"/>
    </row>
    <row r="26" spans="1:19" ht="4.5" customHeight="1" thickBot="1">
      <c r="A26" s="45"/>
      <c r="B26" s="46"/>
      <c r="C26" s="47"/>
      <c r="D26" s="47"/>
      <c r="E26" s="48"/>
      <c r="F26" s="48"/>
      <c r="G26" s="48"/>
      <c r="H26" s="49"/>
      <c r="I26" s="48"/>
      <c r="J26" s="48"/>
      <c r="K26" s="48"/>
      <c r="L26" s="48"/>
      <c r="M26" s="48"/>
      <c r="N26" s="48"/>
      <c r="O26" s="50"/>
      <c r="P26" s="56"/>
      <c r="Q26" s="11"/>
      <c r="R26" s="11"/>
      <c r="S26" s="11"/>
    </row>
    <row r="27" spans="3:19" ht="36.75" customHeight="1" thickTop="1">
      <c r="C27" s="19"/>
      <c r="D27" s="19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1"/>
    </row>
    <row r="28" spans="3:18" ht="18" customHeight="1" thickBot="1">
      <c r="C28" s="19"/>
      <c r="D28" s="33" t="s">
        <v>33</v>
      </c>
      <c r="F28" s="18"/>
      <c r="G28" s="18"/>
      <c r="H28" s="18"/>
      <c r="I28" s="18"/>
      <c r="J28" s="18"/>
      <c r="K28" s="18"/>
      <c r="L28" s="18"/>
      <c r="M28" s="1"/>
      <c r="N28" s="1"/>
      <c r="O28" s="20"/>
      <c r="P28" s="41" t="s">
        <v>38</v>
      </c>
      <c r="Q28" s="11"/>
      <c r="R28" s="11"/>
    </row>
    <row r="29" spans="1:25" ht="12.75" customHeight="1" thickTop="1">
      <c r="A29" s="45"/>
      <c r="B29" s="21"/>
      <c r="C29" s="61" t="s">
        <v>5</v>
      </c>
      <c r="D29" s="61"/>
      <c r="E29" s="61"/>
      <c r="F29" s="61"/>
      <c r="G29" s="61"/>
      <c r="H29" s="29"/>
      <c r="I29" s="72" t="s">
        <v>17</v>
      </c>
      <c r="J29" s="73"/>
      <c r="K29" s="72" t="s">
        <v>18</v>
      </c>
      <c r="L29" s="73"/>
      <c r="M29" s="72" t="s">
        <v>19</v>
      </c>
      <c r="N29" s="73"/>
      <c r="O29" s="79" t="s">
        <v>20</v>
      </c>
      <c r="P29" s="51" t="s">
        <v>39</v>
      </c>
      <c r="Q29" s="15"/>
      <c r="R29" s="15"/>
      <c r="T29" s="62"/>
      <c r="U29" s="62"/>
      <c r="V29" s="62"/>
      <c r="W29" s="88"/>
      <c r="X29" s="88"/>
      <c r="Y29" s="34"/>
    </row>
    <row r="30" spans="1:25" ht="12.75" customHeight="1">
      <c r="A30" s="45"/>
      <c r="B30" s="14"/>
      <c r="C30" s="62"/>
      <c r="D30" s="62"/>
      <c r="E30" s="62"/>
      <c r="F30" s="62"/>
      <c r="G30" s="62"/>
      <c r="H30" s="30"/>
      <c r="I30" s="74"/>
      <c r="J30" s="75"/>
      <c r="K30" s="74"/>
      <c r="L30" s="75"/>
      <c r="M30" s="74"/>
      <c r="N30" s="75"/>
      <c r="O30" s="80"/>
      <c r="P30" s="52" t="s">
        <v>40</v>
      </c>
      <c r="Q30" s="22"/>
      <c r="R30" s="23"/>
      <c r="T30" s="62"/>
      <c r="U30" s="62"/>
      <c r="V30" s="62"/>
      <c r="W30" s="88"/>
      <c r="X30" s="88"/>
      <c r="Y30" s="34"/>
    </row>
    <row r="31" spans="1:25" ht="12.75" customHeight="1">
      <c r="A31" s="45"/>
      <c r="B31" s="17"/>
      <c r="C31" s="63"/>
      <c r="D31" s="63"/>
      <c r="E31" s="63"/>
      <c r="F31" s="63"/>
      <c r="G31" s="63"/>
      <c r="H31" s="31"/>
      <c r="I31" s="76"/>
      <c r="J31" s="77"/>
      <c r="K31" s="76"/>
      <c r="L31" s="77"/>
      <c r="M31" s="76"/>
      <c r="N31" s="77"/>
      <c r="O31" s="81"/>
      <c r="P31" s="53" t="s">
        <v>41</v>
      </c>
      <c r="Q31" s="22"/>
      <c r="R31" s="23"/>
      <c r="T31" s="62"/>
      <c r="U31" s="62"/>
      <c r="V31" s="62"/>
      <c r="W31" s="88"/>
      <c r="X31" s="88"/>
      <c r="Y31" s="34"/>
    </row>
    <row r="32" spans="1:25" ht="8.25" customHeight="1">
      <c r="A32" s="45"/>
      <c r="B32" s="14"/>
      <c r="C32" s="36"/>
      <c r="D32" s="36"/>
      <c r="E32" s="36"/>
      <c r="F32" s="36"/>
      <c r="G32" s="15"/>
      <c r="H32" s="24"/>
      <c r="I32" s="15"/>
      <c r="J32" s="15"/>
      <c r="K32" s="15"/>
      <c r="L32" s="15"/>
      <c r="M32" s="15"/>
      <c r="N32" s="15"/>
      <c r="O32" s="25"/>
      <c r="P32" s="57"/>
      <c r="Q32" s="25"/>
      <c r="R32" s="26"/>
      <c r="T32" s="11"/>
      <c r="U32" s="11"/>
      <c r="V32" s="11"/>
      <c r="W32" s="11"/>
      <c r="X32" s="11"/>
      <c r="Y32" s="11"/>
    </row>
    <row r="33" spans="1:25" ht="15.75" customHeight="1">
      <c r="A33" s="45"/>
      <c r="B33" s="14"/>
      <c r="C33" s="64" t="s">
        <v>29</v>
      </c>
      <c r="D33" s="64"/>
      <c r="E33" s="64"/>
      <c r="F33" s="64"/>
      <c r="G33" s="64"/>
      <c r="H33" s="27">
        <f>IF(H34="","",SUM(H34,H37,H39,H41,H45))</f>
      </c>
      <c r="I33" s="85">
        <f>SUM(I34,I37,I39,I41,I43,I45)</f>
        <v>7932403000</v>
      </c>
      <c r="J33" s="82"/>
      <c r="K33" s="82">
        <f>SUM(K34,K37,K39,K41,K43,K45)</f>
        <v>7867729177</v>
      </c>
      <c r="L33" s="82"/>
      <c r="M33" s="82">
        <f>SUM(M34,M37,M39,M41,M43,M45)</f>
        <v>0</v>
      </c>
      <c r="N33" s="82"/>
      <c r="O33" s="23">
        <f>SUM(O34,O37,O39,O41,O43,O45)</f>
        <v>64673823</v>
      </c>
      <c r="P33" s="54">
        <f>I33-K33</f>
        <v>64673823</v>
      </c>
      <c r="Q33" s="25"/>
      <c r="R33" s="26"/>
      <c r="S33" s="11"/>
      <c r="T33" s="43"/>
      <c r="U33" s="93"/>
      <c r="V33" s="93"/>
      <c r="W33" s="43"/>
      <c r="X33" s="43"/>
      <c r="Y33" s="43"/>
    </row>
    <row r="34" spans="1:25" ht="12.75" customHeight="1">
      <c r="A34" s="45"/>
      <c r="B34" s="19"/>
      <c r="C34" s="16"/>
      <c r="D34" s="60" t="s">
        <v>6</v>
      </c>
      <c r="E34" s="60"/>
      <c r="F34" s="60"/>
      <c r="G34" s="60"/>
      <c r="H34" s="28">
        <f>IF(H35="","",SUM(H35:H36))</f>
      </c>
      <c r="I34" s="65">
        <f>SUM(I35:J36)</f>
        <v>162164000</v>
      </c>
      <c r="J34" s="59"/>
      <c r="K34" s="59">
        <f>SUM(K35:L36)</f>
        <v>153426876</v>
      </c>
      <c r="L34" s="59"/>
      <c r="M34" s="59">
        <f>SUM(M35:N36)</f>
        <v>0</v>
      </c>
      <c r="N34" s="59"/>
      <c r="O34" s="26">
        <f>SUM(O35:O36)</f>
        <v>8737124</v>
      </c>
      <c r="P34" s="55">
        <f aca="true" t="shared" si="2" ref="P34:P46">I34-K34</f>
        <v>8737124</v>
      </c>
      <c r="Q34" s="25"/>
      <c r="R34" s="26"/>
      <c r="S34" s="39"/>
      <c r="T34" s="44"/>
      <c r="U34" s="94"/>
      <c r="V34" s="94"/>
      <c r="W34" s="44"/>
      <c r="X34" s="44"/>
      <c r="Y34" s="44"/>
    </row>
    <row r="35" spans="1:25" ht="12.75" customHeight="1">
      <c r="A35" s="45"/>
      <c r="B35" s="19"/>
      <c r="C35" s="16"/>
      <c r="D35" s="16"/>
      <c r="E35" s="60" t="s">
        <v>7</v>
      </c>
      <c r="F35" s="60"/>
      <c r="G35" s="60"/>
      <c r="H35" s="28"/>
      <c r="I35" s="65">
        <v>133312000</v>
      </c>
      <c r="J35" s="59"/>
      <c r="K35" s="59">
        <v>128942648</v>
      </c>
      <c r="L35" s="59"/>
      <c r="M35" s="59">
        <v>0</v>
      </c>
      <c r="N35" s="59"/>
      <c r="O35" s="26">
        <v>4369352</v>
      </c>
      <c r="P35" s="55">
        <f t="shared" si="2"/>
        <v>4369352</v>
      </c>
      <c r="Q35" s="25"/>
      <c r="R35" s="26"/>
      <c r="S35" s="39"/>
      <c r="T35" s="38"/>
      <c r="U35" s="89"/>
      <c r="V35" s="89"/>
      <c r="W35" s="38"/>
      <c r="X35" s="38"/>
      <c r="Y35" s="38"/>
    </row>
    <row r="36" spans="1:27" ht="12.75" customHeight="1">
      <c r="A36" s="45"/>
      <c r="B36" s="19"/>
      <c r="C36" s="16"/>
      <c r="D36" s="16"/>
      <c r="E36" s="60" t="s">
        <v>8</v>
      </c>
      <c r="F36" s="60"/>
      <c r="G36" s="60"/>
      <c r="H36" s="28"/>
      <c r="I36" s="65">
        <v>28852000</v>
      </c>
      <c r="J36" s="59"/>
      <c r="K36" s="59">
        <v>24484228</v>
      </c>
      <c r="L36" s="59"/>
      <c r="M36" s="59">
        <v>0</v>
      </c>
      <c r="N36" s="59"/>
      <c r="O36" s="26">
        <v>4367772</v>
      </c>
      <c r="P36" s="55">
        <f t="shared" si="2"/>
        <v>4367772</v>
      </c>
      <c r="Q36" s="25"/>
      <c r="R36" s="26"/>
      <c r="S36" s="11"/>
      <c r="T36" s="38"/>
      <c r="U36" s="90"/>
      <c r="V36" s="90"/>
      <c r="W36" s="38"/>
      <c r="X36" s="38"/>
      <c r="Y36" s="38"/>
      <c r="Z36" s="38"/>
      <c r="AA36" s="38"/>
    </row>
    <row r="37" spans="1:26" ht="12.75" customHeight="1">
      <c r="A37" s="45"/>
      <c r="B37" s="19"/>
      <c r="C37" s="16"/>
      <c r="D37" s="60" t="s">
        <v>9</v>
      </c>
      <c r="E37" s="60"/>
      <c r="F37" s="60"/>
      <c r="G37" s="60"/>
      <c r="H37" s="28">
        <f>IF(H38="","",SUM(H38))</f>
      </c>
      <c r="I37" s="65">
        <f>SUM(I38)</f>
        <v>7384545000</v>
      </c>
      <c r="J37" s="59"/>
      <c r="K37" s="59">
        <f>SUM(K38)</f>
        <v>7373701360</v>
      </c>
      <c r="L37" s="59"/>
      <c r="M37" s="59">
        <f>SUM(M38)</f>
        <v>0</v>
      </c>
      <c r="N37" s="59"/>
      <c r="O37" s="26">
        <f>SUM(O38)</f>
        <v>10843640</v>
      </c>
      <c r="P37" s="55">
        <f t="shared" si="2"/>
        <v>10843640</v>
      </c>
      <c r="Q37" s="25"/>
      <c r="R37" s="26"/>
      <c r="S37" s="19"/>
      <c r="T37" s="19">
        <f>IF(T38="","",SUM(T38))</f>
      </c>
      <c r="U37" s="19"/>
      <c r="V37" s="19"/>
      <c r="W37" s="19"/>
      <c r="X37" s="19"/>
      <c r="Y37" s="19"/>
      <c r="Z37" s="19"/>
    </row>
    <row r="38" spans="1:26" ht="12.75" customHeight="1">
      <c r="A38" s="45"/>
      <c r="B38" s="19"/>
      <c r="C38" s="16"/>
      <c r="D38" s="16"/>
      <c r="E38" s="60" t="s">
        <v>10</v>
      </c>
      <c r="F38" s="60"/>
      <c r="G38" s="60"/>
      <c r="H38" s="28"/>
      <c r="I38" s="65">
        <v>7384545000</v>
      </c>
      <c r="J38" s="59"/>
      <c r="K38" s="59">
        <v>7373701360</v>
      </c>
      <c r="L38" s="59"/>
      <c r="M38" s="59">
        <v>0</v>
      </c>
      <c r="N38" s="59"/>
      <c r="O38" s="26">
        <v>10843640</v>
      </c>
      <c r="P38" s="55">
        <f t="shared" si="2"/>
        <v>10843640</v>
      </c>
      <c r="Q38" s="25"/>
      <c r="R38" s="26"/>
      <c r="S38" s="19"/>
      <c r="T38" s="19"/>
      <c r="U38" s="19"/>
      <c r="V38" s="19"/>
      <c r="W38" s="19"/>
      <c r="X38" s="19"/>
      <c r="Y38" s="19"/>
      <c r="Z38" s="19"/>
    </row>
    <row r="39" spans="1:26" ht="12.75" customHeight="1">
      <c r="A39" s="45"/>
      <c r="B39" s="19"/>
      <c r="C39" s="16"/>
      <c r="D39" s="60" t="s">
        <v>11</v>
      </c>
      <c r="E39" s="60"/>
      <c r="F39" s="60"/>
      <c r="G39" s="60"/>
      <c r="H39" s="28">
        <f>IF(H40="","",SUM(H40))</f>
      </c>
      <c r="I39" s="65">
        <f>SUM(I40)</f>
        <v>222194000</v>
      </c>
      <c r="J39" s="59"/>
      <c r="K39" s="59">
        <f>SUM(K40)</f>
        <v>198331141</v>
      </c>
      <c r="L39" s="59"/>
      <c r="M39" s="59">
        <f>SUM(M40)</f>
        <v>0</v>
      </c>
      <c r="N39" s="59"/>
      <c r="O39" s="26">
        <f>SUM(O40)</f>
        <v>23862859</v>
      </c>
      <c r="P39" s="55">
        <f t="shared" si="2"/>
        <v>23862859</v>
      </c>
      <c r="Q39" s="25"/>
      <c r="R39" s="26"/>
      <c r="S39" s="19"/>
      <c r="T39" s="19">
        <f>IF(T40="","",SUM(T40))</f>
      </c>
      <c r="U39" s="19"/>
      <c r="V39" s="19"/>
      <c r="W39" s="19"/>
      <c r="X39" s="19"/>
      <c r="Y39" s="19"/>
      <c r="Z39" s="19"/>
    </row>
    <row r="40" spans="1:26" ht="12.75" customHeight="1">
      <c r="A40" s="45"/>
      <c r="B40" s="19"/>
      <c r="C40" s="16"/>
      <c r="D40" s="16"/>
      <c r="E40" s="60" t="s">
        <v>34</v>
      </c>
      <c r="F40" s="60"/>
      <c r="G40" s="60"/>
      <c r="H40" s="28"/>
      <c r="I40" s="65">
        <v>222194000</v>
      </c>
      <c r="J40" s="59"/>
      <c r="K40" s="59">
        <v>198331141</v>
      </c>
      <c r="L40" s="59"/>
      <c r="M40" s="59">
        <v>0</v>
      </c>
      <c r="N40" s="59"/>
      <c r="O40" s="26">
        <v>23862859</v>
      </c>
      <c r="P40" s="55">
        <f t="shared" si="2"/>
        <v>23862859</v>
      </c>
      <c r="Q40" s="25"/>
      <c r="R40" s="26"/>
      <c r="S40" s="19"/>
      <c r="T40" s="19"/>
      <c r="U40" s="19"/>
      <c r="V40" s="19"/>
      <c r="W40" s="19"/>
      <c r="X40" s="19"/>
      <c r="Y40" s="19"/>
      <c r="Z40" s="19"/>
    </row>
    <row r="41" spans="1:26" ht="12.75" customHeight="1">
      <c r="A41" s="45"/>
      <c r="B41" s="19"/>
      <c r="C41" s="16"/>
      <c r="D41" s="60" t="s">
        <v>23</v>
      </c>
      <c r="E41" s="60"/>
      <c r="F41" s="60"/>
      <c r="G41" s="60"/>
      <c r="H41" s="28">
        <f>IF(H42="","",SUM(H42))</f>
      </c>
      <c r="I41" s="65">
        <f>SUM(I42)</f>
        <v>136900000</v>
      </c>
      <c r="J41" s="59"/>
      <c r="K41" s="59">
        <f>SUM(K42)</f>
        <v>136060000</v>
      </c>
      <c r="L41" s="59"/>
      <c r="M41" s="59">
        <f>SUM(M42)</f>
        <v>0</v>
      </c>
      <c r="N41" s="59"/>
      <c r="O41" s="26">
        <f>SUM(O42)</f>
        <v>840000</v>
      </c>
      <c r="P41" s="55">
        <f t="shared" si="2"/>
        <v>840000</v>
      </c>
      <c r="Q41" s="25"/>
      <c r="R41" s="26"/>
      <c r="S41" s="19"/>
      <c r="T41" s="19">
        <f>IF(T42="","",SUM(T42))</f>
      </c>
      <c r="U41" s="19"/>
      <c r="V41" s="19"/>
      <c r="W41" s="19"/>
      <c r="X41" s="19"/>
      <c r="Y41" s="19"/>
      <c r="Z41" s="19"/>
    </row>
    <row r="42" spans="1:26" ht="12.75" customHeight="1">
      <c r="A42" s="45"/>
      <c r="B42" s="19"/>
      <c r="C42" s="16"/>
      <c r="D42" s="16"/>
      <c r="E42" s="60" t="s">
        <v>12</v>
      </c>
      <c r="F42" s="60"/>
      <c r="G42" s="60"/>
      <c r="H42" s="28"/>
      <c r="I42" s="65">
        <v>136900000</v>
      </c>
      <c r="J42" s="59"/>
      <c r="K42" s="59">
        <v>136060000</v>
      </c>
      <c r="L42" s="59"/>
      <c r="M42" s="59">
        <v>0</v>
      </c>
      <c r="N42" s="59"/>
      <c r="O42" s="26">
        <v>840000</v>
      </c>
      <c r="P42" s="55">
        <f t="shared" si="2"/>
        <v>840000</v>
      </c>
      <c r="Q42" s="25"/>
      <c r="R42" s="26"/>
      <c r="S42" s="19"/>
      <c r="T42" s="19"/>
      <c r="U42" s="19"/>
      <c r="V42" s="19"/>
      <c r="W42" s="19"/>
      <c r="X42" s="19"/>
      <c r="Y42" s="19"/>
      <c r="Z42" s="19"/>
    </row>
    <row r="43" spans="1:26" ht="12.75" customHeight="1">
      <c r="A43" s="45"/>
      <c r="B43" s="19"/>
      <c r="C43" s="16"/>
      <c r="D43" s="60" t="s">
        <v>25</v>
      </c>
      <c r="E43" s="60"/>
      <c r="F43" s="60"/>
      <c r="G43" s="60"/>
      <c r="H43" s="28">
        <f>IF(H44="","",SUM(H44))</f>
      </c>
      <c r="I43" s="65">
        <f>SUM(I44)</f>
        <v>6600000</v>
      </c>
      <c r="J43" s="59"/>
      <c r="K43" s="59">
        <f>SUM(K44)</f>
        <v>6209800</v>
      </c>
      <c r="L43" s="59"/>
      <c r="M43" s="59">
        <f>SUM(M44)</f>
        <v>0</v>
      </c>
      <c r="N43" s="59"/>
      <c r="O43" s="26">
        <f>SUM(O44)</f>
        <v>390200</v>
      </c>
      <c r="P43" s="55">
        <f t="shared" si="2"/>
        <v>390200</v>
      </c>
      <c r="Q43" s="25"/>
      <c r="R43" s="26"/>
      <c r="S43" s="19"/>
      <c r="T43" s="19">
        <f>IF(T44="","",SUM(T44))</f>
      </c>
      <c r="U43" s="19"/>
      <c r="V43" s="19"/>
      <c r="W43" s="19"/>
      <c r="X43" s="19"/>
      <c r="Y43" s="19"/>
      <c r="Z43" s="19"/>
    </row>
    <row r="44" spans="1:26" ht="12.75" customHeight="1">
      <c r="A44" s="45"/>
      <c r="B44" s="19"/>
      <c r="C44" s="16"/>
      <c r="D44" s="16"/>
      <c r="E44" s="60" t="s">
        <v>26</v>
      </c>
      <c r="F44" s="60"/>
      <c r="G44" s="60"/>
      <c r="H44" s="28"/>
      <c r="I44" s="65">
        <v>6600000</v>
      </c>
      <c r="J44" s="59"/>
      <c r="K44" s="59">
        <v>6209800</v>
      </c>
      <c r="L44" s="59"/>
      <c r="M44" s="59">
        <v>0</v>
      </c>
      <c r="N44" s="59"/>
      <c r="O44" s="26">
        <v>390200</v>
      </c>
      <c r="P44" s="55">
        <f t="shared" si="2"/>
        <v>390200</v>
      </c>
      <c r="Q44" s="25"/>
      <c r="R44" s="26"/>
      <c r="S44" s="19"/>
      <c r="T44" s="19"/>
      <c r="U44" s="19"/>
      <c r="V44" s="19"/>
      <c r="W44" s="19"/>
      <c r="X44" s="19"/>
      <c r="Y44" s="19"/>
      <c r="Z44" s="19"/>
    </row>
    <row r="45" spans="1:26" ht="12.75" customHeight="1">
      <c r="A45" s="45"/>
      <c r="B45" s="19"/>
      <c r="C45" s="16"/>
      <c r="D45" s="60" t="s">
        <v>35</v>
      </c>
      <c r="E45" s="60"/>
      <c r="F45" s="60"/>
      <c r="G45" s="60"/>
      <c r="H45" s="28">
        <f>IF(H46="","",SUM(H46))</f>
      </c>
      <c r="I45" s="65">
        <f>SUM(I46)</f>
        <v>20000000</v>
      </c>
      <c r="J45" s="59"/>
      <c r="K45" s="59">
        <f>SUM(K46)</f>
        <v>0</v>
      </c>
      <c r="L45" s="59"/>
      <c r="M45" s="59">
        <f>SUM(M46)</f>
        <v>0</v>
      </c>
      <c r="N45" s="59"/>
      <c r="O45" s="26">
        <f>SUM(O46)</f>
        <v>20000000</v>
      </c>
      <c r="P45" s="55">
        <f t="shared" si="2"/>
        <v>20000000</v>
      </c>
      <c r="Q45" s="25"/>
      <c r="R45" s="26"/>
      <c r="S45" s="19"/>
      <c r="T45" s="19">
        <f>IF(T46="","",SUM(T46))</f>
      </c>
      <c r="U45" s="19"/>
      <c r="V45" s="19"/>
      <c r="W45" s="19"/>
      <c r="X45" s="19"/>
      <c r="Y45" s="19"/>
      <c r="Z45" s="19"/>
    </row>
    <row r="46" spans="1:26" ht="12.75" customHeight="1">
      <c r="A46" s="45"/>
      <c r="B46" s="19"/>
      <c r="C46" s="16"/>
      <c r="D46" s="16"/>
      <c r="E46" s="60" t="s">
        <v>35</v>
      </c>
      <c r="F46" s="60"/>
      <c r="G46" s="60"/>
      <c r="H46" s="28"/>
      <c r="I46" s="65">
        <v>20000000</v>
      </c>
      <c r="J46" s="59"/>
      <c r="K46" s="59">
        <v>0</v>
      </c>
      <c r="L46" s="59"/>
      <c r="M46" s="59">
        <v>0</v>
      </c>
      <c r="N46" s="59"/>
      <c r="O46" s="26">
        <v>20000000</v>
      </c>
      <c r="P46" s="55">
        <f t="shared" si="2"/>
        <v>20000000</v>
      </c>
      <c r="Q46" s="25"/>
      <c r="R46" s="26"/>
      <c r="S46" s="19"/>
      <c r="T46" s="19"/>
      <c r="U46" s="19"/>
      <c r="V46" s="19"/>
      <c r="W46" s="19"/>
      <c r="X46" s="19"/>
      <c r="Y46" s="19"/>
      <c r="Z46" s="19"/>
    </row>
    <row r="47" spans="1:26" ht="6.75" customHeight="1" thickBot="1">
      <c r="A47" s="45"/>
      <c r="B47" s="47"/>
      <c r="C47" s="47"/>
      <c r="D47" s="47"/>
      <c r="E47" s="48"/>
      <c r="F47" s="48"/>
      <c r="G47" s="48"/>
      <c r="H47" s="49"/>
      <c r="I47" s="48"/>
      <c r="J47" s="48"/>
      <c r="K47" s="48"/>
      <c r="L47" s="48"/>
      <c r="M47" s="48"/>
      <c r="N47" s="48"/>
      <c r="O47" s="48"/>
      <c r="P47" s="58"/>
      <c r="Q47" s="15"/>
      <c r="R47" s="15"/>
      <c r="S47" s="19"/>
      <c r="T47" s="19"/>
      <c r="U47" s="19"/>
      <c r="V47" s="19"/>
      <c r="W47" s="19"/>
      <c r="X47" s="19"/>
      <c r="Y47" s="19"/>
      <c r="Z47" s="19"/>
    </row>
    <row r="48" spans="2:26" ht="9.75" customHeight="1" thickTop="1">
      <c r="B48" s="14"/>
      <c r="C48" s="14"/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9"/>
      <c r="T48" s="19"/>
      <c r="U48" s="19"/>
      <c r="V48" s="19"/>
      <c r="W48" s="19"/>
      <c r="X48" s="19"/>
      <c r="Y48" s="19"/>
      <c r="Z48" s="19"/>
    </row>
    <row r="49" spans="3:11" ht="13.5" customHeight="1">
      <c r="C49" s="84" t="s">
        <v>43</v>
      </c>
      <c r="D49" s="84"/>
      <c r="E49" s="84"/>
      <c r="F49" s="84"/>
      <c r="G49" s="84"/>
      <c r="H49" s="84"/>
      <c r="I49" s="84"/>
      <c r="J49" s="84"/>
      <c r="K49" s="84"/>
    </row>
    <row r="50" ht="30.75" customHeight="1">
      <c r="L50" s="26"/>
    </row>
  </sheetData>
  <sheetProtection/>
  <mergeCells count="137">
    <mergeCell ref="U35:V35"/>
    <mergeCell ref="U36:V36"/>
    <mergeCell ref="X29:X31"/>
    <mergeCell ref="U33:V33"/>
    <mergeCell ref="U34:V34"/>
    <mergeCell ref="T29:T31"/>
    <mergeCell ref="U29:V31"/>
    <mergeCell ref="W29:W31"/>
    <mergeCell ref="U13:V13"/>
    <mergeCell ref="U14:V14"/>
    <mergeCell ref="W13:X13"/>
    <mergeCell ref="W14:X14"/>
    <mergeCell ref="Z7:Z9"/>
    <mergeCell ref="U11:V11"/>
    <mergeCell ref="W11:X11"/>
    <mergeCell ref="W12:X12"/>
    <mergeCell ref="U12:V12"/>
    <mergeCell ref="T7:T9"/>
    <mergeCell ref="U7:V9"/>
    <mergeCell ref="W7:X9"/>
    <mergeCell ref="Y7:Y9"/>
    <mergeCell ref="I46:J46"/>
    <mergeCell ref="K45:L45"/>
    <mergeCell ref="K46:L46"/>
    <mergeCell ref="M33:N33"/>
    <mergeCell ref="M34:N34"/>
    <mergeCell ref="M35:N35"/>
    <mergeCell ref="I5:N5"/>
    <mergeCell ref="I3:N3"/>
    <mergeCell ref="M44:N44"/>
    <mergeCell ref="M40:N40"/>
    <mergeCell ref="M41:N41"/>
    <mergeCell ref="K35:L35"/>
    <mergeCell ref="K36:L36"/>
    <mergeCell ref="K37:L37"/>
    <mergeCell ref="K38:L38"/>
    <mergeCell ref="K39:L39"/>
    <mergeCell ref="K40:L40"/>
    <mergeCell ref="M37:N37"/>
    <mergeCell ref="M46:N46"/>
    <mergeCell ref="M45:N45"/>
    <mergeCell ref="M38:N38"/>
    <mergeCell ref="M39:N39"/>
    <mergeCell ref="J25:K25"/>
    <mergeCell ref="I39:J39"/>
    <mergeCell ref="K44:L44"/>
    <mergeCell ref="K43:L43"/>
    <mergeCell ref="M43:N43"/>
    <mergeCell ref="M42:N42"/>
    <mergeCell ref="I37:J37"/>
    <mergeCell ref="M36:N36"/>
    <mergeCell ref="I29:J31"/>
    <mergeCell ref="I34:J34"/>
    <mergeCell ref="I33:J33"/>
    <mergeCell ref="I36:J36"/>
    <mergeCell ref="K33:L33"/>
    <mergeCell ref="K34:L34"/>
    <mergeCell ref="L13:M13"/>
    <mergeCell ref="L25:M25"/>
    <mergeCell ref="J18:K18"/>
    <mergeCell ref="L18:M18"/>
    <mergeCell ref="J21:K21"/>
    <mergeCell ref="L21:M21"/>
    <mergeCell ref="L16:M16"/>
    <mergeCell ref="L17:M17"/>
    <mergeCell ref="J16:K16"/>
    <mergeCell ref="J17:K17"/>
    <mergeCell ref="L14:M14"/>
    <mergeCell ref="L15:M15"/>
    <mergeCell ref="J19:K19"/>
    <mergeCell ref="O29:O31"/>
    <mergeCell ref="L19:M19"/>
    <mergeCell ref="L20:M20"/>
    <mergeCell ref="K29:L31"/>
    <mergeCell ref="M29:N31"/>
    <mergeCell ref="J22:K22"/>
    <mergeCell ref="L22:M22"/>
    <mergeCell ref="J20:K20"/>
    <mergeCell ref="J23:K23"/>
    <mergeCell ref="L23:M23"/>
    <mergeCell ref="C49:K49"/>
    <mergeCell ref="I41:J41"/>
    <mergeCell ref="I42:J42"/>
    <mergeCell ref="K41:L41"/>
    <mergeCell ref="K42:L42"/>
    <mergeCell ref="E46:G46"/>
    <mergeCell ref="D45:G45"/>
    <mergeCell ref="E42:G42"/>
    <mergeCell ref="I45:J45"/>
    <mergeCell ref="D19:G19"/>
    <mergeCell ref="E17:G17"/>
    <mergeCell ref="D16:G16"/>
    <mergeCell ref="E25:G25"/>
    <mergeCell ref="D23:G23"/>
    <mergeCell ref="E20:G20"/>
    <mergeCell ref="D21:G21"/>
    <mergeCell ref="E18:G18"/>
    <mergeCell ref="E22:G22"/>
    <mergeCell ref="E24:G24"/>
    <mergeCell ref="I4:N4"/>
    <mergeCell ref="E13:G13"/>
    <mergeCell ref="D12:G12"/>
    <mergeCell ref="J15:K15"/>
    <mergeCell ref="E15:G15"/>
    <mergeCell ref="J14:K14"/>
    <mergeCell ref="D14:G14"/>
    <mergeCell ref="J12:K12"/>
    <mergeCell ref="L12:M12"/>
    <mergeCell ref="J13:K13"/>
    <mergeCell ref="O7:O9"/>
    <mergeCell ref="N7:N9"/>
    <mergeCell ref="J7:K9"/>
    <mergeCell ref="L7:M9"/>
    <mergeCell ref="C11:G11"/>
    <mergeCell ref="C7:G9"/>
    <mergeCell ref="I7:I9"/>
    <mergeCell ref="L11:M11"/>
    <mergeCell ref="J11:K11"/>
    <mergeCell ref="I44:J44"/>
    <mergeCell ref="I38:J38"/>
    <mergeCell ref="D43:G43"/>
    <mergeCell ref="I43:J43"/>
    <mergeCell ref="E40:G40"/>
    <mergeCell ref="D39:G39"/>
    <mergeCell ref="D41:G41"/>
    <mergeCell ref="E44:G44"/>
    <mergeCell ref="I40:J40"/>
    <mergeCell ref="L24:M24"/>
    <mergeCell ref="J24:K24"/>
    <mergeCell ref="E38:G38"/>
    <mergeCell ref="D34:G34"/>
    <mergeCell ref="E35:G35"/>
    <mergeCell ref="C29:G31"/>
    <mergeCell ref="C33:G33"/>
    <mergeCell ref="E36:G36"/>
    <mergeCell ref="D37:G37"/>
    <mergeCell ref="I35:J35"/>
  </mergeCells>
  <printOptions/>
  <pageMargins left="0.2362204724409449" right="0.1968503937007874" top="0.35433070866141736" bottom="0.1968503937007874" header="0.1968503937007874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0001844296</dc:creator>
  <cp:keywords/>
  <dc:description/>
  <cp:lastModifiedBy>徳田　優花</cp:lastModifiedBy>
  <cp:lastPrinted>2018-07-23T11:24:41Z</cp:lastPrinted>
  <dcterms:created xsi:type="dcterms:W3CDTF">2010-04-12T02:01:41Z</dcterms:created>
  <dcterms:modified xsi:type="dcterms:W3CDTF">2019-09-03T01:09:51Z</dcterms:modified>
  <cp:category/>
  <cp:version/>
  <cp:contentType/>
  <cp:contentStatus/>
</cp:coreProperties>
</file>