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4005" activeTab="0"/>
  </bookViews>
  <sheets>
    <sheet name="介護保険予算" sheetId="1" r:id="rId1"/>
  </sheets>
  <definedNames>
    <definedName name="_xlfn.IFERROR" hidden="1">#NAME?</definedName>
    <definedName name="_xlnm.Print_Area" localSheetId="0">'介護保険予算'!$A$1:$J$65</definedName>
  </definedNames>
  <calcPr fullCalcOnLoad="1" fullPrecision="0"/>
</workbook>
</file>

<file path=xl/sharedStrings.xml><?xml version="1.0" encoding="utf-8"?>
<sst xmlns="http://schemas.openxmlformats.org/spreadsheetml/2006/main" count="66" uniqueCount="61">
  <si>
    <t>特別給付費</t>
  </si>
  <si>
    <t>基金繰入金</t>
  </si>
  <si>
    <t>都補助金</t>
  </si>
  <si>
    <t>介護予防サービス等諸費</t>
  </si>
  <si>
    <t>地域密着型サービス事業者指定等事務費</t>
  </si>
  <si>
    <t>予備費</t>
  </si>
  <si>
    <t>繰越金</t>
  </si>
  <si>
    <t>歳　 　　 出</t>
  </si>
  <si>
    <t>地域支援事業費</t>
  </si>
  <si>
    <t>包括的支援事業・任意事業費</t>
  </si>
  <si>
    <t>諸支出金</t>
  </si>
  <si>
    <t>償還金及び還付加算金</t>
  </si>
  <si>
    <t>財産収入</t>
  </si>
  <si>
    <t>財産運用収入</t>
  </si>
  <si>
    <t>繰入金</t>
  </si>
  <si>
    <t>一般会計繰入金</t>
  </si>
  <si>
    <t>保険給付費</t>
  </si>
  <si>
    <t>居宅介護サービス等諸費</t>
  </si>
  <si>
    <t>施設介護サービス費</t>
  </si>
  <si>
    <t>その他諸費</t>
  </si>
  <si>
    <t>高額介護サービス等費</t>
  </si>
  <si>
    <t>基金積立金</t>
  </si>
  <si>
    <t>介   護   保   険   特   別   会   計</t>
  </si>
  <si>
    <t>歳　 　　 入</t>
  </si>
  <si>
    <t>（単位　 千円）</t>
  </si>
  <si>
    <t>科目</t>
  </si>
  <si>
    <t>当初予算額</t>
  </si>
  <si>
    <t>最終予算額</t>
  </si>
  <si>
    <t>総額</t>
  </si>
  <si>
    <t>保険料</t>
  </si>
  <si>
    <t>介護保険料</t>
  </si>
  <si>
    <t>使用料及び手数料</t>
  </si>
  <si>
    <t>手数料</t>
  </si>
  <si>
    <t>国庫支出金</t>
  </si>
  <si>
    <t>国庫負担金</t>
  </si>
  <si>
    <t>国庫補助金</t>
  </si>
  <si>
    <t>支払基金交付金</t>
  </si>
  <si>
    <t>都支出金</t>
  </si>
  <si>
    <t>都負担金</t>
  </si>
  <si>
    <t>諸収入</t>
  </si>
  <si>
    <t>雑入</t>
  </si>
  <si>
    <t>（単位　 千円）</t>
  </si>
  <si>
    <t>科目</t>
  </si>
  <si>
    <t>当初予算額</t>
  </si>
  <si>
    <t>追加予算額</t>
  </si>
  <si>
    <t>最終予算額</t>
  </si>
  <si>
    <t>総務費</t>
  </si>
  <si>
    <t>総務管理費</t>
  </si>
  <si>
    <t>徴収費</t>
  </si>
  <si>
    <t>介護認定審査会費</t>
  </si>
  <si>
    <t>趣旨普及費</t>
  </si>
  <si>
    <t>介護保険制度推進委員会費</t>
  </si>
  <si>
    <t>延滞金，加算金及び過料</t>
  </si>
  <si>
    <t>追加予算額</t>
  </si>
  <si>
    <t>総額</t>
  </si>
  <si>
    <t>資料：企画部財政課</t>
  </si>
  <si>
    <t>介護予防・生活支援サービス事業費</t>
  </si>
  <si>
    <t>一般介護予防事業費</t>
  </si>
  <si>
    <r>
      <t>（ 平 成 30</t>
    </r>
    <r>
      <rPr>
        <sz val="10.5"/>
        <rFont val="Century"/>
        <family val="1"/>
      </rPr>
      <t xml:space="preserve"> [2018] </t>
    </r>
    <r>
      <rPr>
        <sz val="10.5"/>
        <rFont val="ＭＳ Ｐ明朝"/>
        <family val="1"/>
      </rPr>
      <t>年 度 ）</t>
    </r>
  </si>
  <si>
    <t>特定入所者介護サービス等費</t>
  </si>
  <si>
    <t>特 別 会 計 歳 入 歳 出 予 算 額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</si>
</sst>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\ 000"/>
    <numFmt numFmtId="178" formatCode="0\ 0.0"/>
    <numFmt numFmtId="179" formatCode="0.0\ 0"/>
    <numFmt numFmtId="180" formatCode="0_ "/>
    <numFmt numFmtId="181" formatCode="0.0\ 0000\ 0000"/>
    <numFmt numFmtId="182" formatCode="0.0"/>
    <numFmt numFmtId="183" formatCode="#,##0.0_ "/>
    <numFmt numFmtId="184" formatCode="#,##0;&quot;Δ&quot;#,##0;&quot;―&quot;"/>
    <numFmt numFmtId="185" formatCode="#,##0.0;&quot;Δ&quot;#,##0.0;&quot;―&quot;"/>
    <numFmt numFmtId="186" formatCode="#,##0.0;[Red]\-#,##0.0"/>
    <numFmt numFmtId="187" formatCode="#,##0.0_ ;[Red]\-#,##0.0\ "/>
    <numFmt numFmtId="188" formatCode="#,##0.0_);[Red]\(#,##0.0\)"/>
    <numFmt numFmtId="189" formatCode="0.0_);[Red]\(0.0\)"/>
    <numFmt numFmtId="190" formatCode="#,##0;&quot;Δ &quot;#,##0;&quot;―&quot;"/>
    <numFmt numFmtId="191" formatCode="0.0_ "/>
    <numFmt numFmtId="192" formatCode="_ * #,##0.0_ ;_ * \-#,##0.0_ ;_ * &quot;-&quot;?_ ;_ @_ "/>
    <numFmt numFmtId="193" formatCode="0.0_ ;[Red]\-0.0\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\ 000\ 000"/>
    <numFmt numFmtId="198" formatCode="0\ 00\ 00"/>
    <numFmt numFmtId="199" formatCode="0.000_);[Red]\(0.000\)"/>
    <numFmt numFmtId="200" formatCode="0.00_);[Red]\(0.00\)"/>
  </numFmts>
  <fonts count="57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0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6"/>
      <name val="明朝体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9"/>
      <name val="Century"/>
      <family val="1"/>
    </font>
    <font>
      <b/>
      <sz val="9"/>
      <name val="Century Gothic"/>
      <family val="2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name val="ＭＳ Ｐ明朝"/>
      <family val="1"/>
    </font>
    <font>
      <sz val="10.5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double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1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/>
    </xf>
    <xf numFmtId="184" fontId="12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0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right"/>
    </xf>
    <xf numFmtId="0" fontId="5" fillId="0" borderId="11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top"/>
    </xf>
    <xf numFmtId="0" fontId="5" fillId="0" borderId="12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top"/>
    </xf>
    <xf numFmtId="0" fontId="4" fillId="0" borderId="1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176" fontId="4" fillId="0" borderId="0" xfId="0" applyNumberFormat="1" applyFont="1" applyFill="1" applyBorder="1" applyAlignment="1">
      <alignment vertical="center"/>
    </xf>
    <xf numFmtId="184" fontId="11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184" fontId="5" fillId="0" borderId="0" xfId="0" applyNumberFormat="1" applyFont="1" applyFill="1" applyAlignment="1">
      <alignment/>
    </xf>
    <xf numFmtId="0" fontId="17" fillId="0" borderId="0" xfId="0" applyFont="1" applyFill="1" applyAlignment="1">
      <alignment horizontal="distributed" vertical="center"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8" fontId="5" fillId="0" borderId="0" xfId="49" applyFont="1" applyFill="1" applyAlignment="1">
      <alignment/>
    </xf>
    <xf numFmtId="38" fontId="5" fillId="0" borderId="0" xfId="49" applyFont="1" applyFill="1" applyAlignment="1">
      <alignment horizontal="center"/>
    </xf>
    <xf numFmtId="0" fontId="5" fillId="0" borderId="14" xfId="0" applyNumberFormat="1" applyFont="1" applyFill="1" applyBorder="1" applyAlignment="1">
      <alignment horizontal="distributed" vertical="center"/>
    </xf>
    <xf numFmtId="0" fontId="4" fillId="0" borderId="14" xfId="0" applyNumberFormat="1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/>
    </xf>
    <xf numFmtId="190" fontId="11" fillId="0" borderId="0" xfId="0" applyNumberFormat="1" applyFont="1" applyFill="1" applyAlignment="1">
      <alignment horizontal="right" vertical="center"/>
    </xf>
    <xf numFmtId="190" fontId="11" fillId="0" borderId="0" xfId="0" applyNumberFormat="1" applyFont="1" applyFill="1" applyAlignment="1" applyProtection="1">
      <alignment horizontal="right" vertical="center"/>
      <protection locked="0"/>
    </xf>
    <xf numFmtId="0" fontId="55" fillId="0" borderId="0" xfId="0" applyFont="1" applyFill="1" applyAlignment="1" applyProtection="1">
      <alignment horizontal="center" vertical="center" shrinkToFit="1"/>
      <protection locked="0"/>
    </xf>
    <xf numFmtId="0" fontId="56" fillId="0" borderId="0" xfId="0" applyNumberFormat="1" applyFont="1" applyFill="1" applyBorder="1" applyAlignment="1">
      <alignment horizontal="distributed" vertical="center"/>
    </xf>
    <xf numFmtId="180" fontId="5" fillId="0" borderId="15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NumberFormat="1" applyFont="1" applyFill="1" applyBorder="1" applyAlignment="1">
      <alignment horizontal="distributed" vertical="center"/>
    </xf>
    <xf numFmtId="0" fontId="5" fillId="0" borderId="19" xfId="0" applyNumberFormat="1" applyFont="1" applyFill="1" applyBorder="1" applyAlignment="1">
      <alignment vertical="top"/>
    </xf>
    <xf numFmtId="184" fontId="12" fillId="0" borderId="19" xfId="0" applyNumberFormat="1" applyFont="1" applyFill="1" applyBorder="1" applyAlignment="1">
      <alignment horizontal="right" vertical="center"/>
    </xf>
    <xf numFmtId="184" fontId="11" fillId="0" borderId="19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15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/>
    </xf>
    <xf numFmtId="0" fontId="4" fillId="0" borderId="18" xfId="0" applyNumberFormat="1" applyFont="1" applyFill="1" applyBorder="1" applyAlignment="1">
      <alignment horizontal="distributed" vertical="center"/>
    </xf>
    <xf numFmtId="0" fontId="4" fillId="0" borderId="19" xfId="0" applyNumberFormat="1" applyFont="1" applyFill="1" applyBorder="1" applyAlignment="1">
      <alignment vertical="top"/>
    </xf>
    <xf numFmtId="0" fontId="5" fillId="0" borderId="23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9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 horizontal="distributed"/>
    </xf>
    <xf numFmtId="0" fontId="16" fillId="0" borderId="0" xfId="0" applyNumberFormat="1" applyFont="1" applyFill="1" applyBorder="1" applyAlignment="1">
      <alignment horizontal="distributed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184" fontId="12" fillId="0" borderId="12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Border="1" applyAlignment="1">
      <alignment horizontal="right" vertical="center"/>
    </xf>
    <xf numFmtId="184" fontId="11" fillId="0" borderId="12" xfId="0" applyNumberFormat="1" applyFont="1" applyFill="1" applyBorder="1" applyAlignment="1">
      <alignment horizontal="right" vertical="center"/>
    </xf>
    <xf numFmtId="184" fontId="11" fillId="0" borderId="0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distributed"/>
    </xf>
    <xf numFmtId="0" fontId="0" fillId="0" borderId="0" xfId="0" applyFont="1" applyFill="1" applyAlignment="1">
      <alignment horizontal="distributed" vertical="center"/>
    </xf>
    <xf numFmtId="184" fontId="11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184" fontId="11" fillId="0" borderId="0" xfId="0" applyNumberFormat="1" applyFont="1" applyFill="1" applyBorder="1" applyAlignment="1" applyProtection="1">
      <alignment vertical="center"/>
      <protection locked="0"/>
    </xf>
    <xf numFmtId="0" fontId="8" fillId="0" borderId="15" xfId="0" applyNumberFormat="1" applyFont="1" applyFill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68"/>
  <sheetViews>
    <sheetView tabSelected="1" view="pageBreakPreview" zoomScaleSheetLayoutView="100" zoomScalePageLayoutView="0" workbookViewId="0" topLeftCell="A1">
      <selection activeCell="L10" sqref="L10"/>
    </sheetView>
  </sheetViews>
  <sheetFormatPr defaultColWidth="9.875" defaultRowHeight="12.75"/>
  <cols>
    <col min="1" max="3" width="1.75390625" style="7" customWidth="1"/>
    <col min="4" max="4" width="27.375" style="7" customWidth="1"/>
    <col min="5" max="5" width="1.875" style="8" customWidth="1"/>
    <col min="6" max="8" width="7.375" style="8" customWidth="1"/>
    <col min="9" max="10" width="22.00390625" style="8" customWidth="1"/>
    <col min="11" max="11" width="4.625" style="8" customWidth="1"/>
    <col min="12" max="12" width="21.375" style="30" customWidth="1"/>
    <col min="13" max="16384" width="9.875" style="8" customWidth="1"/>
  </cols>
  <sheetData>
    <row r="1" spans="1:10" ht="12.75">
      <c r="A1" s="6"/>
      <c r="J1" s="9"/>
    </row>
    <row r="2" ht="9.75" customHeight="1"/>
    <row r="3" spans="1:9" ht="16.5" customHeight="1" thickBot="1">
      <c r="A3" s="8"/>
      <c r="E3" s="57"/>
      <c r="F3" s="77" t="s">
        <v>60</v>
      </c>
      <c r="G3" s="77"/>
      <c r="H3" s="77"/>
      <c r="I3" s="77"/>
    </row>
    <row r="4" spans="1:9" ht="12.75" customHeight="1" thickTop="1">
      <c r="A4" s="8"/>
      <c r="E4" s="60" t="s">
        <v>58</v>
      </c>
      <c r="F4" s="60"/>
      <c r="G4" s="60"/>
      <c r="H4" s="60"/>
      <c r="I4" s="60"/>
    </row>
    <row r="5" spans="1:9" ht="13.5">
      <c r="A5" s="8"/>
      <c r="E5" s="59" t="s">
        <v>22</v>
      </c>
      <c r="F5" s="59"/>
      <c r="G5" s="59"/>
      <c r="H5" s="59"/>
      <c r="I5" s="59"/>
    </row>
    <row r="6" spans="1:10" ht="14.25" customHeight="1" thickBot="1">
      <c r="A6" s="8"/>
      <c r="B6" s="8"/>
      <c r="C6" s="25" t="s">
        <v>23</v>
      </c>
      <c r="E6" s="10"/>
      <c r="F6" s="7"/>
      <c r="G6" s="7"/>
      <c r="H6" s="7"/>
      <c r="J6" s="11" t="s">
        <v>24</v>
      </c>
    </row>
    <row r="7" spans="1:12" ht="17.25" customHeight="1" thickTop="1">
      <c r="A7" s="48"/>
      <c r="B7" s="61" t="s">
        <v>25</v>
      </c>
      <c r="C7" s="61"/>
      <c r="D7" s="61"/>
      <c r="E7" s="12"/>
      <c r="F7" s="63" t="s">
        <v>26</v>
      </c>
      <c r="G7" s="64"/>
      <c r="H7" s="65"/>
      <c r="I7" s="32" t="s">
        <v>53</v>
      </c>
      <c r="J7" s="43" t="s">
        <v>27</v>
      </c>
      <c r="L7" s="31"/>
    </row>
    <row r="8" spans="1:10" ht="6" customHeight="1">
      <c r="A8" s="49"/>
      <c r="B8" s="8"/>
      <c r="C8" s="8"/>
      <c r="D8" s="13"/>
      <c r="E8" s="13"/>
      <c r="F8" s="14"/>
      <c r="G8" s="13"/>
      <c r="H8" s="13"/>
      <c r="I8" s="13"/>
      <c r="J8" s="44"/>
    </row>
    <row r="9" spans="1:14" ht="14.25" customHeight="1">
      <c r="A9" s="49"/>
      <c r="B9" s="62" t="s">
        <v>28</v>
      </c>
      <c r="C9" s="62"/>
      <c r="D9" s="62"/>
      <c r="E9" s="4"/>
      <c r="F9" s="66">
        <f>SUM(F10,F12,F14,F17,F19,F22,F24,F27,F29)</f>
        <v>24475749</v>
      </c>
      <c r="G9" s="67"/>
      <c r="H9" s="67"/>
      <c r="I9" s="3">
        <f>SUM(I10,I12,I14,I17,I19,I22,I24,I27,I29)</f>
        <v>800010</v>
      </c>
      <c r="J9" s="45">
        <f>SUM(J10,J12,J14,J17,J19,J22,J24,J27,J29)</f>
        <v>25275759</v>
      </c>
      <c r="M9" s="26"/>
      <c r="N9" s="26"/>
    </row>
    <row r="10" spans="1:14" ht="12" customHeight="1">
      <c r="A10" s="49"/>
      <c r="B10" s="15"/>
      <c r="C10" s="58" t="s">
        <v>29</v>
      </c>
      <c r="D10" s="58"/>
      <c r="E10" s="2"/>
      <c r="F10" s="68">
        <f>SUM(F11)</f>
        <v>5488355</v>
      </c>
      <c r="G10" s="69"/>
      <c r="H10" s="69"/>
      <c r="I10" s="23">
        <f>SUM(I11)</f>
        <v>0</v>
      </c>
      <c r="J10" s="46">
        <f aca="true" t="shared" si="0" ref="J10:J31">F10+I10</f>
        <v>5488355</v>
      </c>
      <c r="L10" s="31"/>
      <c r="M10" s="29"/>
      <c r="N10" s="29"/>
    </row>
    <row r="11" spans="1:10" ht="12" customHeight="1">
      <c r="A11" s="49"/>
      <c r="B11" s="15"/>
      <c r="C11" s="1"/>
      <c r="D11" s="1" t="s">
        <v>30</v>
      </c>
      <c r="E11" s="2"/>
      <c r="F11" s="72">
        <v>5488355</v>
      </c>
      <c r="G11" s="72"/>
      <c r="H11" s="72"/>
      <c r="I11" s="36">
        <v>0</v>
      </c>
      <c r="J11" s="46">
        <f t="shared" si="0"/>
        <v>5488355</v>
      </c>
    </row>
    <row r="12" spans="1:10" ht="12" customHeight="1">
      <c r="A12" s="49"/>
      <c r="B12" s="16"/>
      <c r="C12" s="58" t="s">
        <v>31</v>
      </c>
      <c r="D12" s="58"/>
      <c r="E12" s="2"/>
      <c r="F12" s="68">
        <f>SUM(F13)</f>
        <v>1</v>
      </c>
      <c r="G12" s="69"/>
      <c r="H12" s="69"/>
      <c r="I12" s="23">
        <f>SUM(I13)</f>
        <v>0</v>
      </c>
      <c r="J12" s="46">
        <f t="shared" si="0"/>
        <v>1</v>
      </c>
    </row>
    <row r="13" spans="1:10" ht="12" customHeight="1">
      <c r="A13" s="49"/>
      <c r="B13" s="16"/>
      <c r="C13" s="1"/>
      <c r="D13" s="1" t="s">
        <v>32</v>
      </c>
      <c r="E13" s="2"/>
      <c r="F13" s="72">
        <v>1</v>
      </c>
      <c r="G13" s="72"/>
      <c r="H13" s="72"/>
      <c r="I13" s="36">
        <v>0</v>
      </c>
      <c r="J13" s="46">
        <f t="shared" si="0"/>
        <v>1</v>
      </c>
    </row>
    <row r="14" spans="1:10" ht="12" customHeight="1">
      <c r="A14" s="49"/>
      <c r="B14" s="15"/>
      <c r="C14" s="58" t="s">
        <v>33</v>
      </c>
      <c r="D14" s="58"/>
      <c r="E14" s="2"/>
      <c r="F14" s="68">
        <f>SUM(F15:F16)</f>
        <v>5186579</v>
      </c>
      <c r="G14" s="69"/>
      <c r="H14" s="69"/>
      <c r="I14" s="23">
        <f>SUM(I15:I16)</f>
        <v>160085</v>
      </c>
      <c r="J14" s="46">
        <f t="shared" si="0"/>
        <v>5346664</v>
      </c>
    </row>
    <row r="15" spans="1:10" ht="12" customHeight="1">
      <c r="A15" s="49"/>
      <c r="B15" s="15"/>
      <c r="C15" s="1"/>
      <c r="D15" s="1" t="s">
        <v>34</v>
      </c>
      <c r="E15" s="2"/>
      <c r="F15" s="72">
        <v>3941746</v>
      </c>
      <c r="G15" s="72"/>
      <c r="H15" s="72"/>
      <c r="I15" s="36">
        <v>88350</v>
      </c>
      <c r="J15" s="46">
        <f t="shared" si="0"/>
        <v>4030096</v>
      </c>
    </row>
    <row r="16" spans="1:10" ht="12" customHeight="1">
      <c r="A16" s="49"/>
      <c r="B16" s="15"/>
      <c r="C16" s="1"/>
      <c r="D16" s="1" t="s">
        <v>35</v>
      </c>
      <c r="E16" s="2"/>
      <c r="F16" s="72">
        <v>1244833</v>
      </c>
      <c r="G16" s="72"/>
      <c r="H16" s="72"/>
      <c r="I16" s="36">
        <v>71735</v>
      </c>
      <c r="J16" s="46">
        <f t="shared" si="0"/>
        <v>1316568</v>
      </c>
    </row>
    <row r="17" spans="1:10" ht="12" customHeight="1">
      <c r="A17" s="49"/>
      <c r="B17" s="15"/>
      <c r="C17" s="58" t="s">
        <v>36</v>
      </c>
      <c r="D17" s="58"/>
      <c r="E17" s="2"/>
      <c r="F17" s="68">
        <f>SUM(F18)</f>
        <v>6309905</v>
      </c>
      <c r="G17" s="69"/>
      <c r="H17" s="69"/>
      <c r="I17" s="23">
        <f>SUM(I18)</f>
        <v>134062</v>
      </c>
      <c r="J17" s="46">
        <f t="shared" si="0"/>
        <v>6443967</v>
      </c>
    </row>
    <row r="18" spans="1:10" ht="12" customHeight="1">
      <c r="A18" s="49"/>
      <c r="B18" s="15"/>
      <c r="C18" s="1"/>
      <c r="D18" s="1" t="s">
        <v>36</v>
      </c>
      <c r="E18" s="2"/>
      <c r="F18" s="72">
        <v>6309905</v>
      </c>
      <c r="G18" s="72"/>
      <c r="H18" s="72"/>
      <c r="I18" s="36">
        <v>134062</v>
      </c>
      <c r="J18" s="46">
        <f t="shared" si="0"/>
        <v>6443967</v>
      </c>
    </row>
    <row r="19" spans="1:10" ht="12" customHeight="1">
      <c r="A19" s="49"/>
      <c r="B19" s="15"/>
      <c r="C19" s="58" t="s">
        <v>37</v>
      </c>
      <c r="D19" s="58"/>
      <c r="E19" s="2"/>
      <c r="F19" s="68">
        <f>SUM(F20:F21)</f>
        <v>3509411</v>
      </c>
      <c r="G19" s="69"/>
      <c r="H19" s="69"/>
      <c r="I19" s="23">
        <f>SUM(I20:I21)</f>
        <v>85861</v>
      </c>
      <c r="J19" s="46">
        <f t="shared" si="0"/>
        <v>3595272</v>
      </c>
    </row>
    <row r="20" spans="1:10" ht="12" customHeight="1">
      <c r="A20" s="49"/>
      <c r="B20" s="15"/>
      <c r="C20" s="1"/>
      <c r="D20" s="1" t="s">
        <v>38</v>
      </c>
      <c r="E20" s="2"/>
      <c r="F20" s="72">
        <v>3280254</v>
      </c>
      <c r="G20" s="72"/>
      <c r="H20" s="72"/>
      <c r="I20" s="36">
        <v>69648</v>
      </c>
      <c r="J20" s="46">
        <f t="shared" si="0"/>
        <v>3349902</v>
      </c>
    </row>
    <row r="21" spans="1:10" ht="12" customHeight="1">
      <c r="A21" s="49"/>
      <c r="B21" s="16"/>
      <c r="C21" s="1"/>
      <c r="D21" s="1" t="s">
        <v>2</v>
      </c>
      <c r="E21" s="2"/>
      <c r="F21" s="72">
        <v>229157</v>
      </c>
      <c r="G21" s="72"/>
      <c r="H21" s="72"/>
      <c r="I21" s="36">
        <v>16213</v>
      </c>
      <c r="J21" s="46">
        <f t="shared" si="0"/>
        <v>245370</v>
      </c>
    </row>
    <row r="22" spans="1:10" ht="12" customHeight="1">
      <c r="A22" s="49"/>
      <c r="B22" s="15"/>
      <c r="C22" s="58" t="s">
        <v>12</v>
      </c>
      <c r="D22" s="58"/>
      <c r="E22" s="2"/>
      <c r="F22" s="68">
        <f>SUM(F23)</f>
        <v>185</v>
      </c>
      <c r="G22" s="69"/>
      <c r="H22" s="69"/>
      <c r="I22" s="23">
        <f>SUM(I23)</f>
        <v>0</v>
      </c>
      <c r="J22" s="46">
        <f t="shared" si="0"/>
        <v>185</v>
      </c>
    </row>
    <row r="23" spans="1:10" ht="12" customHeight="1">
      <c r="A23" s="49"/>
      <c r="B23" s="16"/>
      <c r="C23" s="1"/>
      <c r="D23" s="1" t="s">
        <v>13</v>
      </c>
      <c r="E23" s="2"/>
      <c r="F23" s="72">
        <v>185</v>
      </c>
      <c r="G23" s="72"/>
      <c r="H23" s="72"/>
      <c r="I23" s="36">
        <v>0</v>
      </c>
      <c r="J23" s="46">
        <f t="shared" si="0"/>
        <v>185</v>
      </c>
    </row>
    <row r="24" spans="1:10" ht="12" customHeight="1">
      <c r="A24" s="49"/>
      <c r="B24" s="16"/>
      <c r="C24" s="58" t="s">
        <v>14</v>
      </c>
      <c r="D24" s="58"/>
      <c r="E24" s="2"/>
      <c r="F24" s="68">
        <f>SUM(F25:F26)</f>
        <v>3949101</v>
      </c>
      <c r="G24" s="69"/>
      <c r="H24" s="69"/>
      <c r="I24" s="35">
        <f>SUM(I25:I26)</f>
        <v>43932</v>
      </c>
      <c r="J24" s="46">
        <f t="shared" si="0"/>
        <v>3993033</v>
      </c>
    </row>
    <row r="25" spans="1:10" ht="12" customHeight="1">
      <c r="A25" s="49"/>
      <c r="B25" s="16"/>
      <c r="C25" s="1"/>
      <c r="D25" s="1" t="s">
        <v>15</v>
      </c>
      <c r="E25" s="2"/>
      <c r="F25" s="72">
        <v>3626779</v>
      </c>
      <c r="G25" s="72"/>
      <c r="H25" s="72"/>
      <c r="I25" s="36">
        <v>-22208</v>
      </c>
      <c r="J25" s="46">
        <f t="shared" si="0"/>
        <v>3604571</v>
      </c>
    </row>
    <row r="26" spans="1:10" ht="12" customHeight="1">
      <c r="A26" s="49"/>
      <c r="B26" s="16"/>
      <c r="C26" s="1"/>
      <c r="D26" s="1" t="s">
        <v>1</v>
      </c>
      <c r="E26" s="2"/>
      <c r="F26" s="72">
        <v>322322</v>
      </c>
      <c r="G26" s="72"/>
      <c r="H26" s="72"/>
      <c r="I26" s="36">
        <v>66140</v>
      </c>
      <c r="J26" s="46">
        <f t="shared" si="0"/>
        <v>388462</v>
      </c>
    </row>
    <row r="27" spans="1:10" ht="12" customHeight="1">
      <c r="A27" s="49"/>
      <c r="B27" s="16"/>
      <c r="C27" s="58" t="s">
        <v>6</v>
      </c>
      <c r="D27" s="58"/>
      <c r="E27" s="2"/>
      <c r="F27" s="68">
        <f>SUM(F28)</f>
        <v>20000</v>
      </c>
      <c r="G27" s="69"/>
      <c r="H27" s="69"/>
      <c r="I27" s="23">
        <f>SUM(I28)</f>
        <v>376070</v>
      </c>
      <c r="J27" s="46">
        <f t="shared" si="0"/>
        <v>396070</v>
      </c>
    </row>
    <row r="28" spans="1:10" ht="12" customHeight="1">
      <c r="A28" s="49"/>
      <c r="B28" s="15"/>
      <c r="C28" s="1"/>
      <c r="D28" s="1" t="s">
        <v>6</v>
      </c>
      <c r="E28" s="2"/>
      <c r="F28" s="72">
        <v>20000</v>
      </c>
      <c r="G28" s="72"/>
      <c r="H28" s="72"/>
      <c r="I28" s="36">
        <v>376070</v>
      </c>
      <c r="J28" s="46">
        <f t="shared" si="0"/>
        <v>396070</v>
      </c>
    </row>
    <row r="29" spans="1:10" ht="12" customHeight="1">
      <c r="A29" s="49"/>
      <c r="B29" s="15"/>
      <c r="C29" s="58" t="s">
        <v>39</v>
      </c>
      <c r="D29" s="58"/>
      <c r="E29" s="2"/>
      <c r="F29" s="68">
        <f>SUM(F30:F31)</f>
        <v>12212</v>
      </c>
      <c r="G29" s="69"/>
      <c r="H29" s="69"/>
      <c r="I29" s="23">
        <f>SUM(I30:I31)</f>
        <v>0</v>
      </c>
      <c r="J29" s="46">
        <f t="shared" si="0"/>
        <v>12212</v>
      </c>
    </row>
    <row r="30" spans="1:10" ht="12" customHeight="1">
      <c r="A30" s="49"/>
      <c r="B30" s="15"/>
      <c r="C30" s="1"/>
      <c r="D30" s="1" t="s">
        <v>40</v>
      </c>
      <c r="E30" s="2"/>
      <c r="F30" s="72">
        <v>12211</v>
      </c>
      <c r="G30" s="72"/>
      <c r="H30" s="72"/>
      <c r="I30" s="36">
        <v>0</v>
      </c>
      <c r="J30" s="46">
        <f t="shared" si="0"/>
        <v>12211</v>
      </c>
    </row>
    <row r="31" spans="1:10" ht="12" customHeight="1">
      <c r="A31" s="49"/>
      <c r="B31" s="15"/>
      <c r="C31" s="1"/>
      <c r="D31" s="1" t="s">
        <v>52</v>
      </c>
      <c r="E31" s="2"/>
      <c r="F31" s="72">
        <v>1</v>
      </c>
      <c r="G31" s="72"/>
      <c r="H31" s="72"/>
      <c r="I31" s="36">
        <v>0</v>
      </c>
      <c r="J31" s="46">
        <f t="shared" si="0"/>
        <v>1</v>
      </c>
    </row>
    <row r="32" spans="1:10" ht="4.5" customHeight="1" thickBot="1">
      <c r="A32" s="50"/>
      <c r="B32" s="39"/>
      <c r="C32" s="40"/>
      <c r="D32" s="40"/>
      <c r="E32" s="41"/>
      <c r="F32" s="42"/>
      <c r="G32" s="34"/>
      <c r="H32" s="34"/>
      <c r="I32" s="34"/>
      <c r="J32" s="47"/>
    </row>
    <row r="33" spans="1:10" ht="30" customHeight="1" thickBot="1" thickTop="1">
      <c r="A33" s="8"/>
      <c r="B33" s="8"/>
      <c r="C33" s="25" t="s">
        <v>7</v>
      </c>
      <c r="E33" s="10"/>
      <c r="F33" s="7"/>
      <c r="G33" s="7"/>
      <c r="H33" s="7"/>
      <c r="J33" s="11" t="s">
        <v>41</v>
      </c>
    </row>
    <row r="34" spans="1:10" ht="19.5" customHeight="1" thickTop="1">
      <c r="A34" s="48"/>
      <c r="B34" s="70" t="s">
        <v>42</v>
      </c>
      <c r="C34" s="70"/>
      <c r="D34" s="70"/>
      <c r="E34" s="17"/>
      <c r="F34" s="73" t="s">
        <v>43</v>
      </c>
      <c r="G34" s="74"/>
      <c r="H34" s="75"/>
      <c r="I34" s="33" t="s">
        <v>44</v>
      </c>
      <c r="J34" s="54" t="s">
        <v>45</v>
      </c>
    </row>
    <row r="35" spans="1:10" ht="6" customHeight="1">
      <c r="A35" s="49"/>
      <c r="B35" s="5"/>
      <c r="C35" s="5"/>
      <c r="D35" s="18"/>
      <c r="E35" s="19"/>
      <c r="F35" s="18"/>
      <c r="G35" s="18"/>
      <c r="H35" s="18"/>
      <c r="I35" s="18"/>
      <c r="J35" s="55"/>
    </row>
    <row r="36" spans="1:10" ht="14.25" customHeight="1">
      <c r="A36" s="49"/>
      <c r="B36" s="62" t="s">
        <v>54</v>
      </c>
      <c r="C36" s="62"/>
      <c r="D36" s="62"/>
      <c r="E36" s="4"/>
      <c r="F36" s="66">
        <f>SUM(F37,F44,F52,,F57,F59,F61)</f>
        <v>24475749</v>
      </c>
      <c r="G36" s="67"/>
      <c r="H36" s="67"/>
      <c r="I36" s="3">
        <f>SUM(I37,I44,I52,,I57,I59,I61)</f>
        <v>800010</v>
      </c>
      <c r="J36" s="45">
        <f>SUM(J37,J44,J52,,J57,J59,J61)</f>
        <v>25275759</v>
      </c>
    </row>
    <row r="37" spans="1:10" ht="12" customHeight="1">
      <c r="A37" s="49"/>
      <c r="B37" s="15"/>
      <c r="C37" s="58" t="s">
        <v>46</v>
      </c>
      <c r="D37" s="58"/>
      <c r="E37" s="2"/>
      <c r="F37" s="68">
        <f>SUM(F38:F43)</f>
        <v>625207</v>
      </c>
      <c r="G37" s="69"/>
      <c r="H37" s="69"/>
      <c r="I37" s="35">
        <f>SUM(I38:I43)</f>
        <v>-9596</v>
      </c>
      <c r="J37" s="46">
        <f aca="true" t="shared" si="1" ref="J37:J62">F37+I37</f>
        <v>615611</v>
      </c>
    </row>
    <row r="38" spans="1:10" ht="12" customHeight="1">
      <c r="A38" s="49"/>
      <c r="B38" s="15"/>
      <c r="C38" s="20"/>
      <c r="D38" s="1" t="s">
        <v>47</v>
      </c>
      <c r="E38" s="2"/>
      <c r="F38" s="76">
        <v>345187</v>
      </c>
      <c r="G38" s="76"/>
      <c r="H38" s="76"/>
      <c r="I38" s="36">
        <v>-9596</v>
      </c>
      <c r="J38" s="46">
        <f t="shared" si="1"/>
        <v>335591</v>
      </c>
    </row>
    <row r="39" spans="1:10" ht="12" customHeight="1">
      <c r="A39" s="49"/>
      <c r="B39" s="15"/>
      <c r="C39" s="20"/>
      <c r="D39" s="1" t="s">
        <v>48</v>
      </c>
      <c r="E39" s="2"/>
      <c r="F39" s="76">
        <v>42968</v>
      </c>
      <c r="G39" s="76"/>
      <c r="H39" s="76"/>
      <c r="I39" s="36">
        <v>0</v>
      </c>
      <c r="J39" s="46">
        <f t="shared" si="1"/>
        <v>42968</v>
      </c>
    </row>
    <row r="40" spans="1:10" ht="12" customHeight="1">
      <c r="A40" s="49"/>
      <c r="B40" s="15"/>
      <c r="C40" s="20"/>
      <c r="D40" s="1" t="s">
        <v>49</v>
      </c>
      <c r="E40" s="2"/>
      <c r="F40" s="76">
        <v>225075</v>
      </c>
      <c r="G40" s="76"/>
      <c r="H40" s="76"/>
      <c r="I40" s="36">
        <v>0</v>
      </c>
      <c r="J40" s="46">
        <f t="shared" si="1"/>
        <v>225075</v>
      </c>
    </row>
    <row r="41" spans="1:10" ht="12" customHeight="1">
      <c r="A41" s="49"/>
      <c r="B41" s="16"/>
      <c r="C41" s="20"/>
      <c r="D41" s="1" t="s">
        <v>50</v>
      </c>
      <c r="E41" s="2"/>
      <c r="F41" s="76">
        <v>10375</v>
      </c>
      <c r="G41" s="76"/>
      <c r="H41" s="76"/>
      <c r="I41" s="36">
        <v>0</v>
      </c>
      <c r="J41" s="46">
        <f t="shared" si="1"/>
        <v>10375</v>
      </c>
    </row>
    <row r="42" spans="1:10" ht="12" customHeight="1">
      <c r="A42" s="49"/>
      <c r="B42" s="16"/>
      <c r="C42" s="20"/>
      <c r="D42" s="1" t="s">
        <v>51</v>
      </c>
      <c r="E42" s="2"/>
      <c r="F42" s="76">
        <v>1080</v>
      </c>
      <c r="G42" s="76"/>
      <c r="H42" s="76"/>
      <c r="I42" s="36">
        <v>0</v>
      </c>
      <c r="J42" s="46">
        <f t="shared" si="1"/>
        <v>1080</v>
      </c>
    </row>
    <row r="43" spans="1:10" ht="12" customHeight="1">
      <c r="A43" s="49"/>
      <c r="B43" s="16"/>
      <c r="C43" s="20"/>
      <c r="D43" s="37" t="s">
        <v>4</v>
      </c>
      <c r="E43" s="2"/>
      <c r="F43" s="76">
        <v>522</v>
      </c>
      <c r="G43" s="76"/>
      <c r="H43" s="76"/>
      <c r="I43" s="36">
        <v>0</v>
      </c>
      <c r="J43" s="46">
        <f t="shared" si="1"/>
        <v>522</v>
      </c>
    </row>
    <row r="44" spans="1:10" ht="12" customHeight="1">
      <c r="A44" s="49"/>
      <c r="B44" s="15"/>
      <c r="C44" s="58" t="s">
        <v>16</v>
      </c>
      <c r="D44" s="58"/>
      <c r="E44" s="2"/>
      <c r="F44" s="68">
        <f>SUM(F45:F51)</f>
        <v>22236413</v>
      </c>
      <c r="G44" s="69"/>
      <c r="H44" s="69"/>
      <c r="I44" s="23">
        <f>SUM(I45:I51)</f>
        <v>469000</v>
      </c>
      <c r="J44" s="46">
        <f t="shared" si="1"/>
        <v>22705413</v>
      </c>
    </row>
    <row r="45" spans="1:10" ht="12" customHeight="1">
      <c r="A45" s="49"/>
      <c r="B45" s="15"/>
      <c r="C45" s="20"/>
      <c r="D45" s="1" t="s">
        <v>17</v>
      </c>
      <c r="E45" s="2"/>
      <c r="F45" s="76">
        <v>14177503</v>
      </c>
      <c r="G45" s="76"/>
      <c r="H45" s="76"/>
      <c r="I45" s="36">
        <v>310000</v>
      </c>
      <c r="J45" s="46">
        <f t="shared" si="1"/>
        <v>14487503</v>
      </c>
    </row>
    <row r="46" spans="1:10" ht="12" customHeight="1">
      <c r="A46" s="49"/>
      <c r="B46" s="15"/>
      <c r="C46" s="20"/>
      <c r="D46" s="1" t="s">
        <v>18</v>
      </c>
      <c r="E46" s="2"/>
      <c r="F46" s="76">
        <v>6064710</v>
      </c>
      <c r="G46" s="76"/>
      <c r="H46" s="76"/>
      <c r="I46" s="36">
        <v>109000</v>
      </c>
      <c r="J46" s="46">
        <f t="shared" si="1"/>
        <v>6173710</v>
      </c>
    </row>
    <row r="47" spans="1:10" ht="12" customHeight="1">
      <c r="A47" s="49"/>
      <c r="B47" s="15"/>
      <c r="C47" s="20"/>
      <c r="D47" s="1" t="s">
        <v>3</v>
      </c>
      <c r="E47" s="2"/>
      <c r="F47" s="76">
        <v>761075</v>
      </c>
      <c r="G47" s="76"/>
      <c r="H47" s="76"/>
      <c r="I47" s="36">
        <v>50000</v>
      </c>
      <c r="J47" s="46">
        <f t="shared" si="1"/>
        <v>811075</v>
      </c>
    </row>
    <row r="48" spans="1:10" ht="12" customHeight="1">
      <c r="A48" s="49"/>
      <c r="B48" s="15"/>
      <c r="C48" s="20"/>
      <c r="D48" s="1" t="s">
        <v>19</v>
      </c>
      <c r="E48" s="2"/>
      <c r="F48" s="76">
        <v>24054</v>
      </c>
      <c r="G48" s="76"/>
      <c r="H48" s="76"/>
      <c r="I48" s="36">
        <v>0</v>
      </c>
      <c r="J48" s="46">
        <f t="shared" si="1"/>
        <v>24054</v>
      </c>
    </row>
    <row r="49" spans="1:10" ht="12" customHeight="1">
      <c r="A49" s="49"/>
      <c r="B49" s="15"/>
      <c r="C49" s="20"/>
      <c r="D49" s="1" t="s">
        <v>20</v>
      </c>
      <c r="E49" s="2"/>
      <c r="F49" s="76">
        <v>706500</v>
      </c>
      <c r="G49" s="76"/>
      <c r="H49" s="76"/>
      <c r="I49" s="36">
        <v>0</v>
      </c>
      <c r="J49" s="46">
        <f t="shared" si="1"/>
        <v>706500</v>
      </c>
    </row>
    <row r="50" spans="1:10" ht="12" customHeight="1">
      <c r="A50" s="49"/>
      <c r="B50" s="15"/>
      <c r="C50" s="20"/>
      <c r="D50" s="38" t="s">
        <v>59</v>
      </c>
      <c r="E50" s="2"/>
      <c r="F50" s="76">
        <v>487698</v>
      </c>
      <c r="G50" s="76"/>
      <c r="H50" s="76"/>
      <c r="I50" s="36">
        <v>0</v>
      </c>
      <c r="J50" s="46">
        <f t="shared" si="1"/>
        <v>487698</v>
      </c>
    </row>
    <row r="51" spans="1:10" ht="12" customHeight="1">
      <c r="A51" s="49"/>
      <c r="B51" s="15"/>
      <c r="C51" s="20"/>
      <c r="D51" s="1" t="s">
        <v>0</v>
      </c>
      <c r="E51" s="2"/>
      <c r="F51" s="76">
        <v>14873</v>
      </c>
      <c r="G51" s="76"/>
      <c r="H51" s="76"/>
      <c r="I51" s="36">
        <v>0</v>
      </c>
      <c r="J51" s="46">
        <f t="shared" si="1"/>
        <v>14873</v>
      </c>
    </row>
    <row r="52" spans="1:10" ht="12" customHeight="1">
      <c r="A52" s="49"/>
      <c r="B52" s="15"/>
      <c r="C52" s="58" t="s">
        <v>8</v>
      </c>
      <c r="D52" s="71"/>
      <c r="E52" s="2"/>
      <c r="F52" s="68">
        <f>SUM(F53:F56)</f>
        <v>1587444</v>
      </c>
      <c r="G52" s="69"/>
      <c r="H52" s="69"/>
      <c r="I52" s="23">
        <f>SUM(I53:I56)</f>
        <v>13486</v>
      </c>
      <c r="J52" s="46">
        <f t="shared" si="1"/>
        <v>1600930</v>
      </c>
    </row>
    <row r="53" spans="1:10" ht="12" customHeight="1">
      <c r="A53" s="49"/>
      <c r="B53" s="15"/>
      <c r="C53" s="1"/>
      <c r="D53" s="27" t="s">
        <v>56</v>
      </c>
      <c r="E53" s="2"/>
      <c r="F53" s="76">
        <v>1001054</v>
      </c>
      <c r="G53" s="76"/>
      <c r="H53" s="76"/>
      <c r="I53" s="36">
        <v>13486</v>
      </c>
      <c r="J53" s="46">
        <f t="shared" si="1"/>
        <v>1014540</v>
      </c>
    </row>
    <row r="54" spans="1:10" ht="12" customHeight="1">
      <c r="A54" s="49"/>
      <c r="B54" s="15"/>
      <c r="C54" s="1"/>
      <c r="D54" s="21" t="s">
        <v>57</v>
      </c>
      <c r="E54" s="2"/>
      <c r="F54" s="76">
        <v>144826</v>
      </c>
      <c r="G54" s="76"/>
      <c r="H54" s="76"/>
      <c r="I54" s="36">
        <v>0</v>
      </c>
      <c r="J54" s="46">
        <f t="shared" si="1"/>
        <v>144826</v>
      </c>
    </row>
    <row r="55" spans="1:10" ht="12" customHeight="1">
      <c r="A55" s="49"/>
      <c r="B55" s="15"/>
      <c r="C55" s="1"/>
      <c r="D55" s="21" t="s">
        <v>9</v>
      </c>
      <c r="E55" s="2"/>
      <c r="F55" s="76">
        <v>438965</v>
      </c>
      <c r="G55" s="76"/>
      <c r="H55" s="76"/>
      <c r="I55" s="36">
        <v>0</v>
      </c>
      <c r="J55" s="46">
        <f t="shared" si="1"/>
        <v>438965</v>
      </c>
    </row>
    <row r="56" spans="1:10" ht="12" customHeight="1">
      <c r="A56" s="49"/>
      <c r="B56" s="15"/>
      <c r="C56" s="1"/>
      <c r="D56" s="21" t="s">
        <v>19</v>
      </c>
      <c r="E56" s="2"/>
      <c r="F56" s="76">
        <v>2599</v>
      </c>
      <c r="G56" s="76"/>
      <c r="H56" s="76"/>
      <c r="I56" s="36">
        <v>0</v>
      </c>
      <c r="J56" s="46">
        <f t="shared" si="1"/>
        <v>2599</v>
      </c>
    </row>
    <row r="57" spans="1:10" ht="12" customHeight="1">
      <c r="A57" s="49"/>
      <c r="B57" s="15"/>
      <c r="C57" s="58" t="s">
        <v>21</v>
      </c>
      <c r="D57" s="58"/>
      <c r="E57" s="2"/>
      <c r="F57" s="68">
        <f>SUM(F58)</f>
        <v>185</v>
      </c>
      <c r="G57" s="69"/>
      <c r="H57" s="69"/>
      <c r="I57" s="23">
        <f>SUM(I58)</f>
        <v>56704</v>
      </c>
      <c r="J57" s="46">
        <f t="shared" si="1"/>
        <v>56889</v>
      </c>
    </row>
    <row r="58" spans="1:10" ht="12" customHeight="1">
      <c r="A58" s="49"/>
      <c r="B58" s="15"/>
      <c r="C58" s="20"/>
      <c r="D58" s="1" t="s">
        <v>21</v>
      </c>
      <c r="E58" s="2"/>
      <c r="F58" s="76">
        <v>185</v>
      </c>
      <c r="G58" s="76"/>
      <c r="H58" s="76"/>
      <c r="I58" s="36">
        <v>56704</v>
      </c>
      <c r="J58" s="46">
        <f t="shared" si="1"/>
        <v>56889</v>
      </c>
    </row>
    <row r="59" spans="1:10" ht="12" customHeight="1">
      <c r="A59" s="49"/>
      <c r="B59" s="22"/>
      <c r="C59" s="58" t="s">
        <v>10</v>
      </c>
      <c r="D59" s="58"/>
      <c r="E59" s="2"/>
      <c r="F59" s="68">
        <f>SUM(F60)</f>
        <v>6500</v>
      </c>
      <c r="G59" s="69"/>
      <c r="H59" s="69"/>
      <c r="I59" s="23">
        <f>SUM(I60)</f>
        <v>270416</v>
      </c>
      <c r="J59" s="46">
        <f t="shared" si="1"/>
        <v>276916</v>
      </c>
    </row>
    <row r="60" spans="1:10" ht="12" customHeight="1">
      <c r="A60" s="49"/>
      <c r="B60" s="22"/>
      <c r="C60" s="20"/>
      <c r="D60" s="1" t="s">
        <v>11</v>
      </c>
      <c r="E60" s="2"/>
      <c r="F60" s="76">
        <v>6500</v>
      </c>
      <c r="G60" s="76"/>
      <c r="H60" s="76"/>
      <c r="I60" s="36">
        <v>270416</v>
      </c>
      <c r="J60" s="46">
        <f t="shared" si="1"/>
        <v>276916</v>
      </c>
    </row>
    <row r="61" spans="1:10" ht="12" customHeight="1">
      <c r="A61" s="49"/>
      <c r="B61" s="22"/>
      <c r="C61" s="58" t="s">
        <v>5</v>
      </c>
      <c r="D61" s="58"/>
      <c r="E61" s="2"/>
      <c r="F61" s="68">
        <f>SUM(F62)</f>
        <v>20000</v>
      </c>
      <c r="G61" s="69"/>
      <c r="H61" s="69"/>
      <c r="I61" s="23">
        <f>SUM(I62)</f>
        <v>0</v>
      </c>
      <c r="J61" s="46">
        <f t="shared" si="1"/>
        <v>20000</v>
      </c>
    </row>
    <row r="62" spans="1:10" ht="12" customHeight="1">
      <c r="A62" s="49"/>
      <c r="B62" s="22"/>
      <c r="C62" s="20"/>
      <c r="D62" s="1" t="s">
        <v>5</v>
      </c>
      <c r="E62" s="2"/>
      <c r="F62" s="76">
        <v>20000</v>
      </c>
      <c r="G62" s="76"/>
      <c r="H62" s="76"/>
      <c r="I62" s="36">
        <v>0</v>
      </c>
      <c r="J62" s="46">
        <f t="shared" si="1"/>
        <v>20000</v>
      </c>
    </row>
    <row r="63" spans="1:10" ht="4.5" customHeight="1" thickBot="1">
      <c r="A63" s="56"/>
      <c r="B63" s="52"/>
      <c r="C63" s="51"/>
      <c r="D63" s="53"/>
      <c r="E63" s="41"/>
      <c r="F63" s="42"/>
      <c r="G63" s="34"/>
      <c r="H63" s="34"/>
      <c r="I63" s="34"/>
      <c r="J63" s="47"/>
    </row>
    <row r="64" spans="1:4" ht="6.75" customHeight="1" thickTop="1">
      <c r="A64" s="13"/>
      <c r="B64" s="13"/>
      <c r="C64" s="13"/>
      <c r="D64" s="13"/>
    </row>
    <row r="65" spans="2:4" ht="12.75">
      <c r="B65" s="24" t="s">
        <v>55</v>
      </c>
      <c r="D65" s="8"/>
    </row>
    <row r="67" spans="4:10" ht="12.75">
      <c r="D67" s="28"/>
      <c r="F67" s="26"/>
      <c r="G67" s="26"/>
      <c r="H67" s="26"/>
      <c r="I67" s="26"/>
      <c r="J67" s="26"/>
    </row>
    <row r="68" spans="4:10" ht="12.75">
      <c r="D68" s="28"/>
      <c r="F68" s="29"/>
      <c r="G68" s="29"/>
      <c r="H68" s="29"/>
      <c r="I68" s="29"/>
      <c r="J68" s="29"/>
    </row>
  </sheetData>
  <sheetProtection selectLockedCells="1"/>
  <mergeCells count="74">
    <mergeCell ref="F3:I3"/>
    <mergeCell ref="F62:H62"/>
    <mergeCell ref="F55:H55"/>
    <mergeCell ref="F56:H56"/>
    <mergeCell ref="F57:H57"/>
    <mergeCell ref="F58:H58"/>
    <mergeCell ref="F59:H59"/>
    <mergeCell ref="F60:H60"/>
    <mergeCell ref="F50:H50"/>
    <mergeCell ref="F51:H51"/>
    <mergeCell ref="F52:H52"/>
    <mergeCell ref="F53:H53"/>
    <mergeCell ref="F54:H54"/>
    <mergeCell ref="F61:H61"/>
    <mergeCell ref="F44:H44"/>
    <mergeCell ref="F45:H45"/>
    <mergeCell ref="F46:H46"/>
    <mergeCell ref="F47:H47"/>
    <mergeCell ref="F48:H48"/>
    <mergeCell ref="F49:H49"/>
    <mergeCell ref="F38:H38"/>
    <mergeCell ref="F39:H39"/>
    <mergeCell ref="F40:H40"/>
    <mergeCell ref="F41:H41"/>
    <mergeCell ref="F42:H42"/>
    <mergeCell ref="F43:H43"/>
    <mergeCell ref="F29:H29"/>
    <mergeCell ref="F30:H30"/>
    <mergeCell ref="F31:H31"/>
    <mergeCell ref="F34:H34"/>
    <mergeCell ref="F36:H36"/>
    <mergeCell ref="F37:H37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C61:D61"/>
    <mergeCell ref="C44:D44"/>
    <mergeCell ref="C52:D52"/>
    <mergeCell ref="C57:D57"/>
    <mergeCell ref="C59:D59"/>
    <mergeCell ref="C37:D37"/>
    <mergeCell ref="C22:D22"/>
    <mergeCell ref="C27:D27"/>
    <mergeCell ref="B36:D36"/>
    <mergeCell ref="C19:D19"/>
    <mergeCell ref="C17:D17"/>
    <mergeCell ref="C24:D24"/>
    <mergeCell ref="C29:D29"/>
    <mergeCell ref="B34:D34"/>
    <mergeCell ref="C10:D10"/>
    <mergeCell ref="C12:D12"/>
    <mergeCell ref="C14:D14"/>
    <mergeCell ref="E5:I5"/>
    <mergeCell ref="E4:I4"/>
    <mergeCell ref="B7:D7"/>
    <mergeCell ref="B9:D9"/>
    <mergeCell ref="F7:H7"/>
    <mergeCell ref="F9:H9"/>
    <mergeCell ref="F10:H10"/>
  </mergeCells>
  <printOptions/>
  <pageMargins left="0.5905511811023623" right="0.2362204724409449" top="0.3937007874015748" bottom="0.3937007874015748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石原　あずさ</dc:creator>
  <cp:keywords/>
  <dc:description/>
  <cp:lastModifiedBy>徳田　優花</cp:lastModifiedBy>
  <cp:lastPrinted>2019-05-09T01:32:44Z</cp:lastPrinted>
  <dcterms:created xsi:type="dcterms:W3CDTF">2008-04-30T02:47:07Z</dcterms:created>
  <dcterms:modified xsi:type="dcterms:W3CDTF">2019-09-03T01:29:37Z</dcterms:modified>
  <cp:category/>
  <cp:version/>
  <cp:contentType/>
  <cp:contentStatus/>
</cp:coreProperties>
</file>