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4395" tabRatio="646" activeTab="0"/>
  </bookViews>
  <sheets>
    <sheet name="介護保険決算" sheetId="1" r:id="rId1"/>
  </sheets>
  <definedNames>
    <definedName name="_xlnm.Print_Area" localSheetId="0">'介護保険決算'!$A$1:$N$67</definedName>
  </definedNames>
  <calcPr fullCalcOnLoad="1" fullPrecision="0"/>
</workbook>
</file>

<file path=xl/sharedStrings.xml><?xml version="1.0" encoding="utf-8"?>
<sst xmlns="http://schemas.openxmlformats.org/spreadsheetml/2006/main" count="75" uniqueCount="70">
  <si>
    <t>（単位　  円）</t>
  </si>
  <si>
    <t>歳 　　　 入</t>
  </si>
  <si>
    <t>歳 　　　 出</t>
  </si>
  <si>
    <t>（単位  　円）</t>
  </si>
  <si>
    <t>介護保険料</t>
  </si>
  <si>
    <t>支払基金交付金</t>
  </si>
  <si>
    <t>都負担金</t>
  </si>
  <si>
    <t>都補助金</t>
  </si>
  <si>
    <t>財産収入</t>
  </si>
  <si>
    <t>財産運用収入</t>
  </si>
  <si>
    <t>繰入金</t>
  </si>
  <si>
    <t>一般会計繰入金</t>
  </si>
  <si>
    <t>介護認定審査会費</t>
  </si>
  <si>
    <t>介護保険制度推進委員会費</t>
  </si>
  <si>
    <t>居宅介護サービス等諸費</t>
  </si>
  <si>
    <t>施設介護サービス費</t>
  </si>
  <si>
    <t>その他諸費</t>
  </si>
  <si>
    <t>高額介護サービス等費</t>
  </si>
  <si>
    <t>基金積立金</t>
  </si>
  <si>
    <t>使用料及び手数料</t>
  </si>
  <si>
    <t>手数料</t>
  </si>
  <si>
    <t>国庫支出金</t>
  </si>
  <si>
    <t>国庫負担金</t>
  </si>
  <si>
    <t>国庫補助金</t>
  </si>
  <si>
    <t>都支出金</t>
  </si>
  <si>
    <t>雑入</t>
  </si>
  <si>
    <t>繰越金</t>
  </si>
  <si>
    <t>諸支出金</t>
  </si>
  <si>
    <t>償還金及び還付加算金</t>
  </si>
  <si>
    <t>特別給付費</t>
  </si>
  <si>
    <t>基金繰入金</t>
  </si>
  <si>
    <t>特定入所者介護サービス等費</t>
  </si>
  <si>
    <t>介護予防サービス等諸費</t>
  </si>
  <si>
    <t>地域支援事業費</t>
  </si>
  <si>
    <t>包括的支援事業・任意事業費</t>
  </si>
  <si>
    <t>介　護　保　険　特　別　会　計</t>
  </si>
  <si>
    <t>科　　  　　　　　    目</t>
  </si>
  <si>
    <t>不納欠損額</t>
  </si>
  <si>
    <t>収入未済額</t>
  </si>
  <si>
    <t>総　　　　　　　　　　　　額</t>
  </si>
  <si>
    <t>保険料</t>
  </si>
  <si>
    <t>諸収入</t>
  </si>
  <si>
    <t>翌年度繰越額</t>
  </si>
  <si>
    <t>科　　  　　　　　    目</t>
  </si>
  <si>
    <t>総　　　　　　　　　　　　額</t>
  </si>
  <si>
    <t>総務費</t>
  </si>
  <si>
    <t>総務管理費</t>
  </si>
  <si>
    <t>保険給付費</t>
  </si>
  <si>
    <t>予備費</t>
  </si>
  <si>
    <t>徴収費</t>
  </si>
  <si>
    <t>趣旨普及費</t>
  </si>
  <si>
    <t>地域密着型サービス            事業者指定等事務費</t>
  </si>
  <si>
    <t>延滞金，加算金及び過料</t>
  </si>
  <si>
    <t>一般介護予防事業費</t>
  </si>
  <si>
    <t>基金積立金</t>
  </si>
  <si>
    <t xml:space="preserve">介護予防・生活支援サービス事業費
</t>
  </si>
  <si>
    <t>予算現額</t>
  </si>
  <si>
    <t>調定額</t>
  </si>
  <si>
    <t>収入済額</t>
  </si>
  <si>
    <t>予算現額と</t>
  </si>
  <si>
    <t>収入済額と</t>
  </si>
  <si>
    <t xml:space="preserve"> の  比  較</t>
  </si>
  <si>
    <t>支出済額</t>
  </si>
  <si>
    <t>不用額</t>
  </si>
  <si>
    <t>予算現額と</t>
  </si>
  <si>
    <t>支出済額と</t>
  </si>
  <si>
    <t xml:space="preserve">  の 比 較</t>
  </si>
  <si>
    <t>（ 平 成 29 [2017] 年 度 ）</t>
  </si>
  <si>
    <t>資料：『平成29年度品川区各会計歳入歳出決算書』</t>
  </si>
  <si>
    <t xml:space="preserve">                特 別 会 計 歳 入 歳 出 決 算 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</si>
</sst>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0\ 00"/>
    <numFmt numFmtId="179" formatCode="#,##0;&quot;Δ&quot;#,##0;&quot;―&quot;"/>
    <numFmt numFmtId="180" formatCode="0_);[Red]\(0\)"/>
  </numFmts>
  <fonts count="56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6"/>
      <name val="明朝体"/>
      <family val="3"/>
    </font>
    <font>
      <sz val="10"/>
      <name val="ＭＳ Ｐ明朝"/>
      <family val="1"/>
    </font>
    <font>
      <sz val="10.5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.5"/>
      <name val="ＭＳ Ｐ明朝"/>
      <family val="1"/>
    </font>
    <font>
      <sz val="10.5"/>
      <name val="ＭＳ Ｐ明朝"/>
      <family val="1"/>
    </font>
    <font>
      <sz val="9"/>
      <name val="Century"/>
      <family val="1"/>
    </font>
    <font>
      <b/>
      <sz val="9"/>
      <name val="Century Gothic"/>
      <family val="2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10"/>
      <name val="明朝体"/>
      <family val="3"/>
    </font>
    <font>
      <sz val="10"/>
      <name val="Century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1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79" fontId="12" fillId="0" borderId="1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11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5" fillId="0" borderId="12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5" fillId="0" borderId="1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distributed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0" fontId="18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distributed" vertical="distributed" wrapText="1"/>
    </xf>
    <xf numFmtId="0" fontId="55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horizontal="distributed"/>
    </xf>
    <xf numFmtId="0" fontId="5" fillId="0" borderId="17" xfId="0" applyNumberFormat="1" applyFont="1" applyFill="1" applyBorder="1" applyAlignment="1">
      <alignment horizontal="distributed" vertical="center"/>
    </xf>
    <xf numFmtId="0" fontId="5" fillId="0" borderId="18" xfId="0" applyNumberFormat="1" applyFont="1" applyFill="1" applyBorder="1" applyAlignment="1">
      <alignment vertical="center"/>
    </xf>
    <xf numFmtId="179" fontId="12" fillId="33" borderId="19" xfId="0" applyNumberFormat="1" applyFont="1" applyFill="1" applyBorder="1" applyAlignment="1">
      <alignment horizontal="right" vertical="center"/>
    </xf>
    <xf numFmtId="179" fontId="11" fillId="0" borderId="2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0" fontId="5" fillId="0" borderId="22" xfId="0" applyNumberFormat="1" applyFont="1" applyFill="1" applyBorder="1" applyAlignment="1">
      <alignment vertical="center"/>
    </xf>
    <xf numFmtId="0" fontId="5" fillId="0" borderId="23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vertical="center"/>
    </xf>
    <xf numFmtId="0" fontId="5" fillId="0" borderId="26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179" fontId="1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distributed" vertical="center"/>
    </xf>
    <xf numFmtId="179" fontId="11" fillId="0" borderId="11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distributed" vertical="center"/>
    </xf>
    <xf numFmtId="179" fontId="11" fillId="0" borderId="2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distributed"/>
    </xf>
    <xf numFmtId="0" fontId="17" fillId="0" borderId="27" xfId="0" applyNumberFormat="1" applyFont="1" applyFill="1" applyBorder="1" applyAlignment="1">
      <alignment horizontal="distributed" vertical="center"/>
    </xf>
    <xf numFmtId="179" fontId="12" fillId="0" borderId="10" xfId="0" applyNumberFormat="1" applyFont="1" applyFill="1" applyBorder="1" applyAlignment="1">
      <alignment horizontal="right" vertical="center"/>
    </xf>
    <xf numFmtId="179" fontId="12" fillId="0" borderId="27" xfId="0" applyNumberFormat="1" applyFont="1" applyFill="1" applyBorder="1" applyAlignment="1">
      <alignment horizontal="right" vertical="center"/>
    </xf>
    <xf numFmtId="0" fontId="5" fillId="0" borderId="28" xfId="0" applyNumberFormat="1" applyFont="1" applyFill="1" applyBorder="1" applyAlignment="1">
      <alignment horizontal="distributed" vertical="center"/>
    </xf>
    <xf numFmtId="0" fontId="5" fillId="0" borderId="12" xfId="0" applyNumberFormat="1" applyFont="1" applyFill="1" applyBorder="1" applyAlignment="1">
      <alignment horizontal="distributed" vertical="center"/>
    </xf>
    <xf numFmtId="0" fontId="5" fillId="0" borderId="11" xfId="0" applyNumberFormat="1" applyFont="1" applyFill="1" applyBorder="1" applyAlignment="1">
      <alignment horizontal="distributed" vertical="center"/>
    </xf>
    <xf numFmtId="0" fontId="5" fillId="0" borderId="13" xfId="0" applyNumberFormat="1" applyFont="1" applyFill="1" applyBorder="1" applyAlignment="1">
      <alignment horizontal="distributed" vertical="center"/>
    </xf>
    <xf numFmtId="0" fontId="5" fillId="0" borderId="29" xfId="0" applyNumberFormat="1" applyFont="1" applyFill="1" applyBorder="1" applyAlignment="1">
      <alignment horizontal="distributed" vertical="center"/>
    </xf>
    <xf numFmtId="0" fontId="5" fillId="0" borderId="14" xfId="0" applyNumberFormat="1" applyFont="1" applyFill="1" applyBorder="1" applyAlignment="1">
      <alignment horizontal="distributed" vertical="center"/>
    </xf>
    <xf numFmtId="0" fontId="5" fillId="0" borderId="28" xfId="0" applyNumberFormat="1" applyFont="1" applyFill="1" applyBorder="1" applyAlignment="1">
      <alignment horizontal="distributed"/>
    </xf>
    <xf numFmtId="0" fontId="5" fillId="0" borderId="30" xfId="0" applyNumberFormat="1" applyFont="1" applyFill="1" applyBorder="1" applyAlignment="1">
      <alignment horizontal="distributed"/>
    </xf>
    <xf numFmtId="0" fontId="5" fillId="0" borderId="11" xfId="0" applyNumberFormat="1" applyFont="1" applyFill="1" applyBorder="1" applyAlignment="1">
      <alignment horizontal="distributed" vertical="center" wrapText="1"/>
    </xf>
    <xf numFmtId="0" fontId="5" fillId="0" borderId="20" xfId="0" applyNumberFormat="1" applyFont="1" applyFill="1" applyBorder="1" applyAlignment="1">
      <alignment horizontal="distributed" vertical="center" wrapText="1"/>
    </xf>
    <xf numFmtId="0" fontId="5" fillId="0" borderId="31" xfId="0" applyNumberFormat="1" applyFont="1" applyFill="1" applyBorder="1" applyAlignment="1">
      <alignment horizontal="distributed" vertical="center"/>
    </xf>
    <xf numFmtId="0" fontId="15" fillId="0" borderId="32" xfId="0" applyFont="1" applyFill="1" applyBorder="1" applyAlignment="1">
      <alignment horizontal="distributed" vertical="center"/>
    </xf>
    <xf numFmtId="0" fontId="15" fillId="0" borderId="24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33" xfId="0" applyFont="1" applyFill="1" applyBorder="1" applyAlignment="1">
      <alignment horizontal="distributed" vertical="center"/>
    </xf>
    <xf numFmtId="0" fontId="15" fillId="0" borderId="34" xfId="0" applyFont="1" applyFill="1" applyBorder="1" applyAlignment="1">
      <alignment horizontal="distributed" vertical="center"/>
    </xf>
    <xf numFmtId="0" fontId="17" fillId="0" borderId="0" xfId="0" applyNumberFormat="1" applyFont="1" applyFill="1" applyBorder="1" applyAlignment="1">
      <alignment horizontal="distributed" vertical="center"/>
    </xf>
    <xf numFmtId="179" fontId="12" fillId="33" borderId="27" xfId="0" applyNumberFormat="1" applyFont="1" applyFill="1" applyBorder="1" applyAlignment="1">
      <alignment horizontal="right" vertical="center"/>
    </xf>
    <xf numFmtId="0" fontId="5" fillId="0" borderId="35" xfId="0" applyNumberFormat="1" applyFont="1" applyFill="1" applyBorder="1" applyAlignment="1">
      <alignment horizontal="distributed" vertical="center"/>
    </xf>
    <xf numFmtId="0" fontId="5" fillId="0" borderId="36" xfId="0" applyNumberFormat="1" applyFont="1" applyFill="1" applyBorder="1" applyAlignment="1">
      <alignment horizontal="distributed" vertical="center"/>
    </xf>
    <xf numFmtId="0" fontId="5" fillId="0" borderId="37" xfId="0" applyNumberFormat="1" applyFont="1" applyFill="1" applyBorder="1" applyAlignment="1">
      <alignment horizontal="distributed" vertical="center"/>
    </xf>
    <xf numFmtId="0" fontId="5" fillId="0" borderId="35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vertical="center" wrapText="1"/>
    </xf>
    <xf numFmtId="0" fontId="5" fillId="0" borderId="38" xfId="0" applyNumberFormat="1" applyFont="1" applyFill="1" applyBorder="1" applyAlignment="1">
      <alignment vertical="center" wrapText="1"/>
    </xf>
    <xf numFmtId="179" fontId="12" fillId="0" borderId="19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179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9" fontId="11" fillId="0" borderId="2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3</xdr:row>
      <xdr:rowOff>9525</xdr:rowOff>
    </xdr:from>
    <xdr:to>
      <xdr:col>10</xdr:col>
      <xdr:colOff>247650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2724150" y="561975"/>
          <a:ext cx="3143250" cy="19050"/>
        </a:xfrm>
        <a:prstGeom prst="line">
          <a:avLst/>
        </a:prstGeom>
        <a:noFill/>
        <a:ln w="3175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74"/>
  <sheetViews>
    <sheetView tabSelected="1" view="pageBreakPreview" zoomScaleSheetLayoutView="100" zoomScalePageLayoutView="0" workbookViewId="0" topLeftCell="A10">
      <selection activeCell="S19" sqref="S19"/>
    </sheetView>
  </sheetViews>
  <sheetFormatPr defaultColWidth="9.875" defaultRowHeight="12.75"/>
  <cols>
    <col min="1" max="2" width="1.75390625" style="22" customWidth="1"/>
    <col min="3" max="3" width="24.625" style="22" customWidth="1"/>
    <col min="4" max="4" width="0.74609375" style="22" customWidth="1"/>
    <col min="5" max="5" width="13.625" style="22" customWidth="1"/>
    <col min="6" max="6" width="4.25390625" style="22" customWidth="1"/>
    <col min="7" max="7" width="9.25390625" style="22" customWidth="1"/>
    <col min="8" max="8" width="4.25390625" style="22" customWidth="1"/>
    <col min="9" max="9" width="9.25390625" style="22" customWidth="1"/>
    <col min="10" max="10" width="4.25390625" style="22" customWidth="1"/>
    <col min="11" max="11" width="7.125" style="22" customWidth="1"/>
    <col min="12" max="12" width="10.75390625" style="16" customWidth="1"/>
    <col min="13" max="13" width="2.625" style="16" hidden="1" customWidth="1"/>
    <col min="14" max="14" width="14.125" style="16" customWidth="1"/>
    <col min="15" max="15" width="3.75390625" style="16" customWidth="1"/>
    <col min="16" max="16" width="29.00390625" style="16" bestFit="1" customWidth="1"/>
    <col min="17" max="19" width="15.00390625" style="16" bestFit="1" customWidth="1"/>
    <col min="20" max="21" width="13.875" style="16" bestFit="1" customWidth="1"/>
    <col min="22" max="22" width="14.125" style="16" bestFit="1" customWidth="1"/>
    <col min="23" max="252" width="9.875" style="16" customWidth="1"/>
    <col min="253" max="16384" width="9.875" style="16" customWidth="1"/>
  </cols>
  <sheetData>
    <row r="1" spans="1:15" s="5" customFormat="1" ht="12" customHeight="1">
      <c r="A1" s="4"/>
      <c r="C1" s="6"/>
      <c r="D1" s="4"/>
      <c r="E1" s="6"/>
      <c r="F1" s="6"/>
      <c r="G1" s="6"/>
      <c r="H1" s="6"/>
      <c r="I1" s="6"/>
      <c r="J1" s="6"/>
      <c r="L1" s="6"/>
      <c r="M1" s="6"/>
      <c r="N1" s="33"/>
      <c r="O1" s="6"/>
    </row>
    <row r="2" spans="1:15" s="5" customFormat="1" ht="12.75">
      <c r="A2" s="4"/>
      <c r="C2" s="6"/>
      <c r="D2" s="4"/>
      <c r="E2" s="6"/>
      <c r="F2" s="6"/>
      <c r="G2" s="6"/>
      <c r="H2" s="6"/>
      <c r="I2" s="6"/>
      <c r="J2" s="6"/>
      <c r="L2" s="6"/>
      <c r="M2" s="6"/>
      <c r="N2" s="6"/>
      <c r="O2" s="6"/>
    </row>
    <row r="3" spans="4:15" s="5" customFormat="1" ht="18.75" customHeight="1">
      <c r="D3" s="7"/>
      <c r="E3" s="7" t="s">
        <v>69</v>
      </c>
      <c r="F3" s="31"/>
      <c r="G3" s="31"/>
      <c r="H3" s="31"/>
      <c r="I3" s="31"/>
      <c r="J3" s="31"/>
      <c r="L3" s="6"/>
      <c r="M3" s="6"/>
      <c r="N3" s="6"/>
      <c r="O3" s="6"/>
    </row>
    <row r="4" spans="4:15" s="5" customFormat="1" ht="16.5" customHeight="1">
      <c r="D4" s="6"/>
      <c r="E4" s="83" t="s">
        <v>67</v>
      </c>
      <c r="F4" s="83"/>
      <c r="G4" s="83"/>
      <c r="H4" s="83"/>
      <c r="I4" s="83"/>
      <c r="J4" s="83"/>
      <c r="K4" s="83"/>
      <c r="L4" s="6"/>
      <c r="M4" s="6"/>
      <c r="N4" s="6"/>
      <c r="O4" s="6"/>
    </row>
    <row r="5" spans="4:15" s="5" customFormat="1" ht="18" customHeight="1">
      <c r="D5" s="7"/>
      <c r="E5" s="84" t="s">
        <v>35</v>
      </c>
      <c r="F5" s="84"/>
      <c r="G5" s="84"/>
      <c r="H5" s="84"/>
      <c r="I5" s="84"/>
      <c r="J5" s="84"/>
      <c r="K5" s="84"/>
      <c r="L5" s="6"/>
      <c r="M5" s="6"/>
      <c r="N5" s="6"/>
      <c r="O5" s="6"/>
    </row>
    <row r="6" spans="3:14" s="5" customFormat="1" ht="15.75" customHeight="1" thickBot="1">
      <c r="C6" s="30" t="s">
        <v>1</v>
      </c>
      <c r="D6" s="8"/>
      <c r="E6" s="6"/>
      <c r="F6" s="6"/>
      <c r="G6" s="6"/>
      <c r="H6" s="6"/>
      <c r="I6" s="6"/>
      <c r="J6" s="6"/>
      <c r="L6" s="6"/>
      <c r="M6" s="6"/>
      <c r="N6" s="28" t="s">
        <v>0</v>
      </c>
    </row>
    <row r="7" spans="1:29" s="5" customFormat="1" ht="14.25" customHeight="1" thickTop="1">
      <c r="A7" s="69" t="s">
        <v>36</v>
      </c>
      <c r="B7" s="70"/>
      <c r="C7" s="70"/>
      <c r="D7" s="9"/>
      <c r="E7" s="77" t="s">
        <v>56</v>
      </c>
      <c r="F7" s="59" t="s">
        <v>57</v>
      </c>
      <c r="G7" s="60"/>
      <c r="H7" s="59" t="s">
        <v>58</v>
      </c>
      <c r="I7" s="60"/>
      <c r="J7" s="80" t="s">
        <v>37</v>
      </c>
      <c r="K7" s="80"/>
      <c r="L7" s="80" t="s">
        <v>38</v>
      </c>
      <c r="M7" s="80"/>
      <c r="N7" s="36" t="s">
        <v>59</v>
      </c>
      <c r="O7" s="24"/>
      <c r="Q7" s="86"/>
      <c r="R7" s="86"/>
      <c r="S7" s="86"/>
      <c r="T7" s="86"/>
      <c r="U7" s="86"/>
      <c r="V7" s="24"/>
      <c r="W7" s="27"/>
      <c r="X7" s="27"/>
      <c r="Y7" s="27"/>
      <c r="Z7" s="27"/>
      <c r="AA7" s="27"/>
      <c r="AB7" s="27"/>
      <c r="AC7" s="27"/>
    </row>
    <row r="8" spans="1:29" s="5" customFormat="1" ht="12" customHeight="1">
      <c r="A8" s="71"/>
      <c r="B8" s="72"/>
      <c r="C8" s="72"/>
      <c r="D8" s="10"/>
      <c r="E8" s="78"/>
      <c r="F8" s="61"/>
      <c r="G8" s="62"/>
      <c r="H8" s="61"/>
      <c r="I8" s="62"/>
      <c r="J8" s="81"/>
      <c r="K8" s="81"/>
      <c r="L8" s="81"/>
      <c r="M8" s="81"/>
      <c r="N8" s="37" t="s">
        <v>60</v>
      </c>
      <c r="O8" s="15"/>
      <c r="Q8" s="86"/>
      <c r="R8" s="86"/>
      <c r="S8" s="86"/>
      <c r="T8" s="86"/>
      <c r="U8" s="86"/>
      <c r="V8" s="15"/>
      <c r="W8" s="27"/>
      <c r="X8" s="27"/>
      <c r="Y8" s="27"/>
      <c r="Z8" s="27"/>
      <c r="AA8" s="27"/>
      <c r="AB8" s="27"/>
      <c r="AC8" s="27"/>
    </row>
    <row r="9" spans="1:29" s="5" customFormat="1" ht="12" customHeight="1">
      <c r="A9" s="73"/>
      <c r="B9" s="74"/>
      <c r="C9" s="74"/>
      <c r="D9" s="11"/>
      <c r="E9" s="79"/>
      <c r="F9" s="63"/>
      <c r="G9" s="64"/>
      <c r="H9" s="63"/>
      <c r="I9" s="64"/>
      <c r="J9" s="82"/>
      <c r="K9" s="82"/>
      <c r="L9" s="82"/>
      <c r="M9" s="82"/>
      <c r="N9" s="38" t="s">
        <v>61</v>
      </c>
      <c r="O9" s="15"/>
      <c r="Q9" s="86"/>
      <c r="R9" s="86"/>
      <c r="S9" s="86"/>
      <c r="T9" s="86"/>
      <c r="U9" s="86"/>
      <c r="V9" s="15"/>
      <c r="W9" s="27"/>
      <c r="X9" s="27"/>
      <c r="Y9" s="27"/>
      <c r="Z9" s="27"/>
      <c r="AA9" s="27"/>
      <c r="AB9" s="27"/>
      <c r="AC9" s="27"/>
    </row>
    <row r="10" spans="1:29" s="5" customFormat="1" ht="19.5" customHeight="1">
      <c r="A10" s="75" t="s">
        <v>39</v>
      </c>
      <c r="B10" s="75"/>
      <c r="C10" s="75"/>
      <c r="D10" s="12"/>
      <c r="E10" s="1">
        <f aca="true" t="shared" si="0" ref="E10:J10">SUM(E11,E13,E15,E18,E20,E23,E25,E28,E30)</f>
        <v>25106128000</v>
      </c>
      <c r="F10" s="76">
        <f t="shared" si="0"/>
        <v>25143203832</v>
      </c>
      <c r="G10" s="76">
        <f t="shared" si="0"/>
        <v>0</v>
      </c>
      <c r="H10" s="76">
        <f t="shared" si="0"/>
        <v>24868913762</v>
      </c>
      <c r="I10" s="76">
        <f t="shared" si="0"/>
        <v>0</v>
      </c>
      <c r="J10" s="76">
        <f t="shared" si="0"/>
        <v>75490264</v>
      </c>
      <c r="K10" s="76">
        <f>SUM(K11,K13,K15,K18,K20,K23,K25,K28,J30)</f>
        <v>332234</v>
      </c>
      <c r="L10" s="76">
        <f>SUM(L11,L13,L15,L18,L20,L23,L25,L28,L30)</f>
        <v>209270751</v>
      </c>
      <c r="M10" s="76">
        <f>SUM(M11,M13,M15,M18,M20,M23,M25,M28,M30)</f>
        <v>0</v>
      </c>
      <c r="N10" s="39">
        <f>SUM(N11,N13,N15,N18,N20,N23,N25,N28,N30)</f>
        <v>-237214238</v>
      </c>
      <c r="O10" s="25"/>
      <c r="P10" s="27"/>
      <c r="Q10" s="34"/>
      <c r="R10" s="34"/>
      <c r="S10" s="34"/>
      <c r="T10" s="34"/>
      <c r="U10" s="34"/>
      <c r="V10" s="34"/>
      <c r="W10" s="27"/>
      <c r="X10" s="27"/>
      <c r="Y10" s="27"/>
      <c r="Z10" s="27"/>
      <c r="AA10" s="27"/>
      <c r="AB10" s="27"/>
      <c r="AC10" s="27"/>
    </row>
    <row r="11" spans="1:29" s="5" customFormat="1" ht="12" customHeight="1">
      <c r="A11" s="45"/>
      <c r="B11" s="53" t="s">
        <v>40</v>
      </c>
      <c r="C11" s="53"/>
      <c r="D11" s="12"/>
      <c r="E11" s="3">
        <f>SUM(E12)</f>
        <v>5281412000</v>
      </c>
      <c r="F11" s="49">
        <f>SUM(F12)</f>
        <v>5507497351</v>
      </c>
      <c r="G11" s="49"/>
      <c r="H11" s="49">
        <f>SUM(H12)</f>
        <v>5233539515</v>
      </c>
      <c r="I11" s="49"/>
      <c r="J11" s="49">
        <f>SUM(J12)</f>
        <v>75158030</v>
      </c>
      <c r="K11" s="49"/>
      <c r="L11" s="49">
        <f>SUM(L12)</f>
        <v>209270751</v>
      </c>
      <c r="M11" s="49"/>
      <c r="N11" s="40">
        <f aca="true" t="shared" si="1" ref="N11:N32">H11-E11</f>
        <v>-47872485</v>
      </c>
      <c r="O11" s="2"/>
      <c r="P11" s="20"/>
      <c r="Q11" s="35"/>
      <c r="R11" s="35"/>
      <c r="S11" s="35"/>
      <c r="T11" s="35"/>
      <c r="U11" s="35"/>
      <c r="V11" s="35"/>
      <c r="W11" s="27"/>
      <c r="X11" s="27"/>
      <c r="Y11" s="27"/>
      <c r="Z11" s="27"/>
      <c r="AA11" s="27"/>
      <c r="AB11" s="27"/>
      <c r="AC11" s="27"/>
    </row>
    <row r="12" spans="1:22" s="5" customFormat="1" ht="12" customHeight="1">
      <c r="A12" s="45"/>
      <c r="B12" s="13"/>
      <c r="C12" s="14" t="s">
        <v>4</v>
      </c>
      <c r="D12" s="12"/>
      <c r="E12" s="3">
        <v>5281412000</v>
      </c>
      <c r="F12" s="49">
        <v>5507497351</v>
      </c>
      <c r="G12" s="49"/>
      <c r="H12" s="49">
        <v>5233539515</v>
      </c>
      <c r="I12" s="49"/>
      <c r="J12" s="49">
        <v>75158030</v>
      </c>
      <c r="K12" s="49"/>
      <c r="L12" s="49">
        <v>209270751</v>
      </c>
      <c r="M12" s="49"/>
      <c r="N12" s="40">
        <f t="shared" si="1"/>
        <v>-47872485</v>
      </c>
      <c r="O12" s="2"/>
      <c r="P12" s="20"/>
      <c r="Q12" s="26"/>
      <c r="R12" s="26"/>
      <c r="S12" s="26"/>
      <c r="T12" s="26"/>
      <c r="U12" s="26"/>
      <c r="V12" s="26"/>
    </row>
    <row r="13" spans="1:22" s="5" customFormat="1" ht="12" customHeight="1">
      <c r="A13" s="45"/>
      <c r="B13" s="53" t="s">
        <v>19</v>
      </c>
      <c r="C13" s="53"/>
      <c r="D13" s="12"/>
      <c r="E13" s="3">
        <f>SUM(E14)</f>
        <v>1000</v>
      </c>
      <c r="F13" s="49">
        <f>SUM(F14)</f>
        <v>5100</v>
      </c>
      <c r="G13" s="49"/>
      <c r="H13" s="49">
        <f>SUM(H14)</f>
        <v>5100</v>
      </c>
      <c r="I13" s="49"/>
      <c r="J13" s="49">
        <f>SUM(J14)</f>
        <v>0</v>
      </c>
      <c r="K13" s="49"/>
      <c r="L13" s="49">
        <f>SUM(L14)</f>
        <v>0</v>
      </c>
      <c r="M13" s="49"/>
      <c r="N13" s="40">
        <f t="shared" si="1"/>
        <v>4100</v>
      </c>
      <c r="O13" s="2"/>
      <c r="P13" s="20"/>
      <c r="Q13" s="26"/>
      <c r="R13" s="26"/>
      <c r="S13" s="26"/>
      <c r="T13" s="26"/>
      <c r="U13" s="26"/>
      <c r="V13" s="26"/>
    </row>
    <row r="14" spans="1:16" s="5" customFormat="1" ht="12" customHeight="1">
      <c r="A14" s="45"/>
      <c r="B14" s="13"/>
      <c r="C14" s="14" t="s">
        <v>20</v>
      </c>
      <c r="D14" s="12"/>
      <c r="E14" s="3">
        <v>1000</v>
      </c>
      <c r="F14" s="49">
        <v>5100</v>
      </c>
      <c r="G14" s="49"/>
      <c r="H14" s="49">
        <v>5100</v>
      </c>
      <c r="I14" s="49"/>
      <c r="J14" s="49">
        <v>0</v>
      </c>
      <c r="K14" s="49"/>
      <c r="L14" s="49">
        <v>0</v>
      </c>
      <c r="M14" s="49"/>
      <c r="N14" s="40">
        <f t="shared" si="1"/>
        <v>4100</v>
      </c>
      <c r="O14" s="2"/>
      <c r="P14" s="27"/>
    </row>
    <row r="15" spans="1:15" s="5" customFormat="1" ht="12" customHeight="1">
      <c r="A15" s="45"/>
      <c r="B15" s="53" t="s">
        <v>21</v>
      </c>
      <c r="C15" s="53"/>
      <c r="D15" s="12"/>
      <c r="E15" s="3">
        <f>SUM(E16:E17)</f>
        <v>5222271000</v>
      </c>
      <c r="F15" s="49">
        <f>SUM(F16:G17)</f>
        <v>5373135546</v>
      </c>
      <c r="G15" s="49"/>
      <c r="H15" s="49">
        <f>SUM(H16:I17)</f>
        <v>5373135546</v>
      </c>
      <c r="I15" s="49"/>
      <c r="J15" s="49">
        <f>SUM(J16:K17)</f>
        <v>0</v>
      </c>
      <c r="K15" s="49"/>
      <c r="L15" s="49">
        <f>SUM(L16:M17)</f>
        <v>0</v>
      </c>
      <c r="M15" s="49"/>
      <c r="N15" s="40">
        <f t="shared" si="1"/>
        <v>150864546</v>
      </c>
      <c r="O15" s="2"/>
    </row>
    <row r="16" spans="1:15" s="5" customFormat="1" ht="12" customHeight="1">
      <c r="A16" s="45"/>
      <c r="B16" s="13"/>
      <c r="C16" s="14" t="s">
        <v>22</v>
      </c>
      <c r="D16" s="12"/>
      <c r="E16" s="3">
        <v>3948747000</v>
      </c>
      <c r="F16" s="49">
        <v>4125123671</v>
      </c>
      <c r="G16" s="49"/>
      <c r="H16" s="49">
        <v>4125123671</v>
      </c>
      <c r="I16" s="49"/>
      <c r="J16" s="49">
        <v>0</v>
      </c>
      <c r="K16" s="49"/>
      <c r="L16" s="49">
        <v>0</v>
      </c>
      <c r="M16" s="49"/>
      <c r="N16" s="40">
        <f t="shared" si="1"/>
        <v>176376671</v>
      </c>
      <c r="O16" s="2"/>
    </row>
    <row r="17" spans="1:15" s="5" customFormat="1" ht="12" customHeight="1">
      <c r="A17" s="45"/>
      <c r="B17" s="13"/>
      <c r="C17" s="14" t="s">
        <v>23</v>
      </c>
      <c r="D17" s="12"/>
      <c r="E17" s="3">
        <v>1273524000</v>
      </c>
      <c r="F17" s="49">
        <v>1248011875</v>
      </c>
      <c r="G17" s="49"/>
      <c r="H17" s="49">
        <v>1248011875</v>
      </c>
      <c r="I17" s="49"/>
      <c r="J17" s="49">
        <v>0</v>
      </c>
      <c r="K17" s="49"/>
      <c r="L17" s="49">
        <v>0</v>
      </c>
      <c r="M17" s="49"/>
      <c r="N17" s="40">
        <f t="shared" si="1"/>
        <v>-25512125</v>
      </c>
      <c r="O17" s="2"/>
    </row>
    <row r="18" spans="1:15" s="5" customFormat="1" ht="12" customHeight="1">
      <c r="A18" s="45"/>
      <c r="B18" s="53" t="s">
        <v>5</v>
      </c>
      <c r="C18" s="53"/>
      <c r="D18" s="12"/>
      <c r="E18" s="3">
        <f>SUM(E19)</f>
        <v>6569512000</v>
      </c>
      <c r="F18" s="49">
        <f>SUM(F19)</f>
        <v>6409898784</v>
      </c>
      <c r="G18" s="49"/>
      <c r="H18" s="49">
        <f>SUM(H19)</f>
        <v>6409898784</v>
      </c>
      <c r="I18" s="49"/>
      <c r="J18" s="49">
        <f>SUM(J19)</f>
        <v>0</v>
      </c>
      <c r="K18" s="49"/>
      <c r="L18" s="49">
        <f>SUM(L19)</f>
        <v>0</v>
      </c>
      <c r="M18" s="49"/>
      <c r="N18" s="40">
        <f t="shared" si="1"/>
        <v>-159613216</v>
      </c>
      <c r="O18" s="2"/>
    </row>
    <row r="19" spans="1:15" s="5" customFormat="1" ht="12" customHeight="1">
      <c r="A19" s="45"/>
      <c r="B19" s="13"/>
      <c r="C19" s="14" t="s">
        <v>5</v>
      </c>
      <c r="D19" s="12"/>
      <c r="E19" s="3">
        <v>6569512000</v>
      </c>
      <c r="F19" s="49">
        <v>6409898784</v>
      </c>
      <c r="G19" s="49"/>
      <c r="H19" s="49">
        <v>6409898784</v>
      </c>
      <c r="I19" s="49"/>
      <c r="J19" s="49">
        <v>0</v>
      </c>
      <c r="K19" s="49"/>
      <c r="L19" s="49">
        <v>0</v>
      </c>
      <c r="M19" s="49"/>
      <c r="N19" s="40">
        <f t="shared" si="1"/>
        <v>-159613216</v>
      </c>
      <c r="O19" s="2"/>
    </row>
    <row r="20" spans="1:15" s="5" customFormat="1" ht="12" customHeight="1">
      <c r="A20" s="45"/>
      <c r="B20" s="53" t="s">
        <v>24</v>
      </c>
      <c r="C20" s="53"/>
      <c r="D20" s="12"/>
      <c r="E20" s="3">
        <f>SUM(E21:E22)</f>
        <v>3564043000</v>
      </c>
      <c r="F20" s="49">
        <f>SUM(F21:G22)</f>
        <v>3469982855</v>
      </c>
      <c r="G20" s="49"/>
      <c r="H20" s="49">
        <f>SUM(H21:I22)</f>
        <v>3469982855</v>
      </c>
      <c r="I20" s="49"/>
      <c r="J20" s="49">
        <f>SUM(J21:K22)</f>
        <v>0</v>
      </c>
      <c r="K20" s="49"/>
      <c r="L20" s="49">
        <f>SUM(L21:M22)</f>
        <v>0</v>
      </c>
      <c r="M20" s="49"/>
      <c r="N20" s="40">
        <f t="shared" si="1"/>
        <v>-94060145</v>
      </c>
      <c r="O20" s="2"/>
    </row>
    <row r="21" spans="1:15" s="5" customFormat="1" ht="12" customHeight="1">
      <c r="A21" s="45"/>
      <c r="B21" s="13"/>
      <c r="C21" s="14" t="s">
        <v>6</v>
      </c>
      <c r="D21" s="12"/>
      <c r="E21" s="3">
        <v>3273223000</v>
      </c>
      <c r="F21" s="49">
        <v>3199605000</v>
      </c>
      <c r="G21" s="49"/>
      <c r="H21" s="49">
        <v>3199605000</v>
      </c>
      <c r="I21" s="49"/>
      <c r="J21" s="49">
        <v>0</v>
      </c>
      <c r="K21" s="49"/>
      <c r="L21" s="49">
        <v>0</v>
      </c>
      <c r="M21" s="49"/>
      <c r="N21" s="40">
        <f t="shared" si="1"/>
        <v>-73618000</v>
      </c>
      <c r="O21" s="2"/>
    </row>
    <row r="22" spans="1:15" s="5" customFormat="1" ht="12" customHeight="1">
      <c r="A22" s="45"/>
      <c r="B22" s="13"/>
      <c r="C22" s="14" t="s">
        <v>7</v>
      </c>
      <c r="D22" s="12"/>
      <c r="E22" s="3">
        <v>290820000</v>
      </c>
      <c r="F22" s="49">
        <v>270377855</v>
      </c>
      <c r="G22" s="49"/>
      <c r="H22" s="49">
        <v>270377855</v>
      </c>
      <c r="I22" s="49"/>
      <c r="J22" s="49">
        <v>0</v>
      </c>
      <c r="K22" s="49"/>
      <c r="L22" s="49">
        <v>0</v>
      </c>
      <c r="M22" s="49"/>
      <c r="N22" s="40">
        <f>H22-E22</f>
        <v>-20442145</v>
      </c>
      <c r="O22" s="2"/>
    </row>
    <row r="23" spans="1:15" s="5" customFormat="1" ht="12" customHeight="1">
      <c r="A23" s="45"/>
      <c r="B23" s="53" t="s">
        <v>8</v>
      </c>
      <c r="C23" s="53"/>
      <c r="D23" s="12"/>
      <c r="E23" s="3">
        <f>SUM(E24)</f>
        <v>185000</v>
      </c>
      <c r="F23" s="49">
        <f>SUM(F24)</f>
        <v>185000</v>
      </c>
      <c r="G23" s="49"/>
      <c r="H23" s="49">
        <f>SUM(H24)</f>
        <v>185000</v>
      </c>
      <c r="I23" s="49"/>
      <c r="J23" s="49">
        <f>SUM(J24)</f>
        <v>0</v>
      </c>
      <c r="K23" s="49"/>
      <c r="L23" s="49">
        <f>SUM(L24)</f>
        <v>0</v>
      </c>
      <c r="M23" s="49"/>
      <c r="N23" s="40">
        <f t="shared" si="1"/>
        <v>0</v>
      </c>
      <c r="O23" s="2"/>
    </row>
    <row r="24" spans="1:15" s="5" customFormat="1" ht="12" customHeight="1">
      <c r="A24" s="45"/>
      <c r="B24" s="13"/>
      <c r="C24" s="14" t="s">
        <v>9</v>
      </c>
      <c r="D24" s="12"/>
      <c r="E24" s="3">
        <v>185000</v>
      </c>
      <c r="F24" s="49">
        <v>185000</v>
      </c>
      <c r="G24" s="49"/>
      <c r="H24" s="49">
        <v>185000</v>
      </c>
      <c r="I24" s="49"/>
      <c r="J24" s="49">
        <v>0</v>
      </c>
      <c r="K24" s="49"/>
      <c r="L24" s="49">
        <v>0</v>
      </c>
      <c r="M24" s="49"/>
      <c r="N24" s="40">
        <f t="shared" si="1"/>
        <v>0</v>
      </c>
      <c r="O24" s="2"/>
    </row>
    <row r="25" spans="1:15" s="5" customFormat="1" ht="12" customHeight="1">
      <c r="A25" s="45"/>
      <c r="B25" s="53" t="s">
        <v>10</v>
      </c>
      <c r="C25" s="53"/>
      <c r="D25" s="12"/>
      <c r="E25" s="3">
        <f>SUM(E26:E27)</f>
        <v>4257063000</v>
      </c>
      <c r="F25" s="49">
        <f>SUM(F26:G27)</f>
        <v>4170630900</v>
      </c>
      <c r="G25" s="49"/>
      <c r="H25" s="49">
        <f>SUM(H26:I27)</f>
        <v>4170630900</v>
      </c>
      <c r="I25" s="49"/>
      <c r="J25" s="49">
        <f>SUM(J26:K27)</f>
        <v>0</v>
      </c>
      <c r="K25" s="49"/>
      <c r="L25" s="49">
        <f>SUM(L26:M27)</f>
        <v>0</v>
      </c>
      <c r="M25" s="49"/>
      <c r="N25" s="40">
        <f>H25-E25</f>
        <v>-86432100</v>
      </c>
      <c r="O25" s="2"/>
    </row>
    <row r="26" spans="1:15" s="5" customFormat="1" ht="12" customHeight="1">
      <c r="A26" s="45"/>
      <c r="B26" s="13"/>
      <c r="C26" s="14" t="s">
        <v>11</v>
      </c>
      <c r="D26" s="12"/>
      <c r="E26" s="3">
        <v>3999546000</v>
      </c>
      <c r="F26" s="49">
        <v>4000630900</v>
      </c>
      <c r="G26" s="49"/>
      <c r="H26" s="49">
        <v>4000630900</v>
      </c>
      <c r="I26" s="49"/>
      <c r="J26" s="49">
        <v>0</v>
      </c>
      <c r="K26" s="49"/>
      <c r="L26" s="49">
        <v>0</v>
      </c>
      <c r="M26" s="49"/>
      <c r="N26" s="40">
        <f>H26-E26</f>
        <v>1084900</v>
      </c>
      <c r="O26" s="2"/>
    </row>
    <row r="27" spans="1:15" s="5" customFormat="1" ht="12" customHeight="1">
      <c r="A27" s="45"/>
      <c r="B27" s="13"/>
      <c r="C27" s="14" t="s">
        <v>30</v>
      </c>
      <c r="D27" s="12"/>
      <c r="E27" s="3">
        <v>257517000</v>
      </c>
      <c r="F27" s="49">
        <v>170000000</v>
      </c>
      <c r="G27" s="49"/>
      <c r="H27" s="49">
        <v>170000000</v>
      </c>
      <c r="I27" s="49"/>
      <c r="J27" s="49">
        <v>0</v>
      </c>
      <c r="K27" s="49"/>
      <c r="L27" s="49">
        <v>0</v>
      </c>
      <c r="M27" s="49"/>
      <c r="N27" s="40">
        <f t="shared" si="1"/>
        <v>-87517000</v>
      </c>
      <c r="O27" s="2"/>
    </row>
    <row r="28" spans="1:15" s="5" customFormat="1" ht="12" customHeight="1">
      <c r="A28" s="45"/>
      <c r="B28" s="50" t="s">
        <v>26</v>
      </c>
      <c r="C28" s="51"/>
      <c r="D28" s="12"/>
      <c r="E28" s="3">
        <f>SUM(E29)</f>
        <v>197745000</v>
      </c>
      <c r="F28" s="49">
        <f>SUM(F29)</f>
        <v>197745577</v>
      </c>
      <c r="G28" s="49"/>
      <c r="H28" s="49">
        <f>SUM(H29)</f>
        <v>197745577</v>
      </c>
      <c r="I28" s="49"/>
      <c r="J28" s="49">
        <f>SUM(J29)</f>
        <v>0</v>
      </c>
      <c r="K28" s="49"/>
      <c r="L28" s="49">
        <f>SUM(L29)</f>
        <v>0</v>
      </c>
      <c r="M28" s="49"/>
      <c r="N28" s="40">
        <f t="shared" si="1"/>
        <v>577</v>
      </c>
      <c r="O28" s="2"/>
    </row>
    <row r="29" spans="1:15" s="5" customFormat="1" ht="12" customHeight="1">
      <c r="A29" s="45"/>
      <c r="B29" s="13"/>
      <c r="C29" s="14" t="s">
        <v>26</v>
      </c>
      <c r="D29" s="12"/>
      <c r="E29" s="3">
        <v>197745000</v>
      </c>
      <c r="F29" s="49">
        <v>197745577</v>
      </c>
      <c r="G29" s="49"/>
      <c r="H29" s="49">
        <v>197745577</v>
      </c>
      <c r="I29" s="49"/>
      <c r="J29" s="49">
        <v>0</v>
      </c>
      <c r="K29" s="49"/>
      <c r="L29" s="49">
        <v>0</v>
      </c>
      <c r="M29" s="49"/>
      <c r="N29" s="40">
        <f t="shared" si="1"/>
        <v>577</v>
      </c>
      <c r="O29" s="2"/>
    </row>
    <row r="30" spans="1:15" s="5" customFormat="1" ht="12" customHeight="1">
      <c r="A30" s="45"/>
      <c r="B30" s="53" t="s">
        <v>41</v>
      </c>
      <c r="C30" s="53"/>
      <c r="D30" s="12"/>
      <c r="E30" s="3">
        <f>SUM(,E31,E32)</f>
        <v>13896000</v>
      </c>
      <c r="F30" s="49">
        <f aca="true" t="shared" si="2" ref="F30:K30">SUM(,F31,F32)</f>
        <v>14122719</v>
      </c>
      <c r="G30" s="49">
        <f t="shared" si="2"/>
        <v>0</v>
      </c>
      <c r="H30" s="49">
        <f t="shared" si="2"/>
        <v>13790485</v>
      </c>
      <c r="I30" s="49">
        <f t="shared" si="2"/>
        <v>0</v>
      </c>
      <c r="J30" s="49">
        <f t="shared" si="2"/>
        <v>332234</v>
      </c>
      <c r="K30" s="49">
        <f t="shared" si="2"/>
        <v>0</v>
      </c>
      <c r="L30" s="49">
        <f>SUM(L31:M32)</f>
        <v>0</v>
      </c>
      <c r="M30" s="49"/>
      <c r="N30" s="40">
        <f>H30-E30</f>
        <v>-105515</v>
      </c>
      <c r="O30" s="2"/>
    </row>
    <row r="31" spans="1:15" s="5" customFormat="1" ht="12" customHeight="1">
      <c r="A31" s="45"/>
      <c r="B31" s="13"/>
      <c r="C31" s="14" t="s">
        <v>25</v>
      </c>
      <c r="D31" s="12"/>
      <c r="E31" s="3">
        <v>13895000</v>
      </c>
      <c r="F31" s="49">
        <v>13743608</v>
      </c>
      <c r="G31" s="49"/>
      <c r="H31" s="49">
        <v>13467067</v>
      </c>
      <c r="I31" s="49"/>
      <c r="J31" s="49">
        <v>276541</v>
      </c>
      <c r="K31" s="49"/>
      <c r="L31" s="49">
        <v>0</v>
      </c>
      <c r="M31" s="49"/>
      <c r="N31" s="40">
        <f t="shared" si="1"/>
        <v>-427933</v>
      </c>
      <c r="O31" s="2"/>
    </row>
    <row r="32" spans="1:15" s="5" customFormat="1" ht="12" customHeight="1">
      <c r="A32" s="45"/>
      <c r="B32" s="13"/>
      <c r="C32" s="14" t="s">
        <v>52</v>
      </c>
      <c r="D32" s="12"/>
      <c r="E32" s="3">
        <v>1000</v>
      </c>
      <c r="F32" s="49">
        <v>379111</v>
      </c>
      <c r="G32" s="49"/>
      <c r="H32" s="49">
        <v>323418</v>
      </c>
      <c r="I32" s="49"/>
      <c r="J32" s="49">
        <v>55693</v>
      </c>
      <c r="K32" s="49"/>
      <c r="L32" s="49">
        <v>0</v>
      </c>
      <c r="M32" s="49"/>
      <c r="N32" s="40">
        <f t="shared" si="1"/>
        <v>322418</v>
      </c>
      <c r="O32" s="2"/>
    </row>
    <row r="33" spans="1:15" s="5" customFormat="1" ht="6.75" customHeight="1" thickBot="1">
      <c r="A33" s="46"/>
      <c r="B33" s="41"/>
      <c r="C33" s="42"/>
      <c r="D33" s="43"/>
      <c r="E33" s="42"/>
      <c r="F33" s="42"/>
      <c r="G33" s="42"/>
      <c r="H33" s="42"/>
      <c r="I33" s="42"/>
      <c r="J33" s="42"/>
      <c r="K33" s="41"/>
      <c r="L33" s="42"/>
      <c r="M33" s="42"/>
      <c r="N33" s="44"/>
      <c r="O33" s="6"/>
    </row>
    <row r="34" spans="1:15" ht="28.5" customHeight="1" thickTop="1">
      <c r="A34" s="5"/>
      <c r="B34" s="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3:15" s="5" customFormat="1" ht="15.75" customHeight="1" thickBot="1">
      <c r="C35" s="30" t="s">
        <v>2</v>
      </c>
      <c r="D35" s="6"/>
      <c r="E35" s="6"/>
      <c r="F35" s="6"/>
      <c r="G35" s="6"/>
      <c r="H35" s="6"/>
      <c r="I35" s="6"/>
      <c r="J35" s="6"/>
      <c r="L35" s="6"/>
      <c r="N35" s="29" t="s">
        <v>3</v>
      </c>
      <c r="O35" s="6"/>
    </row>
    <row r="36" spans="1:22" s="5" customFormat="1" ht="12.75" thickTop="1">
      <c r="A36" s="69" t="s">
        <v>43</v>
      </c>
      <c r="B36" s="70"/>
      <c r="C36" s="70"/>
      <c r="D36" s="9"/>
      <c r="E36" s="59" t="s">
        <v>56</v>
      </c>
      <c r="F36" s="60"/>
      <c r="G36" s="59" t="s">
        <v>62</v>
      </c>
      <c r="H36" s="60"/>
      <c r="I36" s="87" t="s">
        <v>42</v>
      </c>
      <c r="J36" s="88"/>
      <c r="K36" s="59" t="s">
        <v>63</v>
      </c>
      <c r="L36" s="60"/>
      <c r="M36" s="65" t="s">
        <v>64</v>
      </c>
      <c r="N36" s="66"/>
      <c r="O36" s="23"/>
      <c r="Q36" s="86"/>
      <c r="R36" s="86"/>
      <c r="S36" s="86"/>
      <c r="T36" s="86"/>
      <c r="U36" s="24"/>
      <c r="V36" s="27"/>
    </row>
    <row r="37" spans="1:22" s="5" customFormat="1" ht="12">
      <c r="A37" s="71"/>
      <c r="B37" s="72"/>
      <c r="C37" s="72"/>
      <c r="D37" s="10"/>
      <c r="E37" s="61"/>
      <c r="F37" s="62"/>
      <c r="G37" s="61"/>
      <c r="H37" s="62"/>
      <c r="I37" s="89"/>
      <c r="J37" s="86"/>
      <c r="K37" s="61"/>
      <c r="L37" s="62"/>
      <c r="M37" s="67" t="s">
        <v>65</v>
      </c>
      <c r="N37" s="68"/>
      <c r="O37" s="23"/>
      <c r="Q37" s="86"/>
      <c r="R37" s="86"/>
      <c r="S37" s="86"/>
      <c r="T37" s="86"/>
      <c r="U37" s="15"/>
      <c r="V37" s="27"/>
    </row>
    <row r="38" spans="1:22" s="5" customFormat="1" ht="12">
      <c r="A38" s="73"/>
      <c r="B38" s="74"/>
      <c r="C38" s="74"/>
      <c r="D38" s="11"/>
      <c r="E38" s="63"/>
      <c r="F38" s="64"/>
      <c r="G38" s="63"/>
      <c r="H38" s="64"/>
      <c r="I38" s="90"/>
      <c r="J38" s="91"/>
      <c r="K38" s="63"/>
      <c r="L38" s="64"/>
      <c r="M38" s="92" t="s">
        <v>66</v>
      </c>
      <c r="N38" s="93"/>
      <c r="O38" s="23"/>
      <c r="Q38" s="86"/>
      <c r="R38" s="86"/>
      <c r="S38" s="86"/>
      <c r="T38" s="86"/>
      <c r="U38" s="15"/>
      <c r="V38" s="27"/>
    </row>
    <row r="39" spans="1:22" s="5" customFormat="1" ht="19.5" customHeight="1">
      <c r="A39" s="56" t="s">
        <v>44</v>
      </c>
      <c r="B39" s="56"/>
      <c r="C39" s="56"/>
      <c r="D39" s="17"/>
      <c r="E39" s="57">
        <f>SUM(E40,E47,E55,E60,E62,E64)</f>
        <v>25106128000</v>
      </c>
      <c r="F39" s="58"/>
      <c r="G39" s="58">
        <f>SUM(G40,G47,G55,G60,G62,G64)</f>
        <v>24472843042</v>
      </c>
      <c r="H39" s="58"/>
      <c r="I39" s="58">
        <f>SUM(I40,I47,I55,I64,I60,I62)</f>
        <v>0</v>
      </c>
      <c r="J39" s="58"/>
      <c r="K39" s="58">
        <f>SUM(K40,K47,K55,K60,K62,K64)</f>
        <v>633284958</v>
      </c>
      <c r="L39" s="58"/>
      <c r="M39" s="58">
        <f>SUM(E39-G39)</f>
        <v>633284958</v>
      </c>
      <c r="N39" s="94"/>
      <c r="O39" s="25"/>
      <c r="Q39" s="34"/>
      <c r="R39" s="34"/>
      <c r="S39" s="34"/>
      <c r="T39" s="34"/>
      <c r="U39" s="34"/>
      <c r="V39" s="27"/>
    </row>
    <row r="40" spans="1:22" s="5" customFormat="1" ht="12" customHeight="1">
      <c r="A40" s="45"/>
      <c r="B40" s="53" t="s">
        <v>45</v>
      </c>
      <c r="C40" s="53"/>
      <c r="D40" s="18"/>
      <c r="E40" s="52">
        <f>SUM(E41:F46)</f>
        <v>1158190000</v>
      </c>
      <c r="F40" s="49"/>
      <c r="G40" s="49">
        <f>SUM(G41:H46)</f>
        <v>1117471723</v>
      </c>
      <c r="H40" s="49"/>
      <c r="I40" s="49">
        <f>SUM(I41:J46)</f>
        <v>0</v>
      </c>
      <c r="J40" s="49"/>
      <c r="K40" s="49">
        <f>SUM(K41:K46)</f>
        <v>40718277</v>
      </c>
      <c r="L40" s="49"/>
      <c r="M40" s="49">
        <f aca="true" t="shared" si="3" ref="M40:M63">SUM(E40-G40)</f>
        <v>40718277</v>
      </c>
      <c r="N40" s="54"/>
      <c r="O40" s="2"/>
      <c r="P40" s="20"/>
      <c r="Q40" s="35"/>
      <c r="R40" s="35"/>
      <c r="S40" s="35"/>
      <c r="T40" s="35"/>
      <c r="U40" s="35"/>
      <c r="V40" s="27"/>
    </row>
    <row r="41" spans="1:22" s="5" customFormat="1" ht="12" customHeight="1">
      <c r="A41" s="45"/>
      <c r="B41" s="13"/>
      <c r="C41" s="14" t="s">
        <v>46</v>
      </c>
      <c r="D41" s="18"/>
      <c r="E41" s="52">
        <v>840043606</v>
      </c>
      <c r="F41" s="49"/>
      <c r="G41" s="49">
        <v>839990414</v>
      </c>
      <c r="H41" s="49"/>
      <c r="I41" s="49">
        <v>0</v>
      </c>
      <c r="J41" s="49"/>
      <c r="K41" s="49">
        <v>53192</v>
      </c>
      <c r="L41" s="49"/>
      <c r="M41" s="49">
        <f>SUM(E41-G41)</f>
        <v>53192</v>
      </c>
      <c r="N41" s="54"/>
      <c r="O41" s="2"/>
      <c r="P41" s="20"/>
      <c r="Q41" s="20"/>
      <c r="R41" s="20"/>
      <c r="S41" s="20"/>
      <c r="T41" s="20"/>
      <c r="U41" s="20"/>
      <c r="V41" s="27"/>
    </row>
    <row r="42" spans="1:21" s="5" customFormat="1" ht="12" customHeight="1">
      <c r="A42" s="45"/>
      <c r="B42" s="13"/>
      <c r="C42" s="14" t="s">
        <v>49</v>
      </c>
      <c r="D42" s="18"/>
      <c r="E42" s="52">
        <v>42557000</v>
      </c>
      <c r="F42" s="49"/>
      <c r="G42" s="49">
        <v>38731950</v>
      </c>
      <c r="H42" s="49"/>
      <c r="I42" s="49">
        <v>0</v>
      </c>
      <c r="J42" s="49"/>
      <c r="K42" s="49">
        <v>3825050</v>
      </c>
      <c r="L42" s="49"/>
      <c r="M42" s="49">
        <f t="shared" si="3"/>
        <v>3825050</v>
      </c>
      <c r="N42" s="54"/>
      <c r="O42" s="2"/>
      <c r="P42" s="20"/>
      <c r="Q42" s="26"/>
      <c r="R42" s="26"/>
      <c r="S42" s="26"/>
      <c r="T42" s="26"/>
      <c r="U42" s="26"/>
    </row>
    <row r="43" spans="1:15" s="5" customFormat="1" ht="12" customHeight="1">
      <c r="A43" s="45"/>
      <c r="B43" s="13"/>
      <c r="C43" s="14" t="s">
        <v>12</v>
      </c>
      <c r="D43" s="18"/>
      <c r="E43" s="52">
        <v>256992394</v>
      </c>
      <c r="F43" s="49"/>
      <c r="G43" s="49">
        <v>220519340</v>
      </c>
      <c r="H43" s="49"/>
      <c r="I43" s="49">
        <v>0</v>
      </c>
      <c r="J43" s="49"/>
      <c r="K43" s="49">
        <v>36473054</v>
      </c>
      <c r="L43" s="49"/>
      <c r="M43" s="49">
        <f t="shared" si="3"/>
        <v>36473054</v>
      </c>
      <c r="N43" s="54"/>
      <c r="O43" s="2"/>
    </row>
    <row r="44" spans="1:15" s="5" customFormat="1" ht="12" customHeight="1">
      <c r="A44" s="45"/>
      <c r="B44" s="13"/>
      <c r="C44" s="14" t="s">
        <v>50</v>
      </c>
      <c r="D44" s="18"/>
      <c r="E44" s="52">
        <v>6090000</v>
      </c>
      <c r="F44" s="49"/>
      <c r="G44" s="49">
        <v>6021460</v>
      </c>
      <c r="H44" s="49"/>
      <c r="I44" s="49">
        <v>0</v>
      </c>
      <c r="J44" s="49"/>
      <c r="K44" s="49">
        <v>68540</v>
      </c>
      <c r="L44" s="49"/>
      <c r="M44" s="49">
        <f t="shared" si="3"/>
        <v>68540</v>
      </c>
      <c r="N44" s="54"/>
      <c r="O44" s="2"/>
    </row>
    <row r="45" spans="1:15" s="5" customFormat="1" ht="12" customHeight="1">
      <c r="A45" s="45"/>
      <c r="B45" s="13"/>
      <c r="C45" s="14" t="s">
        <v>13</v>
      </c>
      <c r="D45" s="18"/>
      <c r="E45" s="52">
        <v>11265000</v>
      </c>
      <c r="F45" s="49"/>
      <c r="G45" s="49">
        <v>11074648</v>
      </c>
      <c r="H45" s="49"/>
      <c r="I45" s="49">
        <v>0</v>
      </c>
      <c r="J45" s="49"/>
      <c r="K45" s="49">
        <v>190352</v>
      </c>
      <c r="L45" s="49"/>
      <c r="M45" s="49">
        <f t="shared" si="3"/>
        <v>190352</v>
      </c>
      <c r="N45" s="54"/>
      <c r="O45" s="2"/>
    </row>
    <row r="46" spans="1:15" s="5" customFormat="1" ht="24" customHeight="1">
      <c r="A46" s="45"/>
      <c r="B46" s="13"/>
      <c r="C46" s="14" t="s">
        <v>51</v>
      </c>
      <c r="D46" s="18"/>
      <c r="E46" s="52">
        <v>1242000</v>
      </c>
      <c r="F46" s="49"/>
      <c r="G46" s="49">
        <v>1133911</v>
      </c>
      <c r="H46" s="49"/>
      <c r="I46" s="49">
        <v>0</v>
      </c>
      <c r="J46" s="49"/>
      <c r="K46" s="49">
        <v>108089</v>
      </c>
      <c r="L46" s="49"/>
      <c r="M46" s="49">
        <f t="shared" si="3"/>
        <v>108089</v>
      </c>
      <c r="N46" s="54"/>
      <c r="O46" s="2"/>
    </row>
    <row r="47" spans="1:15" s="5" customFormat="1" ht="12" customHeight="1">
      <c r="A47" s="45"/>
      <c r="B47" s="53" t="s">
        <v>47</v>
      </c>
      <c r="C47" s="53"/>
      <c r="D47" s="18"/>
      <c r="E47" s="49">
        <f>SUM(E48:F54)</f>
        <v>22236309000</v>
      </c>
      <c r="F47" s="49"/>
      <c r="G47" s="49">
        <f>SUM(G48:H54)</f>
        <v>21736280338</v>
      </c>
      <c r="H47" s="49"/>
      <c r="I47" s="49">
        <f>SUM(I48:J54)</f>
        <v>0</v>
      </c>
      <c r="J47" s="49"/>
      <c r="K47" s="49">
        <f>SUM(K48:L54)</f>
        <v>500028662</v>
      </c>
      <c r="L47" s="49"/>
      <c r="M47" s="49">
        <f>SUM(E47-G47)</f>
        <v>500028662</v>
      </c>
      <c r="N47" s="54"/>
      <c r="O47" s="2"/>
    </row>
    <row r="48" spans="1:15" s="5" customFormat="1" ht="12" customHeight="1">
      <c r="A48" s="45"/>
      <c r="B48" s="13"/>
      <c r="C48" s="14" t="s">
        <v>14</v>
      </c>
      <c r="D48" s="18"/>
      <c r="E48" s="52">
        <v>14285499166</v>
      </c>
      <c r="F48" s="49"/>
      <c r="G48" s="49">
        <v>14031557597</v>
      </c>
      <c r="H48" s="49"/>
      <c r="I48" s="49">
        <v>0</v>
      </c>
      <c r="J48" s="49"/>
      <c r="K48" s="49">
        <v>253941569</v>
      </c>
      <c r="L48" s="49"/>
      <c r="M48" s="49">
        <f t="shared" si="3"/>
        <v>253941569</v>
      </c>
      <c r="N48" s="54"/>
      <c r="O48" s="2"/>
    </row>
    <row r="49" spans="1:15" s="5" customFormat="1" ht="12" customHeight="1">
      <c r="A49" s="45"/>
      <c r="B49" s="13"/>
      <c r="C49" s="14" t="s">
        <v>15</v>
      </c>
      <c r="D49" s="18"/>
      <c r="E49" s="52">
        <v>5961427000</v>
      </c>
      <c r="F49" s="49"/>
      <c r="G49" s="49">
        <v>5842446987</v>
      </c>
      <c r="H49" s="49"/>
      <c r="I49" s="49">
        <v>0</v>
      </c>
      <c r="J49" s="49"/>
      <c r="K49" s="49">
        <v>118980013</v>
      </c>
      <c r="L49" s="49"/>
      <c r="M49" s="49">
        <f t="shared" si="3"/>
        <v>118980013</v>
      </c>
      <c r="N49" s="54"/>
      <c r="O49" s="2"/>
    </row>
    <row r="50" spans="1:15" s="5" customFormat="1" ht="12" customHeight="1">
      <c r="A50" s="45"/>
      <c r="B50" s="13"/>
      <c r="C50" s="14" t="s">
        <v>32</v>
      </c>
      <c r="D50" s="18"/>
      <c r="E50" s="52">
        <v>691586394</v>
      </c>
      <c r="F50" s="49"/>
      <c r="G50" s="49">
        <v>689976640</v>
      </c>
      <c r="H50" s="49"/>
      <c r="I50" s="49">
        <v>0</v>
      </c>
      <c r="J50" s="49"/>
      <c r="K50" s="49">
        <v>1609754</v>
      </c>
      <c r="L50" s="49"/>
      <c r="M50" s="49">
        <f t="shared" si="3"/>
        <v>1609754</v>
      </c>
      <c r="N50" s="54"/>
      <c r="O50" s="2"/>
    </row>
    <row r="51" spans="1:15" s="5" customFormat="1" ht="12" customHeight="1">
      <c r="A51" s="45"/>
      <c r="B51" s="13"/>
      <c r="C51" s="14" t="s">
        <v>16</v>
      </c>
      <c r="D51" s="18"/>
      <c r="E51" s="52">
        <v>23470440</v>
      </c>
      <c r="F51" s="49"/>
      <c r="G51" s="49">
        <v>23470440</v>
      </c>
      <c r="H51" s="49"/>
      <c r="I51" s="49">
        <v>0</v>
      </c>
      <c r="J51" s="49"/>
      <c r="K51" s="49">
        <v>0</v>
      </c>
      <c r="L51" s="49"/>
      <c r="M51" s="49">
        <f t="shared" si="3"/>
        <v>0</v>
      </c>
      <c r="N51" s="54"/>
      <c r="O51" s="2"/>
    </row>
    <row r="52" spans="1:15" s="5" customFormat="1" ht="12" customHeight="1">
      <c r="A52" s="45"/>
      <c r="B52" s="13"/>
      <c r="C52" s="14" t="s">
        <v>17</v>
      </c>
      <c r="D52" s="18"/>
      <c r="E52" s="52">
        <v>671448000</v>
      </c>
      <c r="F52" s="49"/>
      <c r="G52" s="49">
        <v>645778193</v>
      </c>
      <c r="H52" s="49"/>
      <c r="I52" s="49">
        <v>0</v>
      </c>
      <c r="J52" s="49"/>
      <c r="K52" s="49">
        <v>25669807</v>
      </c>
      <c r="L52" s="49"/>
      <c r="M52" s="49">
        <f t="shared" si="3"/>
        <v>25669807</v>
      </c>
      <c r="N52" s="54"/>
      <c r="O52" s="2"/>
    </row>
    <row r="53" spans="1:15" s="5" customFormat="1" ht="12" customHeight="1">
      <c r="A53" s="45"/>
      <c r="B53" s="13"/>
      <c r="C53" s="14" t="s">
        <v>31</v>
      </c>
      <c r="D53" s="18"/>
      <c r="E53" s="52">
        <v>588016000</v>
      </c>
      <c r="F53" s="85"/>
      <c r="G53" s="49">
        <v>490548849</v>
      </c>
      <c r="H53" s="49"/>
      <c r="I53" s="49">
        <v>0</v>
      </c>
      <c r="J53" s="49"/>
      <c r="K53" s="49">
        <v>97467151</v>
      </c>
      <c r="L53" s="49"/>
      <c r="M53" s="49">
        <f t="shared" si="3"/>
        <v>97467151</v>
      </c>
      <c r="N53" s="54"/>
      <c r="O53" s="2"/>
    </row>
    <row r="54" spans="1:15" s="5" customFormat="1" ht="12" customHeight="1">
      <c r="A54" s="45"/>
      <c r="B54" s="13"/>
      <c r="C54" s="14" t="s">
        <v>29</v>
      </c>
      <c r="D54" s="18"/>
      <c r="E54" s="52">
        <v>14862000</v>
      </c>
      <c r="F54" s="49"/>
      <c r="G54" s="49">
        <v>12501632</v>
      </c>
      <c r="H54" s="49"/>
      <c r="I54" s="49">
        <v>0</v>
      </c>
      <c r="J54" s="49"/>
      <c r="K54" s="49">
        <v>2360368</v>
      </c>
      <c r="L54" s="49"/>
      <c r="M54" s="49">
        <f t="shared" si="3"/>
        <v>2360368</v>
      </c>
      <c r="N54" s="54"/>
      <c r="O54" s="2"/>
    </row>
    <row r="55" spans="1:15" s="5" customFormat="1" ht="12" customHeight="1">
      <c r="A55" s="45"/>
      <c r="B55" s="55" t="s">
        <v>33</v>
      </c>
      <c r="C55" s="55"/>
      <c r="D55" s="18"/>
      <c r="E55" s="52">
        <f>SUM(E56:F59)</f>
        <v>1572758000</v>
      </c>
      <c r="F55" s="49"/>
      <c r="G55" s="52">
        <f>SUM(G56:H59)</f>
        <v>1500041166</v>
      </c>
      <c r="H55" s="49"/>
      <c r="I55" s="52">
        <f>SUM(I56:J59)</f>
        <v>0</v>
      </c>
      <c r="J55" s="49"/>
      <c r="K55" s="49">
        <f>SUM(K56:L59)</f>
        <v>72716834</v>
      </c>
      <c r="L55" s="49"/>
      <c r="M55" s="49">
        <f t="shared" si="3"/>
        <v>72716834</v>
      </c>
      <c r="N55" s="54"/>
      <c r="O55" s="2"/>
    </row>
    <row r="56" spans="1:15" s="5" customFormat="1" ht="12" customHeight="1">
      <c r="A56" s="45"/>
      <c r="B56" s="20"/>
      <c r="C56" s="32" t="s">
        <v>55</v>
      </c>
      <c r="D56" s="18"/>
      <c r="E56" s="52">
        <v>990712000</v>
      </c>
      <c r="F56" s="49"/>
      <c r="G56" s="49">
        <v>953501217</v>
      </c>
      <c r="H56" s="49"/>
      <c r="I56" s="49">
        <v>0</v>
      </c>
      <c r="J56" s="49"/>
      <c r="K56" s="49">
        <v>37210783</v>
      </c>
      <c r="L56" s="49"/>
      <c r="M56" s="49">
        <f t="shared" si="3"/>
        <v>37210783</v>
      </c>
      <c r="N56" s="54"/>
      <c r="O56" s="2"/>
    </row>
    <row r="57" spans="1:15" s="5" customFormat="1" ht="12" customHeight="1">
      <c r="A57" s="45"/>
      <c r="B57" s="20"/>
      <c r="C57" s="14" t="s">
        <v>53</v>
      </c>
      <c r="D57" s="18"/>
      <c r="E57" s="52">
        <v>154908000</v>
      </c>
      <c r="F57" s="49"/>
      <c r="G57" s="49">
        <v>141030492</v>
      </c>
      <c r="H57" s="49"/>
      <c r="I57" s="49">
        <v>0</v>
      </c>
      <c r="J57" s="49"/>
      <c r="K57" s="49">
        <v>13877508</v>
      </c>
      <c r="L57" s="49"/>
      <c r="M57" s="49">
        <f t="shared" si="3"/>
        <v>13877508</v>
      </c>
      <c r="N57" s="54"/>
      <c r="O57" s="2"/>
    </row>
    <row r="58" spans="1:15" s="5" customFormat="1" ht="12" customHeight="1">
      <c r="A58" s="45"/>
      <c r="B58" s="20"/>
      <c r="C58" s="19" t="s">
        <v>34</v>
      </c>
      <c r="D58" s="18"/>
      <c r="E58" s="52">
        <v>424667000</v>
      </c>
      <c r="F58" s="49"/>
      <c r="G58" s="49">
        <v>403068417</v>
      </c>
      <c r="H58" s="49"/>
      <c r="I58" s="49">
        <v>0</v>
      </c>
      <c r="J58" s="49"/>
      <c r="K58" s="49">
        <v>21598583</v>
      </c>
      <c r="L58" s="49"/>
      <c r="M58" s="49">
        <f t="shared" si="3"/>
        <v>21598583</v>
      </c>
      <c r="N58" s="54"/>
      <c r="O58" s="2"/>
    </row>
    <row r="59" spans="1:15" s="5" customFormat="1" ht="12" customHeight="1">
      <c r="A59" s="45"/>
      <c r="B59" s="14"/>
      <c r="C59" s="19" t="s">
        <v>16</v>
      </c>
      <c r="D59" s="18"/>
      <c r="E59" s="52">
        <v>2471000</v>
      </c>
      <c r="F59" s="49"/>
      <c r="G59" s="49">
        <v>2441040</v>
      </c>
      <c r="H59" s="49"/>
      <c r="I59" s="49">
        <v>0</v>
      </c>
      <c r="J59" s="49"/>
      <c r="K59" s="49">
        <v>29960</v>
      </c>
      <c r="L59" s="49"/>
      <c r="M59" s="49">
        <f t="shared" si="3"/>
        <v>29960</v>
      </c>
      <c r="N59" s="54"/>
      <c r="O59" s="2"/>
    </row>
    <row r="60" spans="1:15" s="5" customFormat="1" ht="12" customHeight="1">
      <c r="A60" s="45"/>
      <c r="B60" s="55" t="s">
        <v>54</v>
      </c>
      <c r="C60" s="55"/>
      <c r="D60" s="21"/>
      <c r="E60" s="52">
        <f>SUM(E61)</f>
        <v>34142000</v>
      </c>
      <c r="F60" s="49"/>
      <c r="G60" s="95">
        <f>SUM(G61)</f>
        <v>34141250</v>
      </c>
      <c r="H60" s="95"/>
      <c r="I60" s="49">
        <f>SUM(I61)</f>
        <v>0</v>
      </c>
      <c r="J60" s="49"/>
      <c r="K60" s="49">
        <f>SUM(K61)</f>
        <v>750</v>
      </c>
      <c r="L60" s="49"/>
      <c r="M60" s="49">
        <f>SUM(E60-G60)</f>
        <v>750</v>
      </c>
      <c r="N60" s="54"/>
      <c r="O60" s="2"/>
    </row>
    <row r="61" spans="1:15" s="5" customFormat="1" ht="12" customHeight="1">
      <c r="A61" s="45"/>
      <c r="B61" s="13"/>
      <c r="C61" s="14" t="s">
        <v>18</v>
      </c>
      <c r="D61" s="21"/>
      <c r="E61" s="52">
        <v>34142000</v>
      </c>
      <c r="F61" s="49"/>
      <c r="G61" s="49">
        <v>34141250</v>
      </c>
      <c r="H61" s="49"/>
      <c r="I61" s="49">
        <v>0</v>
      </c>
      <c r="J61" s="49"/>
      <c r="K61" s="49">
        <v>750</v>
      </c>
      <c r="L61" s="49"/>
      <c r="M61" s="49">
        <f>SUM(E61-G61)</f>
        <v>750</v>
      </c>
      <c r="N61" s="54"/>
      <c r="O61" s="2"/>
    </row>
    <row r="62" spans="1:15" s="5" customFormat="1" ht="12" customHeight="1">
      <c r="A62" s="45"/>
      <c r="B62" s="51" t="s">
        <v>27</v>
      </c>
      <c r="C62" s="51"/>
      <c r="D62" s="18"/>
      <c r="E62" s="52">
        <f>SUM(E63)</f>
        <v>85929000</v>
      </c>
      <c r="F62" s="49"/>
      <c r="G62" s="49">
        <f>SUM(G63)</f>
        <v>84908565</v>
      </c>
      <c r="H62" s="49"/>
      <c r="I62" s="49">
        <f>SUM(I63)</f>
        <v>0</v>
      </c>
      <c r="J62" s="49"/>
      <c r="K62" s="49">
        <f>SUM(K63)</f>
        <v>1020435</v>
      </c>
      <c r="L62" s="49"/>
      <c r="M62" s="49">
        <f>SUM(E62-G62)</f>
        <v>1020435</v>
      </c>
      <c r="N62" s="54"/>
      <c r="O62" s="2"/>
    </row>
    <row r="63" spans="1:15" s="5" customFormat="1" ht="12" customHeight="1">
      <c r="A63" s="45"/>
      <c r="B63" s="14"/>
      <c r="C63" s="14" t="s">
        <v>28</v>
      </c>
      <c r="D63" s="18"/>
      <c r="E63" s="52">
        <v>85929000</v>
      </c>
      <c r="F63" s="49"/>
      <c r="G63" s="49">
        <v>84908565</v>
      </c>
      <c r="H63" s="49"/>
      <c r="I63" s="49">
        <v>0</v>
      </c>
      <c r="J63" s="49"/>
      <c r="K63" s="49">
        <v>1020435</v>
      </c>
      <c r="L63" s="49"/>
      <c r="M63" s="49">
        <f t="shared" si="3"/>
        <v>1020435</v>
      </c>
      <c r="N63" s="54"/>
      <c r="O63" s="2"/>
    </row>
    <row r="64" spans="1:15" s="5" customFormat="1" ht="12" customHeight="1">
      <c r="A64" s="48"/>
      <c r="B64" s="53" t="s">
        <v>48</v>
      </c>
      <c r="C64" s="53"/>
      <c r="D64" s="12"/>
      <c r="E64" s="49">
        <f>SUM(E65)</f>
        <v>18800000</v>
      </c>
      <c r="F64" s="49"/>
      <c r="G64" s="96">
        <f>G65</f>
        <v>0</v>
      </c>
      <c r="H64" s="97"/>
      <c r="I64" s="98">
        <f>I65</f>
        <v>0</v>
      </c>
      <c r="J64" s="98"/>
      <c r="K64" s="98">
        <f>K65</f>
        <v>18800000</v>
      </c>
      <c r="L64" s="99"/>
      <c r="M64" s="49">
        <f>SUM(E64-G64)</f>
        <v>18800000</v>
      </c>
      <c r="N64" s="54"/>
      <c r="O64" s="15"/>
    </row>
    <row r="65" spans="1:15" s="5" customFormat="1" ht="13.5">
      <c r="A65" s="48"/>
      <c r="B65" s="27"/>
      <c r="C65" s="14" t="s">
        <v>48</v>
      </c>
      <c r="D65" s="12"/>
      <c r="E65" s="49">
        <v>18800000</v>
      </c>
      <c r="F65" s="49"/>
      <c r="G65" s="96">
        <v>0</v>
      </c>
      <c r="H65" s="96"/>
      <c r="I65" s="96">
        <v>0</v>
      </c>
      <c r="J65" s="96"/>
      <c r="K65" s="98">
        <v>18800000</v>
      </c>
      <c r="L65" s="98"/>
      <c r="M65" s="98">
        <f>SUM(E65-G65)</f>
        <v>18800000</v>
      </c>
      <c r="N65" s="100"/>
      <c r="O65" s="6"/>
    </row>
    <row r="66" spans="1:15" s="5" customFormat="1" ht="6.75" customHeight="1" thickBot="1">
      <c r="A66" s="46"/>
      <c r="B66" s="41"/>
      <c r="C66" s="42"/>
      <c r="D66" s="42"/>
      <c r="E66" s="47"/>
      <c r="F66" s="42"/>
      <c r="G66" s="42"/>
      <c r="H66" s="42"/>
      <c r="I66" s="42"/>
      <c r="J66" s="42"/>
      <c r="K66" s="42"/>
      <c r="L66" s="42"/>
      <c r="M66" s="42"/>
      <c r="N66" s="44"/>
      <c r="O66" s="6"/>
    </row>
    <row r="67" spans="1:15" ht="12.75" thickTop="1">
      <c r="A67" s="5"/>
      <c r="B67" s="6" t="s">
        <v>68</v>
      </c>
      <c r="C67" s="15"/>
      <c r="D67" s="6"/>
      <c r="E67" s="6"/>
      <c r="F67" s="6"/>
      <c r="G67" s="6"/>
      <c r="H67" s="6"/>
      <c r="I67" s="6"/>
      <c r="J67" s="6"/>
      <c r="K67" s="5"/>
      <c r="L67" s="6"/>
      <c r="M67" s="6"/>
      <c r="N67" s="6"/>
      <c r="O67" s="6"/>
    </row>
    <row r="68" spans="1:15" ht="12">
      <c r="A68" s="5"/>
      <c r="B68" s="5"/>
      <c r="C68" s="5"/>
      <c r="D68" s="6"/>
      <c r="E68" s="6"/>
      <c r="F68" s="6"/>
      <c r="G68" s="6"/>
      <c r="H68" s="6"/>
      <c r="I68" s="6"/>
      <c r="J68" s="6"/>
      <c r="K68" s="5"/>
      <c r="L68" s="6"/>
      <c r="M68" s="6"/>
      <c r="N68" s="6"/>
      <c r="O68" s="6"/>
    </row>
    <row r="69" spans="1:15" ht="12">
      <c r="A69" s="5"/>
      <c r="B69" s="5"/>
      <c r="C69" s="6"/>
      <c r="D69" s="6"/>
      <c r="E69" s="6"/>
      <c r="F69" s="6"/>
      <c r="G69" s="6"/>
      <c r="H69" s="6"/>
      <c r="I69" s="6"/>
      <c r="J69" s="6"/>
      <c r="K69" s="5"/>
      <c r="L69" s="6"/>
      <c r="M69" s="6"/>
      <c r="N69" s="6"/>
      <c r="O69" s="6"/>
    </row>
    <row r="70" spans="1:15" ht="12">
      <c r="A70" s="5"/>
      <c r="B70" s="5"/>
      <c r="C70" s="6"/>
      <c r="D70" s="6"/>
      <c r="E70" s="6"/>
      <c r="F70" s="6"/>
      <c r="G70" s="6"/>
      <c r="H70" s="6"/>
      <c r="I70" s="6"/>
      <c r="J70" s="6"/>
      <c r="K70" s="5"/>
      <c r="L70" s="6"/>
      <c r="M70" s="6"/>
      <c r="N70" s="6"/>
      <c r="O70" s="6"/>
    </row>
    <row r="71" spans="1:15" ht="12">
      <c r="A71" s="5"/>
      <c r="B71" s="5"/>
      <c r="C71" s="6"/>
      <c r="D71" s="6"/>
      <c r="E71" s="6"/>
      <c r="F71" s="6"/>
      <c r="G71" s="6"/>
      <c r="H71" s="6"/>
      <c r="I71" s="6"/>
      <c r="J71" s="6"/>
      <c r="K71" s="5"/>
      <c r="L71" s="6"/>
      <c r="M71" s="6"/>
      <c r="N71" s="6"/>
      <c r="O71" s="6"/>
    </row>
    <row r="72" spans="1:15" ht="12">
      <c r="A72" s="5"/>
      <c r="B72" s="5"/>
      <c r="C72" s="6"/>
      <c r="D72" s="6"/>
      <c r="E72" s="6"/>
      <c r="F72" s="6"/>
      <c r="G72" s="6"/>
      <c r="H72" s="6"/>
      <c r="I72" s="6"/>
      <c r="J72" s="6"/>
      <c r="K72" s="5"/>
      <c r="L72" s="6"/>
      <c r="M72" s="6"/>
      <c r="N72" s="6"/>
      <c r="O72" s="6"/>
    </row>
    <row r="73" spans="2:3" ht="12">
      <c r="B73" s="5"/>
      <c r="C73" s="6"/>
    </row>
    <row r="74" ht="12">
      <c r="C74" s="6"/>
    </row>
  </sheetData>
  <sheetProtection/>
  <mergeCells count="269">
    <mergeCell ref="I64:J64"/>
    <mergeCell ref="K64:L64"/>
    <mergeCell ref="M65:N65"/>
    <mergeCell ref="G65:H65"/>
    <mergeCell ref="I65:J65"/>
    <mergeCell ref="K65:L65"/>
    <mergeCell ref="M64:N64"/>
    <mergeCell ref="E64:F64"/>
    <mergeCell ref="E65:F65"/>
    <mergeCell ref="B60:C60"/>
    <mergeCell ref="B62:C62"/>
    <mergeCell ref="B64:C64"/>
    <mergeCell ref="G60:H60"/>
    <mergeCell ref="G64:H64"/>
    <mergeCell ref="E63:F63"/>
    <mergeCell ref="G63:H63"/>
    <mergeCell ref="T36:T38"/>
    <mergeCell ref="R7:R9"/>
    <mergeCell ref="S7:S9"/>
    <mergeCell ref="T7:T9"/>
    <mergeCell ref="U7:U9"/>
    <mergeCell ref="L7:M9"/>
    <mergeCell ref="S36:S38"/>
    <mergeCell ref="R36:R38"/>
    <mergeCell ref="Q7:Q9"/>
    <mergeCell ref="L27:M27"/>
    <mergeCell ref="J22:K22"/>
    <mergeCell ref="L22:M22"/>
    <mergeCell ref="Q36:Q38"/>
    <mergeCell ref="G39:H39"/>
    <mergeCell ref="I39:J39"/>
    <mergeCell ref="L30:M30"/>
    <mergeCell ref="J31:K31"/>
    <mergeCell ref="I36:J38"/>
    <mergeCell ref="M38:N38"/>
    <mergeCell ref="M39:N39"/>
    <mergeCell ref="K39:L39"/>
    <mergeCell ref="G36:H38"/>
    <mergeCell ref="F17:G17"/>
    <mergeCell ref="H17:I17"/>
    <mergeCell ref="J17:K17"/>
    <mergeCell ref="L17:M17"/>
    <mergeCell ref="F31:G31"/>
    <mergeCell ref="L25:M25"/>
    <mergeCell ref="F22:G22"/>
    <mergeCell ref="H22:I22"/>
    <mergeCell ref="G42:H42"/>
    <mergeCell ref="I42:J42"/>
    <mergeCell ref="G41:H41"/>
    <mergeCell ref="I41:J41"/>
    <mergeCell ref="F32:G32"/>
    <mergeCell ref="H32:I32"/>
    <mergeCell ref="E41:F41"/>
    <mergeCell ref="K47:L47"/>
    <mergeCell ref="E53:F53"/>
    <mergeCell ref="G45:H45"/>
    <mergeCell ref="G53:H53"/>
    <mergeCell ref="E52:F52"/>
    <mergeCell ref="G52:H52"/>
    <mergeCell ref="I48:J48"/>
    <mergeCell ref="E51:F51"/>
    <mergeCell ref="G51:H51"/>
    <mergeCell ref="I51:J51"/>
    <mergeCell ref="M46:N46"/>
    <mergeCell ref="E44:F44"/>
    <mergeCell ref="G44:H44"/>
    <mergeCell ref="I44:J44"/>
    <mergeCell ref="K44:L44"/>
    <mergeCell ref="E45:F45"/>
    <mergeCell ref="M51:N51"/>
    <mergeCell ref="K48:L48"/>
    <mergeCell ref="M52:N52"/>
    <mergeCell ref="K52:L52"/>
    <mergeCell ref="M47:N47"/>
    <mergeCell ref="E46:F46"/>
    <mergeCell ref="G46:H46"/>
    <mergeCell ref="M48:N48"/>
    <mergeCell ref="I46:J46"/>
    <mergeCell ref="K46:L46"/>
    <mergeCell ref="B23:C23"/>
    <mergeCell ref="F23:G23"/>
    <mergeCell ref="H23:I23"/>
    <mergeCell ref="F24:G24"/>
    <mergeCell ref="H24:I24"/>
    <mergeCell ref="J24:K24"/>
    <mergeCell ref="J23:K23"/>
    <mergeCell ref="E4:K4"/>
    <mergeCell ref="E5:K5"/>
    <mergeCell ref="J27:K27"/>
    <mergeCell ref="E42:F42"/>
    <mergeCell ref="M54:N54"/>
    <mergeCell ref="L24:M24"/>
    <mergeCell ref="K53:L53"/>
    <mergeCell ref="M53:N53"/>
    <mergeCell ref="K51:L51"/>
    <mergeCell ref="M49:N49"/>
    <mergeCell ref="A10:C10"/>
    <mergeCell ref="F10:G10"/>
    <mergeCell ref="H10:I10"/>
    <mergeCell ref="J10:K10"/>
    <mergeCell ref="L10:M10"/>
    <mergeCell ref="A7:C9"/>
    <mergeCell ref="E7:E9"/>
    <mergeCell ref="F7:G9"/>
    <mergeCell ref="H7:I9"/>
    <mergeCell ref="J7:K9"/>
    <mergeCell ref="B11:C11"/>
    <mergeCell ref="F11:G11"/>
    <mergeCell ref="H11:I11"/>
    <mergeCell ref="J11:K11"/>
    <mergeCell ref="L11:M11"/>
    <mergeCell ref="F12:G12"/>
    <mergeCell ref="H12:I12"/>
    <mergeCell ref="J12:K12"/>
    <mergeCell ref="L12:M12"/>
    <mergeCell ref="B13:C13"/>
    <mergeCell ref="F13:G13"/>
    <mergeCell ref="H13:I13"/>
    <mergeCell ref="J13:K13"/>
    <mergeCell ref="L13:M13"/>
    <mergeCell ref="F14:G14"/>
    <mergeCell ref="H14:I14"/>
    <mergeCell ref="J14:K14"/>
    <mergeCell ref="L14:M14"/>
    <mergeCell ref="B15:C15"/>
    <mergeCell ref="F15:G15"/>
    <mergeCell ref="H15:I15"/>
    <mergeCell ref="J15:K15"/>
    <mergeCell ref="L15:M15"/>
    <mergeCell ref="F16:G16"/>
    <mergeCell ref="H16:I16"/>
    <mergeCell ref="J16:K16"/>
    <mergeCell ref="L16:M16"/>
    <mergeCell ref="B18:C18"/>
    <mergeCell ref="F18:G18"/>
    <mergeCell ref="H18:I18"/>
    <mergeCell ref="J18:K18"/>
    <mergeCell ref="L18:M18"/>
    <mergeCell ref="F19:G19"/>
    <mergeCell ref="H19:I19"/>
    <mergeCell ref="J19:K19"/>
    <mergeCell ref="L19:M19"/>
    <mergeCell ref="B20:C20"/>
    <mergeCell ref="F20:G20"/>
    <mergeCell ref="H20:I20"/>
    <mergeCell ref="J20:K20"/>
    <mergeCell ref="L20:M20"/>
    <mergeCell ref="F21:G21"/>
    <mergeCell ref="H21:I21"/>
    <mergeCell ref="J21:K21"/>
    <mergeCell ref="L21:M21"/>
    <mergeCell ref="F27:G27"/>
    <mergeCell ref="L23:M23"/>
    <mergeCell ref="J32:K32"/>
    <mergeCell ref="L32:M32"/>
    <mergeCell ref="F29:G29"/>
    <mergeCell ref="L28:M28"/>
    <mergeCell ref="H29:I29"/>
    <mergeCell ref="F26:G26"/>
    <mergeCell ref="H26:I26"/>
    <mergeCell ref="J29:K29"/>
    <mergeCell ref="B25:C25"/>
    <mergeCell ref="F25:G25"/>
    <mergeCell ref="H25:I25"/>
    <mergeCell ref="J25:K25"/>
    <mergeCell ref="K36:L38"/>
    <mergeCell ref="H31:I31"/>
    <mergeCell ref="J26:K26"/>
    <mergeCell ref="L26:M26"/>
    <mergeCell ref="H27:I27"/>
    <mergeCell ref="A36:C38"/>
    <mergeCell ref="B30:C30"/>
    <mergeCell ref="F30:G30"/>
    <mergeCell ref="H30:I30"/>
    <mergeCell ref="J30:K30"/>
    <mergeCell ref="E36:F38"/>
    <mergeCell ref="L31:M31"/>
    <mergeCell ref="M36:N36"/>
    <mergeCell ref="M37:N37"/>
    <mergeCell ref="M40:N40"/>
    <mergeCell ref="A39:C39"/>
    <mergeCell ref="K41:L41"/>
    <mergeCell ref="M41:N41"/>
    <mergeCell ref="B40:C40"/>
    <mergeCell ref="E40:F40"/>
    <mergeCell ref="G40:H40"/>
    <mergeCell ref="I40:J40"/>
    <mergeCell ref="E39:F39"/>
    <mergeCell ref="K40:L40"/>
    <mergeCell ref="G47:H47"/>
    <mergeCell ref="M42:N42"/>
    <mergeCell ref="M43:N43"/>
    <mergeCell ref="I45:J45"/>
    <mergeCell ref="K42:L42"/>
    <mergeCell ref="M44:N44"/>
    <mergeCell ref="K45:L45"/>
    <mergeCell ref="M45:N45"/>
    <mergeCell ref="I43:J43"/>
    <mergeCell ref="K43:L43"/>
    <mergeCell ref="B55:C55"/>
    <mergeCell ref="E55:F55"/>
    <mergeCell ref="E43:F43"/>
    <mergeCell ref="K49:L49"/>
    <mergeCell ref="E49:F49"/>
    <mergeCell ref="G49:H49"/>
    <mergeCell ref="I49:J49"/>
    <mergeCell ref="E48:F48"/>
    <mergeCell ref="G48:H48"/>
    <mergeCell ref="G43:H43"/>
    <mergeCell ref="E58:F58"/>
    <mergeCell ref="I59:J59"/>
    <mergeCell ref="K59:L59"/>
    <mergeCell ref="K58:L58"/>
    <mergeCell ref="G58:H58"/>
    <mergeCell ref="E56:F56"/>
    <mergeCell ref="G56:H56"/>
    <mergeCell ref="K56:L56"/>
    <mergeCell ref="E59:F59"/>
    <mergeCell ref="E57:F57"/>
    <mergeCell ref="K61:L61"/>
    <mergeCell ref="M58:N58"/>
    <mergeCell ref="M59:N59"/>
    <mergeCell ref="I58:J58"/>
    <mergeCell ref="E62:F62"/>
    <mergeCell ref="G62:H62"/>
    <mergeCell ref="I62:J62"/>
    <mergeCell ref="M62:N62"/>
    <mergeCell ref="M60:N60"/>
    <mergeCell ref="I61:J61"/>
    <mergeCell ref="I63:J63"/>
    <mergeCell ref="M63:N63"/>
    <mergeCell ref="K63:L63"/>
    <mergeCell ref="K62:L62"/>
    <mergeCell ref="M61:N61"/>
    <mergeCell ref="E60:F60"/>
    <mergeCell ref="G61:H61"/>
    <mergeCell ref="E61:F61"/>
    <mergeCell ref="I60:J60"/>
    <mergeCell ref="K60:L60"/>
    <mergeCell ref="G59:H59"/>
    <mergeCell ref="L29:M29"/>
    <mergeCell ref="K57:L57"/>
    <mergeCell ref="M55:N55"/>
    <mergeCell ref="I53:J53"/>
    <mergeCell ref="K54:L54"/>
    <mergeCell ref="G55:H55"/>
    <mergeCell ref="K55:L55"/>
    <mergeCell ref="I57:J57"/>
    <mergeCell ref="I54:J54"/>
    <mergeCell ref="M56:N56"/>
    <mergeCell ref="M57:N57"/>
    <mergeCell ref="G50:H50"/>
    <mergeCell ref="I50:J50"/>
    <mergeCell ref="K50:L50"/>
    <mergeCell ref="M50:N50"/>
    <mergeCell ref="I55:J55"/>
    <mergeCell ref="I56:J56"/>
    <mergeCell ref="G54:H54"/>
    <mergeCell ref="I52:J52"/>
    <mergeCell ref="G57:H57"/>
    <mergeCell ref="H28:I28"/>
    <mergeCell ref="J28:K28"/>
    <mergeCell ref="B28:C28"/>
    <mergeCell ref="F28:G28"/>
    <mergeCell ref="E54:F54"/>
    <mergeCell ref="B47:C47"/>
    <mergeCell ref="E47:F47"/>
    <mergeCell ref="I47:J47"/>
    <mergeCell ref="E50:F50"/>
  </mergeCells>
  <printOptions/>
  <pageMargins left="0.15748031496062992" right="0.1968503937007874" top="0.2362204724409449" bottom="0.2755905511811024" header="0.1968503937007874" footer="0.1968503937007874"/>
  <pageSetup horizontalDpi="600" verticalDpi="600" orientation="portrait" paperSize="9" r:id="rId2"/>
  <colBreaks count="1" manualBreakCount="1">
    <brk id="15" max="6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施里絵</dc:creator>
  <cp:keywords/>
  <dc:description/>
  <cp:lastModifiedBy>徳田　優花</cp:lastModifiedBy>
  <cp:lastPrinted>2019-06-13T06:52:00Z</cp:lastPrinted>
  <dcterms:created xsi:type="dcterms:W3CDTF">2003-12-12T01:36:27Z</dcterms:created>
  <dcterms:modified xsi:type="dcterms:W3CDTF">2019-09-03T02:01:13Z</dcterms:modified>
  <cp:category/>
  <cp:version/>
  <cp:contentType/>
  <cp:contentStatus/>
</cp:coreProperties>
</file>