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4.xml" ContentType="application/vnd.openxmlformats-officedocument.spreadsheetml.comments+xml"/>
  <Override PartName="/xl/drawings/drawing8.xml" ContentType="application/vnd.openxmlformats-officedocument.drawing+xml"/>
  <Override PartName="/xl/comments5.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codeName="ThisWorkbook"/>
  <bookViews>
    <workbookView tabRatio="698" windowHeight="6735" windowWidth="20490" xWindow="0" yWindow="0"/>
  </bookViews>
  <sheets>
    <sheet r:id="rId1" name="シート一覧" sheetId="25"/>
    <sheet r:id="rId2" name="【入力シート】" sheetId="15"/>
    <sheet r:id="rId3" name="①【入力】就業規則等一覧" sheetId="8"/>
    <sheet r:id="rId4" name="①【入力】別紙_職員一覧" sheetId="13"/>
    <sheet r:id="rId5" name="①事業所別一覧" sheetId="12"/>
    <sheet r:id="rId6" name="①【入力】提出内容確認書" sheetId="14"/>
    <sheet r:id="rId7" name="①第１号様式_交付申請書" sheetId="1"/>
    <sheet r:id="rId8" name="②【入力】就業規則等一覧（変更）" sheetId="32"/>
    <sheet r:id="rId9" name="②【入力】別紙_職員一覧（変更）" sheetId="18"/>
    <sheet r:id="rId10" name="②事業所別一覧 (変更)" sheetId="19"/>
    <sheet r:id="rId11" name="②【入力】提出内容確認書（変更）" sheetId="24"/>
    <sheet r:id="rId12" name="②第３号様式_変更交付申請書" sheetId="20"/>
    <sheet r:id="rId13" name="③第５号様式_請求書" sheetId="31"/>
    <sheet r:id="rId14" name="④【入力】別紙_職員一覧（実績）" sheetId="28"/>
    <sheet r:id="rId15" name="④事業所別一覧 (実績)" sheetId="30"/>
    <sheet r:id="rId16" name="④第６号様式_実績報告書" sheetId="21"/>
    <sheet r:id="rId17" name="④精算書" sheetId="23"/>
    <sheet r:id="rId18" name="リスト " sheetId="33"/>
    <sheet r:id="rId19" name="【集計シート】" sheetId="26" state="hidden"/>
    <sheet r:id="rId20" name="リスト" sheetId="16" state="hidden"/>
  </sheets>
  <definedNames>
    <definedName hidden="1" localSheetId="8" name="_xlnm._FilterDatabase">'②【入力】別紙_職員一覧（変更）'!$A$12:$X$140</definedName>
    <definedName localSheetId="1" name="_xlnm.Print_Area">【入力シート】!$A$1:$AI$41</definedName>
    <definedName localSheetId="2" name="_xlnm.Print_Area">①【入力】就業規則等一覧!$A$1:$AG$34</definedName>
    <definedName localSheetId="5" name="_xlnm.Print_Area">①【入力】提出内容確認書!$A$1:$AE$24</definedName>
    <definedName localSheetId="3" name="_xlnm.Print_Area">①【入力】別紙_職員一覧!$A$2:$Q$162</definedName>
    <definedName localSheetId="4" name="_xlnm.Print_Area">①事業所別一覧!$A$1:$M$29</definedName>
    <definedName localSheetId="7" name="_xlnm.Print_Area">'②【入力】就業規則等一覧（変更）'!$A$1:$AG$34</definedName>
    <definedName localSheetId="10" name="_xlnm.Print_Area">'②【入力】提出内容確認書（変更）'!$A$1:$AE$24</definedName>
    <definedName localSheetId="8" name="_xlnm.Print_Area">'②【入力】別紙_職員一覧（変更）'!$A$2:$Q$162</definedName>
    <definedName localSheetId="9" name="_xlnm.Print_Area">'②事業所別一覧 (変更)'!$A$1:$M$29</definedName>
    <definedName localSheetId="11" name="_xlnm.Print_Area">②第３号様式_変更交付申請書!$A$1:$AE$53</definedName>
    <definedName localSheetId="12" name="_xlnm.Print_Area">③第５号様式_請求書!$A$1:$AE$47</definedName>
    <definedName localSheetId="13" name="_xlnm.Print_Area">'④【入力】別紙_職員一覧（実績）'!$A$2:$R$164</definedName>
    <definedName localSheetId="14" name="_xlnm.Print_Area">'④事業所別一覧 (実績)'!$A$1:$M$29</definedName>
    <definedName localSheetId="15" name="_xlnm.Print_Area">④第６号様式_実績報告書!$A$1:$AE$52</definedName>
    <definedName localSheetId="3" name="_xlnm.Print_Titles">①【入力】別紙_職員一覧!$1:$12</definedName>
    <definedName localSheetId="8" name="_xlnm.Print_Titles">'②【入力】別紙_職員一覧（変更）'!$1:$12</definedName>
    <definedName localSheetId="13" name="_xlnm.Print_Titles">'④【入力】別紙_職員一覧（実績）'!$1:$14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62" i="18" l="1"/>
  <c r="L118" i="18"/>
  <c r="J13" i="18"/>
  <c r="J122" i="18"/>
  <c r="J118" i="18"/>
  <c r="J119" i="18"/>
  <c r="J120" i="18"/>
  <c r="J121" i="18"/>
  <c r="R4" i="28" l="1"/>
  <c r="N13" i="18"/>
  <c r="M33" i="18"/>
  <c r="M32" i="18"/>
  <c r="M31" i="18"/>
  <c r="M30" i="18"/>
  <c r="M29" i="18"/>
  <c r="M28" i="18"/>
  <c r="M27" i="18"/>
  <c r="M26" i="18"/>
  <c r="M25" i="18"/>
  <c r="M24" i="18"/>
  <c r="M23" i="18"/>
  <c r="M22" i="18"/>
  <c r="M21" i="18"/>
  <c r="M20" i="18"/>
  <c r="M19" i="18"/>
  <c r="M18" i="18"/>
  <c r="M17" i="18"/>
  <c r="M16" i="18"/>
  <c r="M15" i="18"/>
  <c r="M14" i="18"/>
  <c r="M13" i="18"/>
  <c r="J34" i="18"/>
  <c r="J33" i="18"/>
  <c r="J32" i="18"/>
  <c r="J31" i="18"/>
  <c r="J30" i="18"/>
  <c r="J29" i="18"/>
  <c r="J28" i="18"/>
  <c r="J27" i="18"/>
  <c r="J26" i="18"/>
  <c r="J25" i="18"/>
  <c r="J24" i="18"/>
  <c r="J23" i="18"/>
  <c r="J22" i="18"/>
  <c r="J21" i="18"/>
  <c r="J20" i="18"/>
  <c r="J19" i="18"/>
  <c r="J18" i="18"/>
  <c r="J17" i="18"/>
  <c r="J16" i="18"/>
  <c r="N16" i="18" s="1"/>
  <c r="J15" i="18"/>
  <c r="N15" i="18" s="1"/>
  <c r="J14" i="18"/>
  <c r="N14" i="18" s="1"/>
  <c r="G143" i="18"/>
  <c r="L122" i="18"/>
  <c r="M118" i="18"/>
  <c r="O162" i="13"/>
  <c r="O161" i="13"/>
  <c r="O160" i="13"/>
  <c r="O159" i="13"/>
  <c r="O158" i="13"/>
  <c r="O157" i="13"/>
  <c r="O156" i="13"/>
  <c r="O155" i="13"/>
  <c r="O154" i="13"/>
  <c r="O153" i="13"/>
  <c r="O152" i="13"/>
  <c r="O151" i="13"/>
  <c r="O150" i="13"/>
  <c r="O149" i="13"/>
  <c r="O148" i="13"/>
  <c r="O147" i="13"/>
  <c r="O146" i="13"/>
  <c r="O145" i="13"/>
  <c r="O144" i="13"/>
  <c r="O143" i="13"/>
  <c r="O142" i="13"/>
  <c r="O141" i="13"/>
  <c r="O140" i="13"/>
  <c r="O139" i="13"/>
  <c r="O138" i="13"/>
  <c r="O137" i="13"/>
  <c r="O136" i="13"/>
  <c r="O135" i="13"/>
  <c r="M120" i="28" l="1"/>
  <c r="L120" i="28"/>
  <c r="L124" i="28"/>
  <c r="J120" i="28"/>
  <c r="J124" i="28"/>
  <c r="O14" i="18"/>
  <c r="O15" i="18"/>
  <c r="O13" i="18"/>
  <c r="C14" i="18"/>
  <c r="C15" i="18"/>
  <c r="C16" i="18"/>
  <c r="C17" i="18"/>
  <c r="C18" i="18"/>
  <c r="C19" i="18"/>
  <c r="C20" i="18"/>
  <c r="C21" i="18"/>
  <c r="C22" i="18"/>
  <c r="C23" i="18"/>
  <c r="C24" i="18"/>
  <c r="C25" i="18"/>
  <c r="C26" i="18"/>
  <c r="C27" i="18"/>
  <c r="C28" i="18"/>
  <c r="C29" i="18"/>
  <c r="C30" i="18"/>
  <c r="C31" i="18"/>
  <c r="C13" i="18"/>
  <c r="M141" i="18" l="1"/>
  <c r="M143" i="28" s="1"/>
  <c r="M142" i="18"/>
  <c r="M144" i="28" s="1"/>
  <c r="M143" i="18"/>
  <c r="M145" i="28" s="1"/>
  <c r="M144" i="18"/>
  <c r="M146" i="28" s="1"/>
  <c r="M145" i="18"/>
  <c r="M147" i="28" s="1"/>
  <c r="M146" i="18"/>
  <c r="M148" i="28" s="1"/>
  <c r="M147" i="18"/>
  <c r="M149" i="28" s="1"/>
  <c r="M148" i="18"/>
  <c r="M150" i="28" s="1"/>
  <c r="M149" i="18"/>
  <c r="M151" i="28" s="1"/>
  <c r="M150" i="18"/>
  <c r="M152" i="28" s="1"/>
  <c r="M151" i="18"/>
  <c r="M153" i="28" s="1"/>
  <c r="M152" i="18"/>
  <c r="M154" i="28" s="1"/>
  <c r="M153" i="18"/>
  <c r="M155" i="28" s="1"/>
  <c r="M154" i="18"/>
  <c r="M156" i="28" s="1"/>
  <c r="M155" i="18"/>
  <c r="M157" i="28" s="1"/>
  <c r="M156" i="18"/>
  <c r="M158" i="28" s="1"/>
  <c r="M157" i="18"/>
  <c r="M159" i="28" s="1"/>
  <c r="M158" i="18"/>
  <c r="M160" i="28" s="1"/>
  <c r="M159" i="18"/>
  <c r="M161" i="28" s="1"/>
  <c r="M160" i="18"/>
  <c r="M162" i="28" s="1"/>
  <c r="M161" i="18"/>
  <c r="M163" i="28" s="1"/>
  <c r="M164" i="28"/>
  <c r="L141" i="18"/>
  <c r="L143" i="28" s="1"/>
  <c r="L142" i="18"/>
  <c r="L144" i="28" s="1"/>
  <c r="L143" i="18"/>
  <c r="L145" i="28" s="1"/>
  <c r="L144" i="18"/>
  <c r="L146" i="28" s="1"/>
  <c r="L145" i="18"/>
  <c r="L147" i="28" s="1"/>
  <c r="L146" i="18"/>
  <c r="L148" i="28" s="1"/>
  <c r="L147" i="18"/>
  <c r="L149" i="28" s="1"/>
  <c r="L148" i="18"/>
  <c r="L150" i="28" s="1"/>
  <c r="L149" i="18"/>
  <c r="L151" i="28" s="1"/>
  <c r="L150" i="18"/>
  <c r="L152" i="28" s="1"/>
  <c r="L151" i="18"/>
  <c r="L153" i="28" s="1"/>
  <c r="L152" i="18"/>
  <c r="L154" i="28" s="1"/>
  <c r="L153" i="18"/>
  <c r="L155" i="28" s="1"/>
  <c r="L154" i="18"/>
  <c r="L156" i="28" s="1"/>
  <c r="L155" i="18"/>
  <c r="L157" i="28" s="1"/>
  <c r="L156" i="18"/>
  <c r="L158" i="28" s="1"/>
  <c r="L157" i="18"/>
  <c r="L159" i="28" s="1"/>
  <c r="L158" i="18"/>
  <c r="L160" i="28" s="1"/>
  <c r="L159" i="18"/>
  <c r="L161" i="28" s="1"/>
  <c r="L160" i="18"/>
  <c r="L162" i="28" s="1"/>
  <c r="L161" i="18"/>
  <c r="L163" i="28" s="1"/>
  <c r="L162" i="18"/>
  <c r="L164" i="28" s="1"/>
  <c r="J141" i="18"/>
  <c r="J143" i="28" s="1"/>
  <c r="J142" i="18"/>
  <c r="J144" i="28" s="1"/>
  <c r="J143" i="18"/>
  <c r="J145" i="28" s="1"/>
  <c r="J144" i="18"/>
  <c r="J146" i="28" s="1"/>
  <c r="J145" i="18"/>
  <c r="J147" i="28" s="1"/>
  <c r="J146" i="18"/>
  <c r="J148" i="28" s="1"/>
  <c r="J147" i="18"/>
  <c r="J149" i="28" s="1"/>
  <c r="J148" i="18"/>
  <c r="J150" i="28" s="1"/>
  <c r="J149" i="18"/>
  <c r="J151" i="28" s="1"/>
  <c r="J150" i="18"/>
  <c r="J152" i="28" s="1"/>
  <c r="J151" i="18"/>
  <c r="J153" i="28" s="1"/>
  <c r="J152" i="18"/>
  <c r="J154" i="28" s="1"/>
  <c r="J153" i="18"/>
  <c r="J155" i="28" s="1"/>
  <c r="J154" i="18"/>
  <c r="J156" i="28" s="1"/>
  <c r="J155" i="18"/>
  <c r="J157" i="28" s="1"/>
  <c r="J156" i="18"/>
  <c r="J158" i="28" s="1"/>
  <c r="J157" i="18"/>
  <c r="J159" i="28" s="1"/>
  <c r="J158" i="18"/>
  <c r="J160" i="28" s="1"/>
  <c r="J159" i="18"/>
  <c r="J161" i="28" s="1"/>
  <c r="J160" i="18"/>
  <c r="J162" i="28" s="1"/>
  <c r="J161" i="18"/>
  <c r="J163" i="28" s="1"/>
  <c r="J162" i="18"/>
  <c r="J164" i="28" s="1"/>
  <c r="I141" i="18"/>
  <c r="I143" i="28" s="1"/>
  <c r="I142" i="18"/>
  <c r="I144" i="28" s="1"/>
  <c r="I143" i="18"/>
  <c r="I145" i="28" s="1"/>
  <c r="I144" i="18"/>
  <c r="I146" i="28" s="1"/>
  <c r="I145" i="18"/>
  <c r="I147" i="28" s="1"/>
  <c r="I146" i="18"/>
  <c r="I148" i="28" s="1"/>
  <c r="I147" i="18"/>
  <c r="I149" i="28" s="1"/>
  <c r="I148" i="18"/>
  <c r="I150" i="28" s="1"/>
  <c r="I149" i="18"/>
  <c r="I151" i="28" s="1"/>
  <c r="I150" i="18"/>
  <c r="I152" i="28" s="1"/>
  <c r="I151" i="18"/>
  <c r="I153" i="28" s="1"/>
  <c r="I152" i="18"/>
  <c r="I154" i="28" s="1"/>
  <c r="I153" i="18"/>
  <c r="I155" i="28" s="1"/>
  <c r="I154" i="18"/>
  <c r="I156" i="28" s="1"/>
  <c r="I155" i="18"/>
  <c r="I157" i="28" s="1"/>
  <c r="I156" i="18"/>
  <c r="I158" i="28" s="1"/>
  <c r="I157" i="18"/>
  <c r="I159" i="28" s="1"/>
  <c r="I158" i="18"/>
  <c r="I160" i="28" s="1"/>
  <c r="I159" i="18"/>
  <c r="I161" i="28" s="1"/>
  <c r="I160" i="18"/>
  <c r="I162" i="28" s="1"/>
  <c r="I161" i="18"/>
  <c r="I163" i="28" s="1"/>
  <c r="I162" i="18"/>
  <c r="I164" i="28" s="1"/>
  <c r="H141" i="18"/>
  <c r="H143" i="28" s="1"/>
  <c r="H142" i="18"/>
  <c r="H144" i="28" s="1"/>
  <c r="H143" i="18"/>
  <c r="H145" i="28" s="1"/>
  <c r="H144" i="18"/>
  <c r="H146" i="28" s="1"/>
  <c r="H145" i="18"/>
  <c r="H147" i="28" s="1"/>
  <c r="H146" i="18"/>
  <c r="H148" i="28" s="1"/>
  <c r="H147" i="18"/>
  <c r="H149" i="28" s="1"/>
  <c r="H148" i="18"/>
  <c r="H150" i="28" s="1"/>
  <c r="H149" i="18"/>
  <c r="H151" i="28" s="1"/>
  <c r="H150" i="18"/>
  <c r="H152" i="28" s="1"/>
  <c r="H151" i="18"/>
  <c r="H153" i="28" s="1"/>
  <c r="H152" i="18"/>
  <c r="H154" i="28" s="1"/>
  <c r="H153" i="18"/>
  <c r="H155" i="28" s="1"/>
  <c r="H154" i="18"/>
  <c r="H156" i="28" s="1"/>
  <c r="H155" i="18"/>
  <c r="H157" i="28" s="1"/>
  <c r="H156" i="18"/>
  <c r="H158" i="28" s="1"/>
  <c r="H157" i="18"/>
  <c r="H159" i="28" s="1"/>
  <c r="H158" i="18"/>
  <c r="H160" i="28" s="1"/>
  <c r="H159" i="18"/>
  <c r="H161" i="28" s="1"/>
  <c r="H160" i="18"/>
  <c r="H162" i="28" s="1"/>
  <c r="H161" i="18"/>
  <c r="H163" i="28" s="1"/>
  <c r="H162" i="18"/>
  <c r="H164" i="28" s="1"/>
  <c r="G141" i="18"/>
  <c r="G143" i="28" s="1"/>
  <c r="G142" i="18"/>
  <c r="G144" i="28" s="1"/>
  <c r="G145" i="28"/>
  <c r="G144" i="18"/>
  <c r="G146" i="28" s="1"/>
  <c r="G145" i="18"/>
  <c r="G147" i="28" s="1"/>
  <c r="G146" i="18"/>
  <c r="G148" i="28" s="1"/>
  <c r="G147" i="18"/>
  <c r="G149" i="28" s="1"/>
  <c r="G148" i="18"/>
  <c r="G150" i="28" s="1"/>
  <c r="G149" i="18"/>
  <c r="G151" i="28" s="1"/>
  <c r="G150" i="18"/>
  <c r="G152" i="28" s="1"/>
  <c r="G151" i="18"/>
  <c r="G153" i="28" s="1"/>
  <c r="G152" i="18"/>
  <c r="G154" i="28" s="1"/>
  <c r="G153" i="18"/>
  <c r="G155" i="28" s="1"/>
  <c r="G154" i="18"/>
  <c r="G156" i="28" s="1"/>
  <c r="G155" i="18"/>
  <c r="G157" i="28" s="1"/>
  <c r="G156" i="18"/>
  <c r="G158" i="28" s="1"/>
  <c r="G157" i="18"/>
  <c r="G159" i="28" s="1"/>
  <c r="G158" i="18"/>
  <c r="G160" i="28" s="1"/>
  <c r="G159" i="18"/>
  <c r="G161" i="28" s="1"/>
  <c r="G160" i="18"/>
  <c r="G162" i="28" s="1"/>
  <c r="G161" i="18"/>
  <c r="G163" i="28" s="1"/>
  <c r="G162" i="18"/>
  <c r="G164" i="28" s="1"/>
  <c r="F141" i="18"/>
  <c r="F143" i="28" s="1"/>
  <c r="F142" i="18"/>
  <c r="F144" i="28" s="1"/>
  <c r="F143" i="18"/>
  <c r="F145" i="28" s="1"/>
  <c r="F144" i="18"/>
  <c r="F146" i="28" s="1"/>
  <c r="F145" i="18"/>
  <c r="F147" i="28" s="1"/>
  <c r="F146" i="18"/>
  <c r="F148" i="28" s="1"/>
  <c r="F147" i="18"/>
  <c r="F149" i="28" s="1"/>
  <c r="F148" i="18"/>
  <c r="F150" i="28" s="1"/>
  <c r="F149" i="18"/>
  <c r="F151" i="28" s="1"/>
  <c r="F150" i="18"/>
  <c r="F152" i="28" s="1"/>
  <c r="F151" i="18"/>
  <c r="F153" i="28" s="1"/>
  <c r="F152" i="18"/>
  <c r="F154" i="28" s="1"/>
  <c r="F153" i="18"/>
  <c r="F155" i="28" s="1"/>
  <c r="F154" i="18"/>
  <c r="F156" i="28" s="1"/>
  <c r="F155" i="18"/>
  <c r="F157" i="28" s="1"/>
  <c r="F156" i="18"/>
  <c r="F158" i="28" s="1"/>
  <c r="F157" i="18"/>
  <c r="F159" i="28" s="1"/>
  <c r="F158" i="18"/>
  <c r="F160" i="28" s="1"/>
  <c r="F159" i="18"/>
  <c r="F161" i="28" s="1"/>
  <c r="F160" i="18"/>
  <c r="F162" i="28" s="1"/>
  <c r="F161" i="18"/>
  <c r="F163" i="28" s="1"/>
  <c r="F162" i="18"/>
  <c r="F164" i="28" s="1"/>
  <c r="E141" i="18"/>
  <c r="E143" i="28" s="1"/>
  <c r="E142" i="18"/>
  <c r="E144" i="28" s="1"/>
  <c r="E143" i="18"/>
  <c r="E145" i="28" s="1"/>
  <c r="E144" i="18"/>
  <c r="E146" i="28" s="1"/>
  <c r="E145" i="18"/>
  <c r="E147" i="28" s="1"/>
  <c r="E146" i="18"/>
  <c r="E148" i="28" s="1"/>
  <c r="E147" i="18"/>
  <c r="E149" i="28" s="1"/>
  <c r="E148" i="18"/>
  <c r="E150" i="28" s="1"/>
  <c r="E149" i="18"/>
  <c r="E151" i="28" s="1"/>
  <c r="E150" i="18"/>
  <c r="E152" i="28" s="1"/>
  <c r="E151" i="18"/>
  <c r="E153" i="28" s="1"/>
  <c r="E152" i="18"/>
  <c r="E154" i="28" s="1"/>
  <c r="E153" i="18"/>
  <c r="E155" i="28" s="1"/>
  <c r="E154" i="18"/>
  <c r="E156" i="28" s="1"/>
  <c r="E155" i="18"/>
  <c r="E157" i="28" s="1"/>
  <c r="E156" i="18"/>
  <c r="E158" i="28" s="1"/>
  <c r="E157" i="18"/>
  <c r="E159" i="28" s="1"/>
  <c r="E158" i="18"/>
  <c r="E160" i="28" s="1"/>
  <c r="E159" i="18"/>
  <c r="E161" i="28" s="1"/>
  <c r="E160" i="18"/>
  <c r="E162" i="28" s="1"/>
  <c r="E161" i="18"/>
  <c r="E163" i="28" s="1"/>
  <c r="E162" i="18"/>
  <c r="E164" i="28" s="1"/>
  <c r="D141" i="18"/>
  <c r="D143" i="28" s="1"/>
  <c r="D142" i="18"/>
  <c r="D144" i="28" s="1"/>
  <c r="D143" i="18"/>
  <c r="D145" i="28" s="1"/>
  <c r="D144" i="18"/>
  <c r="D146" i="28" s="1"/>
  <c r="D145" i="18"/>
  <c r="D147" i="28" s="1"/>
  <c r="D146" i="18"/>
  <c r="D148" i="28" s="1"/>
  <c r="D147" i="18"/>
  <c r="D149" i="28" s="1"/>
  <c r="D148" i="18"/>
  <c r="D150" i="28" s="1"/>
  <c r="D149" i="18"/>
  <c r="D151" i="28" s="1"/>
  <c r="D150" i="18"/>
  <c r="D152" i="28" s="1"/>
  <c r="D151" i="18"/>
  <c r="D153" i="28" s="1"/>
  <c r="D152" i="18"/>
  <c r="D154" i="28" s="1"/>
  <c r="D153" i="18"/>
  <c r="D155" i="28" s="1"/>
  <c r="D154" i="18"/>
  <c r="D156" i="28" s="1"/>
  <c r="D155" i="18"/>
  <c r="D157" i="28" s="1"/>
  <c r="D156" i="18"/>
  <c r="D158" i="28" s="1"/>
  <c r="D157" i="18"/>
  <c r="D159" i="28" s="1"/>
  <c r="D158" i="18"/>
  <c r="D160" i="28" s="1"/>
  <c r="D159" i="18"/>
  <c r="D161" i="28" s="1"/>
  <c r="D160" i="18"/>
  <c r="D162" i="28" s="1"/>
  <c r="D161" i="18"/>
  <c r="D163" i="28" s="1"/>
  <c r="D162" i="18"/>
  <c r="D164" i="28" s="1"/>
  <c r="C141" i="18"/>
  <c r="C143" i="28" s="1"/>
  <c r="C142" i="18"/>
  <c r="C144" i="28" s="1"/>
  <c r="C143" i="18"/>
  <c r="C145" i="28" s="1"/>
  <c r="C144" i="18"/>
  <c r="C146" i="28" s="1"/>
  <c r="C145" i="18"/>
  <c r="C147" i="28" s="1"/>
  <c r="C146" i="18"/>
  <c r="C148" i="28" s="1"/>
  <c r="C147" i="18"/>
  <c r="C149" i="28" s="1"/>
  <c r="C148" i="18"/>
  <c r="C150" i="28" s="1"/>
  <c r="C149" i="18"/>
  <c r="C151" i="28" s="1"/>
  <c r="C150" i="18"/>
  <c r="C152" i="28" s="1"/>
  <c r="C151" i="18"/>
  <c r="C153" i="28" s="1"/>
  <c r="C152" i="18"/>
  <c r="C154" i="28" s="1"/>
  <c r="C153" i="18"/>
  <c r="C155" i="28" s="1"/>
  <c r="C154" i="18"/>
  <c r="C156" i="28" s="1"/>
  <c r="C155" i="18"/>
  <c r="C157" i="28" s="1"/>
  <c r="C156" i="18"/>
  <c r="C158" i="28" s="1"/>
  <c r="C157" i="18"/>
  <c r="C159" i="28" s="1"/>
  <c r="C158" i="18"/>
  <c r="C160" i="28" s="1"/>
  <c r="C159" i="18"/>
  <c r="C161" i="28" s="1"/>
  <c r="C160" i="18"/>
  <c r="C162" i="28" s="1"/>
  <c r="C161" i="18"/>
  <c r="C163" i="28" s="1"/>
  <c r="C162" i="18"/>
  <c r="C164" i="28" s="1"/>
  <c r="B141" i="18"/>
  <c r="B142" i="18"/>
  <c r="B143" i="18"/>
  <c r="B144" i="18"/>
  <c r="B145" i="18"/>
  <c r="B146" i="18"/>
  <c r="B147" i="18"/>
  <c r="B148" i="18"/>
  <c r="B149" i="18"/>
  <c r="B150" i="18"/>
  <c r="B151" i="18"/>
  <c r="B152" i="18"/>
  <c r="B153" i="18"/>
  <c r="B154" i="18"/>
  <c r="B155" i="18"/>
  <c r="B156" i="18"/>
  <c r="B157" i="18"/>
  <c r="B158" i="18"/>
  <c r="B159" i="18"/>
  <c r="B160" i="18"/>
  <c r="B161" i="18"/>
  <c r="B162" i="18"/>
  <c r="N141" i="13"/>
  <c r="N142" i="13"/>
  <c r="N143" i="13"/>
  <c r="N144" i="13"/>
  <c r="N145" i="13"/>
  <c r="N146" i="13"/>
  <c r="N147" i="13"/>
  <c r="N148" i="13"/>
  <c r="N149" i="13"/>
  <c r="N150" i="13"/>
  <c r="N151" i="13"/>
  <c r="N152" i="13"/>
  <c r="N153" i="13"/>
  <c r="N154" i="13"/>
  <c r="N155" i="13"/>
  <c r="N156" i="13"/>
  <c r="N157" i="13"/>
  <c r="N158" i="13"/>
  <c r="N159" i="13"/>
  <c r="N160" i="13"/>
  <c r="N161" i="13"/>
  <c r="N162" i="13"/>
  <c r="B141" i="13"/>
  <c r="B142" i="13"/>
  <c r="B143" i="13"/>
  <c r="B144" i="13"/>
  <c r="B145" i="13"/>
  <c r="B146" i="13"/>
  <c r="B147" i="13"/>
  <c r="B148" i="13"/>
  <c r="B149" i="13"/>
  <c r="B150" i="13"/>
  <c r="B151" i="13"/>
  <c r="B152" i="13"/>
  <c r="B153" i="13"/>
  <c r="B154" i="13"/>
  <c r="B155" i="13"/>
  <c r="B156" i="13"/>
  <c r="B157" i="13"/>
  <c r="B158" i="13"/>
  <c r="B159" i="13"/>
  <c r="B160" i="13"/>
  <c r="B161" i="13"/>
  <c r="B162" i="13"/>
  <c r="P162" i="13" l="1"/>
  <c r="Q162" i="13" s="1"/>
  <c r="P160" i="13"/>
  <c r="Q160" i="13" s="1"/>
  <c r="P158" i="13"/>
  <c r="Q158" i="13" s="1"/>
  <c r="P156" i="13"/>
  <c r="Q156" i="13" s="1"/>
  <c r="P154" i="13"/>
  <c r="Q154" i="13" s="1"/>
  <c r="P152" i="13"/>
  <c r="Q152" i="13" s="1"/>
  <c r="P150" i="13"/>
  <c r="Q150" i="13" s="1"/>
  <c r="P148" i="13"/>
  <c r="Q148" i="13" s="1"/>
  <c r="P146" i="13"/>
  <c r="Q146" i="13" s="1"/>
  <c r="P144" i="13"/>
  <c r="Q144" i="13" s="1"/>
  <c r="P142" i="13"/>
  <c r="Q142" i="13" s="1"/>
  <c r="P161" i="13"/>
  <c r="Q161" i="13" s="1"/>
  <c r="P159" i="13"/>
  <c r="Q159" i="13" s="1"/>
  <c r="P157" i="13"/>
  <c r="Q157" i="13" s="1"/>
  <c r="P155" i="13"/>
  <c r="Q155" i="13" s="1"/>
  <c r="P153" i="13"/>
  <c r="Q153" i="13" s="1"/>
  <c r="P151" i="13"/>
  <c r="Q151" i="13" s="1"/>
  <c r="P149" i="13"/>
  <c r="Q149" i="13" s="1"/>
  <c r="P147" i="13"/>
  <c r="Q147" i="13" s="1"/>
  <c r="P145" i="13"/>
  <c r="Q145" i="13" s="1"/>
  <c r="P143" i="13"/>
  <c r="Q143" i="13" s="1"/>
  <c r="P141" i="13"/>
  <c r="Q141" i="13" s="1"/>
  <c r="O161" i="18"/>
  <c r="O163" i="28" s="1"/>
  <c r="O159" i="18"/>
  <c r="O161" i="28" s="1"/>
  <c r="O157" i="18"/>
  <c r="O159" i="28" s="1"/>
  <c r="O155" i="18"/>
  <c r="O157" i="28" s="1"/>
  <c r="O153" i="18"/>
  <c r="O155" i="28" s="1"/>
  <c r="O151" i="18"/>
  <c r="O153" i="28" s="1"/>
  <c r="O149" i="18"/>
  <c r="O151" i="28" s="1"/>
  <c r="O147" i="18"/>
  <c r="O149" i="28" s="1"/>
  <c r="O145" i="18"/>
  <c r="O147" i="28" s="1"/>
  <c r="O143" i="18"/>
  <c r="O145" i="28" s="1"/>
  <c r="O141" i="18"/>
  <c r="O143" i="28" s="1"/>
  <c r="O162" i="18"/>
  <c r="O164" i="28" s="1"/>
  <c r="O160" i="18"/>
  <c r="O162" i="28" s="1"/>
  <c r="O158" i="18"/>
  <c r="O160" i="28" s="1"/>
  <c r="O156" i="18"/>
  <c r="O158" i="28" s="1"/>
  <c r="O154" i="18"/>
  <c r="O156" i="28" s="1"/>
  <c r="O152" i="18"/>
  <c r="O154" i="28" s="1"/>
  <c r="O150" i="18"/>
  <c r="O152" i="28" s="1"/>
  <c r="O148" i="18"/>
  <c r="O150" i="28" s="1"/>
  <c r="O146" i="18"/>
  <c r="O148" i="28" s="1"/>
  <c r="O144" i="18"/>
  <c r="O146" i="28" s="1"/>
  <c r="O142" i="18"/>
  <c r="O144" i="28" s="1"/>
  <c r="K162" i="18"/>
  <c r="K164" i="28" s="1"/>
  <c r="K160" i="18"/>
  <c r="K162" i="28" s="1"/>
  <c r="K158" i="18"/>
  <c r="K160" i="28" s="1"/>
  <c r="K156" i="18"/>
  <c r="K158" i="28" s="1"/>
  <c r="K154" i="18"/>
  <c r="K156" i="28" s="1"/>
  <c r="K152" i="18"/>
  <c r="K154" i="28" s="1"/>
  <c r="K150" i="18"/>
  <c r="K152" i="28" s="1"/>
  <c r="K148" i="18"/>
  <c r="K150" i="28" s="1"/>
  <c r="K146" i="18"/>
  <c r="K148" i="28" s="1"/>
  <c r="K144" i="18"/>
  <c r="K146" i="28" s="1"/>
  <c r="K142" i="18"/>
  <c r="K144" i="28" s="1"/>
  <c r="N162" i="18"/>
  <c r="N164" i="28" s="1"/>
  <c r="N160" i="18"/>
  <c r="N162" i="28" s="1"/>
  <c r="N158" i="18"/>
  <c r="N160" i="28" s="1"/>
  <c r="N156" i="18"/>
  <c r="N158" i="28" s="1"/>
  <c r="N154" i="18"/>
  <c r="N156" i="28" s="1"/>
  <c r="N152" i="18"/>
  <c r="N154" i="28" s="1"/>
  <c r="N150" i="18"/>
  <c r="N152" i="28" s="1"/>
  <c r="N148" i="18"/>
  <c r="N150" i="28" s="1"/>
  <c r="N146" i="18"/>
  <c r="N148" i="28" s="1"/>
  <c r="N144" i="18"/>
  <c r="N146" i="28" s="1"/>
  <c r="N142" i="18"/>
  <c r="N144" i="28" s="1"/>
  <c r="K161" i="18"/>
  <c r="K163" i="28" s="1"/>
  <c r="K159" i="18"/>
  <c r="K161" i="28" s="1"/>
  <c r="K157" i="18"/>
  <c r="K159" i="28" s="1"/>
  <c r="K155" i="18"/>
  <c r="K157" i="28" s="1"/>
  <c r="K153" i="18"/>
  <c r="K155" i="28" s="1"/>
  <c r="K151" i="18"/>
  <c r="K153" i="28" s="1"/>
  <c r="K149" i="18"/>
  <c r="K151" i="28" s="1"/>
  <c r="K147" i="18"/>
  <c r="K149" i="28" s="1"/>
  <c r="K145" i="18"/>
  <c r="K147" i="28" s="1"/>
  <c r="K143" i="18"/>
  <c r="K145" i="28" s="1"/>
  <c r="K141" i="18"/>
  <c r="K143" i="28" s="1"/>
  <c r="N161" i="18"/>
  <c r="N163" i="28" s="1"/>
  <c r="N159" i="18"/>
  <c r="N161" i="28" s="1"/>
  <c r="N157" i="18"/>
  <c r="N159" i="28" s="1"/>
  <c r="N155" i="18"/>
  <c r="N157" i="28" s="1"/>
  <c r="N153" i="18"/>
  <c r="N155" i="28" s="1"/>
  <c r="N151" i="18"/>
  <c r="N153" i="28" s="1"/>
  <c r="N149" i="18"/>
  <c r="N151" i="28" s="1"/>
  <c r="N147" i="18"/>
  <c r="N149" i="28" s="1"/>
  <c r="N145" i="18"/>
  <c r="N147" i="28" s="1"/>
  <c r="N143" i="18"/>
  <c r="N145" i="28" s="1"/>
  <c r="N141" i="18"/>
  <c r="N143" i="28" s="1"/>
  <c r="P160" i="18"/>
  <c r="P162" i="28" s="1"/>
  <c r="L13" i="18"/>
  <c r="L15" i="28" s="1"/>
  <c r="Q160" i="18" l="1"/>
  <c r="Q162" i="28" s="1"/>
  <c r="Q144" i="18"/>
  <c r="Q146" i="28" s="1"/>
  <c r="P144" i="18"/>
  <c r="P146" i="28" s="1"/>
  <c r="P147" i="18"/>
  <c r="P149" i="28" s="1"/>
  <c r="P152" i="18"/>
  <c r="P154" i="28" s="1"/>
  <c r="P155" i="18"/>
  <c r="P157" i="28" s="1"/>
  <c r="P143" i="18"/>
  <c r="P151" i="18"/>
  <c r="P159" i="18"/>
  <c r="P148" i="18"/>
  <c r="P150" i="28" s="1"/>
  <c r="P156" i="18"/>
  <c r="P158" i="28" s="1"/>
  <c r="Q155" i="18"/>
  <c r="Q157" i="28" s="1"/>
  <c r="P142" i="18"/>
  <c r="P144" i="28" s="1"/>
  <c r="P146" i="18"/>
  <c r="P148" i="28" s="1"/>
  <c r="P150" i="18"/>
  <c r="P152" i="28" s="1"/>
  <c r="P154" i="18"/>
  <c r="P156" i="28" s="1"/>
  <c r="P158" i="18"/>
  <c r="P160" i="28" s="1"/>
  <c r="P162" i="18"/>
  <c r="Q146" i="18"/>
  <c r="Q148" i="28" s="1"/>
  <c r="P141" i="18"/>
  <c r="P143" i="28" s="1"/>
  <c r="P145" i="18"/>
  <c r="P147" i="28" s="1"/>
  <c r="P149" i="18"/>
  <c r="P151" i="28" s="1"/>
  <c r="P153" i="18"/>
  <c r="P155" i="28" s="1"/>
  <c r="P157" i="18"/>
  <c r="P159" i="28" s="1"/>
  <c r="P161" i="18"/>
  <c r="Q141" i="18"/>
  <c r="Q143" i="28" s="1"/>
  <c r="J127" i="18"/>
  <c r="J129" i="28" s="1"/>
  <c r="K20" i="13"/>
  <c r="N140" i="13"/>
  <c r="N139" i="13"/>
  <c r="N138" i="13"/>
  <c r="N137" i="13"/>
  <c r="N136" i="13"/>
  <c r="N135" i="13"/>
  <c r="N134" i="13"/>
  <c r="N133" i="13"/>
  <c r="N132" i="13"/>
  <c r="N131" i="13"/>
  <c r="N130" i="13"/>
  <c r="N129" i="13"/>
  <c r="N128" i="13"/>
  <c r="N127" i="13"/>
  <c r="N126" i="13"/>
  <c r="N125" i="13"/>
  <c r="N124" i="13"/>
  <c r="N123" i="13"/>
  <c r="N122" i="13"/>
  <c r="N121" i="13"/>
  <c r="N120" i="13"/>
  <c r="N119" i="13"/>
  <c r="N118" i="13"/>
  <c r="N117" i="13"/>
  <c r="N116" i="13"/>
  <c r="N115" i="13"/>
  <c r="N114" i="13"/>
  <c r="N113" i="13"/>
  <c r="N112" i="13"/>
  <c r="N111" i="13"/>
  <c r="N110" i="13"/>
  <c r="N109" i="13"/>
  <c r="N108" i="13"/>
  <c r="N107" i="13"/>
  <c r="N106" i="13"/>
  <c r="N105" i="13"/>
  <c r="N104" i="13"/>
  <c r="N103" i="13"/>
  <c r="N102" i="13"/>
  <c r="N101" i="13"/>
  <c r="N100" i="13"/>
  <c r="N99" i="13"/>
  <c r="N98" i="13"/>
  <c r="N97" i="13"/>
  <c r="N96" i="13"/>
  <c r="N95" i="13"/>
  <c r="N94" i="13"/>
  <c r="N93" i="13"/>
  <c r="N92" i="13"/>
  <c r="N91" i="13"/>
  <c r="N90" i="13"/>
  <c r="N89" i="13"/>
  <c r="N88" i="13"/>
  <c r="N87" i="13"/>
  <c r="N86" i="13"/>
  <c r="N85" i="13"/>
  <c r="N84" i="13"/>
  <c r="N83" i="13"/>
  <c r="N82" i="13"/>
  <c r="N81" i="13"/>
  <c r="N80" i="13"/>
  <c r="N79" i="13"/>
  <c r="N78" i="13"/>
  <c r="N77" i="13"/>
  <c r="N76" i="13"/>
  <c r="N75" i="13"/>
  <c r="N74" i="13"/>
  <c r="N73" i="13"/>
  <c r="N72" i="13"/>
  <c r="N71" i="13"/>
  <c r="N70" i="13"/>
  <c r="N69" i="13"/>
  <c r="N68" i="13"/>
  <c r="N67" i="13"/>
  <c r="N66" i="13"/>
  <c r="N65" i="13"/>
  <c r="N64" i="13"/>
  <c r="N63" i="13"/>
  <c r="N62" i="13"/>
  <c r="N61" i="13"/>
  <c r="N60" i="13"/>
  <c r="N59" i="13"/>
  <c r="N58" i="13"/>
  <c r="N57" i="13"/>
  <c r="N56" i="13"/>
  <c r="N55" i="13"/>
  <c r="N54" i="13"/>
  <c r="N53" i="13"/>
  <c r="N52" i="13"/>
  <c r="N51" i="13"/>
  <c r="N50" i="13"/>
  <c r="N49" i="13"/>
  <c r="N48" i="13"/>
  <c r="N47" i="13"/>
  <c r="N46" i="13"/>
  <c r="N45" i="13"/>
  <c r="N44" i="13"/>
  <c r="N43" i="13"/>
  <c r="N42" i="13"/>
  <c r="N41" i="13"/>
  <c r="N40" i="13"/>
  <c r="N39" i="13"/>
  <c r="N38" i="13"/>
  <c r="N37" i="13"/>
  <c r="N36" i="13"/>
  <c r="N35" i="13"/>
  <c r="N34" i="13"/>
  <c r="N33" i="13"/>
  <c r="N32" i="13"/>
  <c r="N31" i="13"/>
  <c r="N30" i="13"/>
  <c r="N29" i="13"/>
  <c r="N28" i="13"/>
  <c r="N27" i="13"/>
  <c r="N26" i="13"/>
  <c r="N25" i="13"/>
  <c r="N24" i="13"/>
  <c r="N23" i="13"/>
  <c r="N22" i="13"/>
  <c r="N21" i="13"/>
  <c r="N20" i="13"/>
  <c r="N19" i="13"/>
  <c r="N18" i="13"/>
  <c r="N17" i="13"/>
  <c r="N16" i="13"/>
  <c r="N15" i="13"/>
  <c r="N14" i="13"/>
  <c r="N13" i="13"/>
  <c r="Q157" i="18" l="1"/>
  <c r="Q159" i="28" s="1"/>
  <c r="Q154" i="18"/>
  <c r="Q156" i="28" s="1"/>
  <c r="Q153" i="18"/>
  <c r="Q155" i="28" s="1"/>
  <c r="Q147" i="18"/>
  <c r="Q149" i="28" s="1"/>
  <c r="Q148" i="18"/>
  <c r="Q150" i="28" s="1"/>
  <c r="Q152" i="18"/>
  <c r="Q154" i="28" s="1"/>
  <c r="P136" i="13"/>
  <c r="Q136" i="13" s="1"/>
  <c r="P138" i="13"/>
  <c r="Q138" i="13" s="1"/>
  <c r="P140" i="13"/>
  <c r="Q140" i="13" s="1"/>
  <c r="Q149" i="18"/>
  <c r="Q151" i="28" s="1"/>
  <c r="P163" i="28"/>
  <c r="Q161" i="18"/>
  <c r="Q163" i="28" s="1"/>
  <c r="Q158" i="18"/>
  <c r="Q160" i="28" s="1"/>
  <c r="Q150" i="18"/>
  <c r="Q152" i="28" s="1"/>
  <c r="Q142" i="18"/>
  <c r="Q144" i="28" s="1"/>
  <c r="P164" i="28"/>
  <c r="Q162" i="18"/>
  <c r="Q164" i="28" s="1"/>
  <c r="Q145" i="18"/>
  <c r="Q147" i="28" s="1"/>
  <c r="P153" i="28"/>
  <c r="Q151" i="18"/>
  <c r="Q153" i="28" s="1"/>
  <c r="Q156" i="18"/>
  <c r="Q158" i="28" s="1"/>
  <c r="P135" i="13"/>
  <c r="Q135" i="13" s="1"/>
  <c r="P137" i="13"/>
  <c r="Q137" i="13" s="1"/>
  <c r="P139" i="13"/>
  <c r="Q139" i="13" s="1"/>
  <c r="P161" i="28"/>
  <c r="Q159" i="18"/>
  <c r="Q161" i="28" s="1"/>
  <c r="P145" i="28"/>
  <c r="Q143" i="18"/>
  <c r="Q145" i="28" s="1"/>
  <c r="D14" i="18"/>
  <c r="D16" i="28" s="1"/>
  <c r="D15" i="18"/>
  <c r="D17" i="28" s="1"/>
  <c r="D16" i="18"/>
  <c r="D18" i="28" s="1"/>
  <c r="D17" i="18"/>
  <c r="D19" i="28" s="1"/>
  <c r="D18" i="18"/>
  <c r="D20" i="28" s="1"/>
  <c r="D19" i="18"/>
  <c r="D21" i="28" s="1"/>
  <c r="D20" i="18"/>
  <c r="D22" i="28" s="1"/>
  <c r="D21" i="18"/>
  <c r="D23" i="28" s="1"/>
  <c r="D22" i="18"/>
  <c r="D24" i="28" s="1"/>
  <c r="D23" i="18"/>
  <c r="D25" i="28" s="1"/>
  <c r="D24" i="18"/>
  <c r="D26" i="28" s="1"/>
  <c r="D25" i="18"/>
  <c r="D27" i="28" s="1"/>
  <c r="D26" i="18"/>
  <c r="D28" i="28" s="1"/>
  <c r="D27" i="18"/>
  <c r="D29" i="28" s="1"/>
  <c r="D28" i="18"/>
  <c r="D30" i="28" s="1"/>
  <c r="D29" i="18"/>
  <c r="D31" i="28" s="1"/>
  <c r="D30" i="18"/>
  <c r="D32" i="28" s="1"/>
  <c r="D31" i="18"/>
  <c r="D33" i="28" s="1"/>
  <c r="D32" i="18"/>
  <c r="D34" i="28" s="1"/>
  <c r="D33" i="18"/>
  <c r="D35" i="28" s="1"/>
  <c r="D34" i="18"/>
  <c r="D36" i="28" s="1"/>
  <c r="D35" i="18"/>
  <c r="D37" i="28" s="1"/>
  <c r="D36" i="18"/>
  <c r="D38" i="28" s="1"/>
  <c r="D37" i="18"/>
  <c r="D39" i="28" s="1"/>
  <c r="D38" i="18"/>
  <c r="D40" i="28" s="1"/>
  <c r="D39" i="18"/>
  <c r="D41" i="28" s="1"/>
  <c r="D40" i="18"/>
  <c r="D42" i="28" s="1"/>
  <c r="D41" i="18"/>
  <c r="D43" i="28" s="1"/>
  <c r="D42" i="18"/>
  <c r="D44" i="28" s="1"/>
  <c r="D43" i="18"/>
  <c r="D45" i="28" s="1"/>
  <c r="D44" i="18"/>
  <c r="D46" i="28" s="1"/>
  <c r="D45" i="18"/>
  <c r="D47" i="28" s="1"/>
  <c r="D46" i="18"/>
  <c r="D48" i="28" s="1"/>
  <c r="D47" i="18"/>
  <c r="D49" i="28" s="1"/>
  <c r="D48" i="18"/>
  <c r="D50" i="28" s="1"/>
  <c r="D49" i="18"/>
  <c r="D51" i="28" s="1"/>
  <c r="D50" i="18"/>
  <c r="D52" i="28" s="1"/>
  <c r="D51" i="18"/>
  <c r="D53" i="28" s="1"/>
  <c r="D52" i="18"/>
  <c r="D54" i="28" s="1"/>
  <c r="D53" i="18"/>
  <c r="D55" i="28" s="1"/>
  <c r="D54" i="18"/>
  <c r="D56" i="28" s="1"/>
  <c r="D55" i="18"/>
  <c r="D57" i="28" s="1"/>
  <c r="D56" i="18"/>
  <c r="D58" i="28" s="1"/>
  <c r="D57" i="18"/>
  <c r="D59" i="28" s="1"/>
  <c r="D58" i="18"/>
  <c r="D60" i="28" s="1"/>
  <c r="D59" i="18"/>
  <c r="D61" i="28" s="1"/>
  <c r="D60" i="18"/>
  <c r="D62" i="28" s="1"/>
  <c r="D61" i="18"/>
  <c r="D63" i="28" s="1"/>
  <c r="D62" i="18"/>
  <c r="D64" i="28" s="1"/>
  <c r="D63" i="18"/>
  <c r="D65" i="28" s="1"/>
  <c r="D64" i="18"/>
  <c r="D66" i="28" s="1"/>
  <c r="D65" i="18"/>
  <c r="D67" i="28" s="1"/>
  <c r="D66" i="18"/>
  <c r="D68" i="28" s="1"/>
  <c r="D67" i="18"/>
  <c r="D69" i="28" s="1"/>
  <c r="D68" i="18"/>
  <c r="D70" i="28" s="1"/>
  <c r="D69" i="18"/>
  <c r="D71" i="28" s="1"/>
  <c r="D70" i="18"/>
  <c r="D72" i="28" s="1"/>
  <c r="D71" i="18"/>
  <c r="D73" i="28" s="1"/>
  <c r="D72" i="18"/>
  <c r="D74" i="28" s="1"/>
  <c r="D73" i="18"/>
  <c r="D75" i="28" s="1"/>
  <c r="D74" i="18"/>
  <c r="D76" i="28" s="1"/>
  <c r="D75" i="18"/>
  <c r="D77" i="28" s="1"/>
  <c r="D76" i="18"/>
  <c r="D78" i="28" s="1"/>
  <c r="D77" i="18"/>
  <c r="D79" i="28" s="1"/>
  <c r="D78" i="18"/>
  <c r="D80" i="28" s="1"/>
  <c r="D79" i="18"/>
  <c r="D81" i="28" s="1"/>
  <c r="D80" i="18"/>
  <c r="D82" i="28" s="1"/>
  <c r="D81" i="18"/>
  <c r="D83" i="28" s="1"/>
  <c r="D82" i="18"/>
  <c r="D84" i="28" s="1"/>
  <c r="D83" i="18"/>
  <c r="D85" i="28" s="1"/>
  <c r="D84" i="18"/>
  <c r="D86" i="28" s="1"/>
  <c r="D85" i="18"/>
  <c r="D87" i="28" s="1"/>
  <c r="D86" i="18"/>
  <c r="D88" i="28" s="1"/>
  <c r="D87" i="18"/>
  <c r="D89" i="28" s="1"/>
  <c r="D88" i="18"/>
  <c r="D90" i="28" s="1"/>
  <c r="D89" i="18"/>
  <c r="D91" i="28" s="1"/>
  <c r="D90" i="18"/>
  <c r="D92" i="28" s="1"/>
  <c r="D91" i="18"/>
  <c r="D93" i="28" s="1"/>
  <c r="D92" i="18"/>
  <c r="D94" i="28" s="1"/>
  <c r="D93" i="18"/>
  <c r="D95" i="28" s="1"/>
  <c r="D94" i="18"/>
  <c r="D96" i="28" s="1"/>
  <c r="D95" i="18"/>
  <c r="D97" i="28" s="1"/>
  <c r="D96" i="18"/>
  <c r="D98" i="28" s="1"/>
  <c r="D97" i="18"/>
  <c r="D99" i="28" s="1"/>
  <c r="D98" i="18"/>
  <c r="D100" i="28" s="1"/>
  <c r="D99" i="18"/>
  <c r="D101" i="28" s="1"/>
  <c r="D100" i="18"/>
  <c r="D102" i="28" s="1"/>
  <c r="D101" i="18"/>
  <c r="D103" i="28" s="1"/>
  <c r="D102" i="18"/>
  <c r="D104" i="28" s="1"/>
  <c r="D103" i="18"/>
  <c r="D105" i="28" s="1"/>
  <c r="D104" i="18"/>
  <c r="D106" i="28" s="1"/>
  <c r="D105" i="18"/>
  <c r="D107" i="28" s="1"/>
  <c r="D106" i="18"/>
  <c r="D108" i="28" s="1"/>
  <c r="D107" i="18"/>
  <c r="D109" i="28" s="1"/>
  <c r="D108" i="18"/>
  <c r="D110" i="28" s="1"/>
  <c r="D109" i="18"/>
  <c r="D111" i="28" s="1"/>
  <c r="D110" i="18"/>
  <c r="D112" i="28" s="1"/>
  <c r="D111" i="18"/>
  <c r="D113" i="28" s="1"/>
  <c r="D112" i="18"/>
  <c r="D114" i="28" s="1"/>
  <c r="D113" i="18"/>
  <c r="D115" i="28" s="1"/>
  <c r="D114" i="18"/>
  <c r="D116" i="28" s="1"/>
  <c r="D115" i="18"/>
  <c r="D117" i="28" s="1"/>
  <c r="D116" i="18"/>
  <c r="D118" i="28" s="1"/>
  <c r="D117" i="18"/>
  <c r="D119" i="28" s="1"/>
  <c r="D118" i="18"/>
  <c r="D120" i="28" s="1"/>
  <c r="D119" i="18"/>
  <c r="D121" i="28" s="1"/>
  <c r="D120" i="18"/>
  <c r="D122" i="28" s="1"/>
  <c r="D121" i="18"/>
  <c r="D123" i="28" s="1"/>
  <c r="D122" i="18"/>
  <c r="D124" i="28" s="1"/>
  <c r="D123" i="18"/>
  <c r="D125" i="28" s="1"/>
  <c r="D124" i="18"/>
  <c r="D126" i="28" s="1"/>
  <c r="D125" i="18"/>
  <c r="D127" i="28" s="1"/>
  <c r="D126" i="18"/>
  <c r="D128" i="28" s="1"/>
  <c r="D127" i="18"/>
  <c r="D129" i="28" s="1"/>
  <c r="D128" i="18"/>
  <c r="D130" i="28" s="1"/>
  <c r="D129" i="18"/>
  <c r="D131" i="28" s="1"/>
  <c r="D130" i="18"/>
  <c r="D132" i="28" s="1"/>
  <c r="D131" i="18"/>
  <c r="D133" i="28" s="1"/>
  <c r="D132" i="18"/>
  <c r="D134" i="28" s="1"/>
  <c r="D133" i="18"/>
  <c r="D135" i="28" s="1"/>
  <c r="D134" i="18"/>
  <c r="D136" i="28" s="1"/>
  <c r="D135" i="18"/>
  <c r="D137" i="28" s="1"/>
  <c r="D136" i="18"/>
  <c r="D138" i="28" s="1"/>
  <c r="D137" i="18"/>
  <c r="D139" i="28" s="1"/>
  <c r="D138" i="18"/>
  <c r="D140" i="28" s="1"/>
  <c r="D139" i="18"/>
  <c r="D141" i="28" s="1"/>
  <c r="D140" i="18"/>
  <c r="D142" i="28" s="1"/>
  <c r="M107" i="18" l="1"/>
  <c r="M108" i="18"/>
  <c r="M109" i="18"/>
  <c r="M110" i="18"/>
  <c r="M54" i="18"/>
  <c r="M55" i="18"/>
  <c r="M56" i="18"/>
  <c r="M57" i="18"/>
  <c r="M58" i="18"/>
  <c r="M59" i="18"/>
  <c r="M42" i="18"/>
  <c r="M43" i="18"/>
  <c r="M44" i="18"/>
  <c r="M45" i="18"/>
  <c r="I42" i="18"/>
  <c r="I43" i="18"/>
  <c r="I44" i="18"/>
  <c r="I45" i="18"/>
  <c r="I46" i="18"/>
  <c r="H42" i="18"/>
  <c r="H43" i="18"/>
  <c r="H44" i="18"/>
  <c r="H45" i="18"/>
  <c r="G42" i="18"/>
  <c r="G43" i="18"/>
  <c r="G44" i="18"/>
  <c r="E44" i="18"/>
  <c r="E45" i="18"/>
  <c r="E46" i="18"/>
  <c r="E47" i="18"/>
  <c r="C43" i="18"/>
  <c r="C44" i="18"/>
  <c r="C45" i="18"/>
  <c r="O66" i="13"/>
  <c r="O67" i="13"/>
  <c r="O68" i="13"/>
  <c r="C69" i="18" l="1"/>
  <c r="O42" i="13" l="1"/>
  <c r="O43" i="13"/>
  <c r="O44" i="13"/>
  <c r="O45" i="13"/>
  <c r="M113" i="18" l="1"/>
  <c r="M114" i="18"/>
  <c r="M115" i="18"/>
  <c r="M116" i="18"/>
  <c r="M117" i="18"/>
  <c r="O118" i="18"/>
  <c r="O120" i="28" s="1"/>
  <c r="M119" i="18"/>
  <c r="M120" i="18"/>
  <c r="M121" i="18"/>
  <c r="M122" i="18"/>
  <c r="M123" i="18"/>
  <c r="M124" i="18"/>
  <c r="M125" i="18"/>
  <c r="M126" i="18"/>
  <c r="M127" i="18"/>
  <c r="M128" i="18"/>
  <c r="M129" i="18"/>
  <c r="M130" i="18"/>
  <c r="M131" i="18"/>
  <c r="M132" i="18"/>
  <c r="M133" i="18"/>
  <c r="M134" i="18"/>
  <c r="M135" i="18"/>
  <c r="M136" i="18"/>
  <c r="M137" i="18"/>
  <c r="M138" i="18"/>
  <c r="M139" i="18"/>
  <c r="M140" i="18"/>
  <c r="L113" i="18"/>
  <c r="L115" i="28" s="1"/>
  <c r="L114" i="18"/>
  <c r="L116" i="28" s="1"/>
  <c r="L115" i="18"/>
  <c r="L117" i="28" s="1"/>
  <c r="L116" i="18"/>
  <c r="L118" i="28" s="1"/>
  <c r="L117" i="18"/>
  <c r="L119" i="28" s="1"/>
  <c r="L119" i="18"/>
  <c r="L121" i="28" s="1"/>
  <c r="L120" i="18"/>
  <c r="L122" i="28" s="1"/>
  <c r="L121" i="18"/>
  <c r="L123" i="28" s="1"/>
  <c r="L123" i="18"/>
  <c r="L125" i="28" s="1"/>
  <c r="L124" i="18"/>
  <c r="L126" i="28" s="1"/>
  <c r="L125" i="18"/>
  <c r="L127" i="28" s="1"/>
  <c r="L126" i="18"/>
  <c r="L128" i="28" s="1"/>
  <c r="L127" i="18"/>
  <c r="L129" i="28" s="1"/>
  <c r="L128" i="18"/>
  <c r="L130" i="28" s="1"/>
  <c r="L129" i="18"/>
  <c r="L131" i="28" s="1"/>
  <c r="L130" i="18"/>
  <c r="L132" i="28" s="1"/>
  <c r="L131" i="18"/>
  <c r="L133" i="28" s="1"/>
  <c r="L132" i="18"/>
  <c r="L134" i="28" s="1"/>
  <c r="L133" i="18"/>
  <c r="L135" i="28" s="1"/>
  <c r="L134" i="18"/>
  <c r="L136" i="28" s="1"/>
  <c r="L135" i="18"/>
  <c r="L137" i="28" s="1"/>
  <c r="L136" i="18"/>
  <c r="L138" i="28" s="1"/>
  <c r="L137" i="18"/>
  <c r="L139" i="28" s="1"/>
  <c r="L138" i="18"/>
  <c r="L140" i="28" s="1"/>
  <c r="L139" i="18"/>
  <c r="L141" i="28" s="1"/>
  <c r="L140" i="18"/>
  <c r="L142" i="28" s="1"/>
  <c r="J113" i="18"/>
  <c r="J114" i="18"/>
  <c r="J115" i="18"/>
  <c r="J116" i="18"/>
  <c r="J117" i="18"/>
  <c r="N118" i="18"/>
  <c r="N120" i="28" s="1"/>
  <c r="N122" i="18"/>
  <c r="N124" i="28" s="1"/>
  <c r="J123" i="18"/>
  <c r="J124" i="18"/>
  <c r="J125" i="18"/>
  <c r="J126" i="18"/>
  <c r="N127" i="18"/>
  <c r="N129" i="28" s="1"/>
  <c r="J128" i="18"/>
  <c r="J129" i="18"/>
  <c r="J130" i="18"/>
  <c r="J131" i="18"/>
  <c r="J132" i="18"/>
  <c r="J133" i="18"/>
  <c r="J134" i="18"/>
  <c r="J135" i="18"/>
  <c r="J136" i="18"/>
  <c r="J137" i="18"/>
  <c r="J138" i="18"/>
  <c r="J139" i="18"/>
  <c r="J140" i="18"/>
  <c r="I113" i="18"/>
  <c r="I115" i="28" s="1"/>
  <c r="I114" i="18"/>
  <c r="I116" i="28" s="1"/>
  <c r="I115" i="18"/>
  <c r="I117" i="28" s="1"/>
  <c r="I116" i="18"/>
  <c r="I118" i="28" s="1"/>
  <c r="I117" i="18"/>
  <c r="I119" i="28" s="1"/>
  <c r="I118" i="18"/>
  <c r="I120" i="28" s="1"/>
  <c r="I119" i="18"/>
  <c r="I121" i="28" s="1"/>
  <c r="I120" i="18"/>
  <c r="I122" i="28" s="1"/>
  <c r="I121" i="18"/>
  <c r="I123" i="28" s="1"/>
  <c r="I122" i="18"/>
  <c r="I124" i="28" s="1"/>
  <c r="I123" i="18"/>
  <c r="I125" i="28" s="1"/>
  <c r="I124" i="18"/>
  <c r="I126" i="28" s="1"/>
  <c r="I125" i="18"/>
  <c r="I127" i="28" s="1"/>
  <c r="I126" i="18"/>
  <c r="I128" i="28" s="1"/>
  <c r="I127" i="18"/>
  <c r="I129" i="28" s="1"/>
  <c r="I128" i="18"/>
  <c r="I130" i="28" s="1"/>
  <c r="I129" i="18"/>
  <c r="I131" i="28" s="1"/>
  <c r="I130" i="18"/>
  <c r="I132" i="28" s="1"/>
  <c r="I131" i="18"/>
  <c r="I133" i="28" s="1"/>
  <c r="I132" i="18"/>
  <c r="I134" i="28" s="1"/>
  <c r="I133" i="18"/>
  <c r="I135" i="28" s="1"/>
  <c r="I134" i="18"/>
  <c r="I136" i="28" s="1"/>
  <c r="I135" i="18"/>
  <c r="I137" i="28" s="1"/>
  <c r="I136" i="18"/>
  <c r="I138" i="28" s="1"/>
  <c r="I137" i="18"/>
  <c r="I139" i="28" s="1"/>
  <c r="I138" i="18"/>
  <c r="I140" i="28" s="1"/>
  <c r="I139" i="18"/>
  <c r="I141" i="28" s="1"/>
  <c r="I140" i="18"/>
  <c r="I142" i="28" s="1"/>
  <c r="H113" i="18"/>
  <c r="H115" i="28" s="1"/>
  <c r="H114" i="18"/>
  <c r="H116" i="28" s="1"/>
  <c r="H115" i="18"/>
  <c r="H117" i="28" s="1"/>
  <c r="H116" i="18"/>
  <c r="H118" i="28" s="1"/>
  <c r="H117" i="18"/>
  <c r="H119" i="28" s="1"/>
  <c r="H118" i="18"/>
  <c r="H120" i="28" s="1"/>
  <c r="H119" i="18"/>
  <c r="H121" i="28" s="1"/>
  <c r="H120" i="18"/>
  <c r="H122" i="28" s="1"/>
  <c r="H121" i="18"/>
  <c r="H123" i="28" s="1"/>
  <c r="H122" i="18"/>
  <c r="H124" i="28" s="1"/>
  <c r="H123" i="18"/>
  <c r="H125" i="28" s="1"/>
  <c r="H124" i="18"/>
  <c r="H126" i="28" s="1"/>
  <c r="H125" i="18"/>
  <c r="H127" i="28" s="1"/>
  <c r="H126" i="18"/>
  <c r="H128" i="28" s="1"/>
  <c r="H127" i="18"/>
  <c r="H129" i="28" s="1"/>
  <c r="H128" i="18"/>
  <c r="H130" i="28" s="1"/>
  <c r="H129" i="18"/>
  <c r="H131" i="28" s="1"/>
  <c r="H130" i="18"/>
  <c r="H132" i="28" s="1"/>
  <c r="H131" i="18"/>
  <c r="H133" i="28" s="1"/>
  <c r="H132" i="18"/>
  <c r="H134" i="28" s="1"/>
  <c r="H133" i="18"/>
  <c r="H135" i="28" s="1"/>
  <c r="H134" i="18"/>
  <c r="H136" i="28" s="1"/>
  <c r="H135" i="18"/>
  <c r="H137" i="28" s="1"/>
  <c r="H136" i="18"/>
  <c r="H138" i="28" s="1"/>
  <c r="H137" i="18"/>
  <c r="H139" i="28" s="1"/>
  <c r="H138" i="18"/>
  <c r="H140" i="28" s="1"/>
  <c r="H139" i="18"/>
  <c r="H141" i="28" s="1"/>
  <c r="H140" i="18"/>
  <c r="H142" i="28" s="1"/>
  <c r="G113" i="18"/>
  <c r="G115" i="28" s="1"/>
  <c r="G114" i="18"/>
  <c r="G116" i="28" s="1"/>
  <c r="G115" i="18"/>
  <c r="G117" i="28" s="1"/>
  <c r="G116" i="18"/>
  <c r="G118" i="28" s="1"/>
  <c r="G117" i="18"/>
  <c r="G119" i="28" s="1"/>
  <c r="G118" i="18"/>
  <c r="G120" i="28" s="1"/>
  <c r="G119" i="18"/>
  <c r="G121" i="28" s="1"/>
  <c r="G120" i="18"/>
  <c r="G122" i="28" s="1"/>
  <c r="G121" i="18"/>
  <c r="G123" i="28" s="1"/>
  <c r="G122" i="18"/>
  <c r="G124" i="28" s="1"/>
  <c r="G123" i="18"/>
  <c r="G125" i="28" s="1"/>
  <c r="G124" i="18"/>
  <c r="G126" i="28" s="1"/>
  <c r="G125" i="18"/>
  <c r="G127" i="28" s="1"/>
  <c r="G126" i="18"/>
  <c r="G128" i="28" s="1"/>
  <c r="G127" i="18"/>
  <c r="G129" i="28" s="1"/>
  <c r="G128" i="18"/>
  <c r="G130" i="28" s="1"/>
  <c r="G129" i="18"/>
  <c r="G131" i="28" s="1"/>
  <c r="G130" i="18"/>
  <c r="G132" i="28" s="1"/>
  <c r="G131" i="18"/>
  <c r="G133" i="28" s="1"/>
  <c r="G132" i="18"/>
  <c r="G134" i="28" s="1"/>
  <c r="G133" i="18"/>
  <c r="G135" i="28" s="1"/>
  <c r="G134" i="18"/>
  <c r="G136" i="28" s="1"/>
  <c r="G135" i="18"/>
  <c r="G137" i="28" s="1"/>
  <c r="G136" i="18"/>
  <c r="G138" i="28" s="1"/>
  <c r="G137" i="18"/>
  <c r="G139" i="28" s="1"/>
  <c r="G138" i="18"/>
  <c r="G140" i="28" s="1"/>
  <c r="G139" i="18"/>
  <c r="G141" i="28" s="1"/>
  <c r="G140" i="18"/>
  <c r="G142" i="28" s="1"/>
  <c r="F113" i="18"/>
  <c r="F115" i="28" s="1"/>
  <c r="F114" i="18"/>
  <c r="F116" i="28" s="1"/>
  <c r="F115" i="18"/>
  <c r="F117" i="28" s="1"/>
  <c r="F116" i="18"/>
  <c r="F118" i="28" s="1"/>
  <c r="F117" i="18"/>
  <c r="F119" i="28" s="1"/>
  <c r="F118" i="18"/>
  <c r="F120" i="28" s="1"/>
  <c r="F119" i="18"/>
  <c r="F121" i="28" s="1"/>
  <c r="F120" i="18"/>
  <c r="F122" i="28" s="1"/>
  <c r="F121" i="18"/>
  <c r="F123" i="28" s="1"/>
  <c r="F122" i="18"/>
  <c r="F124" i="28" s="1"/>
  <c r="F123" i="18"/>
  <c r="F125" i="28" s="1"/>
  <c r="F124" i="18"/>
  <c r="F126" i="28" s="1"/>
  <c r="F125" i="18"/>
  <c r="F127" i="28" s="1"/>
  <c r="F126" i="18"/>
  <c r="F128" i="28" s="1"/>
  <c r="F127" i="18"/>
  <c r="F129" i="28" s="1"/>
  <c r="F128" i="18"/>
  <c r="F130" i="28" s="1"/>
  <c r="F129" i="18"/>
  <c r="F131" i="28" s="1"/>
  <c r="F130" i="18"/>
  <c r="F132" i="28" s="1"/>
  <c r="F131" i="18"/>
  <c r="F133" i="28" s="1"/>
  <c r="F132" i="18"/>
  <c r="F134" i="28" s="1"/>
  <c r="F133" i="18"/>
  <c r="F135" i="28" s="1"/>
  <c r="F134" i="18"/>
  <c r="F136" i="28" s="1"/>
  <c r="F135" i="18"/>
  <c r="F137" i="28" s="1"/>
  <c r="F136" i="18"/>
  <c r="F138" i="28" s="1"/>
  <c r="F137" i="18"/>
  <c r="F139" i="28" s="1"/>
  <c r="F138" i="18"/>
  <c r="F140" i="28" s="1"/>
  <c r="F139" i="18"/>
  <c r="F141" i="28" s="1"/>
  <c r="F140" i="18"/>
  <c r="F142" i="28" s="1"/>
  <c r="E113" i="18"/>
  <c r="E115" i="28" s="1"/>
  <c r="E114" i="18"/>
  <c r="E116" i="28" s="1"/>
  <c r="E115" i="18"/>
  <c r="E117" i="28" s="1"/>
  <c r="E116" i="18"/>
  <c r="E118" i="28" s="1"/>
  <c r="E117" i="18"/>
  <c r="E119" i="28" s="1"/>
  <c r="E118" i="18"/>
  <c r="E120" i="28" s="1"/>
  <c r="E119" i="18"/>
  <c r="E121" i="28" s="1"/>
  <c r="E120" i="18"/>
  <c r="E122" i="28" s="1"/>
  <c r="E121" i="18"/>
  <c r="E123" i="28" s="1"/>
  <c r="E122" i="18"/>
  <c r="E124" i="28" s="1"/>
  <c r="E123" i="18"/>
  <c r="E125" i="28" s="1"/>
  <c r="E124" i="18"/>
  <c r="E126" i="28" s="1"/>
  <c r="E125" i="18"/>
  <c r="E127" i="28" s="1"/>
  <c r="E126" i="18"/>
  <c r="E128" i="28" s="1"/>
  <c r="E127" i="18"/>
  <c r="E129" i="28" s="1"/>
  <c r="E128" i="18"/>
  <c r="E130" i="28" s="1"/>
  <c r="E129" i="18"/>
  <c r="E131" i="28" s="1"/>
  <c r="E130" i="18"/>
  <c r="E132" i="28" s="1"/>
  <c r="E131" i="18"/>
  <c r="E133" i="28" s="1"/>
  <c r="E132" i="18"/>
  <c r="E134" i="28" s="1"/>
  <c r="E133" i="18"/>
  <c r="E135" i="28" s="1"/>
  <c r="E134" i="18"/>
  <c r="E136" i="28" s="1"/>
  <c r="E135" i="18"/>
  <c r="E137" i="28" s="1"/>
  <c r="E136" i="18"/>
  <c r="E138" i="28" s="1"/>
  <c r="E137" i="18"/>
  <c r="E139" i="28" s="1"/>
  <c r="E138" i="18"/>
  <c r="E140" i="28" s="1"/>
  <c r="E139" i="18"/>
  <c r="E141" i="28" s="1"/>
  <c r="E140" i="18"/>
  <c r="E142" i="28" s="1"/>
  <c r="C120" i="18"/>
  <c r="C122" i="28" s="1"/>
  <c r="C121" i="18"/>
  <c r="C122" i="18"/>
  <c r="C124" i="28" s="1"/>
  <c r="C123" i="18"/>
  <c r="C124" i="18"/>
  <c r="C126" i="28" s="1"/>
  <c r="C125" i="18"/>
  <c r="C126" i="18"/>
  <c r="C128" i="28" s="1"/>
  <c r="C127" i="18"/>
  <c r="C129" i="28" s="1"/>
  <c r="C128" i="18"/>
  <c r="C130" i="28" s="1"/>
  <c r="C129" i="18"/>
  <c r="C130" i="18"/>
  <c r="C132" i="28" s="1"/>
  <c r="C131" i="18"/>
  <c r="C132" i="18"/>
  <c r="C134" i="28" s="1"/>
  <c r="C133" i="18"/>
  <c r="C134" i="18"/>
  <c r="C136" i="28" s="1"/>
  <c r="C135" i="18"/>
  <c r="C137" i="28" s="1"/>
  <c r="C136" i="18"/>
  <c r="C137" i="18"/>
  <c r="C138" i="18"/>
  <c r="C139" i="18"/>
  <c r="C141" i="28" s="1"/>
  <c r="C140" i="18"/>
  <c r="C113" i="18"/>
  <c r="C114" i="18"/>
  <c r="C116" i="28" s="1"/>
  <c r="C115" i="18"/>
  <c r="C117" i="28" s="1"/>
  <c r="C116" i="18"/>
  <c r="C118" i="28" s="1"/>
  <c r="C117" i="18"/>
  <c r="C118" i="18"/>
  <c r="C120" i="28" s="1"/>
  <c r="C119" i="18"/>
  <c r="C112" i="18"/>
  <c r="B115" i="18"/>
  <c r="B127" i="18"/>
  <c r="B135" i="18"/>
  <c r="B139" i="18"/>
  <c r="O140" i="18" l="1"/>
  <c r="O142" i="28" s="1"/>
  <c r="M142" i="28"/>
  <c r="O138" i="18"/>
  <c r="O140" i="28" s="1"/>
  <c r="M140" i="28"/>
  <c r="O136" i="18"/>
  <c r="O138" i="28" s="1"/>
  <c r="M138" i="28"/>
  <c r="O134" i="18"/>
  <c r="O136" i="28" s="1"/>
  <c r="M136" i="28"/>
  <c r="O132" i="18"/>
  <c r="O134" i="28" s="1"/>
  <c r="M134" i="28"/>
  <c r="O130" i="18"/>
  <c r="O132" i="28" s="1"/>
  <c r="M132" i="28"/>
  <c r="O128" i="18"/>
  <c r="O130" i="28" s="1"/>
  <c r="M130" i="28"/>
  <c r="O126" i="18"/>
  <c r="O128" i="28" s="1"/>
  <c r="M128" i="28"/>
  <c r="O124" i="18"/>
  <c r="O126" i="28" s="1"/>
  <c r="M126" i="28"/>
  <c r="O122" i="18"/>
  <c r="O124" i="28" s="1"/>
  <c r="M124" i="28"/>
  <c r="O120" i="18"/>
  <c r="O122" i="28" s="1"/>
  <c r="M122" i="28"/>
  <c r="O116" i="18"/>
  <c r="O118" i="28" s="1"/>
  <c r="M118" i="28"/>
  <c r="O114" i="18"/>
  <c r="O116" i="28" s="1"/>
  <c r="M116" i="28"/>
  <c r="O139" i="18"/>
  <c r="O141" i="28" s="1"/>
  <c r="M141" i="28"/>
  <c r="O137" i="18"/>
  <c r="O139" i="28" s="1"/>
  <c r="M139" i="28"/>
  <c r="O135" i="18"/>
  <c r="O137" i="28" s="1"/>
  <c r="M137" i="28"/>
  <c r="O133" i="18"/>
  <c r="O135" i="28" s="1"/>
  <c r="M135" i="28"/>
  <c r="O131" i="18"/>
  <c r="O133" i="28" s="1"/>
  <c r="M133" i="28"/>
  <c r="O129" i="18"/>
  <c r="O131" i="28" s="1"/>
  <c r="M131" i="28"/>
  <c r="O127" i="18"/>
  <c r="O129" i="28" s="1"/>
  <c r="M129" i="28"/>
  <c r="O125" i="18"/>
  <c r="O127" i="28" s="1"/>
  <c r="M127" i="28"/>
  <c r="O123" i="18"/>
  <c r="O125" i="28" s="1"/>
  <c r="M125" i="28"/>
  <c r="O121" i="18"/>
  <c r="O123" i="28" s="1"/>
  <c r="M123" i="28"/>
  <c r="O119" i="18"/>
  <c r="O121" i="28" s="1"/>
  <c r="M121" i="28"/>
  <c r="O117" i="18"/>
  <c r="O119" i="28" s="1"/>
  <c r="M119" i="28"/>
  <c r="O115" i="18"/>
  <c r="O117" i="28" s="1"/>
  <c r="M117" i="28"/>
  <c r="O113" i="18"/>
  <c r="O115" i="28" s="1"/>
  <c r="M115" i="28"/>
  <c r="N140" i="18"/>
  <c r="N142" i="28" s="1"/>
  <c r="J142" i="28"/>
  <c r="N138" i="18"/>
  <c r="N140" i="28" s="1"/>
  <c r="J140" i="28"/>
  <c r="N136" i="18"/>
  <c r="N138" i="28" s="1"/>
  <c r="J138" i="28"/>
  <c r="N134" i="18"/>
  <c r="N136" i="28" s="1"/>
  <c r="J136" i="28"/>
  <c r="N132" i="18"/>
  <c r="N134" i="28" s="1"/>
  <c r="J134" i="28"/>
  <c r="N130" i="18"/>
  <c r="N132" i="28" s="1"/>
  <c r="J132" i="28"/>
  <c r="N128" i="18"/>
  <c r="N130" i="28" s="1"/>
  <c r="J130" i="28"/>
  <c r="N126" i="18"/>
  <c r="N128" i="28" s="1"/>
  <c r="J128" i="28"/>
  <c r="N124" i="18"/>
  <c r="N126" i="28" s="1"/>
  <c r="J126" i="28"/>
  <c r="N120" i="18"/>
  <c r="N122" i="28" s="1"/>
  <c r="J122" i="28"/>
  <c r="N116" i="18"/>
  <c r="N118" i="28" s="1"/>
  <c r="J118" i="28"/>
  <c r="N114" i="18"/>
  <c r="N116" i="28" s="1"/>
  <c r="J116" i="28"/>
  <c r="N139" i="18"/>
  <c r="N141" i="28" s="1"/>
  <c r="J141" i="28"/>
  <c r="N137" i="18"/>
  <c r="N139" i="28" s="1"/>
  <c r="J139" i="28"/>
  <c r="N135" i="18"/>
  <c r="N137" i="28" s="1"/>
  <c r="J137" i="28"/>
  <c r="N133" i="18"/>
  <c r="N135" i="28" s="1"/>
  <c r="J135" i="28"/>
  <c r="N131" i="18"/>
  <c r="N133" i="28" s="1"/>
  <c r="J133" i="28"/>
  <c r="N129" i="18"/>
  <c r="N131" i="28" s="1"/>
  <c r="J131" i="28"/>
  <c r="N125" i="18"/>
  <c r="N127" i="28" s="1"/>
  <c r="J127" i="28"/>
  <c r="N123" i="18"/>
  <c r="N125" i="28" s="1"/>
  <c r="J125" i="28"/>
  <c r="N121" i="18"/>
  <c r="N123" i="28" s="1"/>
  <c r="J123" i="28"/>
  <c r="N119" i="18"/>
  <c r="N121" i="28" s="1"/>
  <c r="J121" i="28"/>
  <c r="N117" i="18"/>
  <c r="N119" i="28" s="1"/>
  <c r="J119" i="28"/>
  <c r="N115" i="18"/>
  <c r="N117" i="28" s="1"/>
  <c r="J117" i="28"/>
  <c r="N113" i="18"/>
  <c r="N115" i="28" s="1"/>
  <c r="J115" i="28"/>
  <c r="B140" i="18"/>
  <c r="C142" i="28"/>
  <c r="B138" i="18"/>
  <c r="C140" i="28"/>
  <c r="B136" i="18"/>
  <c r="C138" i="28"/>
  <c r="B119" i="18"/>
  <c r="C121" i="28"/>
  <c r="B117" i="18"/>
  <c r="C119" i="28"/>
  <c r="B113" i="18"/>
  <c r="C115" i="28"/>
  <c r="B137" i="18"/>
  <c r="C139" i="28"/>
  <c r="B133" i="18"/>
  <c r="C135" i="28"/>
  <c r="B131" i="18"/>
  <c r="C133" i="28"/>
  <c r="B129" i="18"/>
  <c r="C131" i="28"/>
  <c r="B125" i="18"/>
  <c r="C127" i="28"/>
  <c r="B123" i="18"/>
  <c r="C125" i="28"/>
  <c r="B121" i="18"/>
  <c r="C123" i="28"/>
  <c r="K140" i="18"/>
  <c r="K142" i="28" s="1"/>
  <c r="K138" i="18"/>
  <c r="K140" i="28" s="1"/>
  <c r="K136" i="18"/>
  <c r="K138" i="28" s="1"/>
  <c r="K139" i="18"/>
  <c r="K141" i="28" s="1"/>
  <c r="K137" i="18"/>
  <c r="K139" i="28" s="1"/>
  <c r="K135" i="18"/>
  <c r="K137" i="28" s="1"/>
  <c r="K134" i="18"/>
  <c r="K136" i="28" s="1"/>
  <c r="K132" i="18"/>
  <c r="K134" i="28" s="1"/>
  <c r="K130" i="18"/>
  <c r="K132" i="28" s="1"/>
  <c r="K128" i="18"/>
  <c r="K130" i="28" s="1"/>
  <c r="K126" i="18"/>
  <c r="K128" i="28" s="1"/>
  <c r="K124" i="18"/>
  <c r="K126" i="28" s="1"/>
  <c r="K122" i="18"/>
  <c r="K124" i="28" s="1"/>
  <c r="K120" i="18"/>
  <c r="K122" i="28" s="1"/>
  <c r="K118" i="18"/>
  <c r="K120" i="28" s="1"/>
  <c r="K116" i="18"/>
  <c r="K118" i="28" s="1"/>
  <c r="K114" i="18"/>
  <c r="K116" i="28" s="1"/>
  <c r="K133" i="18"/>
  <c r="K135" i="28" s="1"/>
  <c r="K131" i="18"/>
  <c r="K133" i="28" s="1"/>
  <c r="K129" i="18"/>
  <c r="K131" i="28" s="1"/>
  <c r="K127" i="18"/>
  <c r="K129" i="28" s="1"/>
  <c r="K125" i="18"/>
  <c r="K127" i="28" s="1"/>
  <c r="K123" i="18"/>
  <c r="K125" i="28" s="1"/>
  <c r="K121" i="18"/>
  <c r="K123" i="28" s="1"/>
  <c r="K119" i="18"/>
  <c r="K121" i="28" s="1"/>
  <c r="K117" i="18"/>
  <c r="K119" i="28" s="1"/>
  <c r="K115" i="18"/>
  <c r="K117" i="28" s="1"/>
  <c r="K113" i="18"/>
  <c r="K115" i="28" s="1"/>
  <c r="B134" i="18"/>
  <c r="B132" i="18"/>
  <c r="B130" i="18"/>
  <c r="B128" i="18"/>
  <c r="B126" i="18"/>
  <c r="B124" i="18"/>
  <c r="B122" i="18"/>
  <c r="B120" i="18"/>
  <c r="B118" i="18"/>
  <c r="B116" i="18"/>
  <c r="B114" i="18"/>
  <c r="P122" i="18"/>
  <c r="P118" i="18"/>
  <c r="P127" i="18"/>
  <c r="P136" i="18" l="1"/>
  <c r="P138" i="28" s="1"/>
  <c r="P113" i="18"/>
  <c r="P137" i="18"/>
  <c r="P139" i="28" s="1"/>
  <c r="P140" i="18"/>
  <c r="P142" i="28" s="1"/>
  <c r="P128" i="18"/>
  <c r="P116" i="18"/>
  <c r="P120" i="18"/>
  <c r="P124" i="18"/>
  <c r="P132" i="18"/>
  <c r="Q136" i="18"/>
  <c r="Q138" i="28" s="1"/>
  <c r="Q140" i="18"/>
  <c r="Q142" i="28" s="1"/>
  <c r="P121" i="18"/>
  <c r="P133" i="18"/>
  <c r="Q133" i="18" s="1"/>
  <c r="Q135" i="28" s="1"/>
  <c r="P114" i="18"/>
  <c r="P126" i="18"/>
  <c r="Q126" i="18" s="1"/>
  <c r="Q128" i="28" s="1"/>
  <c r="P130" i="18"/>
  <c r="P134" i="18"/>
  <c r="Q134" i="18" s="1"/>
  <c r="Q136" i="28" s="1"/>
  <c r="P138" i="18"/>
  <c r="P140" i="28" s="1"/>
  <c r="Q138" i="18"/>
  <c r="Q140" i="28" s="1"/>
  <c r="P117" i="18"/>
  <c r="P125" i="18"/>
  <c r="Q125" i="18" s="1"/>
  <c r="Q127" i="28" s="1"/>
  <c r="P129" i="18"/>
  <c r="Q137" i="18"/>
  <c r="Q139" i="28" s="1"/>
  <c r="P115" i="18"/>
  <c r="P117" i="28" s="1"/>
  <c r="P119" i="18"/>
  <c r="P121" i="28" s="1"/>
  <c r="P123" i="18"/>
  <c r="P125" i="28" s="1"/>
  <c r="P131" i="18"/>
  <c r="Q131" i="18" s="1"/>
  <c r="Q133" i="28" s="1"/>
  <c r="P135" i="18"/>
  <c r="P137" i="28" s="1"/>
  <c r="P139" i="18"/>
  <c r="P141" i="28" s="1"/>
  <c r="Q117" i="18"/>
  <c r="Q119" i="28" s="1"/>
  <c r="P119" i="28"/>
  <c r="Q118" i="18"/>
  <c r="Q120" i="28" s="1"/>
  <c r="P120" i="28"/>
  <c r="Q115" i="18"/>
  <c r="Q117" i="28" s="1"/>
  <c r="Q119" i="18"/>
  <c r="Q121" i="28" s="1"/>
  <c r="Q123" i="18"/>
  <c r="Q125" i="28" s="1"/>
  <c r="Q127" i="18"/>
  <c r="Q129" i="28" s="1"/>
  <c r="P129" i="28"/>
  <c r="Q116" i="18"/>
  <c r="Q118" i="28" s="1"/>
  <c r="P118" i="28"/>
  <c r="Q120" i="18"/>
  <c r="Q122" i="28" s="1"/>
  <c r="P122" i="28"/>
  <c r="Q124" i="18"/>
  <c r="Q126" i="28" s="1"/>
  <c r="P126" i="28"/>
  <c r="Q128" i="18"/>
  <c r="Q130" i="28" s="1"/>
  <c r="P130" i="28"/>
  <c r="Q132" i="18"/>
  <c r="Q134" i="28" s="1"/>
  <c r="P134" i="28"/>
  <c r="Q113" i="18"/>
  <c r="Q115" i="28" s="1"/>
  <c r="P115" i="28"/>
  <c r="Q121" i="18"/>
  <c r="Q123" i="28" s="1"/>
  <c r="P123" i="28"/>
  <c r="Q129" i="18"/>
  <c r="Q131" i="28" s="1"/>
  <c r="P131" i="28"/>
  <c r="P135" i="28"/>
  <c r="Q114" i="18"/>
  <c r="Q116" i="28" s="1"/>
  <c r="P116" i="28"/>
  <c r="Q122" i="18"/>
  <c r="Q124" i="28" s="1"/>
  <c r="P124" i="28"/>
  <c r="P128" i="28"/>
  <c r="Q130" i="18"/>
  <c r="Q132" i="28" s="1"/>
  <c r="P132" i="28"/>
  <c r="P136" i="28"/>
  <c r="P134" i="13"/>
  <c r="Q134" i="13" s="1"/>
  <c r="O134" i="13"/>
  <c r="K134" i="13"/>
  <c r="P133" i="13"/>
  <c r="Q133" i="13" s="1"/>
  <c r="O133" i="13"/>
  <c r="Q132" i="13"/>
  <c r="P132" i="13"/>
  <c r="O132" i="13"/>
  <c r="B132" i="13"/>
  <c r="B133" i="13"/>
  <c r="B134" i="13"/>
  <c r="B135" i="13"/>
  <c r="B136" i="13"/>
  <c r="B137" i="13"/>
  <c r="B138" i="13"/>
  <c r="B139" i="13"/>
  <c r="B140" i="13"/>
  <c r="B115" i="13"/>
  <c r="B116" i="13"/>
  <c r="B117" i="13"/>
  <c r="B118" i="13"/>
  <c r="B119" i="13"/>
  <c r="B120" i="13"/>
  <c r="B121" i="13"/>
  <c r="B122" i="13"/>
  <c r="B123" i="13"/>
  <c r="B124" i="13"/>
  <c r="B125" i="13"/>
  <c r="B126" i="13"/>
  <c r="B127" i="13"/>
  <c r="B128" i="13"/>
  <c r="B129" i="13"/>
  <c r="B130" i="13"/>
  <c r="B131" i="13"/>
  <c r="B113" i="13"/>
  <c r="B114" i="13"/>
  <c r="P131" i="13"/>
  <c r="Q131" i="13" s="1"/>
  <c r="O131" i="13"/>
  <c r="P130" i="13"/>
  <c r="Q130" i="13" s="1"/>
  <c r="O130" i="13"/>
  <c r="P129" i="13"/>
  <c r="Q129" i="13" s="1"/>
  <c r="O129" i="13"/>
  <c r="P128" i="13"/>
  <c r="Q128" i="13" s="1"/>
  <c r="O128" i="13"/>
  <c r="P127" i="13"/>
  <c r="Q127" i="13" s="1"/>
  <c r="O127" i="13"/>
  <c r="P126" i="13"/>
  <c r="Q126" i="13" s="1"/>
  <c r="O126" i="13"/>
  <c r="P125" i="13"/>
  <c r="Q125" i="13" s="1"/>
  <c r="O125" i="13"/>
  <c r="Q124" i="13"/>
  <c r="P124" i="13"/>
  <c r="O124" i="13"/>
  <c r="P123" i="13"/>
  <c r="Q123" i="13" s="1"/>
  <c r="O123" i="13"/>
  <c r="P122" i="13"/>
  <c r="Q122" i="13" s="1"/>
  <c r="O122" i="13"/>
  <c r="P121" i="13"/>
  <c r="Q121" i="13" s="1"/>
  <c r="O121" i="13"/>
  <c r="P120" i="13"/>
  <c r="Q120" i="13" s="1"/>
  <c r="O120" i="13"/>
  <c r="P119" i="13"/>
  <c r="Q119" i="13" s="1"/>
  <c r="O119" i="13"/>
  <c r="P118" i="13"/>
  <c r="Q118" i="13" s="1"/>
  <c r="O118" i="13"/>
  <c r="K118" i="13"/>
  <c r="P117" i="13"/>
  <c r="Q117" i="13" s="1"/>
  <c r="O117" i="13"/>
  <c r="P116" i="13"/>
  <c r="Q116" i="13" s="1"/>
  <c r="O116" i="13"/>
  <c r="P115" i="13"/>
  <c r="Q115" i="13" s="1"/>
  <c r="O115" i="13"/>
  <c r="P114" i="13"/>
  <c r="Q114" i="13" s="1"/>
  <c r="O114" i="13"/>
  <c r="P113" i="13"/>
  <c r="Q113" i="13" s="1"/>
  <c r="O113" i="13"/>
  <c r="Q112" i="13"/>
  <c r="P112" i="13"/>
  <c r="O112" i="13"/>
  <c r="P111" i="13"/>
  <c r="Q111" i="13" s="1"/>
  <c r="O111" i="13"/>
  <c r="P110" i="13"/>
  <c r="Q110" i="13" s="1"/>
  <c r="O110" i="13"/>
  <c r="P109" i="13"/>
  <c r="Q109" i="13" s="1"/>
  <c r="O109" i="13"/>
  <c r="K109" i="13"/>
  <c r="P108" i="13"/>
  <c r="Q108" i="13" s="1"/>
  <c r="O108" i="13"/>
  <c r="K108" i="13"/>
  <c r="P107" i="13"/>
  <c r="Q107" i="13" s="1"/>
  <c r="O107" i="13"/>
  <c r="K107" i="13"/>
  <c r="Q106" i="13"/>
  <c r="P106" i="13"/>
  <c r="O106" i="13"/>
  <c r="K106" i="13"/>
  <c r="P105" i="13"/>
  <c r="Q105" i="13" s="1"/>
  <c r="O105" i="13"/>
  <c r="K105" i="13"/>
  <c r="P104" i="13"/>
  <c r="Q104" i="13" s="1"/>
  <c r="O104" i="13"/>
  <c r="K104" i="13"/>
  <c r="P103" i="13"/>
  <c r="Q103" i="13" s="1"/>
  <c r="O103" i="13"/>
  <c r="K103" i="13"/>
  <c r="P102" i="13"/>
  <c r="Q102" i="13" s="1"/>
  <c r="O102" i="13"/>
  <c r="K102" i="13"/>
  <c r="P101" i="13"/>
  <c r="Q101" i="13" s="1"/>
  <c r="O101" i="13"/>
  <c r="K101" i="13"/>
  <c r="P100" i="13"/>
  <c r="Q100" i="13" s="1"/>
  <c r="O100" i="13"/>
  <c r="K100" i="13"/>
  <c r="P99" i="13"/>
  <c r="Q99" i="13" s="1"/>
  <c r="O99" i="13"/>
  <c r="K99" i="13"/>
  <c r="Q98" i="13"/>
  <c r="P98" i="13"/>
  <c r="O98" i="13"/>
  <c r="K98" i="13"/>
  <c r="P97" i="13"/>
  <c r="Q97" i="13" s="1"/>
  <c r="O97" i="13"/>
  <c r="K97" i="13"/>
  <c r="P96" i="13"/>
  <c r="Q96" i="13" s="1"/>
  <c r="O96" i="13"/>
  <c r="K96" i="13"/>
  <c r="P95" i="13"/>
  <c r="Q95" i="13" s="1"/>
  <c r="O95" i="13"/>
  <c r="K95" i="13"/>
  <c r="P94" i="13"/>
  <c r="Q94" i="13" s="1"/>
  <c r="O94" i="13"/>
  <c r="K94" i="13"/>
  <c r="P93" i="13"/>
  <c r="Q93" i="13" s="1"/>
  <c r="O93" i="13"/>
  <c r="K93" i="13"/>
  <c r="P92" i="13"/>
  <c r="Q92" i="13" s="1"/>
  <c r="O92" i="13"/>
  <c r="K92" i="13"/>
  <c r="P91" i="13"/>
  <c r="Q91" i="13" s="1"/>
  <c r="O91" i="13"/>
  <c r="K91" i="13"/>
  <c r="Q90" i="13"/>
  <c r="P90" i="13"/>
  <c r="O90" i="13"/>
  <c r="K90" i="13"/>
  <c r="P89" i="13"/>
  <c r="Q89" i="13" s="1"/>
  <c r="O89" i="13"/>
  <c r="K89" i="13"/>
  <c r="P88" i="13"/>
  <c r="Q88" i="13" s="1"/>
  <c r="O88" i="13"/>
  <c r="K88" i="13"/>
  <c r="P87" i="13"/>
  <c r="Q87" i="13" s="1"/>
  <c r="O87" i="13"/>
  <c r="K87" i="13"/>
  <c r="P86" i="13"/>
  <c r="Q86" i="13" s="1"/>
  <c r="O86" i="13"/>
  <c r="K86" i="13"/>
  <c r="P85" i="13"/>
  <c r="Q85" i="13" s="1"/>
  <c r="O85" i="13"/>
  <c r="K85" i="13"/>
  <c r="P84" i="13"/>
  <c r="Q84" i="13" s="1"/>
  <c r="O84" i="13"/>
  <c r="K84" i="13"/>
  <c r="P83" i="13"/>
  <c r="Q83" i="13" s="1"/>
  <c r="O83" i="13"/>
  <c r="K83" i="13"/>
  <c r="Q82" i="13"/>
  <c r="P82" i="13"/>
  <c r="O82" i="13"/>
  <c r="K82" i="13"/>
  <c r="P81" i="13"/>
  <c r="Q81" i="13" s="1"/>
  <c r="O81" i="13"/>
  <c r="K81" i="13"/>
  <c r="P80" i="13"/>
  <c r="Q80" i="13" s="1"/>
  <c r="O80" i="13"/>
  <c r="K80" i="13"/>
  <c r="P79" i="13"/>
  <c r="Q79" i="13" s="1"/>
  <c r="O79" i="13"/>
  <c r="K79" i="13"/>
  <c r="P78" i="13"/>
  <c r="Q78" i="13" s="1"/>
  <c r="O78" i="13"/>
  <c r="K78" i="13"/>
  <c r="P77" i="13"/>
  <c r="Q77" i="13" s="1"/>
  <c r="O77" i="13"/>
  <c r="K77" i="13"/>
  <c r="P76" i="13"/>
  <c r="Q76" i="13" s="1"/>
  <c r="O76" i="13"/>
  <c r="K76" i="13"/>
  <c r="P75" i="13"/>
  <c r="Q75" i="13" s="1"/>
  <c r="O75" i="13"/>
  <c r="K75" i="13"/>
  <c r="Q74" i="13"/>
  <c r="P74" i="13"/>
  <c r="O74" i="13"/>
  <c r="K74" i="13"/>
  <c r="P73" i="13"/>
  <c r="Q73" i="13" s="1"/>
  <c r="O73" i="13"/>
  <c r="K73" i="13"/>
  <c r="P72" i="13"/>
  <c r="Q72" i="13" s="1"/>
  <c r="O72" i="13"/>
  <c r="K72" i="13"/>
  <c r="P71" i="13"/>
  <c r="Q71" i="13" s="1"/>
  <c r="O71" i="13"/>
  <c r="K71" i="13"/>
  <c r="P70" i="13"/>
  <c r="Q70" i="13" s="1"/>
  <c r="O70" i="13"/>
  <c r="K70" i="13"/>
  <c r="P69" i="13"/>
  <c r="Q69" i="13" s="1"/>
  <c r="O69" i="13"/>
  <c r="K69" i="13"/>
  <c r="P68" i="13"/>
  <c r="K68" i="13"/>
  <c r="P67" i="13"/>
  <c r="Q67" i="13" s="1"/>
  <c r="K67" i="13"/>
  <c r="P66" i="13"/>
  <c r="Q66" i="13" s="1"/>
  <c r="K66" i="13"/>
  <c r="P65" i="13"/>
  <c r="Q65" i="13" s="1"/>
  <c r="O65" i="13"/>
  <c r="K65" i="13"/>
  <c r="P64" i="13"/>
  <c r="Q64" i="13" s="1"/>
  <c r="O64" i="13"/>
  <c r="K64" i="13"/>
  <c r="P63" i="13"/>
  <c r="Q63" i="13" s="1"/>
  <c r="O63" i="13"/>
  <c r="K63" i="13"/>
  <c r="P62" i="13"/>
  <c r="Q62" i="13" s="1"/>
  <c r="O62" i="13"/>
  <c r="K62" i="13"/>
  <c r="P61" i="13"/>
  <c r="Q61" i="13" s="1"/>
  <c r="O61" i="13"/>
  <c r="K61" i="13"/>
  <c r="Q60" i="13"/>
  <c r="P60" i="13"/>
  <c r="O60" i="13"/>
  <c r="K60" i="13"/>
  <c r="P59" i="13"/>
  <c r="Q59" i="13" s="1"/>
  <c r="O59" i="13"/>
  <c r="K59" i="13"/>
  <c r="P58" i="13"/>
  <c r="Q58" i="13" s="1"/>
  <c r="O58" i="13"/>
  <c r="K58" i="13"/>
  <c r="P57" i="13"/>
  <c r="Q57" i="13" s="1"/>
  <c r="O57" i="13"/>
  <c r="K57" i="13"/>
  <c r="P56" i="13"/>
  <c r="Q56" i="13" s="1"/>
  <c r="O56" i="13"/>
  <c r="K56" i="13"/>
  <c r="P55" i="13"/>
  <c r="Q55" i="13" s="1"/>
  <c r="O55" i="13"/>
  <c r="K55" i="13"/>
  <c r="P54" i="13"/>
  <c r="Q54" i="13" s="1"/>
  <c r="O54" i="13"/>
  <c r="K54" i="13"/>
  <c r="P53" i="13"/>
  <c r="Q53" i="13" s="1"/>
  <c r="O53" i="13"/>
  <c r="K53" i="13"/>
  <c r="Q52" i="13"/>
  <c r="P52" i="13"/>
  <c r="O52" i="13"/>
  <c r="K52" i="13"/>
  <c r="P51" i="13"/>
  <c r="Q51" i="13" s="1"/>
  <c r="O51" i="13"/>
  <c r="K51" i="13"/>
  <c r="P50" i="13"/>
  <c r="Q50" i="13" s="1"/>
  <c r="O50" i="13"/>
  <c r="K50" i="13"/>
  <c r="P49" i="13"/>
  <c r="Q49" i="13" s="1"/>
  <c r="O49" i="13"/>
  <c r="K49" i="13"/>
  <c r="P48" i="13"/>
  <c r="Q48" i="13" s="1"/>
  <c r="O48" i="13"/>
  <c r="K48" i="13"/>
  <c r="P47" i="13"/>
  <c r="Q47" i="13" s="1"/>
  <c r="O47" i="13"/>
  <c r="K47" i="13"/>
  <c r="P46" i="13"/>
  <c r="Q46" i="13" s="1"/>
  <c r="O46" i="13"/>
  <c r="K46" i="13"/>
  <c r="P45" i="13"/>
  <c r="Q45" i="13" s="1"/>
  <c r="K45" i="13"/>
  <c r="P44" i="13"/>
  <c r="Q44" i="13" s="1"/>
  <c r="K44" i="13"/>
  <c r="P43" i="13"/>
  <c r="Q43" i="13" s="1"/>
  <c r="K43" i="13"/>
  <c r="Q42" i="13"/>
  <c r="P42" i="13"/>
  <c r="K42" i="13"/>
  <c r="P41" i="13"/>
  <c r="Q41" i="13" s="1"/>
  <c r="O41" i="13"/>
  <c r="K41" i="13"/>
  <c r="P40" i="13"/>
  <c r="Q40" i="13" s="1"/>
  <c r="O40" i="13"/>
  <c r="K40" i="13"/>
  <c r="P39" i="13"/>
  <c r="Q39" i="13" s="1"/>
  <c r="O39" i="13"/>
  <c r="K39" i="13"/>
  <c r="P38" i="13"/>
  <c r="Q38" i="13" s="1"/>
  <c r="O38" i="13"/>
  <c r="K38" i="13"/>
  <c r="P37" i="13"/>
  <c r="Q37" i="13" s="1"/>
  <c r="O37" i="13"/>
  <c r="K37" i="13"/>
  <c r="P36" i="13"/>
  <c r="Q36" i="13" s="1"/>
  <c r="O36" i="13"/>
  <c r="K36" i="13"/>
  <c r="P35" i="13"/>
  <c r="Q35" i="13" s="1"/>
  <c r="O35" i="13"/>
  <c r="K35" i="13"/>
  <c r="P34" i="13"/>
  <c r="Q34" i="13" s="1"/>
  <c r="O34" i="13"/>
  <c r="K34" i="13"/>
  <c r="P33" i="13"/>
  <c r="Q33" i="13" s="1"/>
  <c r="O33" i="13"/>
  <c r="K33" i="13"/>
  <c r="P32" i="13"/>
  <c r="Q32" i="13" s="1"/>
  <c r="O32" i="13"/>
  <c r="K32" i="13"/>
  <c r="P31" i="13"/>
  <c r="Q31" i="13" s="1"/>
  <c r="O31" i="13"/>
  <c r="K31" i="13"/>
  <c r="P30" i="13"/>
  <c r="Q30" i="13" s="1"/>
  <c r="O30" i="13"/>
  <c r="K30" i="13"/>
  <c r="P29" i="13"/>
  <c r="Q29" i="13" s="1"/>
  <c r="O29" i="13"/>
  <c r="K29" i="13"/>
  <c r="P28" i="13"/>
  <c r="Q28" i="13" s="1"/>
  <c r="O28" i="13"/>
  <c r="K28" i="13"/>
  <c r="P27" i="13"/>
  <c r="Q27" i="13" s="1"/>
  <c r="O27" i="13"/>
  <c r="K27" i="13"/>
  <c r="P26" i="13"/>
  <c r="Q26" i="13" s="1"/>
  <c r="O26" i="13"/>
  <c r="K26" i="13"/>
  <c r="P25" i="13"/>
  <c r="Q25" i="13" s="1"/>
  <c r="O25" i="13"/>
  <c r="K25" i="13"/>
  <c r="P24" i="13"/>
  <c r="Q24" i="13" s="1"/>
  <c r="O24" i="13"/>
  <c r="K24" i="13"/>
  <c r="P23" i="13"/>
  <c r="Q23" i="13" s="1"/>
  <c r="O23" i="13"/>
  <c r="K23" i="13"/>
  <c r="P22" i="13"/>
  <c r="Q22" i="13" s="1"/>
  <c r="O22" i="13"/>
  <c r="K22" i="13"/>
  <c r="P21" i="13"/>
  <c r="Q21" i="13" s="1"/>
  <c r="O21" i="13"/>
  <c r="K21" i="13"/>
  <c r="P20" i="13"/>
  <c r="Q20" i="13" s="1"/>
  <c r="O20" i="13"/>
  <c r="P19" i="13"/>
  <c r="Q19" i="13" s="1"/>
  <c r="O19" i="13"/>
  <c r="K19" i="13"/>
  <c r="P18" i="13"/>
  <c r="Q18" i="13" s="1"/>
  <c r="O18" i="13"/>
  <c r="K18" i="13"/>
  <c r="P17" i="13"/>
  <c r="Q17" i="13" s="1"/>
  <c r="O17" i="13"/>
  <c r="K17" i="13"/>
  <c r="P16" i="13"/>
  <c r="Q16" i="13" s="1"/>
  <c r="O16" i="13"/>
  <c r="K16" i="13"/>
  <c r="P15" i="13"/>
  <c r="Q15" i="13" s="1"/>
  <c r="O15" i="13"/>
  <c r="K15" i="13"/>
  <c r="P14" i="13"/>
  <c r="Q14" i="13" s="1"/>
  <c r="O14" i="13"/>
  <c r="K14" i="13"/>
  <c r="P13" i="13"/>
  <c r="Q13" i="13" s="1"/>
  <c r="O13" i="13"/>
  <c r="K13" i="13"/>
  <c r="P133" i="28" l="1"/>
  <c r="P127" i="28"/>
  <c r="Q139" i="18"/>
  <c r="Q141" i="28" s="1"/>
  <c r="Q135" i="18"/>
  <c r="Q137" i="28" s="1"/>
  <c r="Q68" i="13"/>
  <c r="Q4" i="13" s="1"/>
  <c r="B6" i="32" l="1"/>
  <c r="B14" i="20" l="1"/>
  <c r="C1" i="30" l="1"/>
  <c r="B7" i="24"/>
  <c r="C1" i="19"/>
  <c r="B7" i="14"/>
  <c r="A1" i="12"/>
  <c r="B16" i="23" l="1"/>
  <c r="E33" i="21"/>
  <c r="E30" i="21"/>
  <c r="L25" i="21"/>
  <c r="B14" i="21"/>
  <c r="B16" i="31"/>
  <c r="A2" i="18" l="1"/>
  <c r="A2" i="28" l="1"/>
  <c r="E39" i="20" l="1"/>
  <c r="E36" i="20"/>
  <c r="L32" i="20"/>
  <c r="D25" i="20"/>
  <c r="B17" i="20"/>
  <c r="E32" i="1" l="1"/>
  <c r="E29" i="1"/>
  <c r="L24" i="1"/>
  <c r="B14" i="1"/>
  <c r="D13" i="18" l="1"/>
  <c r="E13" i="18"/>
  <c r="F13" i="18"/>
  <c r="G13" i="18"/>
  <c r="H13" i="18"/>
  <c r="I13" i="18"/>
  <c r="K13" i="18"/>
  <c r="E14" i="18"/>
  <c r="F14" i="18"/>
  <c r="G14" i="18"/>
  <c r="H14" i="18"/>
  <c r="I14" i="18"/>
  <c r="K14" i="18"/>
  <c r="L14" i="18"/>
  <c r="E15" i="18"/>
  <c r="F15" i="18"/>
  <c r="G15" i="18"/>
  <c r="H15" i="18"/>
  <c r="I15" i="18"/>
  <c r="K15" i="18"/>
  <c r="L15" i="18"/>
  <c r="E16" i="18"/>
  <c r="F16" i="18"/>
  <c r="G16" i="18"/>
  <c r="H16" i="18"/>
  <c r="I16" i="18"/>
  <c r="K16" i="18"/>
  <c r="L16" i="18"/>
  <c r="O16" i="18"/>
  <c r="E17" i="18"/>
  <c r="F17" i="18"/>
  <c r="G17" i="18"/>
  <c r="H17" i="18"/>
  <c r="I17" i="18"/>
  <c r="K17" i="18"/>
  <c r="L17" i="18"/>
  <c r="O17" i="18"/>
  <c r="E18" i="18"/>
  <c r="F18" i="18"/>
  <c r="G18" i="18"/>
  <c r="H18" i="18"/>
  <c r="I18" i="18"/>
  <c r="K18" i="18"/>
  <c r="L18" i="18"/>
  <c r="O18" i="18"/>
  <c r="E19" i="18"/>
  <c r="F19" i="18"/>
  <c r="G19" i="18"/>
  <c r="H19" i="18"/>
  <c r="I19" i="18"/>
  <c r="K19" i="18"/>
  <c r="L19" i="18"/>
  <c r="O19" i="18"/>
  <c r="E20" i="18"/>
  <c r="F20" i="18"/>
  <c r="G20" i="18"/>
  <c r="H20" i="18"/>
  <c r="I20" i="18"/>
  <c r="K20" i="18"/>
  <c r="L20" i="18"/>
  <c r="O20" i="18"/>
  <c r="E21" i="18"/>
  <c r="F21" i="18"/>
  <c r="G21" i="18"/>
  <c r="H21" i="18"/>
  <c r="I21" i="18"/>
  <c r="K21" i="18"/>
  <c r="L21" i="18"/>
  <c r="O21" i="18"/>
  <c r="E22" i="18"/>
  <c r="F22" i="18"/>
  <c r="G22" i="18"/>
  <c r="H22" i="18"/>
  <c r="I22" i="18"/>
  <c r="K22" i="18"/>
  <c r="L22" i="18"/>
  <c r="O22" i="18"/>
  <c r="E23" i="18"/>
  <c r="F23" i="18"/>
  <c r="G23" i="18"/>
  <c r="H23" i="18"/>
  <c r="I23" i="18"/>
  <c r="K23" i="18"/>
  <c r="L23" i="18"/>
  <c r="O23" i="18"/>
  <c r="E24" i="18"/>
  <c r="F24" i="18"/>
  <c r="G24" i="18"/>
  <c r="H24" i="18"/>
  <c r="I24" i="18"/>
  <c r="K24" i="18"/>
  <c r="L24" i="18"/>
  <c r="O24" i="18"/>
  <c r="E25" i="18"/>
  <c r="F25" i="18"/>
  <c r="G25" i="18"/>
  <c r="H25" i="18"/>
  <c r="I25" i="18"/>
  <c r="K25" i="18"/>
  <c r="L25" i="18"/>
  <c r="O25" i="18"/>
  <c r="E26" i="18"/>
  <c r="F26" i="18"/>
  <c r="G26" i="18"/>
  <c r="H26" i="18"/>
  <c r="I26" i="18"/>
  <c r="K26" i="18"/>
  <c r="L26" i="18"/>
  <c r="O26" i="18"/>
  <c r="E27" i="18"/>
  <c r="F27" i="18"/>
  <c r="G27" i="18"/>
  <c r="H27" i="18"/>
  <c r="I27" i="18"/>
  <c r="K27" i="18"/>
  <c r="L27" i="18"/>
  <c r="O27" i="18"/>
  <c r="E28" i="18"/>
  <c r="F28" i="18"/>
  <c r="G28" i="18"/>
  <c r="H28" i="18"/>
  <c r="I28" i="18"/>
  <c r="K28" i="18"/>
  <c r="L28" i="18"/>
  <c r="O28" i="18"/>
  <c r="E29" i="18"/>
  <c r="F29" i="18"/>
  <c r="G29" i="18"/>
  <c r="H29" i="18"/>
  <c r="I29" i="18"/>
  <c r="K29" i="18"/>
  <c r="L29" i="18"/>
  <c r="O29" i="18"/>
  <c r="E30" i="18"/>
  <c r="F30" i="18"/>
  <c r="G30" i="18"/>
  <c r="H30" i="18"/>
  <c r="I30" i="18"/>
  <c r="K30" i="18"/>
  <c r="L30" i="18"/>
  <c r="O30" i="18"/>
  <c r="E31" i="18"/>
  <c r="F31" i="18"/>
  <c r="G31" i="18"/>
  <c r="H31" i="18"/>
  <c r="I31" i="18"/>
  <c r="K31" i="18"/>
  <c r="L31" i="18"/>
  <c r="O31" i="18"/>
  <c r="C32" i="18"/>
  <c r="E32" i="18"/>
  <c r="F32" i="18"/>
  <c r="G32" i="18"/>
  <c r="H32" i="18"/>
  <c r="I32" i="18"/>
  <c r="K32" i="18"/>
  <c r="L32" i="18"/>
  <c r="O32" i="18"/>
  <c r="C33" i="18"/>
  <c r="E33" i="18"/>
  <c r="F33" i="18"/>
  <c r="G33" i="18"/>
  <c r="H33" i="18"/>
  <c r="I33" i="18"/>
  <c r="K33" i="18"/>
  <c r="L33" i="18"/>
  <c r="O33" i="18"/>
  <c r="N33" i="18"/>
  <c r="C34" i="18"/>
  <c r="E34" i="18"/>
  <c r="F34" i="18"/>
  <c r="G34" i="18"/>
  <c r="H34" i="18"/>
  <c r="I34" i="18"/>
  <c r="K34" i="18"/>
  <c r="L34" i="18"/>
  <c r="M34" i="18"/>
  <c r="O34" i="18" s="1"/>
  <c r="C35" i="18"/>
  <c r="E35" i="18"/>
  <c r="F35" i="18"/>
  <c r="G35" i="18"/>
  <c r="H35" i="18"/>
  <c r="I35" i="18"/>
  <c r="J35" i="18"/>
  <c r="K35" i="18" s="1"/>
  <c r="L35" i="18"/>
  <c r="M35" i="18"/>
  <c r="O35" i="18" s="1"/>
  <c r="C36" i="18"/>
  <c r="E36" i="18"/>
  <c r="F36" i="18"/>
  <c r="G36" i="18"/>
  <c r="H36" i="18"/>
  <c r="I36" i="18"/>
  <c r="J36" i="18"/>
  <c r="K36" i="18" s="1"/>
  <c r="L36" i="18"/>
  <c r="M36" i="18"/>
  <c r="O36" i="18" s="1"/>
  <c r="C37" i="18"/>
  <c r="E37" i="18"/>
  <c r="F37" i="18"/>
  <c r="G37" i="18"/>
  <c r="H37" i="18"/>
  <c r="I37" i="18"/>
  <c r="J37" i="18"/>
  <c r="K37" i="18" s="1"/>
  <c r="L37" i="18"/>
  <c r="M37" i="18"/>
  <c r="O37" i="18" s="1"/>
  <c r="C38" i="18"/>
  <c r="E38" i="18"/>
  <c r="F38" i="18"/>
  <c r="G38" i="18"/>
  <c r="H38" i="18"/>
  <c r="I38" i="18"/>
  <c r="J38" i="18"/>
  <c r="K38" i="18" s="1"/>
  <c r="L38" i="18"/>
  <c r="M38" i="18"/>
  <c r="O38" i="18" s="1"/>
  <c r="C39" i="18"/>
  <c r="E39" i="18"/>
  <c r="F39" i="18"/>
  <c r="G39" i="18"/>
  <c r="H39" i="18"/>
  <c r="I39" i="18"/>
  <c r="J39" i="18"/>
  <c r="K39" i="18" s="1"/>
  <c r="L39" i="18"/>
  <c r="M39" i="18"/>
  <c r="O39" i="18" s="1"/>
  <c r="C40" i="18"/>
  <c r="E40" i="18"/>
  <c r="F40" i="18"/>
  <c r="G40" i="18"/>
  <c r="H40" i="18"/>
  <c r="I40" i="18"/>
  <c r="J40" i="18"/>
  <c r="K40" i="18" s="1"/>
  <c r="L40" i="18"/>
  <c r="M40" i="18"/>
  <c r="O40" i="18" s="1"/>
  <c r="C41" i="18"/>
  <c r="E41" i="18"/>
  <c r="F41" i="18"/>
  <c r="G41" i="18"/>
  <c r="H41" i="18"/>
  <c r="I41" i="18"/>
  <c r="J41" i="18"/>
  <c r="K41" i="18" s="1"/>
  <c r="L41" i="18"/>
  <c r="M41" i="18"/>
  <c r="O41" i="18" s="1"/>
  <c r="C42" i="18"/>
  <c r="E42" i="18"/>
  <c r="J42" i="18"/>
  <c r="K42" i="18" s="1"/>
  <c r="L42" i="18"/>
  <c r="O42" i="18"/>
  <c r="E43" i="18"/>
  <c r="J43" i="18"/>
  <c r="K43" i="18" s="1"/>
  <c r="L43" i="18"/>
  <c r="O43" i="18"/>
  <c r="J44" i="18"/>
  <c r="N44" i="18" s="1"/>
  <c r="L44" i="18"/>
  <c r="O44" i="18"/>
  <c r="F45" i="18"/>
  <c r="G45" i="18"/>
  <c r="J45" i="18"/>
  <c r="K45" i="18" s="1"/>
  <c r="L45" i="18"/>
  <c r="O45" i="18"/>
  <c r="C46" i="18"/>
  <c r="F46" i="18"/>
  <c r="G46" i="18"/>
  <c r="H46" i="18"/>
  <c r="J46" i="18"/>
  <c r="N46" i="18" s="1"/>
  <c r="P46" i="18" s="1"/>
  <c r="L46" i="18"/>
  <c r="M46" i="18"/>
  <c r="O46" i="18" s="1"/>
  <c r="C47" i="18"/>
  <c r="F47" i="18"/>
  <c r="G47" i="18"/>
  <c r="H47" i="18"/>
  <c r="I47" i="18"/>
  <c r="J47" i="18"/>
  <c r="K47" i="18" s="1"/>
  <c r="L47" i="18"/>
  <c r="M47" i="18"/>
  <c r="O47" i="18" s="1"/>
  <c r="C48" i="18"/>
  <c r="E48" i="18"/>
  <c r="F48" i="18"/>
  <c r="G48" i="18"/>
  <c r="H48" i="18"/>
  <c r="I48" i="18"/>
  <c r="J48" i="18"/>
  <c r="N48" i="18" s="1"/>
  <c r="L48" i="18"/>
  <c r="M48" i="18"/>
  <c r="O48" i="18" s="1"/>
  <c r="C49" i="18"/>
  <c r="E49" i="18"/>
  <c r="F49" i="18"/>
  <c r="G49" i="18"/>
  <c r="H49" i="18"/>
  <c r="I49" i="18"/>
  <c r="J49" i="18"/>
  <c r="K49" i="18" s="1"/>
  <c r="L49" i="18"/>
  <c r="M49" i="18"/>
  <c r="O49" i="18" s="1"/>
  <c r="C50" i="18"/>
  <c r="E50" i="18"/>
  <c r="F50" i="18"/>
  <c r="G50" i="18"/>
  <c r="H50" i="18"/>
  <c r="I50" i="18"/>
  <c r="J50" i="18"/>
  <c r="N50" i="18" s="1"/>
  <c r="L50" i="18"/>
  <c r="M50" i="18"/>
  <c r="O50" i="18" s="1"/>
  <c r="C51" i="18"/>
  <c r="E51" i="18"/>
  <c r="F51" i="18"/>
  <c r="G51" i="18"/>
  <c r="H51" i="18"/>
  <c r="I51" i="18"/>
  <c r="J51" i="18"/>
  <c r="K51" i="18" s="1"/>
  <c r="L51" i="18"/>
  <c r="M51" i="18"/>
  <c r="O51" i="18" s="1"/>
  <c r="C52" i="18"/>
  <c r="E52" i="18"/>
  <c r="F52" i="18"/>
  <c r="G52" i="18"/>
  <c r="H52" i="18"/>
  <c r="I52" i="18"/>
  <c r="J52" i="18"/>
  <c r="N52" i="18" s="1"/>
  <c r="L52" i="18"/>
  <c r="M52" i="18"/>
  <c r="O52" i="18" s="1"/>
  <c r="C53" i="18"/>
  <c r="E53" i="18"/>
  <c r="F53" i="18"/>
  <c r="G53" i="18"/>
  <c r="H53" i="18"/>
  <c r="I53" i="18"/>
  <c r="J53" i="18"/>
  <c r="K53" i="18" s="1"/>
  <c r="L53" i="18"/>
  <c r="M53" i="18"/>
  <c r="O53" i="18" s="1"/>
  <c r="C54" i="18"/>
  <c r="E54" i="18"/>
  <c r="F54" i="18"/>
  <c r="G54" i="18"/>
  <c r="H54" i="18"/>
  <c r="I54" i="18"/>
  <c r="J54" i="18"/>
  <c r="N54" i="18" s="1"/>
  <c r="L54" i="18"/>
  <c r="O54" i="18"/>
  <c r="C55" i="18"/>
  <c r="E55" i="18"/>
  <c r="F55" i="18"/>
  <c r="G55" i="18"/>
  <c r="H55" i="18"/>
  <c r="I55" i="18"/>
  <c r="J55" i="18"/>
  <c r="K55" i="18" s="1"/>
  <c r="L55" i="18"/>
  <c r="O55" i="18"/>
  <c r="C56" i="18"/>
  <c r="E56" i="18"/>
  <c r="F56" i="18"/>
  <c r="G56" i="18"/>
  <c r="H56" i="18"/>
  <c r="I56" i="18"/>
  <c r="J56" i="18"/>
  <c r="K56" i="18" s="1"/>
  <c r="L56" i="18"/>
  <c r="O56" i="18"/>
  <c r="C57" i="18"/>
  <c r="E57" i="18"/>
  <c r="F57" i="18"/>
  <c r="G57" i="18"/>
  <c r="H57" i="18"/>
  <c r="I57" i="18"/>
  <c r="J57" i="18"/>
  <c r="K57" i="18" s="1"/>
  <c r="L57" i="18"/>
  <c r="O57" i="18"/>
  <c r="C58" i="18"/>
  <c r="E58" i="18"/>
  <c r="F58" i="18"/>
  <c r="G58" i="18"/>
  <c r="H58" i="18"/>
  <c r="I58" i="18"/>
  <c r="J58" i="18"/>
  <c r="K58" i="18" s="1"/>
  <c r="L58" i="18"/>
  <c r="O58" i="18"/>
  <c r="C59" i="18"/>
  <c r="E59" i="18"/>
  <c r="F59" i="18"/>
  <c r="G59" i="18"/>
  <c r="H59" i="18"/>
  <c r="I59" i="18"/>
  <c r="J59" i="18"/>
  <c r="K59" i="18" s="1"/>
  <c r="L59" i="18"/>
  <c r="O59" i="18"/>
  <c r="C60" i="18"/>
  <c r="E60" i="18"/>
  <c r="F60" i="18"/>
  <c r="G60" i="18"/>
  <c r="H60" i="18"/>
  <c r="I60" i="18"/>
  <c r="J60" i="18"/>
  <c r="K60" i="18" s="1"/>
  <c r="L60" i="18"/>
  <c r="M60" i="18"/>
  <c r="O60" i="18" s="1"/>
  <c r="C61" i="18"/>
  <c r="E61" i="18"/>
  <c r="F61" i="18"/>
  <c r="G61" i="18"/>
  <c r="H61" i="18"/>
  <c r="I61" i="18"/>
  <c r="J61" i="18"/>
  <c r="K61" i="18" s="1"/>
  <c r="L61" i="18"/>
  <c r="M61" i="18"/>
  <c r="O61" i="18" s="1"/>
  <c r="C62" i="18"/>
  <c r="E62" i="18"/>
  <c r="F62" i="18"/>
  <c r="G62" i="18"/>
  <c r="H62" i="18"/>
  <c r="I62" i="18"/>
  <c r="J62" i="18"/>
  <c r="N62" i="18" s="1"/>
  <c r="L62" i="18"/>
  <c r="M62" i="18"/>
  <c r="O62" i="18" s="1"/>
  <c r="C63" i="18"/>
  <c r="E63" i="18"/>
  <c r="F63" i="18"/>
  <c r="G63" i="18"/>
  <c r="H63" i="18"/>
  <c r="I63" i="18"/>
  <c r="J63" i="18"/>
  <c r="K63" i="18" s="1"/>
  <c r="L63" i="18"/>
  <c r="M63" i="18"/>
  <c r="O63" i="18" s="1"/>
  <c r="C64" i="18"/>
  <c r="E64" i="18"/>
  <c r="F64" i="18"/>
  <c r="G64" i="18"/>
  <c r="H64" i="18"/>
  <c r="I64" i="18"/>
  <c r="J64" i="18"/>
  <c r="K64" i="18" s="1"/>
  <c r="L64" i="18"/>
  <c r="M64" i="18"/>
  <c r="O64" i="18" s="1"/>
  <c r="C65" i="18"/>
  <c r="E65" i="18"/>
  <c r="F65" i="18"/>
  <c r="G65" i="18"/>
  <c r="H65" i="18"/>
  <c r="I65" i="18"/>
  <c r="J65" i="18"/>
  <c r="K65" i="18" s="1"/>
  <c r="L65" i="18"/>
  <c r="M65" i="18"/>
  <c r="O65" i="18" s="1"/>
  <c r="C66" i="18"/>
  <c r="E66" i="18"/>
  <c r="F66" i="18"/>
  <c r="G66" i="18"/>
  <c r="H66" i="18"/>
  <c r="I66" i="18"/>
  <c r="J66" i="18"/>
  <c r="K66" i="18" s="1"/>
  <c r="L66" i="18"/>
  <c r="M66" i="18"/>
  <c r="O66" i="18" s="1"/>
  <c r="C67" i="18"/>
  <c r="E67" i="18"/>
  <c r="F67" i="18"/>
  <c r="G67" i="18"/>
  <c r="H67" i="18"/>
  <c r="I67" i="18"/>
  <c r="J67" i="18"/>
  <c r="K67" i="18" s="1"/>
  <c r="L67" i="18"/>
  <c r="M67" i="18"/>
  <c r="O67" i="18" s="1"/>
  <c r="C68" i="18"/>
  <c r="E68" i="18"/>
  <c r="F68" i="18"/>
  <c r="G68" i="18"/>
  <c r="H68" i="18"/>
  <c r="I68" i="18"/>
  <c r="J68" i="18"/>
  <c r="K68" i="18" s="1"/>
  <c r="L68" i="18"/>
  <c r="M68" i="18"/>
  <c r="O68" i="18" s="1"/>
  <c r="E69" i="18"/>
  <c r="F69" i="18"/>
  <c r="G69" i="18"/>
  <c r="H69" i="18"/>
  <c r="I69" i="18"/>
  <c r="J69" i="18"/>
  <c r="K69" i="18" s="1"/>
  <c r="L69" i="18"/>
  <c r="M69" i="18"/>
  <c r="O69" i="18" s="1"/>
  <c r="C70" i="18"/>
  <c r="E70" i="18"/>
  <c r="F70" i="18"/>
  <c r="G70" i="18"/>
  <c r="H70" i="18"/>
  <c r="I70" i="18"/>
  <c r="J70" i="18"/>
  <c r="K70" i="18" s="1"/>
  <c r="L70" i="18"/>
  <c r="M70" i="18"/>
  <c r="O70" i="18" s="1"/>
  <c r="C71" i="18"/>
  <c r="E71" i="18"/>
  <c r="F71" i="18"/>
  <c r="G71" i="18"/>
  <c r="H71" i="18"/>
  <c r="I71" i="18"/>
  <c r="J71" i="18"/>
  <c r="K71" i="18" s="1"/>
  <c r="L71" i="18"/>
  <c r="M71" i="18"/>
  <c r="O71" i="18" s="1"/>
  <c r="C72" i="18"/>
  <c r="E72" i="18"/>
  <c r="F72" i="18"/>
  <c r="G72" i="18"/>
  <c r="H72" i="18"/>
  <c r="I72" i="18"/>
  <c r="J72" i="18"/>
  <c r="K72" i="18" s="1"/>
  <c r="L72" i="18"/>
  <c r="M72" i="18"/>
  <c r="O72" i="18" s="1"/>
  <c r="C73" i="18"/>
  <c r="E73" i="18"/>
  <c r="F73" i="18"/>
  <c r="G73" i="18"/>
  <c r="H73" i="18"/>
  <c r="I73" i="18"/>
  <c r="J73" i="18"/>
  <c r="K73" i="18" s="1"/>
  <c r="L73" i="18"/>
  <c r="M73" i="18"/>
  <c r="O73" i="18" s="1"/>
  <c r="C74" i="18"/>
  <c r="E74" i="18"/>
  <c r="F74" i="18"/>
  <c r="G74" i="18"/>
  <c r="H74" i="18"/>
  <c r="I74" i="18"/>
  <c r="J74" i="18"/>
  <c r="N74" i="18" s="1"/>
  <c r="L74" i="18"/>
  <c r="M74" i="18"/>
  <c r="O74" i="18" s="1"/>
  <c r="C75" i="18"/>
  <c r="E75" i="18"/>
  <c r="F75" i="18"/>
  <c r="G75" i="18"/>
  <c r="H75" i="18"/>
  <c r="I75" i="18"/>
  <c r="J75" i="18"/>
  <c r="K75" i="18" s="1"/>
  <c r="L75" i="18"/>
  <c r="M75" i="18"/>
  <c r="O75" i="18" s="1"/>
  <c r="C76" i="18"/>
  <c r="E76" i="18"/>
  <c r="F76" i="18"/>
  <c r="G76" i="18"/>
  <c r="H76" i="18"/>
  <c r="I76" i="18"/>
  <c r="J76" i="18"/>
  <c r="N76" i="18" s="1"/>
  <c r="L76" i="18"/>
  <c r="M76" i="18"/>
  <c r="O76" i="18" s="1"/>
  <c r="C77" i="18"/>
  <c r="E77" i="18"/>
  <c r="F77" i="18"/>
  <c r="G77" i="18"/>
  <c r="H77" i="18"/>
  <c r="I77" i="18"/>
  <c r="J77" i="18"/>
  <c r="K77" i="18" s="1"/>
  <c r="L77" i="18"/>
  <c r="M77" i="18"/>
  <c r="O77" i="18" s="1"/>
  <c r="C78" i="18"/>
  <c r="E78" i="18"/>
  <c r="F78" i="18"/>
  <c r="G78" i="18"/>
  <c r="H78" i="18"/>
  <c r="I78" i="18"/>
  <c r="J78" i="18"/>
  <c r="K78" i="18" s="1"/>
  <c r="L78" i="18"/>
  <c r="M78" i="18"/>
  <c r="O78" i="18" s="1"/>
  <c r="C79" i="18"/>
  <c r="E79" i="18"/>
  <c r="F79" i="18"/>
  <c r="G79" i="18"/>
  <c r="H79" i="18"/>
  <c r="I79" i="18"/>
  <c r="J79" i="18"/>
  <c r="K79" i="18" s="1"/>
  <c r="L79" i="18"/>
  <c r="M79" i="18"/>
  <c r="O79" i="18" s="1"/>
  <c r="C80" i="18"/>
  <c r="E80" i="18"/>
  <c r="F80" i="18"/>
  <c r="G80" i="18"/>
  <c r="H80" i="18"/>
  <c r="I80" i="18"/>
  <c r="J80" i="18"/>
  <c r="N80" i="18" s="1"/>
  <c r="L80" i="18"/>
  <c r="M80" i="18"/>
  <c r="O80" i="18" s="1"/>
  <c r="C81" i="18"/>
  <c r="E81" i="18"/>
  <c r="F81" i="18"/>
  <c r="G81" i="18"/>
  <c r="H81" i="18"/>
  <c r="I81" i="18"/>
  <c r="J81" i="18"/>
  <c r="K81" i="18" s="1"/>
  <c r="L81" i="18"/>
  <c r="M81" i="18"/>
  <c r="O81" i="18" s="1"/>
  <c r="C82" i="18"/>
  <c r="E82" i="18"/>
  <c r="F82" i="18"/>
  <c r="G82" i="18"/>
  <c r="H82" i="18"/>
  <c r="I82" i="18"/>
  <c r="J82" i="18"/>
  <c r="N82" i="18" s="1"/>
  <c r="P82" i="18" s="1"/>
  <c r="L82" i="18"/>
  <c r="M82" i="18"/>
  <c r="O82" i="18" s="1"/>
  <c r="C83" i="18"/>
  <c r="E83" i="18"/>
  <c r="F83" i="18"/>
  <c r="G83" i="18"/>
  <c r="H83" i="18"/>
  <c r="I83" i="18"/>
  <c r="J83" i="18"/>
  <c r="K83" i="18" s="1"/>
  <c r="L83" i="18"/>
  <c r="M83" i="18"/>
  <c r="O83" i="18" s="1"/>
  <c r="C84" i="18"/>
  <c r="E84" i="18"/>
  <c r="F84" i="18"/>
  <c r="G84" i="18"/>
  <c r="H84" i="18"/>
  <c r="I84" i="18"/>
  <c r="J84" i="18"/>
  <c r="K84" i="18" s="1"/>
  <c r="L84" i="18"/>
  <c r="M84" i="18"/>
  <c r="O84" i="18" s="1"/>
  <c r="C85" i="18"/>
  <c r="E85" i="18"/>
  <c r="F85" i="18"/>
  <c r="G85" i="18"/>
  <c r="H85" i="18"/>
  <c r="I85" i="18"/>
  <c r="J85" i="18"/>
  <c r="K85" i="18" s="1"/>
  <c r="L85" i="18"/>
  <c r="M85" i="18"/>
  <c r="O85" i="18" s="1"/>
  <c r="C86" i="18"/>
  <c r="E86" i="18"/>
  <c r="F86" i="18"/>
  <c r="G86" i="18"/>
  <c r="H86" i="18"/>
  <c r="I86" i="18"/>
  <c r="J86" i="18"/>
  <c r="K86" i="18" s="1"/>
  <c r="L86" i="18"/>
  <c r="M86" i="18"/>
  <c r="O86" i="18" s="1"/>
  <c r="C87" i="18"/>
  <c r="E87" i="18"/>
  <c r="F87" i="18"/>
  <c r="G87" i="18"/>
  <c r="H87" i="18"/>
  <c r="I87" i="18"/>
  <c r="J87" i="18"/>
  <c r="K87" i="18" s="1"/>
  <c r="L87" i="18"/>
  <c r="M87" i="18"/>
  <c r="O87" i="18" s="1"/>
  <c r="C88" i="18"/>
  <c r="E88" i="18"/>
  <c r="F88" i="18"/>
  <c r="G88" i="18"/>
  <c r="H88" i="18"/>
  <c r="I88" i="18"/>
  <c r="J88" i="18"/>
  <c r="K88" i="18" s="1"/>
  <c r="L88" i="18"/>
  <c r="M88" i="18"/>
  <c r="O88" i="18" s="1"/>
  <c r="C89" i="18"/>
  <c r="E89" i="18"/>
  <c r="F89" i="18"/>
  <c r="G89" i="18"/>
  <c r="H89" i="18"/>
  <c r="I89" i="18"/>
  <c r="J89" i="18"/>
  <c r="K89" i="18" s="1"/>
  <c r="L89" i="18"/>
  <c r="M89" i="18"/>
  <c r="O89" i="18" s="1"/>
  <c r="C90" i="18"/>
  <c r="E90" i="18"/>
  <c r="F90" i="18"/>
  <c r="G90" i="18"/>
  <c r="H90" i="18"/>
  <c r="I90" i="18"/>
  <c r="J90" i="18"/>
  <c r="N90" i="18" s="1"/>
  <c r="L90" i="18"/>
  <c r="M90" i="18"/>
  <c r="O90" i="18" s="1"/>
  <c r="C91" i="18"/>
  <c r="E91" i="18"/>
  <c r="F91" i="18"/>
  <c r="G91" i="18"/>
  <c r="H91" i="18"/>
  <c r="I91" i="18"/>
  <c r="J91" i="18"/>
  <c r="K91" i="18" s="1"/>
  <c r="L91" i="18"/>
  <c r="M91" i="18"/>
  <c r="O91" i="18" s="1"/>
  <c r="C92" i="18"/>
  <c r="E92" i="18"/>
  <c r="F92" i="18"/>
  <c r="G92" i="18"/>
  <c r="H92" i="18"/>
  <c r="I92" i="18"/>
  <c r="J92" i="18"/>
  <c r="N92" i="18" s="1"/>
  <c r="P92" i="18" s="1"/>
  <c r="L92" i="18"/>
  <c r="M92" i="18"/>
  <c r="O92" i="18" s="1"/>
  <c r="C93" i="18"/>
  <c r="E93" i="18"/>
  <c r="F93" i="18"/>
  <c r="G93" i="18"/>
  <c r="H93" i="18"/>
  <c r="I93" i="18"/>
  <c r="J93" i="18"/>
  <c r="K93" i="18" s="1"/>
  <c r="L93" i="18"/>
  <c r="M93" i="18"/>
  <c r="O93" i="18" s="1"/>
  <c r="C94" i="18"/>
  <c r="E94" i="18"/>
  <c r="F94" i="18"/>
  <c r="G94" i="18"/>
  <c r="H94" i="18"/>
  <c r="I94" i="18"/>
  <c r="J94" i="18"/>
  <c r="K94" i="18" s="1"/>
  <c r="L94" i="18"/>
  <c r="M94" i="18"/>
  <c r="O94" i="18" s="1"/>
  <c r="C95" i="18"/>
  <c r="E95" i="18"/>
  <c r="F95" i="18"/>
  <c r="G95" i="18"/>
  <c r="H95" i="18"/>
  <c r="I95" i="18"/>
  <c r="J95" i="18"/>
  <c r="K95" i="18" s="1"/>
  <c r="L95" i="18"/>
  <c r="M95" i="18"/>
  <c r="O95" i="18"/>
  <c r="C96" i="18"/>
  <c r="E96" i="18"/>
  <c r="F96" i="18"/>
  <c r="G96" i="18"/>
  <c r="H96" i="18"/>
  <c r="I96" i="18"/>
  <c r="J96" i="18"/>
  <c r="N96" i="18" s="1"/>
  <c r="P96" i="18" s="1"/>
  <c r="L96" i="18"/>
  <c r="M96" i="18"/>
  <c r="O96" i="18" s="1"/>
  <c r="C97" i="18"/>
  <c r="E97" i="18"/>
  <c r="F97" i="18"/>
  <c r="G97" i="18"/>
  <c r="H97" i="18"/>
  <c r="I97" i="18"/>
  <c r="J97" i="18"/>
  <c r="K97" i="18" s="1"/>
  <c r="L97" i="18"/>
  <c r="M97" i="18"/>
  <c r="O97" i="18" s="1"/>
  <c r="A2" i="13"/>
  <c r="B6" i="8"/>
  <c r="N94" i="18" l="1"/>
  <c r="K96" i="18"/>
  <c r="N28" i="18"/>
  <c r="P28" i="18" s="1"/>
  <c r="N23" i="18"/>
  <c r="P23" i="18" s="1"/>
  <c r="Q23" i="18" s="1"/>
  <c r="K82" i="18"/>
  <c r="N77" i="18"/>
  <c r="K74" i="18"/>
  <c r="N51" i="18"/>
  <c r="P51" i="18" s="1"/>
  <c r="Q51" i="18" s="1"/>
  <c r="N42" i="18"/>
  <c r="P42" i="18" s="1"/>
  <c r="N17" i="18"/>
  <c r="N27" i="18"/>
  <c r="P27" i="18" s="1"/>
  <c r="N30" i="18"/>
  <c r="P30" i="18" s="1"/>
  <c r="N29" i="18"/>
  <c r="P29" i="18" s="1"/>
  <c r="Q29" i="18" s="1"/>
  <c r="N25" i="18"/>
  <c r="P25" i="18" s="1"/>
  <c r="Q25" i="18" s="1"/>
  <c r="N64" i="18"/>
  <c r="P64" i="18" s="1"/>
  <c r="Q64" i="18" s="1"/>
  <c r="N53" i="18"/>
  <c r="N72" i="18"/>
  <c r="N66" i="18"/>
  <c r="K62" i="18"/>
  <c r="K80" i="18"/>
  <c r="N87" i="18"/>
  <c r="P87" i="18" s="1"/>
  <c r="K92" i="18"/>
  <c r="N91" i="18"/>
  <c r="P91" i="18" s="1"/>
  <c r="N38" i="18"/>
  <c r="P38" i="18" s="1"/>
  <c r="N49" i="18"/>
  <c r="K46" i="18"/>
  <c r="N37" i="18"/>
  <c r="P37" i="18" s="1"/>
  <c r="N32" i="18"/>
  <c r="P32" i="18" s="1"/>
  <c r="N24" i="18"/>
  <c r="P24" i="18" s="1"/>
  <c r="N20" i="18"/>
  <c r="P20" i="18" s="1"/>
  <c r="N86" i="18"/>
  <c r="P86" i="18" s="1"/>
  <c r="N69" i="18"/>
  <c r="N60" i="18"/>
  <c r="P60" i="18" s="1"/>
  <c r="Q60" i="18" s="1"/>
  <c r="K54" i="18"/>
  <c r="K90" i="18"/>
  <c r="N75" i="18"/>
  <c r="P75" i="18" s="1"/>
  <c r="N68" i="18"/>
  <c r="N47" i="18"/>
  <c r="N35" i="18"/>
  <c r="P35" i="18" s="1"/>
  <c r="N84" i="18"/>
  <c r="P84" i="18" s="1"/>
  <c r="N78" i="18"/>
  <c r="P78" i="18" s="1"/>
  <c r="K44" i="18"/>
  <c r="N39" i="18"/>
  <c r="P39" i="18" s="1"/>
  <c r="N26" i="18"/>
  <c r="P26" i="18" s="1"/>
  <c r="P48" i="18"/>
  <c r="Q48" i="18" s="1"/>
  <c r="P44" i="18"/>
  <c r="Q44" i="18" s="1"/>
  <c r="P50" i="18"/>
  <c r="Q50" i="18" s="1"/>
  <c r="N89" i="18"/>
  <c r="N71" i="18"/>
  <c r="P71" i="18" s="1"/>
  <c r="N58" i="18"/>
  <c r="N56" i="18"/>
  <c r="N41" i="18"/>
  <c r="N21" i="18"/>
  <c r="Q82" i="18"/>
  <c r="K76" i="18"/>
  <c r="N73" i="18"/>
  <c r="K52" i="18"/>
  <c r="K50" i="18"/>
  <c r="K48" i="18"/>
  <c r="N45" i="18"/>
  <c r="N43" i="18"/>
  <c r="N70" i="18"/>
  <c r="N40" i="18"/>
  <c r="P40" i="18" s="1"/>
  <c r="N36" i="18"/>
  <c r="N34" i="18"/>
  <c r="N22" i="18"/>
  <c r="N18" i="18"/>
  <c r="N88" i="18"/>
  <c r="N79" i="18"/>
  <c r="P79" i="18" s="1"/>
  <c r="N57" i="18"/>
  <c r="P57" i="18" s="1"/>
  <c r="N55" i="18"/>
  <c r="P55" i="18" s="1"/>
  <c r="N83" i="18"/>
  <c r="P83" i="18" s="1"/>
  <c r="N81" i="18"/>
  <c r="N61" i="18"/>
  <c r="N59" i="18"/>
  <c r="N85" i="18"/>
  <c r="N67" i="18"/>
  <c r="N65" i="18"/>
  <c r="N63" i="18"/>
  <c r="N31" i="18"/>
  <c r="P90" i="18"/>
  <c r="Q90" i="18" s="1"/>
  <c r="P74" i="18"/>
  <c r="Q74" i="18" s="1"/>
  <c r="P76" i="18"/>
  <c r="Q76" i="18" s="1"/>
  <c r="P94" i="18"/>
  <c r="Q94" i="18" s="1"/>
  <c r="P80" i="18"/>
  <c r="Q80" i="18" s="1"/>
  <c r="P62" i="18"/>
  <c r="Q62" i="18" s="1"/>
  <c r="P54" i="18"/>
  <c r="Q54" i="18" s="1"/>
  <c r="P52" i="18"/>
  <c r="Q52" i="18" s="1"/>
  <c r="Q96" i="18"/>
  <c r="Q92" i="18"/>
  <c r="Q46" i="18"/>
  <c r="P77" i="18"/>
  <c r="Q77" i="18" s="1"/>
  <c r="P33" i="18"/>
  <c r="Q33" i="18" s="1"/>
  <c r="N19" i="18"/>
  <c r="N97" i="18"/>
  <c r="N95" i="18"/>
  <c r="N93" i="18"/>
  <c r="P10" i="23"/>
  <c r="P6" i="21"/>
  <c r="R49" i="20"/>
  <c r="AC2" i="20"/>
  <c r="Q28" i="18" l="1"/>
  <c r="Q27" i="18"/>
  <c r="Q29" i="28" s="1"/>
  <c r="Q32" i="18"/>
  <c r="Q34" i="28" s="1"/>
  <c r="Q24" i="18"/>
  <c r="Q26" i="28" s="1"/>
  <c r="P68" i="18"/>
  <c r="P70" i="28" s="1"/>
  <c r="Q84" i="18"/>
  <c r="Q86" i="28" s="1"/>
  <c r="Q42" i="18"/>
  <c r="Q44" i="28" s="1"/>
  <c r="P43" i="18"/>
  <c r="Q43" i="18" s="1"/>
  <c r="Q45" i="28" s="1"/>
  <c r="Q20" i="18"/>
  <c r="Q22" i="28" s="1"/>
  <c r="Q37" i="18"/>
  <c r="Q39" i="28" s="1"/>
  <c r="Q30" i="18"/>
  <c r="Q32" i="28" s="1"/>
  <c r="P17" i="18"/>
  <c r="Q17" i="18" s="1"/>
  <c r="Q19" i="28" s="1"/>
  <c r="Q35" i="18"/>
  <c r="Q37" i="28" s="1"/>
  <c r="Q26" i="18"/>
  <c r="Q28" i="28" s="1"/>
  <c r="Q40" i="18"/>
  <c r="Q42" i="28" s="1"/>
  <c r="Q39" i="18"/>
  <c r="Q41" i="28" s="1"/>
  <c r="P53" i="18"/>
  <c r="Q53" i="18" s="1"/>
  <c r="Q55" i="28" s="1"/>
  <c r="Q57" i="18"/>
  <c r="Q59" i="28" s="1"/>
  <c r="Q71" i="18"/>
  <c r="Q73" i="28" s="1"/>
  <c r="P65" i="18"/>
  <c r="Q65" i="18" s="1"/>
  <c r="Q67" i="28" s="1"/>
  <c r="P72" i="18"/>
  <c r="Q72" i="18" s="1"/>
  <c r="Q74" i="28" s="1"/>
  <c r="P67" i="18"/>
  <c r="Q67" i="18" s="1"/>
  <c r="Q69" i="28" s="1"/>
  <c r="P47" i="18"/>
  <c r="Q47" i="18" s="1"/>
  <c r="Q49" i="28" s="1"/>
  <c r="P69" i="18"/>
  <c r="Q69" i="18" s="1"/>
  <c r="Q71" i="28" s="1"/>
  <c r="P49" i="18"/>
  <c r="Q49" i="18" s="1"/>
  <c r="Q51" i="28" s="1"/>
  <c r="Q55" i="18"/>
  <c r="Q57" i="28" s="1"/>
  <c r="P66" i="18"/>
  <c r="Q66" i="18" s="1"/>
  <c r="Q68" i="28" s="1"/>
  <c r="Q75" i="18"/>
  <c r="Q77" i="28" s="1"/>
  <c r="Q79" i="18"/>
  <c r="Q81" i="28" s="1"/>
  <c r="Q83" i="18"/>
  <c r="Q85" i="28" s="1"/>
  <c r="Q86" i="18"/>
  <c r="Q88" i="28" s="1"/>
  <c r="Q87" i="18"/>
  <c r="Q89" i="28" s="1"/>
  <c r="Q91" i="18"/>
  <c r="Q93" i="28" s="1"/>
  <c r="P89" i="18"/>
  <c r="Q89" i="18" s="1"/>
  <c r="Q91" i="28" s="1"/>
  <c r="P88" i="18"/>
  <c r="Q88" i="18" s="1"/>
  <c r="Q90" i="28" s="1"/>
  <c r="Q78" i="18"/>
  <c r="Q80" i="28" s="1"/>
  <c r="Q38" i="18"/>
  <c r="Q40" i="28" s="1"/>
  <c r="P81" i="18"/>
  <c r="Q81" i="18" s="1"/>
  <c r="Q83" i="28" s="1"/>
  <c r="P70" i="18"/>
  <c r="Q70" i="18" s="1"/>
  <c r="Q72" i="28" s="1"/>
  <c r="P61" i="18"/>
  <c r="P63" i="28" s="1"/>
  <c r="P41" i="18"/>
  <c r="Q41" i="18" s="1"/>
  <c r="Q43" i="28" s="1"/>
  <c r="P63" i="18"/>
  <c r="Q63" i="18" s="1"/>
  <c r="Q65" i="28" s="1"/>
  <c r="P45" i="18"/>
  <c r="P47" i="28" s="1"/>
  <c r="P73" i="18"/>
  <c r="Q73" i="18" s="1"/>
  <c r="Q75" i="28" s="1"/>
  <c r="P21" i="18"/>
  <c r="Q21" i="18" s="1"/>
  <c r="Q23" i="28" s="1"/>
  <c r="P18" i="18"/>
  <c r="Q18" i="18" s="1"/>
  <c r="Q20" i="28" s="1"/>
  <c r="P22" i="18"/>
  <c r="Q22" i="18" s="1"/>
  <c r="Q24" i="28" s="1"/>
  <c r="P31" i="18"/>
  <c r="Q31" i="18" s="1"/>
  <c r="Q33" i="28" s="1"/>
  <c r="P58" i="18"/>
  <c r="Q58" i="18" s="1"/>
  <c r="Q60" i="28" s="1"/>
  <c r="P85" i="18"/>
  <c r="Q85" i="18" s="1"/>
  <c r="Q87" i="28" s="1"/>
  <c r="P34" i="18"/>
  <c r="Q34" i="18" s="1"/>
  <c r="Q36" i="28" s="1"/>
  <c r="P59" i="18"/>
  <c r="Q59" i="18" s="1"/>
  <c r="Q61" i="28" s="1"/>
  <c r="P36" i="18"/>
  <c r="Q36" i="18" s="1"/>
  <c r="Q38" i="28" s="1"/>
  <c r="P56" i="18"/>
  <c r="Q56" i="18" s="1"/>
  <c r="Q58" i="28" s="1"/>
  <c r="P19" i="18"/>
  <c r="P21" i="28" s="1"/>
  <c r="P93" i="18"/>
  <c r="P95" i="28" s="1"/>
  <c r="P95" i="18"/>
  <c r="P97" i="28" s="1"/>
  <c r="P97" i="18"/>
  <c r="P99" i="28" s="1"/>
  <c r="P12" i="23"/>
  <c r="P6" i="23"/>
  <c r="P4" i="23"/>
  <c r="V2" i="23"/>
  <c r="AC2" i="23"/>
  <c r="Z2" i="23"/>
  <c r="X2" i="23"/>
  <c r="R51" i="21"/>
  <c r="AA50" i="21"/>
  <c r="V50" i="21"/>
  <c r="R50" i="21"/>
  <c r="R49" i="21"/>
  <c r="R48" i="21"/>
  <c r="P12" i="21"/>
  <c r="P10" i="21"/>
  <c r="P4" i="21"/>
  <c r="AC2" i="21"/>
  <c r="Z2" i="21"/>
  <c r="X2" i="21"/>
  <c r="V2" i="21"/>
  <c r="K3" i="30"/>
  <c r="O99" i="28"/>
  <c r="N99" i="28"/>
  <c r="M99" i="28"/>
  <c r="L99" i="28"/>
  <c r="K99" i="28"/>
  <c r="J99" i="28"/>
  <c r="I99" i="28"/>
  <c r="H99" i="28"/>
  <c r="G99" i="28"/>
  <c r="F99" i="28"/>
  <c r="E99" i="28"/>
  <c r="C99" i="28"/>
  <c r="Q98" i="28"/>
  <c r="P98" i="28"/>
  <c r="O98" i="28"/>
  <c r="N98" i="28"/>
  <c r="M98" i="28"/>
  <c r="L98" i="28"/>
  <c r="K98" i="28"/>
  <c r="J98" i="28"/>
  <c r="I98" i="28"/>
  <c r="H98" i="28"/>
  <c r="G98" i="28"/>
  <c r="F98" i="28"/>
  <c r="E98" i="28"/>
  <c r="C98" i="28"/>
  <c r="O97" i="28"/>
  <c r="N97" i="28"/>
  <c r="M97" i="28"/>
  <c r="L97" i="28"/>
  <c r="K97" i="28"/>
  <c r="J97" i="28"/>
  <c r="I97" i="28"/>
  <c r="H97" i="28"/>
  <c r="G97" i="28"/>
  <c r="F97" i="28"/>
  <c r="E97" i="28"/>
  <c r="C97" i="28"/>
  <c r="Q96" i="28"/>
  <c r="P96" i="28"/>
  <c r="O96" i="28"/>
  <c r="N96" i="28"/>
  <c r="M96" i="28"/>
  <c r="L96" i="28"/>
  <c r="K96" i="28"/>
  <c r="J96" i="28"/>
  <c r="I96" i="28"/>
  <c r="H96" i="28"/>
  <c r="G96" i="28"/>
  <c r="F96" i="28"/>
  <c r="E96" i="28"/>
  <c r="C96" i="28"/>
  <c r="O95" i="28"/>
  <c r="N95" i="28"/>
  <c r="M95" i="28"/>
  <c r="L95" i="28"/>
  <c r="K95" i="28"/>
  <c r="J95" i="28"/>
  <c r="I95" i="28"/>
  <c r="H95" i="28"/>
  <c r="G95" i="28"/>
  <c r="F95" i="28"/>
  <c r="E95" i="28"/>
  <c r="C95" i="28"/>
  <c r="Q94" i="28"/>
  <c r="P94" i="28"/>
  <c r="O94" i="28"/>
  <c r="N94" i="28"/>
  <c r="M94" i="28"/>
  <c r="L94" i="28"/>
  <c r="K94" i="28"/>
  <c r="J94" i="28"/>
  <c r="I94" i="28"/>
  <c r="H94" i="28"/>
  <c r="G94" i="28"/>
  <c r="F94" i="28"/>
  <c r="E94" i="28"/>
  <c r="C94" i="28"/>
  <c r="P93" i="28"/>
  <c r="O93" i="28"/>
  <c r="N93" i="28"/>
  <c r="M93" i="28"/>
  <c r="L93" i="28"/>
  <c r="K93" i="28"/>
  <c r="J93" i="28"/>
  <c r="I93" i="28"/>
  <c r="H93" i="28"/>
  <c r="G93" i="28"/>
  <c r="F93" i="28"/>
  <c r="E93" i="28"/>
  <c r="C93" i="28"/>
  <c r="Q92" i="28"/>
  <c r="P92" i="28"/>
  <c r="O92" i="28"/>
  <c r="N92" i="28"/>
  <c r="M92" i="28"/>
  <c r="L92" i="28"/>
  <c r="K92" i="28"/>
  <c r="J92" i="28"/>
  <c r="I92" i="28"/>
  <c r="H92" i="28"/>
  <c r="G92" i="28"/>
  <c r="F92" i="28"/>
  <c r="E92" i="28"/>
  <c r="C92" i="28"/>
  <c r="O91" i="28"/>
  <c r="N91" i="28"/>
  <c r="M91" i="28"/>
  <c r="L91" i="28"/>
  <c r="K91" i="28"/>
  <c r="J91" i="28"/>
  <c r="I91" i="28"/>
  <c r="H91" i="28"/>
  <c r="G91" i="28"/>
  <c r="F91" i="28"/>
  <c r="E91" i="28"/>
  <c r="C91" i="28"/>
  <c r="O90" i="28"/>
  <c r="N90" i="28"/>
  <c r="M90" i="28"/>
  <c r="L90" i="28"/>
  <c r="K90" i="28"/>
  <c r="J90" i="28"/>
  <c r="I90" i="28"/>
  <c r="H90" i="28"/>
  <c r="G90" i="28"/>
  <c r="F90" i="28"/>
  <c r="E90" i="28"/>
  <c r="C90" i="28"/>
  <c r="P89" i="28"/>
  <c r="O89" i="28"/>
  <c r="N89" i="28"/>
  <c r="M89" i="28"/>
  <c r="L89" i="28"/>
  <c r="K89" i="28"/>
  <c r="J89" i="28"/>
  <c r="I89" i="28"/>
  <c r="H89" i="28"/>
  <c r="G89" i="28"/>
  <c r="F89" i="28"/>
  <c r="E89" i="28"/>
  <c r="C89" i="28"/>
  <c r="P88" i="28"/>
  <c r="O88" i="28"/>
  <c r="N88" i="28"/>
  <c r="M88" i="28"/>
  <c r="L88" i="28"/>
  <c r="K88" i="28"/>
  <c r="J88" i="28"/>
  <c r="I88" i="28"/>
  <c r="H88" i="28"/>
  <c r="G88" i="28"/>
  <c r="F88" i="28"/>
  <c r="E88" i="28"/>
  <c r="C88" i="28"/>
  <c r="O87" i="28"/>
  <c r="N87" i="28"/>
  <c r="M87" i="28"/>
  <c r="L87" i="28"/>
  <c r="K87" i="28"/>
  <c r="J87" i="28"/>
  <c r="I87" i="28"/>
  <c r="H87" i="28"/>
  <c r="G87" i="28"/>
  <c r="F87" i="28"/>
  <c r="E87" i="28"/>
  <c r="C87" i="28"/>
  <c r="P86" i="28"/>
  <c r="O86" i="28"/>
  <c r="N86" i="28"/>
  <c r="M86" i="28"/>
  <c r="L86" i="28"/>
  <c r="K86" i="28"/>
  <c r="J86" i="28"/>
  <c r="I86" i="28"/>
  <c r="H86" i="28"/>
  <c r="G86" i="28"/>
  <c r="F86" i="28"/>
  <c r="E86" i="28"/>
  <c r="C86" i="28"/>
  <c r="P85" i="28"/>
  <c r="O85" i="28"/>
  <c r="N85" i="28"/>
  <c r="M85" i="28"/>
  <c r="L85" i="28"/>
  <c r="K85" i="28"/>
  <c r="J85" i="28"/>
  <c r="I85" i="28"/>
  <c r="H85" i="28"/>
  <c r="G85" i="28"/>
  <c r="F85" i="28"/>
  <c r="E85" i="28"/>
  <c r="C85" i="28"/>
  <c r="Q84" i="28"/>
  <c r="P84" i="28"/>
  <c r="O84" i="28"/>
  <c r="N84" i="28"/>
  <c r="M84" i="28"/>
  <c r="L84" i="28"/>
  <c r="K84" i="28"/>
  <c r="J84" i="28"/>
  <c r="I84" i="28"/>
  <c r="H84" i="28"/>
  <c r="G84" i="28"/>
  <c r="F84" i="28"/>
  <c r="E84" i="28"/>
  <c r="C84" i="28"/>
  <c r="O83" i="28"/>
  <c r="N83" i="28"/>
  <c r="M83" i="28"/>
  <c r="L83" i="28"/>
  <c r="K83" i="28"/>
  <c r="J83" i="28"/>
  <c r="I83" i="28"/>
  <c r="H83" i="28"/>
  <c r="G83" i="28"/>
  <c r="F83" i="28"/>
  <c r="E83" i="28"/>
  <c r="C83" i="28"/>
  <c r="Q82" i="28"/>
  <c r="P82" i="28"/>
  <c r="O82" i="28"/>
  <c r="N82" i="28"/>
  <c r="M82" i="28"/>
  <c r="L82" i="28"/>
  <c r="K82" i="28"/>
  <c r="J82" i="28"/>
  <c r="I82" i="28"/>
  <c r="H82" i="28"/>
  <c r="G82" i="28"/>
  <c r="F82" i="28"/>
  <c r="E82" i="28"/>
  <c r="C82" i="28"/>
  <c r="P81" i="28"/>
  <c r="O81" i="28"/>
  <c r="N81" i="28"/>
  <c r="M81" i="28"/>
  <c r="L81" i="28"/>
  <c r="K81" i="28"/>
  <c r="J81" i="28"/>
  <c r="I81" i="28"/>
  <c r="H81" i="28"/>
  <c r="G81" i="28"/>
  <c r="F81" i="28"/>
  <c r="E81" i="28"/>
  <c r="C81" i="28"/>
  <c r="P80" i="28"/>
  <c r="O80" i="28"/>
  <c r="N80" i="28"/>
  <c r="M80" i="28"/>
  <c r="L80" i="28"/>
  <c r="K80" i="28"/>
  <c r="J80" i="28"/>
  <c r="I80" i="28"/>
  <c r="H80" i="28"/>
  <c r="G80" i="28"/>
  <c r="F80" i="28"/>
  <c r="E80" i="28"/>
  <c r="C80" i="28"/>
  <c r="Q79" i="28"/>
  <c r="P79" i="28"/>
  <c r="O79" i="28"/>
  <c r="N79" i="28"/>
  <c r="M79" i="28"/>
  <c r="L79" i="28"/>
  <c r="K79" i="28"/>
  <c r="J79" i="28"/>
  <c r="I79" i="28"/>
  <c r="H79" i="28"/>
  <c r="G79" i="28"/>
  <c r="F79" i="28"/>
  <c r="E79" i="28"/>
  <c r="C79" i="28"/>
  <c r="Q78" i="28"/>
  <c r="P78" i="28"/>
  <c r="O78" i="28"/>
  <c r="N78" i="28"/>
  <c r="M78" i="28"/>
  <c r="L78" i="28"/>
  <c r="K78" i="28"/>
  <c r="J78" i="28"/>
  <c r="I78" i="28"/>
  <c r="H78" i="28"/>
  <c r="G78" i="28"/>
  <c r="F78" i="28"/>
  <c r="E78" i="28"/>
  <c r="C78" i="28"/>
  <c r="P77" i="28"/>
  <c r="O77" i="28"/>
  <c r="N77" i="28"/>
  <c r="M77" i="28"/>
  <c r="L77" i="28"/>
  <c r="K77" i="28"/>
  <c r="J77" i="28"/>
  <c r="I77" i="28"/>
  <c r="H77" i="28"/>
  <c r="G77" i="28"/>
  <c r="F77" i="28"/>
  <c r="E77" i="28"/>
  <c r="C77" i="28"/>
  <c r="Q76" i="28"/>
  <c r="P76" i="28"/>
  <c r="O76" i="28"/>
  <c r="N76" i="28"/>
  <c r="M76" i="28"/>
  <c r="L76" i="28"/>
  <c r="K76" i="28"/>
  <c r="J76" i="28"/>
  <c r="I76" i="28"/>
  <c r="H76" i="28"/>
  <c r="G76" i="28"/>
  <c r="F76" i="28"/>
  <c r="E76" i="28"/>
  <c r="C76" i="28"/>
  <c r="O75" i="28"/>
  <c r="N75" i="28"/>
  <c r="M75" i="28"/>
  <c r="L75" i="28"/>
  <c r="K75" i="28"/>
  <c r="J75" i="28"/>
  <c r="I75" i="28"/>
  <c r="H75" i="28"/>
  <c r="G75" i="28"/>
  <c r="F75" i="28"/>
  <c r="E75" i="28"/>
  <c r="C75" i="28"/>
  <c r="O74" i="28"/>
  <c r="N74" i="28"/>
  <c r="M74" i="28"/>
  <c r="L74" i="28"/>
  <c r="K74" i="28"/>
  <c r="J74" i="28"/>
  <c r="I74" i="28"/>
  <c r="H74" i="28"/>
  <c r="G74" i="28"/>
  <c r="F74" i="28"/>
  <c r="E74" i="28"/>
  <c r="C74" i="28"/>
  <c r="P73" i="28"/>
  <c r="O73" i="28"/>
  <c r="N73" i="28"/>
  <c r="M73" i="28"/>
  <c r="L73" i="28"/>
  <c r="K73" i="28"/>
  <c r="J73" i="28"/>
  <c r="I73" i="28"/>
  <c r="H73" i="28"/>
  <c r="G73" i="28"/>
  <c r="F73" i="28"/>
  <c r="E73" i="28"/>
  <c r="C73" i="28"/>
  <c r="O72" i="28"/>
  <c r="N72" i="28"/>
  <c r="M72" i="28"/>
  <c r="L72" i="28"/>
  <c r="K72" i="28"/>
  <c r="J72" i="28"/>
  <c r="I72" i="28"/>
  <c r="H72" i="28"/>
  <c r="G72" i="28"/>
  <c r="F72" i="28"/>
  <c r="E72" i="28"/>
  <c r="C72" i="28"/>
  <c r="O71" i="28"/>
  <c r="N71" i="28"/>
  <c r="M71" i="28"/>
  <c r="L71" i="28"/>
  <c r="K71" i="28"/>
  <c r="J71" i="28"/>
  <c r="I71" i="28"/>
  <c r="H71" i="28"/>
  <c r="G71" i="28"/>
  <c r="F71" i="28"/>
  <c r="E71" i="28"/>
  <c r="C71" i="28"/>
  <c r="O70" i="28"/>
  <c r="N70" i="28"/>
  <c r="M70" i="28"/>
  <c r="L70" i="28"/>
  <c r="K70" i="28"/>
  <c r="J70" i="28"/>
  <c r="I70" i="28"/>
  <c r="H70" i="28"/>
  <c r="G70" i="28"/>
  <c r="F70" i="28"/>
  <c r="E70" i="28"/>
  <c r="C70" i="28"/>
  <c r="O69" i="28"/>
  <c r="N69" i="28"/>
  <c r="M69" i="28"/>
  <c r="L69" i="28"/>
  <c r="K69" i="28"/>
  <c r="J69" i="28"/>
  <c r="I69" i="28"/>
  <c r="H69" i="28"/>
  <c r="G69" i="28"/>
  <c r="F69" i="28"/>
  <c r="E69" i="28"/>
  <c r="C69" i="28"/>
  <c r="O68" i="28"/>
  <c r="N68" i="28"/>
  <c r="M68" i="28"/>
  <c r="L68" i="28"/>
  <c r="K68" i="28"/>
  <c r="J68" i="28"/>
  <c r="I68" i="28"/>
  <c r="H68" i="28"/>
  <c r="G68" i="28"/>
  <c r="F68" i="28"/>
  <c r="E68" i="28"/>
  <c r="C68" i="28"/>
  <c r="O67" i="28"/>
  <c r="N67" i="28"/>
  <c r="M67" i="28"/>
  <c r="L67" i="28"/>
  <c r="K67" i="28"/>
  <c r="J67" i="28"/>
  <c r="I67" i="28"/>
  <c r="H67" i="28"/>
  <c r="G67" i="28"/>
  <c r="F67" i="28"/>
  <c r="E67" i="28"/>
  <c r="C67" i="28"/>
  <c r="Q66" i="28"/>
  <c r="P66" i="28"/>
  <c r="O66" i="28"/>
  <c r="N66" i="28"/>
  <c r="M66" i="28"/>
  <c r="L66" i="28"/>
  <c r="K66" i="28"/>
  <c r="J66" i="28"/>
  <c r="I66" i="28"/>
  <c r="H66" i="28"/>
  <c r="G66" i="28"/>
  <c r="F66" i="28"/>
  <c r="E66" i="28"/>
  <c r="C66" i="28"/>
  <c r="O65" i="28"/>
  <c r="N65" i="28"/>
  <c r="M65" i="28"/>
  <c r="L65" i="28"/>
  <c r="K65" i="28"/>
  <c r="J65" i="28"/>
  <c r="I65" i="28"/>
  <c r="H65" i="28"/>
  <c r="G65" i="28"/>
  <c r="F65" i="28"/>
  <c r="E65" i="28"/>
  <c r="C65" i="28"/>
  <c r="Q64" i="28"/>
  <c r="P64" i="28"/>
  <c r="O64" i="28"/>
  <c r="N64" i="28"/>
  <c r="M64" i="28"/>
  <c r="L64" i="28"/>
  <c r="K64" i="28"/>
  <c r="J64" i="28"/>
  <c r="I64" i="28"/>
  <c r="H64" i="28"/>
  <c r="G64" i="28"/>
  <c r="F64" i="28"/>
  <c r="E64" i="28"/>
  <c r="C64" i="28"/>
  <c r="O63" i="28"/>
  <c r="N63" i="28"/>
  <c r="M63" i="28"/>
  <c r="L63" i="28"/>
  <c r="K63" i="28"/>
  <c r="J63" i="28"/>
  <c r="I63" i="28"/>
  <c r="H63" i="28"/>
  <c r="G63" i="28"/>
  <c r="F63" i="28"/>
  <c r="E63" i="28"/>
  <c r="C63" i="28"/>
  <c r="Q62" i="28"/>
  <c r="P62" i="28"/>
  <c r="O62" i="28"/>
  <c r="N62" i="28"/>
  <c r="M62" i="28"/>
  <c r="L62" i="28"/>
  <c r="K62" i="28"/>
  <c r="J62" i="28"/>
  <c r="I62" i="28"/>
  <c r="H62" i="28"/>
  <c r="G62" i="28"/>
  <c r="F62" i="28"/>
  <c r="E62" i="28"/>
  <c r="C62" i="28"/>
  <c r="O61" i="28"/>
  <c r="N61" i="28"/>
  <c r="M61" i="28"/>
  <c r="L61" i="28"/>
  <c r="K61" i="28"/>
  <c r="J61" i="28"/>
  <c r="I61" i="28"/>
  <c r="H61" i="28"/>
  <c r="G61" i="28"/>
  <c r="F61" i="28"/>
  <c r="E61" i="28"/>
  <c r="C61" i="28"/>
  <c r="O60" i="28"/>
  <c r="N60" i="28"/>
  <c r="M60" i="28"/>
  <c r="L60" i="28"/>
  <c r="K60" i="28"/>
  <c r="J60" i="28"/>
  <c r="I60" i="28"/>
  <c r="H60" i="28"/>
  <c r="G60" i="28"/>
  <c r="F60" i="28"/>
  <c r="E60" i="28"/>
  <c r="C60" i="28"/>
  <c r="P59" i="28"/>
  <c r="O59" i="28"/>
  <c r="N59" i="28"/>
  <c r="M59" i="28"/>
  <c r="L59" i="28"/>
  <c r="K59" i="28"/>
  <c r="J59" i="28"/>
  <c r="I59" i="28"/>
  <c r="H59" i="28"/>
  <c r="G59" i="28"/>
  <c r="F59" i="28"/>
  <c r="E59" i="28"/>
  <c r="C59" i="28"/>
  <c r="O58" i="28"/>
  <c r="N58" i="28"/>
  <c r="M58" i="28"/>
  <c r="L58" i="28"/>
  <c r="K58" i="28"/>
  <c r="J58" i="28"/>
  <c r="I58" i="28"/>
  <c r="H58" i="28"/>
  <c r="G58" i="28"/>
  <c r="F58" i="28"/>
  <c r="E58" i="28"/>
  <c r="C58" i="28"/>
  <c r="P57" i="28"/>
  <c r="O57" i="28"/>
  <c r="N57" i="28"/>
  <c r="M57" i="28"/>
  <c r="L57" i="28"/>
  <c r="K57" i="28"/>
  <c r="J57" i="28"/>
  <c r="I57" i="28"/>
  <c r="H57" i="28"/>
  <c r="G57" i="28"/>
  <c r="F57" i="28"/>
  <c r="E57" i="28"/>
  <c r="C57" i="28"/>
  <c r="Q56" i="28"/>
  <c r="P56" i="28"/>
  <c r="O56" i="28"/>
  <c r="N56" i="28"/>
  <c r="M56" i="28"/>
  <c r="L56" i="28"/>
  <c r="K56" i="28"/>
  <c r="J56" i="28"/>
  <c r="I56" i="28"/>
  <c r="H56" i="28"/>
  <c r="G56" i="28"/>
  <c r="F56" i="28"/>
  <c r="E56" i="28"/>
  <c r="C56" i="28"/>
  <c r="O55" i="28"/>
  <c r="N55" i="28"/>
  <c r="M55" i="28"/>
  <c r="L55" i="28"/>
  <c r="K55" i="28"/>
  <c r="J55" i="28"/>
  <c r="I55" i="28"/>
  <c r="H55" i="28"/>
  <c r="G55" i="28"/>
  <c r="F55" i="28"/>
  <c r="E55" i="28"/>
  <c r="C55" i="28"/>
  <c r="Q54" i="28"/>
  <c r="P54" i="28"/>
  <c r="O54" i="28"/>
  <c r="N54" i="28"/>
  <c r="M54" i="28"/>
  <c r="L54" i="28"/>
  <c r="K54" i="28"/>
  <c r="J54" i="28"/>
  <c r="I54" i="28"/>
  <c r="H54" i="28"/>
  <c r="G54" i="28"/>
  <c r="F54" i="28"/>
  <c r="E54" i="28"/>
  <c r="C54" i="28"/>
  <c r="Q53" i="28"/>
  <c r="P53" i="28"/>
  <c r="O53" i="28"/>
  <c r="N53" i="28"/>
  <c r="M53" i="28"/>
  <c r="L53" i="28"/>
  <c r="K53" i="28"/>
  <c r="J53" i="28"/>
  <c r="I53" i="28"/>
  <c r="H53" i="28"/>
  <c r="G53" i="28"/>
  <c r="F53" i="28"/>
  <c r="E53" i="28"/>
  <c r="C53" i="28"/>
  <c r="Q52" i="28"/>
  <c r="P52" i="28"/>
  <c r="O52" i="28"/>
  <c r="N52" i="28"/>
  <c r="M52" i="28"/>
  <c r="L52" i="28"/>
  <c r="K52" i="28"/>
  <c r="J52" i="28"/>
  <c r="I52" i="28"/>
  <c r="H52" i="28"/>
  <c r="G52" i="28"/>
  <c r="F52" i="28"/>
  <c r="E52" i="28"/>
  <c r="C52" i="28"/>
  <c r="O51" i="28"/>
  <c r="N51" i="28"/>
  <c r="M51" i="28"/>
  <c r="L51" i="28"/>
  <c r="K51" i="28"/>
  <c r="J51" i="28"/>
  <c r="I51" i="28"/>
  <c r="H51" i="28"/>
  <c r="G51" i="28"/>
  <c r="F51" i="28"/>
  <c r="E51" i="28"/>
  <c r="C51" i="28"/>
  <c r="Q50" i="28"/>
  <c r="P50" i="28"/>
  <c r="O50" i="28"/>
  <c r="N50" i="28"/>
  <c r="M50" i="28"/>
  <c r="L50" i="28"/>
  <c r="K50" i="28"/>
  <c r="J50" i="28"/>
  <c r="I50" i="28"/>
  <c r="H50" i="28"/>
  <c r="G50" i="28"/>
  <c r="F50" i="28"/>
  <c r="E50" i="28"/>
  <c r="C50" i="28"/>
  <c r="O49" i="28"/>
  <c r="N49" i="28"/>
  <c r="M49" i="28"/>
  <c r="L49" i="28"/>
  <c r="K49" i="28"/>
  <c r="J49" i="28"/>
  <c r="I49" i="28"/>
  <c r="H49" i="28"/>
  <c r="G49" i="28"/>
  <c r="F49" i="28"/>
  <c r="E49" i="28"/>
  <c r="C49" i="28"/>
  <c r="Q48" i="28"/>
  <c r="P48" i="28"/>
  <c r="O48" i="28"/>
  <c r="N48" i="28"/>
  <c r="M48" i="28"/>
  <c r="L48" i="28"/>
  <c r="K48" i="28"/>
  <c r="J48" i="28"/>
  <c r="I48" i="28"/>
  <c r="H48" i="28"/>
  <c r="G48" i="28"/>
  <c r="F48" i="28"/>
  <c r="E48" i="28"/>
  <c r="C48" i="28"/>
  <c r="O47" i="28"/>
  <c r="N47" i="28"/>
  <c r="M47" i="28"/>
  <c r="L47" i="28"/>
  <c r="K47" i="28"/>
  <c r="J47" i="28"/>
  <c r="I47" i="28"/>
  <c r="H47" i="28"/>
  <c r="G47" i="28"/>
  <c r="F47" i="28"/>
  <c r="E47" i="28"/>
  <c r="C47" i="28"/>
  <c r="Q46" i="28"/>
  <c r="P46" i="28"/>
  <c r="O46" i="28"/>
  <c r="N46" i="28"/>
  <c r="M46" i="28"/>
  <c r="L46" i="28"/>
  <c r="K46" i="28"/>
  <c r="J46" i="28"/>
  <c r="I46" i="28"/>
  <c r="H46" i="28"/>
  <c r="G46" i="28"/>
  <c r="F46" i="28"/>
  <c r="E46" i="28"/>
  <c r="C46" i="28"/>
  <c r="O45" i="28"/>
  <c r="N45" i="28"/>
  <c r="M45" i="28"/>
  <c r="L45" i="28"/>
  <c r="K45" i="28"/>
  <c r="J45" i="28"/>
  <c r="I45" i="28"/>
  <c r="H45" i="28"/>
  <c r="G45" i="28"/>
  <c r="F45" i="28"/>
  <c r="E45" i="28"/>
  <c r="C45" i="28"/>
  <c r="P44" i="28"/>
  <c r="O44" i="28"/>
  <c r="N44" i="28"/>
  <c r="M44" i="28"/>
  <c r="L44" i="28"/>
  <c r="K44" i="28"/>
  <c r="J44" i="28"/>
  <c r="I44" i="28"/>
  <c r="H44" i="28"/>
  <c r="G44" i="28"/>
  <c r="F44" i="28"/>
  <c r="E44" i="28"/>
  <c r="C44" i="28"/>
  <c r="O43" i="28"/>
  <c r="N43" i="28"/>
  <c r="M43" i="28"/>
  <c r="L43" i="28"/>
  <c r="K43" i="28"/>
  <c r="J43" i="28"/>
  <c r="I43" i="28"/>
  <c r="H43" i="28"/>
  <c r="G43" i="28"/>
  <c r="F43" i="28"/>
  <c r="E43" i="28"/>
  <c r="C43" i="28"/>
  <c r="P42" i="28"/>
  <c r="O42" i="28"/>
  <c r="N42" i="28"/>
  <c r="M42" i="28"/>
  <c r="L42" i="28"/>
  <c r="K42" i="28"/>
  <c r="J42" i="28"/>
  <c r="I42" i="28"/>
  <c r="H42" i="28"/>
  <c r="G42" i="28"/>
  <c r="F42" i="28"/>
  <c r="E42" i="28"/>
  <c r="C42" i="28"/>
  <c r="P41" i="28"/>
  <c r="O41" i="28"/>
  <c r="N41" i="28"/>
  <c r="M41" i="28"/>
  <c r="L41" i="28"/>
  <c r="K41" i="28"/>
  <c r="J41" i="28"/>
  <c r="I41" i="28"/>
  <c r="H41" i="28"/>
  <c r="G41" i="28"/>
  <c r="F41" i="28"/>
  <c r="E41" i="28"/>
  <c r="C41" i="28"/>
  <c r="P40" i="28"/>
  <c r="O40" i="28"/>
  <c r="N40" i="28"/>
  <c r="M40" i="28"/>
  <c r="L40" i="28"/>
  <c r="K40" i="28"/>
  <c r="J40" i="28"/>
  <c r="I40" i="28"/>
  <c r="H40" i="28"/>
  <c r="G40" i="28"/>
  <c r="F40" i="28"/>
  <c r="E40" i="28"/>
  <c r="C40" i="28"/>
  <c r="P39" i="28"/>
  <c r="O39" i="28"/>
  <c r="N39" i="28"/>
  <c r="M39" i="28"/>
  <c r="L39" i="28"/>
  <c r="K39" i="28"/>
  <c r="J39" i="28"/>
  <c r="I39" i="28"/>
  <c r="H39" i="28"/>
  <c r="G39" i="28"/>
  <c r="F39" i="28"/>
  <c r="E39" i="28"/>
  <c r="C39" i="28"/>
  <c r="O38" i="28"/>
  <c r="N38" i="28"/>
  <c r="M38" i="28"/>
  <c r="L38" i="28"/>
  <c r="K38" i="28"/>
  <c r="J38" i="28"/>
  <c r="I38" i="28"/>
  <c r="H38" i="28"/>
  <c r="G38" i="28"/>
  <c r="F38" i="28"/>
  <c r="E38" i="28"/>
  <c r="C38" i="28"/>
  <c r="P37" i="28"/>
  <c r="O37" i="28"/>
  <c r="N37" i="28"/>
  <c r="M37" i="28"/>
  <c r="L37" i="28"/>
  <c r="K37" i="28"/>
  <c r="J37" i="28"/>
  <c r="I37" i="28"/>
  <c r="H37" i="28"/>
  <c r="G37" i="28"/>
  <c r="F37" i="28"/>
  <c r="E37" i="28"/>
  <c r="C37" i="28"/>
  <c r="O36" i="28"/>
  <c r="N36" i="28"/>
  <c r="M36" i="28"/>
  <c r="L36" i="28"/>
  <c r="K36" i="28"/>
  <c r="J36" i="28"/>
  <c r="I36" i="28"/>
  <c r="H36" i="28"/>
  <c r="G36" i="28"/>
  <c r="F36" i="28"/>
  <c r="E36" i="28"/>
  <c r="C36" i="28"/>
  <c r="Q35" i="28"/>
  <c r="P35" i="28"/>
  <c r="O35" i="28"/>
  <c r="N35" i="28"/>
  <c r="M35" i="28"/>
  <c r="L35" i="28"/>
  <c r="K35" i="28"/>
  <c r="J35" i="28"/>
  <c r="I35" i="28"/>
  <c r="H35" i="28"/>
  <c r="G35" i="28"/>
  <c r="F35" i="28"/>
  <c r="E35" i="28"/>
  <c r="C35" i="28"/>
  <c r="P34" i="28"/>
  <c r="O34" i="28"/>
  <c r="N34" i="28"/>
  <c r="M34" i="28"/>
  <c r="L34" i="28"/>
  <c r="K34" i="28"/>
  <c r="J34" i="28"/>
  <c r="I34" i="28"/>
  <c r="H34" i="28"/>
  <c r="G34" i="28"/>
  <c r="F34" i="28"/>
  <c r="E34" i="28"/>
  <c r="C34" i="28"/>
  <c r="O33" i="28"/>
  <c r="N33" i="28"/>
  <c r="M33" i="28"/>
  <c r="L33" i="28"/>
  <c r="K33" i="28"/>
  <c r="J33" i="28"/>
  <c r="I33" i="28"/>
  <c r="H33" i="28"/>
  <c r="G33" i="28"/>
  <c r="F33" i="28"/>
  <c r="E33" i="28"/>
  <c r="C33" i="28"/>
  <c r="P32" i="28"/>
  <c r="O32" i="28"/>
  <c r="N32" i="28"/>
  <c r="M32" i="28"/>
  <c r="L32" i="28"/>
  <c r="K32" i="28"/>
  <c r="J32" i="28"/>
  <c r="I32" i="28"/>
  <c r="H32" i="28"/>
  <c r="G32" i="28"/>
  <c r="F32" i="28"/>
  <c r="E32" i="28"/>
  <c r="C32" i="28"/>
  <c r="Q31" i="28"/>
  <c r="P31" i="28"/>
  <c r="O31" i="28"/>
  <c r="N31" i="28"/>
  <c r="M31" i="28"/>
  <c r="L31" i="28"/>
  <c r="K31" i="28"/>
  <c r="J31" i="28"/>
  <c r="I31" i="28"/>
  <c r="H31" i="28"/>
  <c r="G31" i="28"/>
  <c r="F31" i="28"/>
  <c r="E31" i="28"/>
  <c r="C31" i="28"/>
  <c r="Q30" i="28"/>
  <c r="P30" i="28"/>
  <c r="O30" i="28"/>
  <c r="N30" i="28"/>
  <c r="M30" i="28"/>
  <c r="L30" i="28"/>
  <c r="K30" i="28"/>
  <c r="J30" i="28"/>
  <c r="I30" i="28"/>
  <c r="H30" i="28"/>
  <c r="G30" i="28"/>
  <c r="F30" i="28"/>
  <c r="E30" i="28"/>
  <c r="C30" i="28"/>
  <c r="P29" i="28"/>
  <c r="O29" i="28"/>
  <c r="N29" i="28"/>
  <c r="M29" i="28"/>
  <c r="L29" i="28"/>
  <c r="K29" i="28"/>
  <c r="J29" i="28"/>
  <c r="I29" i="28"/>
  <c r="H29" i="28"/>
  <c r="G29" i="28"/>
  <c r="F29" i="28"/>
  <c r="E29" i="28"/>
  <c r="C29" i="28"/>
  <c r="P28" i="28"/>
  <c r="O28" i="28"/>
  <c r="N28" i="28"/>
  <c r="M28" i="28"/>
  <c r="L28" i="28"/>
  <c r="K28" i="28"/>
  <c r="J28" i="28"/>
  <c r="I28" i="28"/>
  <c r="H28" i="28"/>
  <c r="G28" i="28"/>
  <c r="F28" i="28"/>
  <c r="E28" i="28"/>
  <c r="C28" i="28"/>
  <c r="Q27" i="28"/>
  <c r="P27" i="28"/>
  <c r="O27" i="28"/>
  <c r="N27" i="28"/>
  <c r="M27" i="28"/>
  <c r="L27" i="28"/>
  <c r="K27" i="28"/>
  <c r="J27" i="28"/>
  <c r="I27" i="28"/>
  <c r="H27" i="28"/>
  <c r="G27" i="28"/>
  <c r="F27" i="28"/>
  <c r="E27" i="28"/>
  <c r="C27" i="28"/>
  <c r="P26" i="28"/>
  <c r="O26" i="28"/>
  <c r="N26" i="28"/>
  <c r="M26" i="28"/>
  <c r="L26" i="28"/>
  <c r="K26" i="28"/>
  <c r="J26" i="28"/>
  <c r="I26" i="28"/>
  <c r="H26" i="28"/>
  <c r="G26" i="28"/>
  <c r="F26" i="28"/>
  <c r="E26" i="28"/>
  <c r="C26" i="28"/>
  <c r="Q25" i="28"/>
  <c r="P25" i="28"/>
  <c r="O25" i="28"/>
  <c r="N25" i="28"/>
  <c r="M25" i="28"/>
  <c r="L25" i="28"/>
  <c r="K25" i="28"/>
  <c r="J25" i="28"/>
  <c r="I25" i="28"/>
  <c r="H25" i="28"/>
  <c r="G25" i="28"/>
  <c r="F25" i="28"/>
  <c r="E25" i="28"/>
  <c r="C25" i="28"/>
  <c r="O24" i="28"/>
  <c r="N24" i="28"/>
  <c r="M24" i="28"/>
  <c r="L24" i="28"/>
  <c r="K24" i="28"/>
  <c r="J24" i="28"/>
  <c r="I24" i="28"/>
  <c r="H24" i="28"/>
  <c r="G24" i="28"/>
  <c r="F24" i="28"/>
  <c r="E24" i="28"/>
  <c r="C24" i="28"/>
  <c r="O23" i="28"/>
  <c r="N23" i="28"/>
  <c r="M23" i="28"/>
  <c r="L23" i="28"/>
  <c r="K23" i="28"/>
  <c r="J23" i="28"/>
  <c r="I23" i="28"/>
  <c r="H23" i="28"/>
  <c r="G23" i="28"/>
  <c r="F23" i="28"/>
  <c r="E23" i="28"/>
  <c r="C23" i="28"/>
  <c r="P22" i="28"/>
  <c r="O22" i="28"/>
  <c r="N22" i="28"/>
  <c r="M22" i="28"/>
  <c r="L22" i="28"/>
  <c r="K22" i="28"/>
  <c r="J22" i="28"/>
  <c r="I22" i="28"/>
  <c r="H22" i="28"/>
  <c r="G22" i="28"/>
  <c r="F22" i="28"/>
  <c r="E22" i="28"/>
  <c r="C22" i="28"/>
  <c r="O21" i="28"/>
  <c r="N21" i="28"/>
  <c r="M21" i="28"/>
  <c r="L21" i="28"/>
  <c r="K21" i="28"/>
  <c r="J21" i="28"/>
  <c r="I21" i="28"/>
  <c r="H21" i="28"/>
  <c r="G21" i="28"/>
  <c r="F21" i="28"/>
  <c r="E21" i="28"/>
  <c r="C21" i="28"/>
  <c r="O20" i="28"/>
  <c r="N20" i="28"/>
  <c r="M20" i="28"/>
  <c r="L20" i="28"/>
  <c r="K20" i="28"/>
  <c r="J20" i="28"/>
  <c r="I20" i="28"/>
  <c r="H20" i="28"/>
  <c r="G20" i="28"/>
  <c r="F20" i="28"/>
  <c r="E20" i="28"/>
  <c r="C20" i="28"/>
  <c r="O19" i="28"/>
  <c r="N19" i="28"/>
  <c r="M19" i="28"/>
  <c r="L19" i="28"/>
  <c r="K19" i="28"/>
  <c r="J19" i="28"/>
  <c r="I19" i="28"/>
  <c r="H19" i="28"/>
  <c r="G19" i="28"/>
  <c r="F19" i="28"/>
  <c r="E19" i="28"/>
  <c r="C19" i="28"/>
  <c r="O18" i="28"/>
  <c r="M18" i="28"/>
  <c r="L18" i="28"/>
  <c r="K18" i="28"/>
  <c r="J18" i="28"/>
  <c r="I18" i="28"/>
  <c r="H18" i="28"/>
  <c r="G18" i="28"/>
  <c r="F18" i="28"/>
  <c r="E18" i="28"/>
  <c r="C18" i="28"/>
  <c r="O17" i="28"/>
  <c r="M17" i="28"/>
  <c r="L17" i="28"/>
  <c r="K17" i="28"/>
  <c r="J17" i="28"/>
  <c r="I17" i="28"/>
  <c r="H17" i="28"/>
  <c r="G17" i="28"/>
  <c r="F17" i="28"/>
  <c r="E17" i="28"/>
  <c r="C17" i="28"/>
  <c r="O16" i="28"/>
  <c r="M16" i="28"/>
  <c r="L16" i="28"/>
  <c r="K16" i="28"/>
  <c r="J16" i="28"/>
  <c r="I16" i="28"/>
  <c r="H16" i="28"/>
  <c r="G16" i="28"/>
  <c r="F16" i="28"/>
  <c r="E16" i="28"/>
  <c r="C16" i="28"/>
  <c r="D3" i="28"/>
  <c r="R45" i="31"/>
  <c r="AA44" i="31"/>
  <c r="V44" i="31"/>
  <c r="R44" i="31"/>
  <c r="R43" i="31"/>
  <c r="R42" i="31"/>
  <c r="P12" i="31"/>
  <c r="P10" i="31"/>
  <c r="P6" i="31"/>
  <c r="P4" i="31"/>
  <c r="R52" i="20"/>
  <c r="AA51" i="20"/>
  <c r="V51" i="20"/>
  <c r="R51" i="20"/>
  <c r="R50" i="20"/>
  <c r="P12" i="20"/>
  <c r="P10" i="20"/>
  <c r="P6" i="20"/>
  <c r="P4" i="20"/>
  <c r="Z2" i="20"/>
  <c r="X2" i="20"/>
  <c r="P5" i="24"/>
  <c r="AC3" i="24"/>
  <c r="Z3" i="24"/>
  <c r="X3" i="24"/>
  <c r="V3" i="24"/>
  <c r="K3" i="19"/>
  <c r="J112" i="18"/>
  <c r="J114" i="28" s="1"/>
  <c r="I112" i="18"/>
  <c r="I114" i="28" s="1"/>
  <c r="H112" i="18"/>
  <c r="H114" i="28" s="1"/>
  <c r="G112" i="18"/>
  <c r="G114" i="28" s="1"/>
  <c r="F112" i="18"/>
  <c r="F114" i="28" s="1"/>
  <c r="E112" i="18"/>
  <c r="E114" i="28" s="1"/>
  <c r="C114" i="28"/>
  <c r="J111" i="18"/>
  <c r="J113" i="28" s="1"/>
  <c r="I111" i="18"/>
  <c r="I113" i="28" s="1"/>
  <c r="H111" i="18"/>
  <c r="H113" i="28" s="1"/>
  <c r="G111" i="18"/>
  <c r="G113" i="28" s="1"/>
  <c r="F111" i="18"/>
  <c r="F113" i="28" s="1"/>
  <c r="E111" i="18"/>
  <c r="E113" i="28" s="1"/>
  <c r="C111" i="18"/>
  <c r="C113" i="28" s="1"/>
  <c r="J110" i="18"/>
  <c r="J112" i="28" s="1"/>
  <c r="I110" i="18"/>
  <c r="I112" i="28" s="1"/>
  <c r="H110" i="18"/>
  <c r="H112" i="28" s="1"/>
  <c r="G110" i="18"/>
  <c r="G112" i="28" s="1"/>
  <c r="F110" i="18"/>
  <c r="F112" i="28" s="1"/>
  <c r="E110" i="18"/>
  <c r="E112" i="28" s="1"/>
  <c r="C110" i="18"/>
  <c r="C112" i="28" s="1"/>
  <c r="J109" i="18"/>
  <c r="J111" i="28" s="1"/>
  <c r="I109" i="18"/>
  <c r="I111" i="28" s="1"/>
  <c r="H109" i="18"/>
  <c r="H111" i="28" s="1"/>
  <c r="G109" i="18"/>
  <c r="G111" i="28" s="1"/>
  <c r="F109" i="18"/>
  <c r="F111" i="28" s="1"/>
  <c r="E109" i="18"/>
  <c r="E111" i="28" s="1"/>
  <c r="C109" i="18"/>
  <c r="C111" i="28" s="1"/>
  <c r="J108" i="18"/>
  <c r="J110" i="28" s="1"/>
  <c r="I108" i="18"/>
  <c r="I110" i="28" s="1"/>
  <c r="H108" i="18"/>
  <c r="H110" i="28" s="1"/>
  <c r="G108" i="18"/>
  <c r="G110" i="28" s="1"/>
  <c r="F108" i="18"/>
  <c r="F110" i="28" s="1"/>
  <c r="E108" i="18"/>
  <c r="E110" i="28" s="1"/>
  <c r="C108" i="18"/>
  <c r="C110" i="28" s="1"/>
  <c r="J107" i="18"/>
  <c r="J109" i="28" s="1"/>
  <c r="I107" i="18"/>
  <c r="I109" i="28" s="1"/>
  <c r="H107" i="18"/>
  <c r="H109" i="28" s="1"/>
  <c r="G107" i="18"/>
  <c r="G109" i="28" s="1"/>
  <c r="F107" i="18"/>
  <c r="F109" i="28" s="1"/>
  <c r="E107" i="18"/>
  <c r="E109" i="28" s="1"/>
  <c r="C107" i="18"/>
  <c r="C109" i="28" s="1"/>
  <c r="J106" i="18"/>
  <c r="J108" i="28" s="1"/>
  <c r="I106" i="18"/>
  <c r="I108" i="28" s="1"/>
  <c r="H106" i="18"/>
  <c r="H108" i="28" s="1"/>
  <c r="G106" i="18"/>
  <c r="G108" i="28" s="1"/>
  <c r="F106" i="18"/>
  <c r="F108" i="28" s="1"/>
  <c r="E106" i="18"/>
  <c r="E108" i="28" s="1"/>
  <c r="C106" i="18"/>
  <c r="C108" i="28" s="1"/>
  <c r="J105" i="18"/>
  <c r="J107" i="28" s="1"/>
  <c r="I105" i="18"/>
  <c r="I107" i="28" s="1"/>
  <c r="H105" i="18"/>
  <c r="H107" i="28" s="1"/>
  <c r="G105" i="18"/>
  <c r="G107" i="28" s="1"/>
  <c r="F105" i="18"/>
  <c r="F107" i="28" s="1"/>
  <c r="E105" i="18"/>
  <c r="E107" i="28" s="1"/>
  <c r="C105" i="18"/>
  <c r="C107" i="28" s="1"/>
  <c r="J104" i="18"/>
  <c r="J106" i="28" s="1"/>
  <c r="I104" i="18"/>
  <c r="I106" i="28" s="1"/>
  <c r="H104" i="18"/>
  <c r="H106" i="28" s="1"/>
  <c r="G104" i="18"/>
  <c r="G106" i="28" s="1"/>
  <c r="F104" i="18"/>
  <c r="F106" i="28" s="1"/>
  <c r="E104" i="18"/>
  <c r="E106" i="28" s="1"/>
  <c r="C104" i="18"/>
  <c r="C106" i="28" s="1"/>
  <c r="J103" i="18"/>
  <c r="J105" i="28" s="1"/>
  <c r="I103" i="18"/>
  <c r="I105" i="28" s="1"/>
  <c r="H103" i="18"/>
  <c r="H105" i="28" s="1"/>
  <c r="G103" i="18"/>
  <c r="G105" i="28" s="1"/>
  <c r="F103" i="18"/>
  <c r="F105" i="28" s="1"/>
  <c r="E103" i="18"/>
  <c r="E105" i="28" s="1"/>
  <c r="C103" i="18"/>
  <c r="C105" i="28" s="1"/>
  <c r="J102" i="18"/>
  <c r="J104" i="28" s="1"/>
  <c r="I102" i="18"/>
  <c r="I104" i="28" s="1"/>
  <c r="H102" i="18"/>
  <c r="H104" i="28" s="1"/>
  <c r="G102" i="18"/>
  <c r="G104" i="28" s="1"/>
  <c r="F102" i="18"/>
  <c r="F104" i="28" s="1"/>
  <c r="E102" i="18"/>
  <c r="E104" i="28" s="1"/>
  <c r="C102" i="18"/>
  <c r="C104" i="28" s="1"/>
  <c r="J101" i="18"/>
  <c r="J103" i="28" s="1"/>
  <c r="I101" i="18"/>
  <c r="I103" i="28" s="1"/>
  <c r="H101" i="18"/>
  <c r="H103" i="28" s="1"/>
  <c r="G101" i="18"/>
  <c r="G103" i="28" s="1"/>
  <c r="F101" i="18"/>
  <c r="F103" i="28" s="1"/>
  <c r="E101" i="18"/>
  <c r="E103" i="28" s="1"/>
  <c r="C101" i="18"/>
  <c r="C103" i="28" s="1"/>
  <c r="J100" i="18"/>
  <c r="J102" i="28" s="1"/>
  <c r="I100" i="18"/>
  <c r="I102" i="28" s="1"/>
  <c r="H100" i="18"/>
  <c r="H102" i="28" s="1"/>
  <c r="G100" i="18"/>
  <c r="G102" i="28" s="1"/>
  <c r="F100" i="18"/>
  <c r="F102" i="28" s="1"/>
  <c r="E100" i="18"/>
  <c r="E102" i="28" s="1"/>
  <c r="C100" i="18"/>
  <c r="C102" i="28" s="1"/>
  <c r="J99" i="18"/>
  <c r="J101" i="28" s="1"/>
  <c r="I99" i="18"/>
  <c r="I101" i="28" s="1"/>
  <c r="H99" i="18"/>
  <c r="H101" i="28" s="1"/>
  <c r="G99" i="18"/>
  <c r="G101" i="28" s="1"/>
  <c r="F99" i="18"/>
  <c r="F101" i="28" s="1"/>
  <c r="E99" i="18"/>
  <c r="E101" i="28" s="1"/>
  <c r="C99" i="18"/>
  <c r="C101" i="28" s="1"/>
  <c r="J98" i="18"/>
  <c r="J100" i="28" s="1"/>
  <c r="I98" i="18"/>
  <c r="I100" i="28" s="1"/>
  <c r="H98" i="18"/>
  <c r="H100" i="28" s="1"/>
  <c r="G98" i="18"/>
  <c r="G100" i="28" s="1"/>
  <c r="F98" i="18"/>
  <c r="F100" i="28" s="1"/>
  <c r="E98" i="18"/>
  <c r="E100" i="28" s="1"/>
  <c r="C98" i="18"/>
  <c r="C100" i="28" s="1"/>
  <c r="M112" i="18"/>
  <c r="M114" i="28" s="1"/>
  <c r="L112" i="18"/>
  <c r="L114" i="28" s="1"/>
  <c r="M111" i="18"/>
  <c r="M113" i="28" s="1"/>
  <c r="L111" i="18"/>
  <c r="L113" i="28" s="1"/>
  <c r="M112" i="28"/>
  <c r="L110" i="18"/>
  <c r="L112" i="28" s="1"/>
  <c r="M111" i="28"/>
  <c r="L109" i="18"/>
  <c r="L111" i="28" s="1"/>
  <c r="M110" i="28"/>
  <c r="L108" i="18"/>
  <c r="L110" i="28" s="1"/>
  <c r="M109" i="28"/>
  <c r="L107" i="18"/>
  <c r="L109" i="28" s="1"/>
  <c r="M106" i="18"/>
  <c r="M108" i="28" s="1"/>
  <c r="L106" i="18"/>
  <c r="L108" i="28" s="1"/>
  <c r="M105" i="18"/>
  <c r="M107" i="28" s="1"/>
  <c r="L105" i="18"/>
  <c r="L107" i="28" s="1"/>
  <c r="M104" i="18"/>
  <c r="M106" i="28" s="1"/>
  <c r="L104" i="18"/>
  <c r="L106" i="28" s="1"/>
  <c r="M103" i="18"/>
  <c r="M105" i="28" s="1"/>
  <c r="L103" i="18"/>
  <c r="L105" i="28" s="1"/>
  <c r="M102" i="18"/>
  <c r="M104" i="28" s="1"/>
  <c r="L102" i="18"/>
  <c r="L104" i="28" s="1"/>
  <c r="M101" i="18"/>
  <c r="M103" i="28" s="1"/>
  <c r="L101" i="18"/>
  <c r="L103" i="28" s="1"/>
  <c r="M100" i="18"/>
  <c r="M102" i="28" s="1"/>
  <c r="L100" i="18"/>
  <c r="L102" i="28" s="1"/>
  <c r="M99" i="18"/>
  <c r="M101" i="28" s="1"/>
  <c r="L99" i="18"/>
  <c r="L101" i="28" s="1"/>
  <c r="M98" i="18"/>
  <c r="M100" i="28" s="1"/>
  <c r="L98" i="18"/>
  <c r="L100" i="28" s="1"/>
  <c r="D3" i="18"/>
  <c r="P5" i="32"/>
  <c r="AC3" i="32"/>
  <c r="Z3" i="32"/>
  <c r="U3" i="32"/>
  <c r="U3" i="8"/>
  <c r="W3" i="32"/>
  <c r="R49" i="1"/>
  <c r="AA48" i="1"/>
  <c r="V48" i="1"/>
  <c r="R48" i="1"/>
  <c r="R47" i="1"/>
  <c r="R46" i="1"/>
  <c r="P12" i="1"/>
  <c r="P10" i="1"/>
  <c r="P6" i="1"/>
  <c r="P4" i="1"/>
  <c r="AC2" i="1"/>
  <c r="Z2" i="1"/>
  <c r="X2" i="1"/>
  <c r="P5" i="14"/>
  <c r="AC3" i="14"/>
  <c r="Z3" i="14"/>
  <c r="X3" i="14"/>
  <c r="K3" i="12"/>
  <c r="D3" i="13"/>
  <c r="P5" i="8"/>
  <c r="AC3" i="8"/>
  <c r="Z3" i="8"/>
  <c r="W3" i="8"/>
  <c r="Q68" i="18" l="1"/>
  <c r="Q70" i="28" s="1"/>
  <c r="Q45" i="18"/>
  <c r="Q47" i="28" s="1"/>
  <c r="P65" i="28"/>
  <c r="P19" i="28"/>
  <c r="P71" i="28"/>
  <c r="P55" i="28"/>
  <c r="P60" i="28"/>
  <c r="P49" i="28"/>
  <c r="P74" i="28"/>
  <c r="P20" i="28"/>
  <c r="P24" i="28"/>
  <c r="P45" i="28"/>
  <c r="P72" i="28"/>
  <c r="P90" i="28"/>
  <c r="P33" i="28"/>
  <c r="P68" i="28"/>
  <c r="P75" i="28"/>
  <c r="P87" i="28"/>
  <c r="P36" i="28"/>
  <c r="P51" i="28"/>
  <c r="P58" i="28"/>
  <c r="P61" i="28"/>
  <c r="P67" i="28"/>
  <c r="P69" i="28"/>
  <c r="P83" i="28"/>
  <c r="Q93" i="18"/>
  <c r="Q95" i="28" s="1"/>
  <c r="Q19" i="18"/>
  <c r="Q21" i="28" s="1"/>
  <c r="P23" i="28"/>
  <c r="P38" i="28"/>
  <c r="P43" i="28"/>
  <c r="Q61" i="18"/>
  <c r="Q63" i="28" s="1"/>
  <c r="Q97" i="18"/>
  <c r="Q99" i="28" s="1"/>
  <c r="Q95" i="18"/>
  <c r="Q97" i="28" s="1"/>
  <c r="P91" i="28"/>
  <c r="R8" i="28"/>
  <c r="L20" i="23" s="1"/>
  <c r="AA32" i="32"/>
  <c r="AA14" i="32"/>
  <c r="S13" i="32"/>
  <c r="S14" i="32"/>
  <c r="AA33" i="32"/>
  <c r="AA27" i="32"/>
  <c r="S27" i="32"/>
  <c r="H27" i="32"/>
  <c r="AA26" i="32"/>
  <c r="S26" i="32"/>
  <c r="H26" i="32"/>
  <c r="AA25" i="32"/>
  <c r="S25" i="32"/>
  <c r="H25" i="32"/>
  <c r="AA24" i="32"/>
  <c r="S24" i="32"/>
  <c r="H24" i="32"/>
  <c r="AA23" i="32"/>
  <c r="S23" i="32"/>
  <c r="H23" i="32"/>
  <c r="AA22" i="32"/>
  <c r="S22" i="32"/>
  <c r="H22" i="32"/>
  <c r="AA21" i="32"/>
  <c r="S21" i="32"/>
  <c r="H21" i="32"/>
  <c r="AA20" i="32"/>
  <c r="S20" i="32"/>
  <c r="H20" i="32"/>
  <c r="AA19" i="32"/>
  <c r="S19" i="32"/>
  <c r="H19" i="32"/>
  <c r="AA18" i="32"/>
  <c r="S18" i="32"/>
  <c r="H18" i="32"/>
  <c r="AA17" i="32"/>
  <c r="S17" i="32"/>
  <c r="H17" i="32"/>
  <c r="AA16" i="32"/>
  <c r="S16" i="32"/>
  <c r="H16" i="32"/>
  <c r="AA15" i="32"/>
  <c r="S15" i="32"/>
  <c r="H15" i="32"/>
  <c r="H14" i="32"/>
  <c r="N112" i="18"/>
  <c r="N114" i="28" s="1"/>
  <c r="N111" i="18"/>
  <c r="N113" i="28" s="1"/>
  <c r="N110" i="18"/>
  <c r="N112" i="28" s="1"/>
  <c r="N109" i="18"/>
  <c r="N111" i="28" s="1"/>
  <c r="N108" i="18"/>
  <c r="N110" i="28" s="1"/>
  <c r="N107" i="18"/>
  <c r="N109" i="28" s="1"/>
  <c r="N106" i="18"/>
  <c r="N108" i="28" s="1"/>
  <c r="N105" i="18"/>
  <c r="N107" i="28" s="1"/>
  <c r="N104" i="18"/>
  <c r="N106" i="28" s="1"/>
  <c r="N103" i="18"/>
  <c r="N105" i="28" s="1"/>
  <c r="N102" i="18"/>
  <c r="N104" i="28" s="1"/>
  <c r="N101" i="18"/>
  <c r="N103" i="28" s="1"/>
  <c r="N100" i="18"/>
  <c r="N102" i="28" s="1"/>
  <c r="N99" i="18"/>
  <c r="N101" i="28" s="1"/>
  <c r="N98" i="18"/>
  <c r="N100" i="28" s="1"/>
  <c r="P14" i="18" l="1"/>
  <c r="P13" i="18"/>
  <c r="Q13" i="18" s="1"/>
  <c r="R5" i="28"/>
  <c r="R6" i="28" s="1"/>
  <c r="R7" i="28" s="1"/>
  <c r="L22" i="23" s="1"/>
  <c r="N16" i="28" l="1"/>
  <c r="N17" i="28"/>
  <c r="P15" i="18"/>
  <c r="P16" i="18"/>
  <c r="P18" i="28" s="1"/>
  <c r="N18" i="28"/>
  <c r="Q14" i="18"/>
  <c r="Q16" i="28" s="1"/>
  <c r="P16" i="28"/>
  <c r="L23" i="21"/>
  <c r="R9" i="28"/>
  <c r="L24" i="23" s="1"/>
  <c r="M29" i="31"/>
  <c r="M28" i="31"/>
  <c r="M27" i="31"/>
  <c r="M26" i="31"/>
  <c r="M25" i="31"/>
  <c r="L21" i="31"/>
  <c r="Q16" i="18" l="1"/>
  <c r="Q18" i="28" s="1"/>
  <c r="Q15" i="18"/>
  <c r="Q17" i="28" s="1"/>
  <c r="P17" i="28"/>
  <c r="B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7" i="12" l="1"/>
  <c r="A2" i="26"/>
  <c r="X2" i="26"/>
  <c r="T2" i="26"/>
  <c r="E2" i="26"/>
  <c r="K7" i="12" l="1"/>
  <c r="J7" i="12"/>
  <c r="I7" i="12"/>
  <c r="H7" i="12"/>
  <c r="F7" i="12"/>
  <c r="E7" i="12"/>
  <c r="D7" i="12"/>
  <c r="C7" i="12"/>
  <c r="B8" i="12" a="1"/>
  <c r="B8" i="12" s="1"/>
  <c r="B9" i="12" s="1" a="1"/>
  <c r="B9" i="12" s="1"/>
  <c r="U2" i="26"/>
  <c r="V2" i="26"/>
  <c r="B2" i="26"/>
  <c r="B10" i="12" l="1" a="1"/>
  <c r="B10" i="12" s="1"/>
  <c r="K9" i="12"/>
  <c r="J9" i="12"/>
  <c r="I9" i="12"/>
  <c r="H9" i="12"/>
  <c r="F9" i="12"/>
  <c r="E9" i="12"/>
  <c r="D9" i="12"/>
  <c r="C9" i="12"/>
  <c r="K8" i="12"/>
  <c r="J8" i="12"/>
  <c r="I8" i="12"/>
  <c r="H8" i="12"/>
  <c r="F8" i="12"/>
  <c r="E8" i="12"/>
  <c r="D8" i="12"/>
  <c r="C8" i="12"/>
  <c r="F15" i="28"/>
  <c r="P41" i="30"/>
  <c r="P40" i="30"/>
  <c r="P39" i="30"/>
  <c r="P38" i="30"/>
  <c r="P37" i="30"/>
  <c r="P36" i="30"/>
  <c r="P35" i="30"/>
  <c r="P34" i="30"/>
  <c r="C15" i="28"/>
  <c r="B11" i="12" l="1" a="1"/>
  <c r="B11" i="12" s="1"/>
  <c r="B12" i="12" s="1" a="1"/>
  <c r="B12" i="12" s="1"/>
  <c r="K10" i="12"/>
  <c r="J10" i="12"/>
  <c r="I10" i="12"/>
  <c r="H10" i="12"/>
  <c r="F10" i="12"/>
  <c r="E10" i="12"/>
  <c r="D10" i="12"/>
  <c r="C10" i="12"/>
  <c r="G10" i="12" s="1"/>
  <c r="G9" i="12"/>
  <c r="C5" i="28"/>
  <c r="B17" i="21"/>
  <c r="B13" i="12" l="1" a="1"/>
  <c r="B13" i="12" s="1"/>
  <c r="B14" i="12" s="1" a="1"/>
  <c r="B14" i="12" s="1"/>
  <c r="K11" i="12"/>
  <c r="J11" i="12"/>
  <c r="I11" i="12"/>
  <c r="H11" i="12"/>
  <c r="F11" i="12"/>
  <c r="E11" i="12"/>
  <c r="D11" i="12"/>
  <c r="C11" i="12"/>
  <c r="G11" i="12" s="1"/>
  <c r="K12" i="12"/>
  <c r="J12" i="12"/>
  <c r="I12" i="12"/>
  <c r="H12" i="12"/>
  <c r="F12" i="12"/>
  <c r="E12" i="12"/>
  <c r="D12" i="12"/>
  <c r="C12" i="12"/>
  <c r="Y2" i="26"/>
  <c r="L28" i="20"/>
  <c r="K13" i="12" l="1"/>
  <c r="J13" i="12"/>
  <c r="I13" i="12"/>
  <c r="H13" i="12"/>
  <c r="F13" i="12"/>
  <c r="E13" i="12"/>
  <c r="D13" i="12"/>
  <c r="C13" i="12"/>
  <c r="B15" i="12" a="1"/>
  <c r="B15" i="12" s="1"/>
  <c r="K14" i="12"/>
  <c r="J14" i="12"/>
  <c r="I14" i="12"/>
  <c r="H14" i="12"/>
  <c r="F14" i="12"/>
  <c r="E14" i="12"/>
  <c r="D14" i="12"/>
  <c r="C14" i="12"/>
  <c r="G12" i="12"/>
  <c r="E15" i="28"/>
  <c r="K15" i="12" l="1"/>
  <c r="J15" i="12"/>
  <c r="I15" i="12"/>
  <c r="H15" i="12"/>
  <c r="F15" i="12"/>
  <c r="E15" i="12"/>
  <c r="D15" i="12"/>
  <c r="C15" i="12"/>
  <c r="B16" i="12" a="1"/>
  <c r="B16" i="12" s="1"/>
  <c r="B26" i="28"/>
  <c r="B24" i="18"/>
  <c r="N15" i="28"/>
  <c r="M15" i="28"/>
  <c r="J15" i="28"/>
  <c r="I15" i="28"/>
  <c r="H15" i="28"/>
  <c r="G15" i="28"/>
  <c r="K16" i="12" l="1"/>
  <c r="J16" i="12"/>
  <c r="I16" i="12"/>
  <c r="H16" i="12"/>
  <c r="F16" i="12"/>
  <c r="E16" i="12"/>
  <c r="D16" i="12"/>
  <c r="C16" i="12"/>
  <c r="B17" i="12" a="1"/>
  <c r="B17" i="12" s="1"/>
  <c r="G15" i="12"/>
  <c r="G13" i="12"/>
  <c r="G14" i="12"/>
  <c r="B30" i="28"/>
  <c r="B28" i="18"/>
  <c r="B36" i="28"/>
  <c r="B34" i="18"/>
  <c r="B41" i="28"/>
  <c r="B39" i="18"/>
  <c r="B45" i="28"/>
  <c r="B43" i="18"/>
  <c r="B52" i="28"/>
  <c r="B50" i="18"/>
  <c r="B61" i="28"/>
  <c r="B59" i="18"/>
  <c r="B64" i="28"/>
  <c r="B62" i="18"/>
  <c r="B69" i="28"/>
  <c r="B67" i="18"/>
  <c r="B74" i="28"/>
  <c r="B72" i="18"/>
  <c r="B79" i="28"/>
  <c r="B77" i="18"/>
  <c r="B85" i="28"/>
  <c r="B83" i="18"/>
  <c r="B95" i="28"/>
  <c r="B93" i="18"/>
  <c r="B101" i="28"/>
  <c r="B99" i="18"/>
  <c r="B106" i="28"/>
  <c r="B104" i="18"/>
  <c r="B112" i="28"/>
  <c r="B110" i="18"/>
  <c r="B21" i="28"/>
  <c r="B19" i="18"/>
  <c r="B25" i="28"/>
  <c r="B23" i="18"/>
  <c r="B19" i="28"/>
  <c r="B17" i="18"/>
  <c r="B27" i="28"/>
  <c r="B25" i="18"/>
  <c r="B35" i="28"/>
  <c r="B33" i="18"/>
  <c r="B42" i="28"/>
  <c r="B40" i="18"/>
  <c r="B49" i="28"/>
  <c r="B47" i="18"/>
  <c r="B58" i="28"/>
  <c r="B56" i="18"/>
  <c r="B70" i="28"/>
  <c r="B68" i="18"/>
  <c r="B75" i="28"/>
  <c r="B73" i="18"/>
  <c r="B81" i="28"/>
  <c r="B79" i="18"/>
  <c r="B87" i="28"/>
  <c r="B85" i="18"/>
  <c r="B91" i="28"/>
  <c r="B89" i="18"/>
  <c r="B97" i="28"/>
  <c r="B95" i="18"/>
  <c r="B103" i="28"/>
  <c r="B101" i="18"/>
  <c r="B108" i="28"/>
  <c r="B106" i="18"/>
  <c r="B22" i="28"/>
  <c r="B20" i="18"/>
  <c r="B31" i="28"/>
  <c r="B29" i="18"/>
  <c r="B40" i="28"/>
  <c r="B38" i="18"/>
  <c r="B44" i="28"/>
  <c r="B42" i="18"/>
  <c r="B50" i="28"/>
  <c r="B48" i="18"/>
  <c r="B54" i="28"/>
  <c r="B52" i="18"/>
  <c r="B59" i="28"/>
  <c r="B57" i="18"/>
  <c r="B63" i="28"/>
  <c r="B61" i="18"/>
  <c r="B68" i="28"/>
  <c r="B66" i="18"/>
  <c r="B73" i="28"/>
  <c r="B71" i="18"/>
  <c r="B80" i="28"/>
  <c r="B78" i="18"/>
  <c r="B86" i="28"/>
  <c r="B84" i="18"/>
  <c r="B92" i="28"/>
  <c r="B90" i="18"/>
  <c r="B98" i="28"/>
  <c r="B96" i="18"/>
  <c r="B104" i="28"/>
  <c r="B102" i="18"/>
  <c r="B110" i="28"/>
  <c r="B108" i="18"/>
  <c r="B20" i="28"/>
  <c r="B18" i="18"/>
  <c r="B24" i="28"/>
  <c r="B22" i="18"/>
  <c r="B29" i="28"/>
  <c r="B27" i="18"/>
  <c r="B34" i="28"/>
  <c r="B32" i="18"/>
  <c r="B39" i="28"/>
  <c r="B37" i="18"/>
  <c r="B43" i="28"/>
  <c r="B41" i="18"/>
  <c r="B48" i="28"/>
  <c r="B46" i="18"/>
  <c r="B55" i="28"/>
  <c r="B53" i="18"/>
  <c r="B60" i="28"/>
  <c r="B58" i="18"/>
  <c r="B65" i="28"/>
  <c r="B63" i="18"/>
  <c r="B71" i="28"/>
  <c r="B69" i="18"/>
  <c r="B77" i="28"/>
  <c r="B75" i="18"/>
  <c r="B84" i="28"/>
  <c r="B82" i="18"/>
  <c r="B90" i="28"/>
  <c r="B88" i="18"/>
  <c r="B96" i="28"/>
  <c r="B94" i="18"/>
  <c r="B102" i="28"/>
  <c r="B100" i="18"/>
  <c r="B107" i="28"/>
  <c r="B105" i="18"/>
  <c r="B113" i="28"/>
  <c r="B111" i="18"/>
  <c r="B18" i="28"/>
  <c r="B16" i="18"/>
  <c r="B23" i="28"/>
  <c r="B21" i="18"/>
  <c r="B33" i="28"/>
  <c r="B31" i="18"/>
  <c r="B38" i="28"/>
  <c r="B36" i="18"/>
  <c r="B47" i="28"/>
  <c r="B45" i="18"/>
  <c r="B57" i="28"/>
  <c r="B55" i="18"/>
  <c r="B62" i="28"/>
  <c r="B60" i="18"/>
  <c r="B66" i="28"/>
  <c r="B64" i="18"/>
  <c r="B72" i="28"/>
  <c r="B70" i="18"/>
  <c r="B78" i="28"/>
  <c r="B76" i="18"/>
  <c r="B83" i="28"/>
  <c r="B81" i="18"/>
  <c r="B88" i="28"/>
  <c r="B86" i="18"/>
  <c r="B93" i="28"/>
  <c r="B91" i="18"/>
  <c r="B100" i="28"/>
  <c r="B98" i="18"/>
  <c r="B109" i="28"/>
  <c r="B107" i="18"/>
  <c r="B114" i="28"/>
  <c r="B112" i="18"/>
  <c r="B28" i="28"/>
  <c r="B26" i="18"/>
  <c r="B32" i="28"/>
  <c r="B30" i="18"/>
  <c r="B37" i="28"/>
  <c r="B35" i="18"/>
  <c r="B46" i="28"/>
  <c r="B44" i="18"/>
  <c r="B51" i="28"/>
  <c r="B49" i="18"/>
  <c r="B53" i="28"/>
  <c r="B51" i="18"/>
  <c r="B56" i="28"/>
  <c r="B54" i="18"/>
  <c r="B67" i="28"/>
  <c r="B65" i="18"/>
  <c r="B76" i="28"/>
  <c r="B74" i="18"/>
  <c r="B82" i="28"/>
  <c r="B80" i="18"/>
  <c r="B89" i="28"/>
  <c r="B87" i="18"/>
  <c r="B94" i="28"/>
  <c r="B92" i="18"/>
  <c r="B99" i="28"/>
  <c r="B97" i="18"/>
  <c r="B105" i="28"/>
  <c r="B103" i="18"/>
  <c r="B111" i="28"/>
  <c r="B109" i="18"/>
  <c r="B17" i="28"/>
  <c r="B15" i="18"/>
  <c r="B16" i="28"/>
  <c r="B14" i="18"/>
  <c r="D15" i="28"/>
  <c r="B15" i="28" s="1"/>
  <c r="B13" i="18"/>
  <c r="R2" i="26"/>
  <c r="Q2" i="26"/>
  <c r="P2" i="26"/>
  <c r="O2" i="26"/>
  <c r="N2" i="26"/>
  <c r="M2" i="26"/>
  <c r="L2" i="26"/>
  <c r="K2" i="26"/>
  <c r="J2" i="26"/>
  <c r="I2" i="26"/>
  <c r="H2" i="26"/>
  <c r="G2" i="26"/>
  <c r="F2" i="26"/>
  <c r="D2" i="26"/>
  <c r="C2" i="26"/>
  <c r="K17" i="12" l="1"/>
  <c r="J17" i="12"/>
  <c r="I17" i="12"/>
  <c r="H17" i="12"/>
  <c r="F17" i="12"/>
  <c r="E17" i="12"/>
  <c r="D17" i="12"/>
  <c r="C17" i="12"/>
  <c r="B18" i="12" a="1"/>
  <c r="B18" i="12" s="1"/>
  <c r="G16" i="12"/>
  <c r="B7" i="19"/>
  <c r="B7" i="30"/>
  <c r="K7" i="30" l="1"/>
  <c r="I7" i="30"/>
  <c r="F7" i="30"/>
  <c r="D7" i="30"/>
  <c r="E7" i="30"/>
  <c r="H7" i="30"/>
  <c r="C7" i="30"/>
  <c r="K7" i="19"/>
  <c r="I7" i="19"/>
  <c r="H7" i="19"/>
  <c r="E7" i="19"/>
  <c r="D7" i="19"/>
  <c r="C7" i="19"/>
  <c r="B8" i="30" a="1"/>
  <c r="B8" i="30" s="1"/>
  <c r="E8" i="30" s="1"/>
  <c r="K18" i="12"/>
  <c r="J18" i="12"/>
  <c r="I18" i="12"/>
  <c r="H18" i="12"/>
  <c r="F18" i="12"/>
  <c r="E18" i="12"/>
  <c r="D18" i="12"/>
  <c r="C18" i="12"/>
  <c r="B19" i="12" a="1"/>
  <c r="B19" i="12" s="1"/>
  <c r="B8" i="19" a="1"/>
  <c r="B8" i="19" s="1"/>
  <c r="G17" i="12"/>
  <c r="M7" i="19"/>
  <c r="L7" i="19"/>
  <c r="V2" i="20"/>
  <c r="D8" i="30" l="1"/>
  <c r="I8" i="30"/>
  <c r="F8" i="30"/>
  <c r="B9" i="30" a="1"/>
  <c r="B9" i="30" s="1"/>
  <c r="B10" i="30" s="1" a="1"/>
  <c r="B10" i="30" s="1"/>
  <c r="K10" i="30" s="1"/>
  <c r="B9" i="19" a="1"/>
  <c r="B9" i="19" s="1"/>
  <c r="K8" i="19"/>
  <c r="I8" i="19"/>
  <c r="H8" i="19"/>
  <c r="E8" i="19"/>
  <c r="D8" i="19"/>
  <c r="C8" i="19"/>
  <c r="B10" i="19" a="1"/>
  <c r="B10" i="19" s="1"/>
  <c r="K19" i="12"/>
  <c r="J19" i="12"/>
  <c r="I19" i="12"/>
  <c r="H19" i="12"/>
  <c r="F19" i="12"/>
  <c r="E19" i="12"/>
  <c r="D19" i="12"/>
  <c r="C19" i="12"/>
  <c r="B20" i="12" a="1"/>
  <c r="B20" i="12" s="1"/>
  <c r="K8" i="30"/>
  <c r="C8" i="30"/>
  <c r="H8" i="30"/>
  <c r="M8" i="19"/>
  <c r="L8" i="19"/>
  <c r="G18" i="12"/>
  <c r="G7" i="30"/>
  <c r="G8" i="30" l="1"/>
  <c r="C10" i="30"/>
  <c r="E10" i="30"/>
  <c r="H10" i="30"/>
  <c r="J10" i="30"/>
  <c r="K9" i="30"/>
  <c r="F9" i="30"/>
  <c r="H9" i="30"/>
  <c r="J9" i="30"/>
  <c r="B11" i="30" a="1"/>
  <c r="B11" i="30" s="1"/>
  <c r="K11" i="30" s="1"/>
  <c r="D10" i="30"/>
  <c r="F10" i="30"/>
  <c r="I10" i="30"/>
  <c r="I9" i="30"/>
  <c r="D9" i="30"/>
  <c r="C9" i="30"/>
  <c r="G9" i="30" s="1"/>
  <c r="E9" i="30"/>
  <c r="K20" i="12"/>
  <c r="J20" i="12"/>
  <c r="I20" i="12"/>
  <c r="H20" i="12"/>
  <c r="F20" i="12"/>
  <c r="E20" i="12"/>
  <c r="D20" i="12"/>
  <c r="C20" i="12"/>
  <c r="B21" i="12" a="1"/>
  <c r="B21" i="12" s="1"/>
  <c r="B11" i="19" a="1"/>
  <c r="B11" i="19" s="1"/>
  <c r="K10" i="19"/>
  <c r="J10" i="19"/>
  <c r="I10" i="19"/>
  <c r="H10" i="19"/>
  <c r="F10" i="19"/>
  <c r="E10" i="19"/>
  <c r="D10" i="19"/>
  <c r="C10" i="19"/>
  <c r="K9" i="19"/>
  <c r="J9" i="19"/>
  <c r="I9" i="19"/>
  <c r="H9" i="19"/>
  <c r="F9" i="19"/>
  <c r="E9" i="19"/>
  <c r="D9" i="19"/>
  <c r="C9" i="19"/>
  <c r="B12" i="19" a="1"/>
  <c r="B12" i="19" s="1"/>
  <c r="M9" i="19"/>
  <c r="L9" i="19"/>
  <c r="G19" i="12"/>
  <c r="G10" i="30"/>
  <c r="C11" i="30" l="1"/>
  <c r="G11" i="30" s="1"/>
  <c r="H11" i="30"/>
  <c r="E11" i="30"/>
  <c r="J11" i="30"/>
  <c r="G9" i="19"/>
  <c r="B12" i="30" a="1"/>
  <c r="B12" i="30" s="1"/>
  <c r="K12" i="30" s="1"/>
  <c r="D11" i="30"/>
  <c r="F11" i="30"/>
  <c r="I11" i="30"/>
  <c r="K12" i="19"/>
  <c r="J12" i="19"/>
  <c r="I12" i="19"/>
  <c r="H12" i="19"/>
  <c r="F12" i="19"/>
  <c r="E12" i="19"/>
  <c r="D12" i="19"/>
  <c r="C12" i="19"/>
  <c r="B13" i="19" a="1"/>
  <c r="B13" i="19" s="1"/>
  <c r="K11" i="19"/>
  <c r="J11" i="19"/>
  <c r="I11" i="19"/>
  <c r="H11" i="19"/>
  <c r="F11" i="19"/>
  <c r="E11" i="19"/>
  <c r="D11" i="19"/>
  <c r="C11" i="19"/>
  <c r="B22" i="12" a="1"/>
  <c r="B22" i="12" s="1"/>
  <c r="K21" i="12"/>
  <c r="J21" i="12"/>
  <c r="I21" i="12"/>
  <c r="H21" i="12"/>
  <c r="F21" i="12"/>
  <c r="E21" i="12"/>
  <c r="D21" i="12"/>
  <c r="C21" i="12"/>
  <c r="L10" i="19"/>
  <c r="G10" i="19"/>
  <c r="M10" i="19"/>
  <c r="G20" i="12"/>
  <c r="H12" i="30" l="1"/>
  <c r="C12" i="30"/>
  <c r="G12" i="30" s="1"/>
  <c r="B13" i="30" a="1"/>
  <c r="B13" i="30" s="1"/>
  <c r="J13" i="30" s="1"/>
  <c r="E12" i="30"/>
  <c r="J12" i="30"/>
  <c r="D12" i="30"/>
  <c r="F12" i="30"/>
  <c r="I12" i="30"/>
  <c r="B23" i="12" a="1"/>
  <c r="B23" i="12" s="1"/>
  <c r="K22" i="12"/>
  <c r="J22" i="12"/>
  <c r="I22" i="12"/>
  <c r="H22" i="12"/>
  <c r="F22" i="12"/>
  <c r="E22" i="12"/>
  <c r="D22" i="12"/>
  <c r="C22" i="12"/>
  <c r="G22" i="12" s="1"/>
  <c r="K13" i="19"/>
  <c r="J13" i="19"/>
  <c r="I13" i="19"/>
  <c r="H13" i="19"/>
  <c r="F13" i="19"/>
  <c r="E13" i="19"/>
  <c r="D13" i="19"/>
  <c r="C13" i="19"/>
  <c r="B14" i="19" a="1"/>
  <c r="B14" i="19" s="1"/>
  <c r="G11" i="19"/>
  <c r="M11" i="19"/>
  <c r="M12" i="19"/>
  <c r="L12" i="19"/>
  <c r="L11" i="19"/>
  <c r="G21" i="12"/>
  <c r="M13" i="19"/>
  <c r="L13" i="19"/>
  <c r="B14" i="30" l="1" a="1"/>
  <c r="B14" i="30" s="1"/>
  <c r="J14" i="30" s="1"/>
  <c r="D13" i="30"/>
  <c r="F13" i="30"/>
  <c r="I13" i="30"/>
  <c r="K13" i="30"/>
  <c r="C13" i="30"/>
  <c r="G13" i="30" s="1"/>
  <c r="E13" i="30"/>
  <c r="H13" i="30"/>
  <c r="B15" i="19" a="1"/>
  <c r="B15" i="19" s="1"/>
  <c r="K14" i="19"/>
  <c r="J14" i="19"/>
  <c r="I14" i="19"/>
  <c r="H14" i="19"/>
  <c r="F14" i="19"/>
  <c r="E14" i="19"/>
  <c r="D14" i="19"/>
  <c r="C14" i="19"/>
  <c r="B24" i="12" a="1"/>
  <c r="B24" i="12" s="1"/>
  <c r="K23" i="12"/>
  <c r="J23" i="12"/>
  <c r="I23" i="12"/>
  <c r="H23" i="12"/>
  <c r="F23" i="12"/>
  <c r="E23" i="12"/>
  <c r="D23" i="12"/>
  <c r="C23" i="12"/>
  <c r="G23" i="12" s="1"/>
  <c r="M14" i="19"/>
  <c r="L14" i="19"/>
  <c r="B15" i="30" l="1" a="1"/>
  <c r="B15" i="30" s="1"/>
  <c r="K15" i="30" s="1"/>
  <c r="D14" i="30"/>
  <c r="F14" i="30"/>
  <c r="I14" i="30"/>
  <c r="K14" i="30"/>
  <c r="C14" i="30"/>
  <c r="G14" i="30" s="1"/>
  <c r="E14" i="30"/>
  <c r="H14" i="30"/>
  <c r="B25" i="12" a="1"/>
  <c r="B25" i="12" s="1"/>
  <c r="K24" i="12"/>
  <c r="J24" i="12"/>
  <c r="I24" i="12"/>
  <c r="H24" i="12"/>
  <c r="F24" i="12"/>
  <c r="E24" i="12"/>
  <c r="D24" i="12"/>
  <c r="C24" i="12"/>
  <c r="G24" i="12" s="1"/>
  <c r="K15" i="19"/>
  <c r="J15" i="19"/>
  <c r="I15" i="19"/>
  <c r="H15" i="19"/>
  <c r="F15" i="19"/>
  <c r="E15" i="19"/>
  <c r="D15" i="19"/>
  <c r="C15" i="19"/>
  <c r="G15" i="19" s="1"/>
  <c r="B16" i="19" a="1"/>
  <c r="B16" i="19" s="1"/>
  <c r="M15" i="19"/>
  <c r="L15" i="19"/>
  <c r="C15" i="30" l="1"/>
  <c r="G15" i="30" s="1"/>
  <c r="E15" i="30"/>
  <c r="H15" i="30"/>
  <c r="J15" i="30"/>
  <c r="B16" i="30" a="1"/>
  <c r="B16" i="30" s="1"/>
  <c r="K16" i="30" s="1"/>
  <c r="D15" i="30"/>
  <c r="F15" i="30"/>
  <c r="I15" i="30"/>
  <c r="K16" i="19"/>
  <c r="J16" i="19"/>
  <c r="I16" i="19"/>
  <c r="H16" i="19"/>
  <c r="F16" i="19"/>
  <c r="E16" i="19"/>
  <c r="D16" i="19"/>
  <c r="C16" i="19"/>
  <c r="G16" i="19" s="1"/>
  <c r="B17" i="19" a="1"/>
  <c r="B17" i="19" s="1"/>
  <c r="B26" i="12" a="1"/>
  <c r="B26" i="12" s="1"/>
  <c r="K25" i="12"/>
  <c r="J25" i="12"/>
  <c r="I25" i="12"/>
  <c r="H25" i="12"/>
  <c r="F25" i="12"/>
  <c r="E25" i="12"/>
  <c r="D25" i="12"/>
  <c r="C25" i="12"/>
  <c r="G25" i="12" s="1"/>
  <c r="L16" i="19"/>
  <c r="M16" i="19"/>
  <c r="P112" i="18"/>
  <c r="P114" i="28" s="1"/>
  <c r="O112" i="18"/>
  <c r="O114" i="28" s="1"/>
  <c r="K112" i="18"/>
  <c r="K114" i="28" s="1"/>
  <c r="P111" i="18"/>
  <c r="P113" i="28" s="1"/>
  <c r="O111" i="18"/>
  <c r="O113" i="28" s="1"/>
  <c r="K111" i="18"/>
  <c r="K113" i="28" s="1"/>
  <c r="P110" i="18"/>
  <c r="P112" i="28" s="1"/>
  <c r="O110" i="18"/>
  <c r="O112" i="28" s="1"/>
  <c r="K110" i="18"/>
  <c r="K112" i="28" s="1"/>
  <c r="P109" i="18"/>
  <c r="P111" i="28" s="1"/>
  <c r="O109" i="18"/>
  <c r="O111" i="28" s="1"/>
  <c r="K109" i="18"/>
  <c r="K111" i="28" s="1"/>
  <c r="P108" i="18"/>
  <c r="P110" i="28" s="1"/>
  <c r="O108" i="18"/>
  <c r="O110" i="28" s="1"/>
  <c r="K108" i="18"/>
  <c r="K110" i="28" s="1"/>
  <c r="P107" i="18"/>
  <c r="P109" i="28" s="1"/>
  <c r="O107" i="18"/>
  <c r="O109" i="28" s="1"/>
  <c r="K107" i="18"/>
  <c r="K109" i="28" s="1"/>
  <c r="P106" i="18"/>
  <c r="P108" i="28" s="1"/>
  <c r="O106" i="18"/>
  <c r="O108" i="28" s="1"/>
  <c r="K106" i="18"/>
  <c r="K108" i="28" s="1"/>
  <c r="P105" i="18"/>
  <c r="P107" i="28" s="1"/>
  <c r="O105" i="18"/>
  <c r="O107" i="28" s="1"/>
  <c r="K105" i="18"/>
  <c r="K107" i="28" s="1"/>
  <c r="P104" i="18"/>
  <c r="P106" i="28" s="1"/>
  <c r="O104" i="18"/>
  <c r="O106" i="28" s="1"/>
  <c r="K104" i="18"/>
  <c r="P103" i="18"/>
  <c r="P105" i="28" s="1"/>
  <c r="O103" i="18"/>
  <c r="O105" i="28" s="1"/>
  <c r="K103" i="18"/>
  <c r="P102" i="18"/>
  <c r="P104" i="28" s="1"/>
  <c r="O102" i="18"/>
  <c r="O104" i="28" s="1"/>
  <c r="K102" i="18"/>
  <c r="K104" i="28" s="1"/>
  <c r="P101" i="18"/>
  <c r="P103" i="28" s="1"/>
  <c r="O101" i="18"/>
  <c r="O103" i="28" s="1"/>
  <c r="K101" i="18"/>
  <c r="K103" i="28" s="1"/>
  <c r="P100" i="18"/>
  <c r="P102" i="28" s="1"/>
  <c r="O100" i="18"/>
  <c r="O102" i="28" s="1"/>
  <c r="K100" i="18"/>
  <c r="P99" i="18"/>
  <c r="P101" i="28" s="1"/>
  <c r="O99" i="18"/>
  <c r="O101" i="28" s="1"/>
  <c r="K99" i="18"/>
  <c r="K101" i="28" s="1"/>
  <c r="P98" i="18"/>
  <c r="P100" i="28" s="1"/>
  <c r="O98" i="18"/>
  <c r="O100" i="28" s="1"/>
  <c r="K98" i="18"/>
  <c r="J7" i="19" s="1"/>
  <c r="C5" i="18"/>
  <c r="O15" i="28"/>
  <c r="V2" i="1"/>
  <c r="V3" i="14"/>
  <c r="C16" i="30" l="1"/>
  <c r="G16" i="30" s="1"/>
  <c r="E16" i="30"/>
  <c r="H16" i="30"/>
  <c r="J16" i="30"/>
  <c r="B17" i="30" a="1"/>
  <c r="B17" i="30" s="1"/>
  <c r="B18" i="30" s="1" a="1"/>
  <c r="B18" i="30" s="1"/>
  <c r="D16" i="30"/>
  <c r="F16" i="30"/>
  <c r="I16" i="30"/>
  <c r="K100" i="28"/>
  <c r="J8" i="19"/>
  <c r="K17" i="19"/>
  <c r="J17" i="19"/>
  <c r="I17" i="19"/>
  <c r="H17" i="19"/>
  <c r="F17" i="19"/>
  <c r="E17" i="19"/>
  <c r="D17" i="19"/>
  <c r="C17" i="19"/>
  <c r="G17" i="19" s="1"/>
  <c r="K26" i="12"/>
  <c r="J26" i="12"/>
  <c r="I26" i="12"/>
  <c r="H26" i="12"/>
  <c r="F26" i="12"/>
  <c r="E26" i="12"/>
  <c r="D26" i="12"/>
  <c r="C26" i="12"/>
  <c r="G26" i="12" s="1"/>
  <c r="B18" i="19" a="1"/>
  <c r="B18" i="19" s="1"/>
  <c r="Q99" i="18"/>
  <c r="Q101" i="28" s="1"/>
  <c r="Q98" i="18"/>
  <c r="K106" i="28"/>
  <c r="Q104" i="18"/>
  <c r="Q106" i="18"/>
  <c r="Q108" i="28" s="1"/>
  <c r="Q108" i="18"/>
  <c r="Q110" i="18"/>
  <c r="Q112" i="28" s="1"/>
  <c r="Q112" i="18"/>
  <c r="Q114" i="28" s="1"/>
  <c r="Q105" i="18"/>
  <c r="Q107" i="28" s="1"/>
  <c r="Q107" i="18"/>
  <c r="Q109" i="28" s="1"/>
  <c r="Q109" i="18"/>
  <c r="Q111" i="28" s="1"/>
  <c r="Q111" i="18"/>
  <c r="Q113" i="28" s="1"/>
  <c r="K105" i="28"/>
  <c r="Q103" i="18"/>
  <c r="Q102" i="18"/>
  <c r="Q104" i="28" s="1"/>
  <c r="Q101" i="18"/>
  <c r="Q103" i="28" s="1"/>
  <c r="K102" i="28"/>
  <c r="Q100" i="18"/>
  <c r="K15" i="28"/>
  <c r="J7" i="30" s="1"/>
  <c r="M17" i="19"/>
  <c r="L17" i="19"/>
  <c r="Q15" i="28"/>
  <c r="P15" i="28"/>
  <c r="F7" i="19" l="1"/>
  <c r="G7" i="19" s="1"/>
  <c r="F8" i="19"/>
  <c r="G8" i="19" s="1"/>
  <c r="Q4" i="18"/>
  <c r="Q5" i="18" s="1"/>
  <c r="Q6" i="18" s="1"/>
  <c r="Q7" i="18" s="1"/>
  <c r="D17" i="30"/>
  <c r="F17" i="30"/>
  <c r="I17" i="30"/>
  <c r="K17" i="30"/>
  <c r="C17" i="30"/>
  <c r="G17" i="30" s="1"/>
  <c r="E17" i="30"/>
  <c r="H17" i="30"/>
  <c r="J17" i="30"/>
  <c r="J8" i="30"/>
  <c r="K18" i="19"/>
  <c r="J18" i="19"/>
  <c r="I18" i="19"/>
  <c r="H18" i="19"/>
  <c r="F18" i="19"/>
  <c r="E18" i="19"/>
  <c r="D18" i="19"/>
  <c r="C18" i="19"/>
  <c r="G18" i="19" s="1"/>
  <c r="B19" i="19" a="1"/>
  <c r="B19" i="19" s="1"/>
  <c r="Q100" i="28"/>
  <c r="B19" i="30" a="1"/>
  <c r="B19" i="30" s="1"/>
  <c r="K18" i="30"/>
  <c r="J18" i="30"/>
  <c r="I18" i="30"/>
  <c r="H18" i="30"/>
  <c r="F18" i="30"/>
  <c r="E18" i="30"/>
  <c r="D18" i="30"/>
  <c r="C18" i="30"/>
  <c r="G18" i="30" s="1"/>
  <c r="Q110" i="28"/>
  <c r="G14" i="19"/>
  <c r="Q106" i="28"/>
  <c r="Q105" i="28"/>
  <c r="G13" i="19"/>
  <c r="Q102" i="28"/>
  <c r="G12" i="19"/>
  <c r="L18" i="19"/>
  <c r="M18" i="19"/>
  <c r="K19" i="19" l="1"/>
  <c r="J19" i="19"/>
  <c r="I19" i="19"/>
  <c r="H19" i="19"/>
  <c r="F19" i="19"/>
  <c r="E19" i="19"/>
  <c r="D19" i="19"/>
  <c r="C19" i="19"/>
  <c r="G19" i="19" s="1"/>
  <c r="B20" i="19" a="1"/>
  <c r="B20" i="19" s="1"/>
  <c r="B20" i="30" a="1"/>
  <c r="B20" i="30" s="1"/>
  <c r="K19" i="30"/>
  <c r="J19" i="30"/>
  <c r="I19" i="30"/>
  <c r="H19" i="30"/>
  <c r="F19" i="30"/>
  <c r="E19" i="30"/>
  <c r="D19" i="30"/>
  <c r="C19" i="30"/>
  <c r="G19" i="30" s="1"/>
  <c r="L30" i="20"/>
  <c r="W2" i="26"/>
  <c r="M19" i="19"/>
  <c r="L19" i="19"/>
  <c r="K20" i="19" l="1"/>
  <c r="J20" i="19"/>
  <c r="I20" i="19"/>
  <c r="H20" i="19"/>
  <c r="F20" i="19"/>
  <c r="E20" i="19"/>
  <c r="D20" i="19"/>
  <c r="C20" i="19"/>
  <c r="G20" i="19" s="1"/>
  <c r="B21" i="19" a="1"/>
  <c r="B21" i="19" s="1"/>
  <c r="B21" i="30" a="1"/>
  <c r="B21" i="30" s="1"/>
  <c r="K20" i="30"/>
  <c r="J20" i="30"/>
  <c r="I20" i="30"/>
  <c r="H20" i="30"/>
  <c r="F20" i="30"/>
  <c r="E20" i="30"/>
  <c r="D20" i="30"/>
  <c r="C20" i="30"/>
  <c r="G20" i="30" s="1"/>
  <c r="M20" i="19"/>
  <c r="L20" i="19"/>
  <c r="B22" i="19" l="1" a="1"/>
  <c r="B22" i="19" s="1"/>
  <c r="K21" i="19"/>
  <c r="J21" i="19"/>
  <c r="I21" i="19"/>
  <c r="H21" i="19"/>
  <c r="F21" i="19"/>
  <c r="E21" i="19"/>
  <c r="D21" i="19"/>
  <c r="C21" i="19"/>
  <c r="B22" i="30" a="1"/>
  <c r="B22" i="30" s="1"/>
  <c r="K21" i="30"/>
  <c r="J21" i="30"/>
  <c r="I21" i="30"/>
  <c r="H21" i="30"/>
  <c r="F21" i="30"/>
  <c r="E21" i="30"/>
  <c r="D21" i="30"/>
  <c r="C21" i="30"/>
  <c r="G21" i="30" s="1"/>
  <c r="M21" i="19"/>
  <c r="L21" i="19"/>
  <c r="G21" i="19"/>
  <c r="B23" i="19" l="1" a="1"/>
  <c r="B23" i="19" s="1"/>
  <c r="K22" i="19"/>
  <c r="J22" i="19"/>
  <c r="I22" i="19"/>
  <c r="H22" i="19"/>
  <c r="F22" i="19"/>
  <c r="E22" i="19"/>
  <c r="D22" i="19"/>
  <c r="C22" i="19"/>
  <c r="B23" i="30" a="1"/>
  <c r="B23" i="30" s="1"/>
  <c r="K22" i="30"/>
  <c r="J22" i="30"/>
  <c r="I22" i="30"/>
  <c r="H22" i="30"/>
  <c r="F22" i="30"/>
  <c r="E22" i="30"/>
  <c r="D22" i="30"/>
  <c r="C22" i="30"/>
  <c r="G22" i="30" s="1"/>
  <c r="M22" i="19"/>
  <c r="L22" i="19"/>
  <c r="G22" i="19"/>
  <c r="G8" i="12"/>
  <c r="B24" i="19" l="1" a="1"/>
  <c r="B24" i="19" s="1"/>
  <c r="K23" i="19"/>
  <c r="J23" i="19"/>
  <c r="I23" i="19"/>
  <c r="H23" i="19"/>
  <c r="F23" i="19"/>
  <c r="E23" i="19"/>
  <c r="D23" i="19"/>
  <c r="C23" i="19"/>
  <c r="G23" i="19" s="1"/>
  <c r="B24" i="30" a="1"/>
  <c r="B24" i="30" s="1"/>
  <c r="K23" i="30"/>
  <c r="J23" i="30"/>
  <c r="I23" i="30"/>
  <c r="H23" i="30"/>
  <c r="F23" i="30"/>
  <c r="E23" i="30"/>
  <c r="D23" i="30"/>
  <c r="C23" i="30"/>
  <c r="G23" i="30" s="1"/>
  <c r="G7" i="12"/>
  <c r="Q5" i="13"/>
  <c r="M23" i="19"/>
  <c r="L23" i="19"/>
  <c r="B25" i="19" l="1" a="1"/>
  <c r="B25" i="19" s="1"/>
  <c r="K24" i="19"/>
  <c r="J24" i="19"/>
  <c r="I24" i="19"/>
  <c r="H24" i="19"/>
  <c r="F24" i="19"/>
  <c r="E24" i="19"/>
  <c r="D24" i="19"/>
  <c r="C24" i="19"/>
  <c r="G24" i="19" s="1"/>
  <c r="B25" i="30" a="1"/>
  <c r="B25" i="30" s="1"/>
  <c r="K24" i="30"/>
  <c r="J24" i="30"/>
  <c r="I24" i="30"/>
  <c r="H24" i="30"/>
  <c r="F24" i="30"/>
  <c r="E24" i="30"/>
  <c r="D24" i="30"/>
  <c r="C24" i="30"/>
  <c r="G24" i="30" s="1"/>
  <c r="Q6" i="13"/>
  <c r="Q7" i="13" s="1"/>
  <c r="M24" i="19"/>
  <c r="L24" i="19"/>
  <c r="B26" i="19" l="1" a="1"/>
  <c r="B26" i="19" s="1"/>
  <c r="K25" i="19"/>
  <c r="J25" i="19"/>
  <c r="I25" i="19"/>
  <c r="H25" i="19"/>
  <c r="F25" i="19"/>
  <c r="E25" i="19"/>
  <c r="D25" i="19"/>
  <c r="C25" i="19"/>
  <c r="G25" i="19" s="1"/>
  <c r="B26" i="30" a="1"/>
  <c r="B26" i="30" s="1"/>
  <c r="K25" i="30"/>
  <c r="J25" i="30"/>
  <c r="I25" i="30"/>
  <c r="H25" i="30"/>
  <c r="F25" i="30"/>
  <c r="E25" i="30"/>
  <c r="D25" i="30"/>
  <c r="C25" i="30"/>
  <c r="G25" i="30" s="1"/>
  <c r="S2" i="26"/>
  <c r="L22" i="1"/>
  <c r="L25" i="19"/>
  <c r="M25" i="19"/>
  <c r="C5" i="13"/>
  <c r="K26" i="19" l="1"/>
  <c r="K27" i="19" s="1"/>
  <c r="J26" i="19"/>
  <c r="J27" i="19" s="1"/>
  <c r="I26" i="19"/>
  <c r="I27" i="19" s="1"/>
  <c r="H26" i="19"/>
  <c r="F26" i="19"/>
  <c r="F27" i="19" s="1"/>
  <c r="G27" i="19" s="1"/>
  <c r="E26" i="19"/>
  <c r="D26" i="19"/>
  <c r="C26" i="19"/>
  <c r="G26" i="19" s="1"/>
  <c r="K26" i="30"/>
  <c r="K27" i="30" s="1"/>
  <c r="J26" i="30"/>
  <c r="J27" i="30" s="1"/>
  <c r="I26" i="30"/>
  <c r="I27" i="30" s="1"/>
  <c r="H26" i="30"/>
  <c r="H27" i="30" s="1"/>
  <c r="F26" i="30"/>
  <c r="F27" i="30" s="1"/>
  <c r="G27" i="30" s="1"/>
  <c r="E26" i="30"/>
  <c r="D26" i="30"/>
  <c r="C26" i="30"/>
  <c r="G26" i="30" s="1"/>
  <c r="L26" i="19"/>
  <c r="H27" i="19"/>
  <c r="M26" i="19"/>
  <c r="I27" i="12" l="1"/>
  <c r="F27" i="12"/>
  <c r="G27" i="12" s="1"/>
  <c r="K27" i="12"/>
  <c r="H27" i="12"/>
  <c r="J27" i="12"/>
</calcChain>
</file>

<file path=xl/comments1.xml><?xml version="1.0" encoding="utf-8"?>
<comments xmlns="http://schemas.openxmlformats.org/spreadsheetml/2006/main">
  <authors>
    <author>g22-admin</author>
  </authors>
  <commentList>
    <comment ref="J7" authorId="0" shapeId="0">
      <text>
        <r>
          <rPr>
            <b/>
            <sz val="10"/>
            <color indexed="10"/>
            <rFont val="游ゴシック"/>
            <family val="3"/>
            <charset val="128"/>
            <scheme val="minor"/>
          </rPr>
          <t>変更交付申請をする場合は「有」を選択</t>
        </r>
      </text>
    </comment>
    <comment ref="J9" authorId="0" shapeId="0">
      <text>
        <r>
          <rPr>
            <b/>
            <sz val="10"/>
            <color indexed="10"/>
            <rFont val="游ゴシック"/>
            <family val="3"/>
            <charset val="128"/>
            <scheme val="minor"/>
          </rPr>
          <t>交付決定通知から交付決定額を転記</t>
        </r>
      </text>
    </comment>
  </commentList>
</comments>
</file>

<file path=xl/comments2.xml><?xml version="1.0" encoding="utf-8"?>
<comments xmlns="http://schemas.openxmlformats.org/spreadsheetml/2006/main">
  <authors>
    <author>支援調整第／野口</author>
  </authors>
  <commentList>
    <comment ref="S13" authorId="0" shapeId="0">
      <text>
        <r>
          <rPr>
            <b/>
            <sz val="9"/>
            <color indexed="10"/>
            <rFont val="MS P ゴシック"/>
            <family val="3"/>
            <charset val="128"/>
          </rPr>
          <t>令和7年10月1日の場合は、
「2025/10/1」と入力</t>
        </r>
      </text>
    </comment>
  </commentList>
</comments>
</file>

<file path=xl/comments3.xml><?xml version="1.0" encoding="utf-8"?>
<comments xmlns="http://schemas.openxmlformats.org/spreadsheetml/2006/main">
  <authors>
    <author>及川 和美/パソナ</author>
  </authors>
  <commentList>
    <comment ref="F13" authorId="0" shapeId="0">
      <text>
        <r>
          <rPr>
            <sz val="11"/>
            <color indexed="81"/>
            <rFont val="MS P ゴシック"/>
            <family val="3"/>
            <charset val="128"/>
          </rPr>
          <t>【事務局】
採用予定者に〇の場合、
姓名・生年月日は入力不要</t>
        </r>
      </text>
    </comment>
    <comment ref="J13" authorId="0" shapeId="0">
      <text>
        <r>
          <rPr>
            <sz val="11"/>
            <color indexed="81"/>
            <rFont val="MS P ゴシック"/>
            <family val="3"/>
            <charset val="128"/>
          </rPr>
          <t>【事務局】
「１」が選択された場合、自動で役員欄に〇が入力される。</t>
        </r>
      </text>
    </comment>
  </commentList>
</comments>
</file>

<file path=xl/comments4.xml><?xml version="1.0" encoding="utf-8"?>
<comments xmlns="http://schemas.openxmlformats.org/spreadsheetml/2006/main">
  <authors>
    <author>支援調整第／野口</author>
  </authors>
  <commentList>
    <comment ref="S13" authorId="0" shapeId="0">
      <text>
        <r>
          <rPr>
            <b/>
            <sz val="9"/>
            <color indexed="10"/>
            <rFont val="MS P ゴシック"/>
            <family val="3"/>
            <charset val="128"/>
          </rPr>
          <t>令和7年10月1日の場合は、
「2025/10/1」と入力</t>
        </r>
      </text>
    </comment>
  </commentList>
</comments>
</file>

<file path=xl/comments5.xml><?xml version="1.0" encoding="utf-8"?>
<comments xmlns="http://schemas.openxmlformats.org/spreadsheetml/2006/main">
  <authors>
    <author>g22-admin</author>
  </authors>
  <commentList>
    <comment ref="F13" authorId="0" shapeId="0">
      <text>
        <r>
          <rPr>
            <sz val="11"/>
            <color indexed="81"/>
            <rFont val="MS P ゴシック"/>
            <family val="3"/>
            <charset val="128"/>
          </rPr>
          <t>【事務局】
採用予定者に〇の場合、
姓名・生年月日は入力不要</t>
        </r>
        <r>
          <rPr>
            <sz val="9"/>
            <color indexed="81"/>
            <rFont val="MS P ゴシック"/>
            <family val="3"/>
            <charset val="128"/>
          </rPr>
          <t xml:space="preserve">
</t>
        </r>
      </text>
    </comment>
  </commentList>
</comments>
</file>

<file path=xl/sharedStrings.xml><?xml version="1.0" encoding="utf-8"?>
<sst xmlns="http://schemas.openxmlformats.org/spreadsheetml/2006/main" count="645" uniqueCount="318">
  <si>
    <t>提出日</t>
    <rPh sb="0" eb="3">
      <t>テイシュツビ</t>
    </rPh>
    <phoneticPr fontId="1"/>
  </si>
  <si>
    <t>法人名称</t>
    <rPh sb="0" eb="2">
      <t>ホウジン</t>
    </rPh>
    <rPh sb="2" eb="4">
      <t>メイショウ</t>
    </rPh>
    <phoneticPr fontId="1"/>
  </si>
  <si>
    <t>法人所在地</t>
    <rPh sb="0" eb="2">
      <t>ホウジン</t>
    </rPh>
    <rPh sb="2" eb="5">
      <t>ショザイチ</t>
    </rPh>
    <phoneticPr fontId="1"/>
  </si>
  <si>
    <t>担当者</t>
    <rPh sb="0" eb="3">
      <t>タントウシャ</t>
    </rPh>
    <phoneticPr fontId="1"/>
  </si>
  <si>
    <t>TEL</t>
    <phoneticPr fontId="1"/>
  </si>
  <si>
    <t>e-mail</t>
    <phoneticPr fontId="1"/>
  </si>
  <si>
    <t>金融機関名</t>
    <rPh sb="0" eb="5">
      <t>キンユウキカンメイ</t>
    </rPh>
    <phoneticPr fontId="1"/>
  </si>
  <si>
    <t>本・支店名</t>
    <rPh sb="0" eb="1">
      <t>ホン</t>
    </rPh>
    <rPh sb="2" eb="5">
      <t>シテンメイ</t>
    </rPh>
    <phoneticPr fontId="1"/>
  </si>
  <si>
    <t>種別</t>
    <rPh sb="0" eb="2">
      <t>シュベツ</t>
    </rPh>
    <phoneticPr fontId="1"/>
  </si>
  <si>
    <t>月</t>
    <rPh sb="0" eb="1">
      <t>ガツ</t>
    </rPh>
    <phoneticPr fontId="1"/>
  </si>
  <si>
    <t>日</t>
    <rPh sb="0" eb="1">
      <t>ニチ</t>
    </rPh>
    <phoneticPr fontId="1"/>
  </si>
  <si>
    <t>２．申請法人情報</t>
    <rPh sb="2" eb="4">
      <t>シンセイ</t>
    </rPh>
    <rPh sb="4" eb="6">
      <t>ホウジン</t>
    </rPh>
    <rPh sb="6" eb="8">
      <t>ジョウホウ</t>
    </rPh>
    <phoneticPr fontId="1"/>
  </si>
  <si>
    <t>会社法人等番号（12桁）</t>
    <rPh sb="0" eb="2">
      <t>カイシャ</t>
    </rPh>
    <rPh sb="2" eb="5">
      <t>ホウジントウ</t>
    </rPh>
    <rPh sb="5" eb="7">
      <t>バンゴウ</t>
    </rPh>
    <rPh sb="10" eb="11">
      <t>ケタ</t>
    </rPh>
    <phoneticPr fontId="1"/>
  </si>
  <si>
    <t>申請時点で最新の情報をご入力下さい。</t>
    <rPh sb="12" eb="14">
      <t>ニュウリョク</t>
    </rPh>
    <rPh sb="14" eb="15">
      <t>クダ</t>
    </rPh>
    <phoneticPr fontId="1"/>
  </si>
  <si>
    <t>郵便番号</t>
    <rPh sb="0" eb="4">
      <t>ユウビンバンゴウ</t>
    </rPh>
    <phoneticPr fontId="1"/>
  </si>
  <si>
    <t>ー</t>
    <phoneticPr fontId="1"/>
  </si>
  <si>
    <t>住所</t>
    <rPh sb="0" eb="2">
      <t>ジュウショ</t>
    </rPh>
    <phoneticPr fontId="1"/>
  </si>
  <si>
    <t>代表者職名</t>
    <rPh sb="0" eb="3">
      <t>ダイヒョウシャ</t>
    </rPh>
    <rPh sb="3" eb="5">
      <t>ショクメイ</t>
    </rPh>
    <phoneticPr fontId="1"/>
  </si>
  <si>
    <t>代表者氏名</t>
    <rPh sb="0" eb="3">
      <t>ダイヒョウシャ</t>
    </rPh>
    <rPh sb="3" eb="5">
      <t>シメイ</t>
    </rPh>
    <phoneticPr fontId="1"/>
  </si>
  <si>
    <t>３．事務取扱者</t>
    <rPh sb="2" eb="7">
      <t>ジムトリアツカイシャ</t>
    </rPh>
    <phoneticPr fontId="1"/>
  </si>
  <si>
    <t>部署名</t>
    <rPh sb="0" eb="3">
      <t>ブショメイ</t>
    </rPh>
    <phoneticPr fontId="1"/>
  </si>
  <si>
    <t>ご担当者の方の部署名をご入力下さい。</t>
    <rPh sb="7" eb="10">
      <t>ブショメイ</t>
    </rPh>
    <rPh sb="14" eb="15">
      <t>クダ</t>
    </rPh>
    <phoneticPr fontId="1"/>
  </si>
  <si>
    <t>ご担当者の方の氏名をご入力下さい。</t>
    <rPh sb="7" eb="9">
      <t>シメイ</t>
    </rPh>
    <rPh sb="13" eb="14">
      <t>クダ</t>
    </rPh>
    <phoneticPr fontId="1"/>
  </si>
  <si>
    <t>ご担当者の方と連絡がつく電話番号ご入力下さい。</t>
    <rPh sb="7" eb="9">
      <t>レンラク</t>
    </rPh>
    <rPh sb="12" eb="16">
      <t>デンワバンゴウ</t>
    </rPh>
    <rPh sb="19" eb="20">
      <t>クダ</t>
    </rPh>
    <phoneticPr fontId="1"/>
  </si>
  <si>
    <t>ご担当者の方と連絡がつくe-mailアドレスご入力下さい。</t>
    <rPh sb="7" eb="9">
      <t>レンラク</t>
    </rPh>
    <rPh sb="25" eb="26">
      <t>クダ</t>
    </rPh>
    <phoneticPr fontId="1"/>
  </si>
  <si>
    <t>４．振込先口座</t>
    <rPh sb="2" eb="5">
      <t>フリコミサキ</t>
    </rPh>
    <rPh sb="5" eb="7">
      <t>コウザ</t>
    </rPh>
    <phoneticPr fontId="1"/>
  </si>
  <si>
    <t>←選択して下さい</t>
    <rPh sb="1" eb="3">
      <t>センタク</t>
    </rPh>
    <rPh sb="5" eb="6">
      <t>クダ</t>
    </rPh>
    <phoneticPr fontId="1"/>
  </si>
  <si>
    <t>本・支店名は、最大12文字まで表示されます。
本店・支店・出張所を選択して下さい</t>
    <rPh sb="0" eb="1">
      <t>ホン</t>
    </rPh>
    <rPh sb="2" eb="5">
      <t>シテンメイ</t>
    </rPh>
    <rPh sb="7" eb="9">
      <t>サイダイ</t>
    </rPh>
    <rPh sb="11" eb="13">
      <t>モジ</t>
    </rPh>
    <rPh sb="15" eb="17">
      <t>ヒョウジ</t>
    </rPh>
    <rPh sb="23" eb="24">
      <t>ホン</t>
    </rPh>
    <rPh sb="24" eb="25">
      <t>テン</t>
    </rPh>
    <rPh sb="26" eb="28">
      <t>シテン</t>
    </rPh>
    <rPh sb="29" eb="32">
      <t>シュッチョウジョ</t>
    </rPh>
    <rPh sb="33" eb="35">
      <t>センタク</t>
    </rPh>
    <rPh sb="37" eb="38">
      <t>クダ</t>
    </rPh>
    <phoneticPr fontId="1"/>
  </si>
  <si>
    <t>金融機関コード（4桁）</t>
    <rPh sb="0" eb="4">
      <t>キンユウキカン</t>
    </rPh>
    <rPh sb="9" eb="10">
      <t>ケタ</t>
    </rPh>
    <phoneticPr fontId="1"/>
  </si>
  <si>
    <t>←4桁で入力して下さい</t>
    <rPh sb="2" eb="3">
      <t>ケタ</t>
    </rPh>
    <rPh sb="4" eb="6">
      <t>ニュウリョク</t>
    </rPh>
    <rPh sb="8" eb="9">
      <t>クダ</t>
    </rPh>
    <phoneticPr fontId="1"/>
  </si>
  <si>
    <t>預金通帳等に記載されている4桁の金融機関コードを入力してください</t>
    <rPh sb="0" eb="4">
      <t>ヨキンツウチョウ</t>
    </rPh>
    <rPh sb="4" eb="5">
      <t>トウ</t>
    </rPh>
    <rPh sb="6" eb="8">
      <t>キサイ</t>
    </rPh>
    <rPh sb="14" eb="15">
      <t>ケタ</t>
    </rPh>
    <rPh sb="16" eb="20">
      <t>キンユウキカン</t>
    </rPh>
    <rPh sb="24" eb="26">
      <t>ニュウリョク</t>
    </rPh>
    <phoneticPr fontId="1"/>
  </si>
  <si>
    <t>支店コード（3桁）</t>
    <rPh sb="0" eb="2">
      <t>シテン</t>
    </rPh>
    <rPh sb="7" eb="8">
      <t>ケタ</t>
    </rPh>
    <phoneticPr fontId="1"/>
  </si>
  <si>
    <t>←3桁で入力して下さい</t>
    <rPh sb="2" eb="3">
      <t>ケタ</t>
    </rPh>
    <rPh sb="4" eb="6">
      <t>ニュウリョク</t>
    </rPh>
    <rPh sb="8" eb="9">
      <t>クダ</t>
    </rPh>
    <phoneticPr fontId="1"/>
  </si>
  <si>
    <t>預金通帳等に記載されている3桁の支店コードを入力してください</t>
    <rPh sb="0" eb="4">
      <t>ヨキンツウチョウ</t>
    </rPh>
    <rPh sb="4" eb="5">
      <t>トウ</t>
    </rPh>
    <rPh sb="6" eb="8">
      <t>キサイ</t>
    </rPh>
    <rPh sb="14" eb="15">
      <t>ケタ</t>
    </rPh>
    <rPh sb="16" eb="18">
      <t>シテン</t>
    </rPh>
    <rPh sb="22" eb="24">
      <t>ニュウリョク</t>
    </rPh>
    <phoneticPr fontId="1"/>
  </si>
  <si>
    <t>預金種目</t>
    <rPh sb="0" eb="2">
      <t>ヨキン</t>
    </rPh>
    <rPh sb="2" eb="4">
      <t>シュモク</t>
    </rPh>
    <phoneticPr fontId="1"/>
  </si>
  <si>
    <t>該当の預金種目を選択して下さい</t>
    <rPh sb="0" eb="2">
      <t>ガイトウ</t>
    </rPh>
    <rPh sb="3" eb="5">
      <t>ヨキン</t>
    </rPh>
    <rPh sb="5" eb="7">
      <t>シュモク</t>
    </rPh>
    <rPh sb="8" eb="10">
      <t>センタク</t>
    </rPh>
    <rPh sb="12" eb="13">
      <t>クダ</t>
    </rPh>
    <phoneticPr fontId="1"/>
  </si>
  <si>
    <t>口座番号</t>
    <rPh sb="0" eb="4">
      <t>コウザバンゴウ</t>
    </rPh>
    <phoneticPr fontId="1"/>
  </si>
  <si>
    <t>←7桁で入力して下さい</t>
    <rPh sb="2" eb="3">
      <t>ケタ</t>
    </rPh>
    <rPh sb="4" eb="6">
      <t>ニュウリョク</t>
    </rPh>
    <rPh sb="8" eb="9">
      <t>クダ</t>
    </rPh>
    <phoneticPr fontId="1"/>
  </si>
  <si>
    <t>口座番号（7桁）
※7桁に満たない場合は、頭に「０」をつけて入力してください</t>
    <rPh sb="0" eb="4">
      <t>コウザバンゴウ</t>
    </rPh>
    <rPh sb="6" eb="7">
      <t>ケタ</t>
    </rPh>
    <rPh sb="11" eb="12">
      <t>ケタ</t>
    </rPh>
    <rPh sb="13" eb="14">
      <t>ミ</t>
    </rPh>
    <rPh sb="17" eb="19">
      <t>バアイ</t>
    </rPh>
    <rPh sb="21" eb="22">
      <t>アタマ</t>
    </rPh>
    <rPh sb="30" eb="32">
      <t>ニュウリョク</t>
    </rPh>
    <phoneticPr fontId="1"/>
  </si>
  <si>
    <t>口座名義人（カタカナ）</t>
    <rPh sb="0" eb="5">
      <t>コウザメイギニン</t>
    </rPh>
    <phoneticPr fontId="1"/>
  </si>
  <si>
    <t>最大30文字まで半角表示されます</t>
    <rPh sb="0" eb="2">
      <t>サイダイ</t>
    </rPh>
    <phoneticPr fontId="1"/>
  </si>
  <si>
    <t>令和</t>
    <rPh sb="0" eb="2">
      <t>レイワ</t>
    </rPh>
    <phoneticPr fontId="1"/>
  </si>
  <si>
    <t>年</t>
    <rPh sb="0" eb="1">
      <t>ネン</t>
    </rPh>
    <phoneticPr fontId="1"/>
  </si>
  <si>
    <t>月</t>
    <rPh sb="0" eb="1">
      <t>ツキ</t>
    </rPh>
    <phoneticPr fontId="1"/>
  </si>
  <si>
    <r>
      <t xml:space="preserve">就業規則等番号
</t>
    </r>
    <r>
      <rPr>
        <sz val="9"/>
        <color theme="1"/>
        <rFont val="ＭＳ Ｐ明朝"/>
        <family val="1"/>
        <charset val="128"/>
      </rPr>
      <t>(対象職員一覧に記載)</t>
    </r>
    <rPh sb="0" eb="2">
      <t>シュウギョウ</t>
    </rPh>
    <rPh sb="2" eb="4">
      <t>キソク</t>
    </rPh>
    <rPh sb="4" eb="5">
      <t>トウ</t>
    </rPh>
    <rPh sb="5" eb="7">
      <t>バンゴウ</t>
    </rPh>
    <rPh sb="9" eb="11">
      <t>タイショウ</t>
    </rPh>
    <rPh sb="11" eb="13">
      <t>ショクイン</t>
    </rPh>
    <rPh sb="13" eb="15">
      <t>イチラン</t>
    </rPh>
    <rPh sb="16" eb="18">
      <t>キサイ</t>
    </rPh>
    <phoneticPr fontId="1"/>
  </si>
  <si>
    <t>就業規則等名称</t>
    <phoneticPr fontId="1"/>
  </si>
  <si>
    <t>就業規則等の適用年月日</t>
    <rPh sb="0" eb="2">
      <t>シュウギョウ</t>
    </rPh>
    <rPh sb="2" eb="4">
      <t>キソク</t>
    </rPh>
    <rPh sb="4" eb="5">
      <t>トウ</t>
    </rPh>
    <rPh sb="6" eb="8">
      <t>テキヨウ</t>
    </rPh>
    <rPh sb="8" eb="11">
      <t>ネンガッピ</t>
    </rPh>
    <phoneticPr fontId="1"/>
  </si>
  <si>
    <t>支給月額
（円）</t>
    <rPh sb="0" eb="4">
      <t>シキュウゲツガク</t>
    </rPh>
    <rPh sb="6" eb="7">
      <t>エン</t>
    </rPh>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</si>
  <si>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</si>
  <si>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</si>
  <si>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</si>
  <si>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</si>
  <si>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</si>
  <si>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</si>
  <si>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</si>
  <si>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</si>
  <si>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</si>
  <si>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</si>
  <si>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k</t>
    <phoneticPr fontId="1"/>
  </si>
  <si>
    <t>l</t>
    <phoneticPr fontId="1"/>
  </si>
  <si>
    <t>m</t>
    <phoneticPr fontId="1"/>
  </si>
  <si>
    <t>n</t>
    <phoneticPr fontId="1"/>
  </si>
  <si>
    <t>o</t>
    <phoneticPr fontId="1"/>
  </si>
  <si>
    <t>役員※就業規則等の添付は不要</t>
    <rPh sb="0" eb="2">
      <t>ヤクイン</t>
    </rPh>
    <rPh sb="3" eb="5">
      <t>シュウギョウ</t>
    </rPh>
    <rPh sb="5" eb="7">
      <t>キソク</t>
    </rPh>
    <rPh sb="7" eb="8">
      <t>トウ</t>
    </rPh>
    <rPh sb="9" eb="11">
      <t>テンプ</t>
    </rPh>
    <rPh sb="12" eb="14">
      <t>フヨウ</t>
    </rPh>
    <phoneticPr fontId="1"/>
  </si>
  <si>
    <t>個別の労働条件通知書等※対象職員全員分を提出</t>
    <rPh sb="0" eb="2">
      <t>コベツ</t>
    </rPh>
    <rPh sb="3" eb="7">
      <t>ロウドウジョウケン</t>
    </rPh>
    <rPh sb="7" eb="10">
      <t>ツウチショ</t>
    </rPh>
    <rPh sb="10" eb="11">
      <t>トウ</t>
    </rPh>
    <rPh sb="12" eb="16">
      <t>タイショウショクイン</t>
    </rPh>
    <rPh sb="16" eb="18">
      <t>ゼンイン</t>
    </rPh>
    <rPh sb="18" eb="19">
      <t>ブン</t>
    </rPh>
    <rPh sb="20" eb="22">
      <t>テイシュツ</t>
    </rPh>
    <phoneticPr fontId="1"/>
  </si>
  <si>
    <t>法人名称：</t>
    <phoneticPr fontId="1"/>
  </si>
  <si>
    <t>No.</t>
    <phoneticPr fontId="1"/>
  </si>
  <si>
    <t>事業所情報</t>
    <rPh sb="0" eb="3">
      <t>ジギョウショ</t>
    </rPh>
    <rPh sb="3" eb="5">
      <t>ジョウホウ</t>
    </rPh>
    <phoneticPr fontId="1"/>
  </si>
  <si>
    <t>対象職員情報</t>
    <rPh sb="0" eb="2">
      <t>タイショウ</t>
    </rPh>
    <rPh sb="2" eb="4">
      <t>ショクイン</t>
    </rPh>
    <rPh sb="4" eb="6">
      <t>ジョウホウ</t>
    </rPh>
    <phoneticPr fontId="1"/>
  </si>
  <si>
    <t>役員
（法人代表者含む）</t>
    <rPh sb="0" eb="2">
      <t>ヤクイン</t>
    </rPh>
    <rPh sb="4" eb="9">
      <t>ホウジンダイヒョウシャ</t>
    </rPh>
    <rPh sb="9" eb="10">
      <t>フク</t>
    </rPh>
    <phoneticPr fontId="1"/>
  </si>
  <si>
    <t>事業所
指定番号</t>
    <rPh sb="0" eb="3">
      <t>ジギョウショ</t>
    </rPh>
    <rPh sb="4" eb="6">
      <t>シテイ</t>
    </rPh>
    <rPh sb="6" eb="8">
      <t>バンゴウ</t>
    </rPh>
    <phoneticPr fontId="1"/>
  </si>
  <si>
    <t>サービス種別</t>
    <rPh sb="4" eb="6">
      <t>シュベツ</t>
    </rPh>
    <phoneticPr fontId="1"/>
  </si>
  <si>
    <t>事業所
名称</t>
    <rPh sb="0" eb="3">
      <t>ジギョウショ</t>
    </rPh>
    <rPh sb="4" eb="6">
      <t>メイショウ</t>
    </rPh>
    <phoneticPr fontId="1"/>
  </si>
  <si>
    <t>採用
予定者</t>
    <rPh sb="0" eb="2">
      <t>サイヨウ</t>
    </rPh>
    <rPh sb="3" eb="5">
      <t>ヨテイ</t>
    </rPh>
    <phoneticPr fontId="1"/>
  </si>
  <si>
    <t>姓</t>
    <rPh sb="0" eb="1">
      <t>セイ</t>
    </rPh>
    <phoneticPr fontId="1"/>
  </si>
  <si>
    <t>名</t>
    <rPh sb="0" eb="1">
      <t>メイ</t>
    </rPh>
    <phoneticPr fontId="1"/>
  </si>
  <si>
    <t xml:space="preserve">
生年月日</t>
    <rPh sb="1" eb="3">
      <t>セイネン</t>
    </rPh>
    <rPh sb="3" eb="5">
      <t>ガッピ</t>
    </rPh>
    <phoneticPr fontId="1"/>
  </si>
  <si>
    <t>申請対象
月数</t>
    <rPh sb="0" eb="2">
      <t>シンセイ</t>
    </rPh>
    <rPh sb="2" eb="4">
      <t>タイショウ</t>
    </rPh>
    <rPh sb="5" eb="7">
      <t>ツキスウ</t>
    </rPh>
    <phoneticPr fontId="1"/>
  </si>
  <si>
    <t>支給
月額</t>
    <rPh sb="0" eb="2">
      <t>シキュウ</t>
    </rPh>
    <rPh sb="3" eb="5">
      <t>ゲツガク</t>
    </rPh>
    <phoneticPr fontId="1"/>
  </si>
  <si>
    <t>補助
月額</t>
    <rPh sb="0" eb="2">
      <t>ホジョ</t>
    </rPh>
    <rPh sb="3" eb="5">
      <t>ゲツガク</t>
    </rPh>
    <phoneticPr fontId="1"/>
  </si>
  <si>
    <t>補助基準月額
10,000円</t>
    <rPh sb="0" eb="4">
      <t>ホジョキジュン</t>
    </rPh>
    <rPh sb="4" eb="6">
      <t>ゲツガク</t>
    </rPh>
    <rPh sb="13" eb="14">
      <t>エン</t>
    </rPh>
    <phoneticPr fontId="1"/>
  </si>
  <si>
    <t>補助対象額
(円)</t>
    <rPh sb="0" eb="2">
      <t>ホジョ</t>
    </rPh>
    <rPh sb="2" eb="4">
      <t>タイショウ</t>
    </rPh>
    <rPh sb="4" eb="5">
      <t>ガク</t>
    </rPh>
    <rPh sb="7" eb="8">
      <t>エン</t>
    </rPh>
    <phoneticPr fontId="1"/>
  </si>
  <si>
    <t>法人名称：</t>
    <rPh sb="0" eb="2">
      <t>ホウジン</t>
    </rPh>
    <rPh sb="2" eb="4">
      <t>メイショウ</t>
    </rPh>
    <phoneticPr fontId="1"/>
  </si>
  <si>
    <t>No</t>
    <phoneticPr fontId="1"/>
  </si>
  <si>
    <t>事業所名称</t>
    <rPh sb="0" eb="3">
      <t>ジギョウショ</t>
    </rPh>
    <rPh sb="3" eb="5">
      <t>メイショウ</t>
    </rPh>
    <phoneticPr fontId="1"/>
  </si>
  <si>
    <t>事業所ごとの
補助対象額</t>
    <rPh sb="0" eb="3">
      <t>ジギョウショ</t>
    </rPh>
    <rPh sb="7" eb="12">
      <t>ホジョタイショウガク</t>
    </rPh>
    <phoneticPr fontId="1"/>
  </si>
  <si>
    <t>職員総数</t>
    <rPh sb="0" eb="2">
      <t>ショクイン</t>
    </rPh>
    <rPh sb="2" eb="4">
      <t>ソウスウ</t>
    </rPh>
    <phoneticPr fontId="1"/>
  </si>
  <si>
    <t>採用予定者</t>
    <rPh sb="0" eb="2">
      <t>サイヨウ</t>
    </rPh>
    <rPh sb="2" eb="5">
      <t>ヨテイシャ</t>
    </rPh>
    <phoneticPr fontId="1"/>
  </si>
  <si>
    <t>役員</t>
    <rPh sb="0" eb="2">
      <t>ヤクイン</t>
    </rPh>
    <phoneticPr fontId="1"/>
  </si>
  <si>
    <t>一覧1</t>
    <rPh sb="0" eb="2">
      <t>イチラン</t>
    </rPh>
    <phoneticPr fontId="1"/>
  </si>
  <si>
    <t>一覧2</t>
    <rPh sb="0" eb="2">
      <t>イチラン</t>
    </rPh>
    <phoneticPr fontId="1"/>
  </si>
  <si>
    <t>一覧3</t>
    <rPh sb="0" eb="2">
      <t>イチラン</t>
    </rPh>
    <phoneticPr fontId="1"/>
  </si>
  <si>
    <t>一覧4</t>
    <rPh sb="0" eb="2">
      <t>イチラン</t>
    </rPh>
    <phoneticPr fontId="1"/>
  </si>
  <si>
    <t>一覧5</t>
    <rPh sb="0" eb="2">
      <t>イチラン</t>
    </rPh>
    <phoneticPr fontId="1"/>
  </si>
  <si>
    <t>一覧6</t>
    <rPh sb="0" eb="2">
      <t>イチラン</t>
    </rPh>
    <phoneticPr fontId="1"/>
  </si>
  <si>
    <t>一覧7</t>
    <rPh sb="0" eb="2">
      <t>イチラン</t>
    </rPh>
    <phoneticPr fontId="1"/>
  </si>
  <si>
    <t>一覧8</t>
    <rPh sb="0" eb="2">
      <t>イチラン</t>
    </rPh>
    <phoneticPr fontId="1"/>
  </si>
  <si>
    <t>交付申請書等提出内容確認書</t>
    <rPh sb="0" eb="5">
      <t>コウフシンセイショ</t>
    </rPh>
    <rPh sb="5" eb="6">
      <t>トウ</t>
    </rPh>
    <rPh sb="6" eb="8">
      <t>テイシュツ</t>
    </rPh>
    <rPh sb="8" eb="10">
      <t>ナイヨウ</t>
    </rPh>
    <rPh sb="10" eb="12">
      <t>カクニン</t>
    </rPh>
    <rPh sb="12" eb="13">
      <t>ショ</t>
    </rPh>
    <phoneticPr fontId="1"/>
  </si>
  <si>
    <t>対象となる職員</t>
    <rPh sb="0" eb="2">
      <t>タイショウ</t>
    </rPh>
    <rPh sb="5" eb="7">
      <t>ショクイン</t>
    </rPh>
    <phoneticPr fontId="1"/>
  </si>
  <si>
    <t>雇用形態</t>
    <rPh sb="0" eb="4">
      <t>コヨウケイタイ</t>
    </rPh>
    <phoneticPr fontId="1"/>
  </si>
  <si>
    <t>職員はサービス事業所を運営する法人から直接雇用を受け、当該事業所で勤務する職員であるか。派遣職員、委託先職員は含まれていないか。</t>
    <phoneticPr fontId="1"/>
  </si>
  <si>
    <t>☐</t>
    <phoneticPr fontId="1"/>
  </si>
  <si>
    <t>職種</t>
    <rPh sb="0" eb="2">
      <t>ショクシュ</t>
    </rPh>
    <phoneticPr fontId="1"/>
  </si>
  <si>
    <t>看護師や栄養士、理学療法士、作業療法士、事務職員、送迎を行う職員が兼務している場合、介護職員または介護支援専門員として配置があるか。</t>
    <rPh sb="49" eb="51">
      <t>カイゴ</t>
    </rPh>
    <rPh sb="51" eb="53">
      <t>シエン</t>
    </rPh>
    <rPh sb="53" eb="56">
      <t>センモンイン</t>
    </rPh>
    <rPh sb="59" eb="61">
      <t>ハイチ</t>
    </rPh>
    <phoneticPr fontId="1"/>
  </si>
  <si>
    <t>その他</t>
    <rPh sb="2" eb="3">
      <t>タ</t>
    </rPh>
    <phoneticPr fontId="1"/>
  </si>
  <si>
    <t>改定</t>
    <rPh sb="0" eb="2">
      <t>カイテイ</t>
    </rPh>
    <phoneticPr fontId="1"/>
  </si>
  <si>
    <t>記</t>
    <rPh sb="0" eb="1">
      <t>キ</t>
    </rPh>
    <phoneticPr fontId="1"/>
  </si>
  <si>
    <t>１　申請額</t>
    <rPh sb="2" eb="5">
      <t>シンセイガク</t>
    </rPh>
    <phoneticPr fontId="1"/>
  </si>
  <si>
    <t>円</t>
    <rPh sb="0" eb="1">
      <t>エン</t>
    </rPh>
    <phoneticPr fontId="1"/>
  </si>
  <si>
    <t>（提出書類）</t>
    <rPh sb="1" eb="3">
      <t>テイシュツ</t>
    </rPh>
    <rPh sb="3" eb="5">
      <t>ショルイ</t>
    </rPh>
    <phoneticPr fontId="1"/>
  </si>
  <si>
    <t>（１）</t>
    <phoneticPr fontId="1"/>
  </si>
  <si>
    <t>（２）</t>
    <phoneticPr fontId="1"/>
  </si>
  <si>
    <t>（３）</t>
    <phoneticPr fontId="1"/>
  </si>
  <si>
    <t>（４）</t>
    <phoneticPr fontId="1"/>
  </si>
  <si>
    <t>交付申請書等提出内容確認書</t>
    <rPh sb="0" eb="2">
      <t>コウフ</t>
    </rPh>
    <rPh sb="2" eb="5">
      <t>シンセイショ</t>
    </rPh>
    <rPh sb="5" eb="6">
      <t>トウ</t>
    </rPh>
    <rPh sb="8" eb="10">
      <t>ナイヨウ</t>
    </rPh>
    <rPh sb="10" eb="12">
      <t>カクニン</t>
    </rPh>
    <rPh sb="12" eb="13">
      <t>ショ</t>
    </rPh>
    <phoneticPr fontId="1"/>
  </si>
  <si>
    <t>（５）</t>
    <phoneticPr fontId="1"/>
  </si>
  <si>
    <t>支払金口座振替依頼書</t>
    <rPh sb="0" eb="3">
      <t>シハライキン</t>
    </rPh>
    <rPh sb="3" eb="7">
      <t>コウザフリカエ</t>
    </rPh>
    <rPh sb="7" eb="10">
      <t>イライショ</t>
    </rPh>
    <phoneticPr fontId="1"/>
  </si>
  <si>
    <t>（６）</t>
    <phoneticPr fontId="1"/>
  </si>
  <si>
    <t>その他関係書類</t>
    <rPh sb="2" eb="3">
      <t>タ</t>
    </rPh>
    <rPh sb="3" eb="7">
      <t>カンケイショルイ</t>
    </rPh>
    <phoneticPr fontId="1"/>
  </si>
  <si>
    <t>-</t>
    <phoneticPr fontId="1"/>
  </si>
  <si>
    <t>精　　算　　書</t>
    <rPh sb="0" eb="1">
      <t>セイ</t>
    </rPh>
    <rPh sb="3" eb="4">
      <t>サン</t>
    </rPh>
    <rPh sb="6" eb="7">
      <t>ショ</t>
    </rPh>
    <phoneticPr fontId="1"/>
  </si>
  <si>
    <t>※行が不足する場合は、事務局に連絡をして下さい。</t>
    <rPh sb="1" eb="2">
      <t>ギョウ</t>
    </rPh>
    <rPh sb="3" eb="5">
      <t>フソク</t>
    </rPh>
    <rPh sb="7" eb="9">
      <t>バアイ</t>
    </rPh>
    <rPh sb="11" eb="13">
      <t>ジム</t>
    </rPh>
    <rPh sb="13" eb="14">
      <t>キョク</t>
    </rPh>
    <rPh sb="15" eb="17">
      <t>レンラク</t>
    </rPh>
    <rPh sb="20" eb="21">
      <t>クダ</t>
    </rPh>
    <phoneticPr fontId="1"/>
  </si>
  <si>
    <t>勤務時間数</t>
    <rPh sb="0" eb="2">
      <t>キンム</t>
    </rPh>
    <rPh sb="2" eb="4">
      <t>ジカン</t>
    </rPh>
    <rPh sb="4" eb="5">
      <t>スウ</t>
    </rPh>
    <phoneticPr fontId="1"/>
  </si>
  <si>
    <t>規程</t>
    <phoneticPr fontId="1"/>
  </si>
  <si>
    <t>役員報酬</t>
    <rPh sb="0" eb="2">
      <t>ヤクイン</t>
    </rPh>
    <rPh sb="2" eb="4">
      <t>ホウシュウ</t>
    </rPh>
    <phoneticPr fontId="1"/>
  </si>
  <si>
    <t>←１普通、２当座、４貯蓄、９別段　を選択して下さい</t>
    <rPh sb="14" eb="16">
      <t>ベツダン</t>
    </rPh>
    <rPh sb="18" eb="20">
      <t>センタク</t>
    </rPh>
    <rPh sb="22" eb="23">
      <t>クダ</t>
    </rPh>
    <phoneticPr fontId="1"/>
  </si>
  <si>
    <t>金融機関名は、最大1８文字まで表示されます
銀行・信用金庫・信用組合・農協を選択して下さい</t>
    <phoneticPr fontId="1"/>
  </si>
  <si>
    <t>※ゆうちょ銀行の場合は、公式WEBサイトにて記号番号から振込用の店名・預金種目・口座番号を調べて入力して下さい。</t>
    <phoneticPr fontId="1"/>
  </si>
  <si>
    <t>A</t>
  </si>
  <si>
    <t>B</t>
  </si>
  <si>
    <t>C</t>
  </si>
  <si>
    <t>D</t>
  </si>
  <si>
    <t>E＝A×D</t>
  </si>
  <si>
    <t>手当支給にかかる補助対象額合計額(F)</t>
    <rPh sb="2" eb="4">
      <t>シキュウ</t>
    </rPh>
    <rPh sb="8" eb="13">
      <t>ホジョタイショウガク</t>
    </rPh>
    <phoneticPr fontId="1"/>
  </si>
  <si>
    <t>社会保険料雇用主負担額に相当する額(G=F×15%)</t>
    <rPh sb="10" eb="11">
      <t>ガク</t>
    </rPh>
    <phoneticPr fontId="1"/>
  </si>
  <si>
    <t>補助対象額合計(H=F+G)</t>
    <rPh sb="0" eb="5">
      <t>ホジョタイショウガク</t>
    </rPh>
    <rPh sb="5" eb="7">
      <t>ゴウケイ</t>
    </rPh>
    <phoneticPr fontId="1"/>
  </si>
  <si>
    <t>交付申請額(Hを千円未満切捨て)</t>
    <rPh sb="0" eb="2">
      <t>コウフ</t>
    </rPh>
    <rPh sb="2" eb="4">
      <t>シンセイ</t>
    </rPh>
    <rPh sb="4" eb="5">
      <t>ガク</t>
    </rPh>
    <rPh sb="8" eb="10">
      <t>センエン</t>
    </rPh>
    <rPh sb="10" eb="12">
      <t>ミマン</t>
    </rPh>
    <rPh sb="12" eb="14">
      <t>キリス</t>
    </rPh>
    <phoneticPr fontId="1"/>
  </si>
  <si>
    <t>品川区社会福祉施設職員住宅（災害対策東品川職員待機寮、大井倉田わかくさ荘、グレースマンション、戸越台特別養護老人ホーム職員住宅）の入居者が含まれていないか。</t>
    <rPh sb="69" eb="70">
      <t>フク</t>
    </rPh>
    <phoneticPr fontId="1"/>
  </si>
  <si>
    <t>品川区長　あて</t>
    <rPh sb="0" eb="4">
      <t>シナガワクチョウ</t>
    </rPh>
    <phoneticPr fontId="1"/>
  </si>
  <si>
    <t>第１号様式（第６条関係）</t>
    <phoneticPr fontId="1"/>
  </si>
  <si>
    <t>年</t>
    <rPh sb="0" eb="1">
      <t>ネン</t>
    </rPh>
    <phoneticPr fontId="1"/>
  </si>
  <si>
    <t>令和</t>
    <phoneticPr fontId="1"/>
  </si>
  <si>
    <t>変更交付申請額(Hを千円未満切捨て)</t>
    <rPh sb="0" eb="2">
      <t>ヘンコウ</t>
    </rPh>
    <rPh sb="2" eb="4">
      <t>コウフ</t>
    </rPh>
    <rPh sb="4" eb="6">
      <t>シンセイ</t>
    </rPh>
    <rPh sb="6" eb="7">
      <t>ガク</t>
    </rPh>
    <rPh sb="10" eb="12">
      <t>センエン</t>
    </rPh>
    <rPh sb="12" eb="14">
      <t>ミマン</t>
    </rPh>
    <rPh sb="14" eb="16">
      <t>キリス</t>
    </rPh>
    <phoneticPr fontId="1"/>
  </si>
  <si>
    <t>１　変更の理由</t>
    <rPh sb="2" eb="4">
      <t>ヘンコウ</t>
    </rPh>
    <rPh sb="5" eb="7">
      <t>リユウ</t>
    </rPh>
    <phoneticPr fontId="1"/>
  </si>
  <si>
    <t>３　変更交付申請額</t>
    <rPh sb="2" eb="4">
      <t>ヘンコウ</t>
    </rPh>
    <rPh sb="4" eb="6">
      <t>コウフ</t>
    </rPh>
    <rPh sb="6" eb="9">
      <t>シンセイガク</t>
    </rPh>
    <phoneticPr fontId="1"/>
  </si>
  <si>
    <t>◆交付申請</t>
    <rPh sb="1" eb="3">
      <t>コウフ</t>
    </rPh>
    <rPh sb="3" eb="5">
      <t>シンセイ</t>
    </rPh>
    <phoneticPr fontId="1"/>
  </si>
  <si>
    <t>◆変更交付申請</t>
    <rPh sb="1" eb="7">
      <t>ヘンコウコウフシンセイ</t>
    </rPh>
    <phoneticPr fontId="1"/>
  </si>
  <si>
    <t>１．提出年月日等</t>
    <rPh sb="2" eb="4">
      <t>テイシュツ</t>
    </rPh>
    <rPh sb="4" eb="7">
      <t>ネンガッピ</t>
    </rPh>
    <rPh sb="7" eb="8">
      <t>トウ</t>
    </rPh>
    <phoneticPr fontId="1"/>
  </si>
  <si>
    <t>文書番号</t>
    <rPh sb="0" eb="4">
      <t>ブンショバンゴウ</t>
    </rPh>
    <phoneticPr fontId="1"/>
  </si>
  <si>
    <t>号</t>
    <rPh sb="0" eb="1">
      <t>ゴウ</t>
    </rPh>
    <phoneticPr fontId="1"/>
  </si>
  <si>
    <t>交付決定日</t>
    <rPh sb="0" eb="5">
      <t>コウフケッテイビ</t>
    </rPh>
    <phoneticPr fontId="1"/>
  </si>
  <si>
    <t>１　補助所要額</t>
    <rPh sb="2" eb="6">
      <t>ホジョショヨウ</t>
    </rPh>
    <rPh sb="6" eb="7">
      <t>ガク</t>
    </rPh>
    <phoneticPr fontId="1"/>
  </si>
  <si>
    <t>１　交付額</t>
    <rPh sb="2" eb="5">
      <t>コウフガク</t>
    </rPh>
    <phoneticPr fontId="1"/>
  </si>
  <si>
    <t>２　精算額</t>
    <rPh sb="2" eb="5">
      <t>セイサンガク</t>
    </rPh>
    <phoneticPr fontId="1"/>
  </si>
  <si>
    <t>３　返納額</t>
    <rPh sb="2" eb="5">
      <t>ヘンノウガク</t>
    </rPh>
    <phoneticPr fontId="1"/>
  </si>
  <si>
    <t xml:space="preserve">【入力シート】 </t>
    <phoneticPr fontId="1"/>
  </si>
  <si>
    <t>当初交付申請</t>
    <rPh sb="0" eb="2">
      <t>トウショ</t>
    </rPh>
    <rPh sb="2" eb="6">
      <t>コウフシンセイ</t>
    </rPh>
    <phoneticPr fontId="1"/>
  </si>
  <si>
    <t>変更交付申請</t>
    <rPh sb="0" eb="6">
      <t>ヘンコウコウフシンセイ</t>
    </rPh>
    <phoneticPr fontId="1"/>
  </si>
  <si>
    <t>〇</t>
    <phoneticPr fontId="1"/>
  </si>
  <si>
    <t>シート名</t>
    <rPh sb="3" eb="4">
      <t>メイ</t>
    </rPh>
    <phoneticPr fontId="1"/>
  </si>
  <si>
    <t>・・・入力が必要</t>
    <rPh sb="3" eb="5">
      <t>ニュウリョク</t>
    </rPh>
    <rPh sb="6" eb="8">
      <t>ヒツヨウ</t>
    </rPh>
    <phoneticPr fontId="1"/>
  </si>
  <si>
    <t>・・・自動作成</t>
    <rPh sb="3" eb="5">
      <t>ジドウ</t>
    </rPh>
    <rPh sb="5" eb="7">
      <t>サクセイ</t>
    </rPh>
    <phoneticPr fontId="1"/>
  </si>
  <si>
    <t>①</t>
    <phoneticPr fontId="1"/>
  </si>
  <si>
    <t>②</t>
    <phoneticPr fontId="1"/>
  </si>
  <si>
    <t>③</t>
    <phoneticPr fontId="1"/>
  </si>
  <si>
    <t>変更交付申請書等提出内容確認書</t>
    <rPh sb="0" eb="2">
      <t>ヘンコウ</t>
    </rPh>
    <rPh sb="2" eb="7">
      <t>コウフシンセイショ</t>
    </rPh>
    <rPh sb="7" eb="8">
      <t>トウ</t>
    </rPh>
    <rPh sb="8" eb="10">
      <t>テイシュツ</t>
    </rPh>
    <rPh sb="10" eb="12">
      <t>ナイヨウ</t>
    </rPh>
    <rPh sb="12" eb="14">
      <t>カクニン</t>
    </rPh>
    <rPh sb="14" eb="15">
      <t>ショ</t>
    </rPh>
    <phoneticPr fontId="1"/>
  </si>
  <si>
    <t>変更理由</t>
    <rPh sb="0" eb="4">
      <t>ヘンコウリユウ</t>
    </rPh>
    <phoneticPr fontId="1"/>
  </si>
  <si>
    <t>会社法人等番号（12桁）</t>
  </si>
  <si>
    <t>法人名称</t>
  </si>
  <si>
    <t>法人所在地</t>
  </si>
  <si>
    <t>代表者職名</t>
  </si>
  <si>
    <t>代表者氏名</t>
  </si>
  <si>
    <t>部署名</t>
  </si>
  <si>
    <t>担当者</t>
  </si>
  <si>
    <t>TEL</t>
  </si>
  <si>
    <t>e-mail</t>
  </si>
  <si>
    <t>金融機関名</t>
  </si>
  <si>
    <t>本・支店名</t>
  </si>
  <si>
    <t>金融機関コード（4桁）</t>
  </si>
  <si>
    <t>支店コード（3桁）</t>
  </si>
  <si>
    <t>預金種目</t>
  </si>
  <si>
    <t>口座番号</t>
  </si>
  <si>
    <t>口座名義人（カタカナ）</t>
  </si>
  <si>
    <t>提出日</t>
    <phoneticPr fontId="1"/>
  </si>
  <si>
    <t>交付決定額</t>
    <rPh sb="0" eb="5">
      <t>コウフケッテイガク</t>
    </rPh>
    <phoneticPr fontId="1"/>
  </si>
  <si>
    <t>その他（下記に理由を記入）</t>
    <phoneticPr fontId="1"/>
  </si>
  <si>
    <t>職員情報の変更があるため</t>
    <phoneticPr fontId="1"/>
  </si>
  <si>
    <t>法人情報・振込先口座の変更があるため</t>
    <rPh sb="0" eb="4">
      <t>ホウジンジョウホウ</t>
    </rPh>
    <rPh sb="5" eb="8">
      <t>フリコミサキ</t>
    </rPh>
    <rPh sb="8" eb="10">
      <t>コウザ</t>
    </rPh>
    <rPh sb="11" eb="13">
      <t>ヘンコウ</t>
    </rPh>
    <phoneticPr fontId="1"/>
  </si>
  <si>
    <t>当初交付決定額</t>
    <rPh sb="0" eb="2">
      <t>トウショ</t>
    </rPh>
    <rPh sb="2" eb="7">
      <t>コウフケッテイガク</t>
    </rPh>
    <phoneticPr fontId="1"/>
  </si>
  <si>
    <t>該当</t>
    <rPh sb="0" eb="2">
      <t>ガイトウ</t>
    </rPh>
    <phoneticPr fontId="1"/>
  </si>
  <si>
    <t>交付決定通知（変更交付した場合は変更交付決定通知）から転記</t>
    <phoneticPr fontId="1"/>
  </si>
  <si>
    <r>
      <t>実績報告</t>
    </r>
    <r>
      <rPr>
        <sz val="8"/>
        <color theme="1"/>
        <rFont val="游ゴシック"/>
        <family val="3"/>
        <charset val="128"/>
        <scheme val="minor"/>
      </rPr>
      <t/>
    </r>
    <rPh sb="0" eb="4">
      <t>ジッセキホウコク</t>
    </rPh>
    <phoneticPr fontId="1"/>
  </si>
  <si>
    <t>交付申請額</t>
    <phoneticPr fontId="1"/>
  </si>
  <si>
    <t>変更交付申請有無</t>
    <rPh sb="0" eb="6">
      <t>ヘンコウコウフシンセイ</t>
    </rPh>
    <rPh sb="6" eb="8">
      <t>ウム</t>
    </rPh>
    <phoneticPr fontId="1"/>
  </si>
  <si>
    <t>提出日(変更)</t>
    <phoneticPr fontId="1"/>
  </si>
  <si>
    <t>変更理由</t>
    <rPh sb="0" eb="2">
      <t>ヘンコウ</t>
    </rPh>
    <rPh sb="2" eb="4">
      <t>リユウ</t>
    </rPh>
    <phoneticPr fontId="1"/>
  </si>
  <si>
    <t>変更交付申請額</t>
    <rPh sb="0" eb="6">
      <t>ヘンコウコウフシンセイ</t>
    </rPh>
    <rPh sb="6" eb="7">
      <t>ガク</t>
    </rPh>
    <phoneticPr fontId="1"/>
  </si>
  <si>
    <t>提出日（実績）</t>
    <rPh sb="0" eb="3">
      <t>テイシュツビ</t>
    </rPh>
    <rPh sb="4" eb="6">
      <t>ジッセキ</t>
    </rPh>
    <phoneticPr fontId="1"/>
  </si>
  <si>
    <t>補助所要額</t>
    <rPh sb="0" eb="2">
      <t>ホジョ</t>
    </rPh>
    <rPh sb="2" eb="5">
      <t>ショヨウガク</t>
    </rPh>
    <phoneticPr fontId="1"/>
  </si>
  <si>
    <t>事業所ごとの
補助所要額</t>
    <rPh sb="0" eb="3">
      <t>ジギョウショ</t>
    </rPh>
    <rPh sb="7" eb="9">
      <t>ホジョ</t>
    </rPh>
    <rPh sb="9" eb="11">
      <t>ショヨウ</t>
    </rPh>
    <rPh sb="11" eb="12">
      <t>ガク</t>
    </rPh>
    <phoneticPr fontId="1"/>
  </si>
  <si>
    <t>※作業用※</t>
    <rPh sb="1" eb="4">
      <t>サギョウヨウ</t>
    </rPh>
    <phoneticPr fontId="1"/>
  </si>
  <si>
    <t>※作業用※
配列数式は編集後はCtrl+Shift+Enter</t>
    <rPh sb="1" eb="4">
      <t>サギョウヨウ</t>
    </rPh>
    <rPh sb="6" eb="10">
      <t>ハイレツスウシキ</t>
    </rPh>
    <rPh sb="11" eb="13">
      <t>ヘンシュウ</t>
    </rPh>
    <rPh sb="13" eb="14">
      <t>ゴ</t>
    </rPh>
    <phoneticPr fontId="1"/>
  </si>
  <si>
    <t>役員は就業規則または給与規程等により定めることができないため、役員報酬において支給することとしているか。</t>
  </si>
  <si>
    <t>２　内訳および添付書類</t>
    <rPh sb="2" eb="4">
      <t>ウチワケ</t>
    </rPh>
    <rPh sb="7" eb="9">
      <t>テンプ</t>
    </rPh>
    <rPh sb="9" eb="11">
      <t>ショルイ</t>
    </rPh>
    <phoneticPr fontId="1"/>
  </si>
  <si>
    <t>□</t>
  </si>
  <si>
    <t>①事業所別一覧</t>
    <phoneticPr fontId="1"/>
  </si>
  <si>
    <t>①提出内容確認書</t>
    <phoneticPr fontId="1"/>
  </si>
  <si>
    <t>①第１号様式_交付申請書</t>
    <phoneticPr fontId="1"/>
  </si>
  <si>
    <t>②事業所別一覧 (変更)</t>
    <phoneticPr fontId="1"/>
  </si>
  <si>
    <t>②提出内容確認書（変更）</t>
    <rPh sb="9" eb="11">
      <t>ヘンコウ</t>
    </rPh>
    <phoneticPr fontId="1"/>
  </si>
  <si>
    <t>支店</t>
  </si>
  <si>
    <t>居住支援手当</t>
    <rPh sb="0" eb="4">
      <t>キョジュウシエン</t>
    </rPh>
    <rPh sb="4" eb="6">
      <t>テアテ</t>
    </rPh>
    <phoneticPr fontId="1"/>
  </si>
  <si>
    <t>就業規則または給与規程等の従業員の給与を定める規程を改定し、労働基準監督署へ提出しているか。
※就業規則または給与規程等を定めていない場合を除く。</t>
    <rPh sb="34" eb="37">
      <t>カントクショ</t>
    </rPh>
    <phoneticPr fontId="1"/>
  </si>
  <si>
    <t>※12桁でハイフンは不要です。</t>
    <rPh sb="3" eb="4">
      <t>ケタ</t>
    </rPh>
    <phoneticPr fontId="1"/>
  </si>
  <si>
    <t>就業規則または給与規程等一覧</t>
    <rPh sb="0" eb="2">
      <t>シュウギョウ</t>
    </rPh>
    <rPh sb="2" eb="4">
      <t>キソク</t>
    </rPh>
    <rPh sb="7" eb="9">
      <t>キュウヨ</t>
    </rPh>
    <rPh sb="9" eb="11">
      <t>キテイ</t>
    </rPh>
    <rPh sb="11" eb="12">
      <t>トウ</t>
    </rPh>
    <rPh sb="12" eb="14">
      <t>イチラン</t>
    </rPh>
    <phoneticPr fontId="1"/>
  </si>
  <si>
    <t>就業規則または給与規程等を定めていない役員（法人代表者含む）および従業員ごとに作成する労働条件通知書により当該手当の支給を定めている場合は下記のとおり対応します。</t>
    <rPh sb="19" eb="21">
      <t>ヤクイン</t>
    </rPh>
    <rPh sb="53" eb="55">
      <t>トウガイ</t>
    </rPh>
    <rPh sb="55" eb="57">
      <t>テアテ</t>
    </rPh>
    <rPh sb="58" eb="60">
      <t>シキュウ</t>
    </rPh>
    <rPh sb="61" eb="62">
      <t>サダ</t>
    </rPh>
    <rPh sb="66" eb="68">
      <t>バアイ</t>
    </rPh>
    <rPh sb="69" eb="71">
      <t>カキ</t>
    </rPh>
    <rPh sb="75" eb="77">
      <t>タイオウ</t>
    </rPh>
    <phoneticPr fontId="1"/>
  </si>
  <si>
    <t>４　内訳および添付書類</t>
    <rPh sb="2" eb="4">
      <t>ウチワケ</t>
    </rPh>
    <rPh sb="7" eb="9">
      <t>テンプ</t>
    </rPh>
    <rPh sb="9" eb="11">
      <t>ショルイ</t>
    </rPh>
    <phoneticPr fontId="1"/>
  </si>
  <si>
    <t>②第３号様式_変更交付申請書</t>
    <phoneticPr fontId="1"/>
  </si>
  <si>
    <t>手当支給済額
（円）</t>
    <rPh sb="0" eb="2">
      <t>テアテ</t>
    </rPh>
    <rPh sb="2" eb="4">
      <t>シキュウ</t>
    </rPh>
    <rPh sb="4" eb="5">
      <t>ズミ</t>
    </rPh>
    <rPh sb="5" eb="6">
      <t>ガク</t>
    </rPh>
    <rPh sb="8" eb="9">
      <t>エン</t>
    </rPh>
    <phoneticPr fontId="1"/>
  </si>
  <si>
    <t>事業所ごとの
交付申請額</t>
    <rPh sb="0" eb="3">
      <t>ジギョウショ</t>
    </rPh>
    <rPh sb="7" eb="9">
      <t>コウフ</t>
    </rPh>
    <rPh sb="9" eb="11">
      <t>シンセイ</t>
    </rPh>
    <rPh sb="11" eb="12">
      <t>ガク</t>
    </rPh>
    <phoneticPr fontId="1"/>
  </si>
  <si>
    <t>合計</t>
    <rPh sb="0" eb="2">
      <t>ゴウケイ</t>
    </rPh>
    <phoneticPr fontId="1"/>
  </si>
  <si>
    <t>第５号様式（第11条関係）</t>
    <phoneticPr fontId="1"/>
  </si>
  <si>
    <t>◆請求</t>
    <rPh sb="1" eb="3">
      <t>セイキュウ</t>
    </rPh>
    <phoneticPr fontId="1"/>
  </si>
  <si>
    <t>請　　求　　書</t>
    <rPh sb="0" eb="1">
      <t>ショウ</t>
    </rPh>
    <rPh sb="3" eb="4">
      <t>モトム</t>
    </rPh>
    <rPh sb="6" eb="7">
      <t>ショ</t>
    </rPh>
    <phoneticPr fontId="1"/>
  </si>
  <si>
    <t>１　請求額</t>
    <rPh sb="2" eb="5">
      <t>セイキュウガク</t>
    </rPh>
    <phoneticPr fontId="1"/>
  </si>
  <si>
    <t>２　振込先</t>
    <rPh sb="2" eb="5">
      <t>フリコミサキ</t>
    </rPh>
    <phoneticPr fontId="1"/>
  </si>
  <si>
    <t>支店名</t>
    <rPh sb="0" eb="3">
      <t>シテンメイ</t>
    </rPh>
    <phoneticPr fontId="1"/>
  </si>
  <si>
    <t>口座番号</t>
    <phoneticPr fontId="1"/>
  </si>
  <si>
    <t>口座名義人</t>
    <phoneticPr fontId="1"/>
  </si>
  <si>
    <t>請求</t>
    <rPh sb="0" eb="2">
      <t>セイキュウ</t>
    </rPh>
    <phoneticPr fontId="1"/>
  </si>
  <si>
    <t>④</t>
    <phoneticPr fontId="1"/>
  </si>
  <si>
    <t>◆実績報告</t>
    <rPh sb="1" eb="3">
      <t>ジッセキ</t>
    </rPh>
    <rPh sb="3" eb="5">
      <t>ホウコク</t>
    </rPh>
    <phoneticPr fontId="1"/>
  </si>
  <si>
    <t>交付申請書</t>
    <phoneticPr fontId="1"/>
  </si>
  <si>
    <t>第３号様式（第９条関係）</t>
    <phoneticPr fontId="1"/>
  </si>
  <si>
    <t>変更交付申請書</t>
    <rPh sb="0" eb="2">
      <t>ヘンコウ</t>
    </rPh>
    <rPh sb="2" eb="7">
      <t>コウフシンセイショ</t>
    </rPh>
    <phoneticPr fontId="1"/>
  </si>
  <si>
    <t>２　当初交付申請額</t>
    <rPh sb="2" eb="4">
      <t>トウショ</t>
    </rPh>
    <rPh sb="4" eb="6">
      <t>コウフ</t>
    </rPh>
    <rPh sb="6" eb="8">
      <t>シンセイ</t>
    </rPh>
    <rPh sb="8" eb="9">
      <t>ガク</t>
    </rPh>
    <phoneticPr fontId="1"/>
  </si>
  <si>
    <t>変更交付申請書等提出内容確認書</t>
    <rPh sb="0" eb="2">
      <t>ヘンコウ</t>
    </rPh>
    <rPh sb="2" eb="4">
      <t>コウフ</t>
    </rPh>
    <rPh sb="4" eb="7">
      <t>シンセイショ</t>
    </rPh>
    <rPh sb="7" eb="8">
      <t>トウ</t>
    </rPh>
    <rPh sb="10" eb="12">
      <t>ナイヨウ</t>
    </rPh>
    <rPh sb="12" eb="14">
      <t>カクニン</t>
    </rPh>
    <rPh sb="14" eb="15">
      <t>ショ</t>
    </rPh>
    <phoneticPr fontId="1"/>
  </si>
  <si>
    <t>第６号様式（第１３条関係）</t>
    <phoneticPr fontId="1"/>
  </si>
  <si>
    <t>実績報告書</t>
    <phoneticPr fontId="1"/>
  </si>
  <si>
    <t>④事業所別一覧 (実績)</t>
    <phoneticPr fontId="1"/>
  </si>
  <si>
    <t>④第６号様式_実績報告書</t>
    <phoneticPr fontId="1"/>
  </si>
  <si>
    <t>④精算書</t>
    <phoneticPr fontId="1"/>
  </si>
  <si>
    <t>支給月額
（円）</t>
    <phoneticPr fontId="1"/>
  </si>
  <si>
    <t>1</t>
    <phoneticPr fontId="1"/>
  </si>
  <si>
    <t>2</t>
    <phoneticPr fontId="1"/>
  </si>
  <si>
    <t>※「事業所ごとの交付申請額」の合計欄(G27セル)について</t>
    <rPh sb="15" eb="17">
      <t>ゴウケイ</t>
    </rPh>
    <rPh sb="17" eb="18">
      <t>ラン</t>
    </rPh>
    <phoneticPr fontId="1"/>
  </si>
  <si>
    <t>　　法人としての交付申請額合計を記載しているため、列の合計と一致しない場合があります。</t>
    <phoneticPr fontId="1"/>
  </si>
  <si>
    <t>②【入力】就業規則等一覧（変更）</t>
    <rPh sb="13" eb="15">
      <t>ヘンコウ</t>
    </rPh>
    <phoneticPr fontId="1"/>
  </si>
  <si>
    <t>補助所要額(I=Hを千円未満切捨て)</t>
    <rPh sb="0" eb="2">
      <t>ホジョ</t>
    </rPh>
    <rPh sb="2" eb="4">
      <t>ショヨウ</t>
    </rPh>
    <rPh sb="4" eb="5">
      <t>ガク</t>
    </rPh>
    <rPh sb="10" eb="12">
      <t>センエン</t>
    </rPh>
    <rPh sb="12" eb="14">
      <t>ミマン</t>
    </rPh>
    <rPh sb="14" eb="16">
      <t>キリス</t>
    </rPh>
    <phoneticPr fontId="1"/>
  </si>
  <si>
    <t>交付決定額(J)</t>
    <rPh sb="0" eb="4">
      <t>コウフケッテイ</t>
    </rPh>
    <rPh sb="4" eb="5">
      <t>ガク</t>
    </rPh>
    <phoneticPr fontId="1"/>
  </si>
  <si>
    <t>手当支給済額合計額(F)</t>
    <rPh sb="0" eb="2">
      <t>テアテ</t>
    </rPh>
    <rPh sb="2" eb="4">
      <t>シキュウ</t>
    </rPh>
    <rPh sb="4" eb="5">
      <t>ズ</t>
    </rPh>
    <rPh sb="5" eb="6">
      <t>ガク</t>
    </rPh>
    <rPh sb="6" eb="8">
      <t>ゴウケイ</t>
    </rPh>
    <rPh sb="8" eb="9">
      <t>ガク</t>
    </rPh>
    <phoneticPr fontId="1"/>
  </si>
  <si>
    <t>補助所要額合計(H=F+G)</t>
    <rPh sb="0" eb="2">
      <t>ホジョ</t>
    </rPh>
    <rPh sb="2" eb="4">
      <t>ショヨウ</t>
    </rPh>
    <rPh sb="4" eb="5">
      <t>ガク</t>
    </rPh>
    <rPh sb="5" eb="7">
      <t>ゴウケイ</t>
    </rPh>
    <phoneticPr fontId="1"/>
  </si>
  <si>
    <t>事業所ごとの
手当支給済額</t>
    <rPh sb="0" eb="3">
      <t>ジギョウショ</t>
    </rPh>
    <phoneticPr fontId="1"/>
  </si>
  <si>
    <t>※「事業所ごとの補助所要額」の合計欄(G27セル)について</t>
    <rPh sb="8" eb="10">
      <t>ホジョ</t>
    </rPh>
    <rPh sb="10" eb="12">
      <t>ショヨウ</t>
    </rPh>
    <rPh sb="12" eb="13">
      <t>ガク</t>
    </rPh>
    <rPh sb="15" eb="17">
      <t>ゴウケイ</t>
    </rPh>
    <rPh sb="17" eb="18">
      <t>ラン</t>
    </rPh>
    <phoneticPr fontId="1"/>
  </si>
  <si>
    <t>　　法人としての補助所要額合計を記載しているため、列の合計と一致しない場合があります。</t>
    <rPh sb="8" eb="10">
      <t>ホジョ</t>
    </rPh>
    <rPh sb="10" eb="12">
      <t>ショヨウ</t>
    </rPh>
    <phoneticPr fontId="1"/>
  </si>
  <si>
    <t>別紙（第１号様式）</t>
    <rPh sb="0" eb="2">
      <t>ベッシ</t>
    </rPh>
    <rPh sb="3" eb="4">
      <t>ダイ</t>
    </rPh>
    <rPh sb="5" eb="6">
      <t>ゴウ</t>
    </rPh>
    <rPh sb="6" eb="8">
      <t>ヨウシキ</t>
    </rPh>
    <phoneticPr fontId="1"/>
  </si>
  <si>
    <t>②【入力】別紙_職員一覧（変更）</t>
    <phoneticPr fontId="1"/>
  </si>
  <si>
    <t>④【入力】別紙_職員一覧（実績）</t>
    <phoneticPr fontId="1"/>
  </si>
  <si>
    <t>③第５号様式_請求書</t>
    <rPh sb="1" eb="2">
      <t>ダイ</t>
    </rPh>
    <rPh sb="3" eb="4">
      <t>ゴウ</t>
    </rPh>
    <rPh sb="4" eb="6">
      <t>ヨウシキ</t>
    </rPh>
    <rPh sb="7" eb="10">
      <t>セイキュウショ</t>
    </rPh>
    <phoneticPr fontId="1"/>
  </si>
  <si>
    <t>返還額(K=J-I)</t>
    <rPh sb="0" eb="3">
      <t>ヘンカンガク</t>
    </rPh>
    <phoneticPr fontId="1"/>
  </si>
  <si>
    <t>別紙様式１（第６号様式）</t>
    <rPh sb="0" eb="2">
      <t>ベッシ</t>
    </rPh>
    <rPh sb="2" eb="4">
      <t>ヨウシキ</t>
    </rPh>
    <rPh sb="6" eb="7">
      <t>ダイ</t>
    </rPh>
    <rPh sb="8" eb="9">
      <t>ゴウ</t>
    </rPh>
    <rPh sb="9" eb="11">
      <t>ヨウシキ</t>
    </rPh>
    <phoneticPr fontId="1"/>
  </si>
  <si>
    <t>別紙様式２（第６号様式）</t>
    <rPh sb="0" eb="2">
      <t>ベッシ</t>
    </rPh>
    <rPh sb="2" eb="4">
      <t>ヨウシキ</t>
    </rPh>
    <rPh sb="6" eb="7">
      <t>ダイ</t>
    </rPh>
    <rPh sb="8" eb="9">
      <t>ゴウ</t>
    </rPh>
    <rPh sb="9" eb="11">
      <t>ヨウシキ</t>
    </rPh>
    <phoneticPr fontId="1"/>
  </si>
  <si>
    <t>別紙（第３号様式）</t>
    <rPh sb="0" eb="2">
      <t>ベッシ</t>
    </rPh>
    <rPh sb="3" eb="4">
      <t>ダイ</t>
    </rPh>
    <rPh sb="5" eb="6">
      <t>ゴウ</t>
    </rPh>
    <rPh sb="6" eb="8">
      <t>ヨウシキ</t>
    </rPh>
    <phoneticPr fontId="1"/>
  </si>
  <si>
    <t>①【入力】別紙_職員一覧</t>
    <phoneticPr fontId="1"/>
  </si>
  <si>
    <t>①【入力】就業規則等一覧</t>
    <phoneticPr fontId="1"/>
  </si>
  <si>
    <t>銀行</t>
  </si>
  <si>
    <t>精算書（別紙様式２）</t>
    <rPh sb="0" eb="3">
      <t>セイサンショ</t>
    </rPh>
    <rPh sb="4" eb="6">
      <t>ベッシ</t>
    </rPh>
    <rPh sb="6" eb="8">
      <t>ヨウシキ</t>
    </rPh>
    <phoneticPr fontId="1"/>
  </si>
  <si>
    <t>該当する
就業規則又は
給与規定等
一覧</t>
    <rPh sb="0" eb="2">
      <t>ガイトウ</t>
    </rPh>
    <rPh sb="5" eb="7">
      <t>シュウギョウ</t>
    </rPh>
    <rPh sb="7" eb="9">
      <t>キソク</t>
    </rPh>
    <rPh sb="9" eb="10">
      <t>マタ</t>
    </rPh>
    <rPh sb="12" eb="17">
      <t>キュウヨキテイトウ</t>
    </rPh>
    <rPh sb="18" eb="20">
      <t>イチラン</t>
    </rPh>
    <phoneticPr fontId="1"/>
  </si>
  <si>
    <t>生年月日</t>
    <rPh sb="0" eb="2">
      <t>セイネン</t>
    </rPh>
    <rPh sb="2" eb="4">
      <t>ガッピ</t>
    </rPh>
    <phoneticPr fontId="1"/>
  </si>
  <si>
    <t>福祉・介護職員</t>
    <rPh sb="0" eb="2">
      <t>フクシ</t>
    </rPh>
    <rPh sb="3" eb="5">
      <t>カイゴ</t>
    </rPh>
    <rPh sb="5" eb="7">
      <t>ショクイン</t>
    </rPh>
    <phoneticPr fontId="1"/>
  </si>
  <si>
    <t>　品川区障害福祉サービス等居住支援手当の支給に係る補助事業実施要綱第６条に基づき、下記のとおり補助金の交付申請をします。</t>
    <rPh sb="4" eb="8">
      <t>ショウガイフクシ</t>
    </rPh>
    <rPh sb="12" eb="13">
      <t>トウ</t>
    </rPh>
    <rPh sb="13" eb="17">
      <t>キョジュウシエン</t>
    </rPh>
    <rPh sb="17" eb="19">
      <t>テアテ</t>
    </rPh>
    <phoneticPr fontId="1"/>
  </si>
  <si>
    <t>就業規則または給与規程等（本要綱に基づく「障害福祉サービス等居住支援手当」の支給について法人として規定していることの根拠資料）</t>
    <rPh sb="14" eb="16">
      <t>ヨウコウ</t>
    </rPh>
    <rPh sb="21" eb="25">
      <t>ショウガイフクシ</t>
    </rPh>
    <rPh sb="29" eb="30">
      <t>トウ</t>
    </rPh>
    <rPh sb="30" eb="32">
      <t>キョジュウ</t>
    </rPh>
    <rPh sb="32" eb="34">
      <t>シエン</t>
    </rPh>
    <rPh sb="34" eb="36">
      <t>テアテ</t>
    </rPh>
    <rPh sb="38" eb="40">
      <t>シキュウ</t>
    </rPh>
    <phoneticPr fontId="1"/>
  </si>
  <si>
    <t>法人の事務担当者</t>
    <rPh sb="0" eb="2">
      <t>ホウジン</t>
    </rPh>
    <rPh sb="3" eb="5">
      <t>ジム</t>
    </rPh>
    <rPh sb="5" eb="8">
      <t>タントウシャ</t>
    </rPh>
    <phoneticPr fontId="1"/>
  </si>
  <si>
    <t>年度品川区障害福祉サービス等居住支援手当事業補助金交付申請書　入力シート</t>
    <rPh sb="5" eb="9">
      <t>ショウガイフクシ</t>
    </rPh>
    <rPh sb="13" eb="14">
      <t>トウ</t>
    </rPh>
    <phoneticPr fontId="1"/>
  </si>
  <si>
    <t>1．居宅介護</t>
    <rPh sb="2" eb="6">
      <t>キョタクカイゴ</t>
    </rPh>
    <phoneticPr fontId="1"/>
  </si>
  <si>
    <t>2．重度訪問介護</t>
    <rPh sb="2" eb="4">
      <t>ジュウド</t>
    </rPh>
    <rPh sb="4" eb="8">
      <t>ホウモンカイゴ</t>
    </rPh>
    <phoneticPr fontId="1"/>
  </si>
  <si>
    <t>3．同行援護</t>
    <rPh sb="2" eb="4">
      <t>ドウコウ</t>
    </rPh>
    <rPh sb="4" eb="6">
      <t>エンゴ</t>
    </rPh>
    <phoneticPr fontId="1"/>
  </si>
  <si>
    <t>4．行動援護</t>
    <rPh sb="2" eb="4">
      <t>コウドウ</t>
    </rPh>
    <rPh sb="4" eb="6">
      <t>エンゴ</t>
    </rPh>
    <phoneticPr fontId="1"/>
  </si>
  <si>
    <t>5．重度障害者等包括支援</t>
    <rPh sb="2" eb="4">
      <t>ジュウド</t>
    </rPh>
    <rPh sb="4" eb="7">
      <t>ショウガイシャ</t>
    </rPh>
    <rPh sb="7" eb="8">
      <t>トウ</t>
    </rPh>
    <rPh sb="8" eb="10">
      <t>ホウカツ</t>
    </rPh>
    <rPh sb="10" eb="12">
      <t>シエン</t>
    </rPh>
    <phoneticPr fontId="1"/>
  </si>
  <si>
    <t>6．生活介護</t>
    <rPh sb="2" eb="4">
      <t>セイカツ</t>
    </rPh>
    <rPh sb="4" eb="6">
      <t>カイゴ</t>
    </rPh>
    <phoneticPr fontId="1"/>
  </si>
  <si>
    <t>7．施設入所支援</t>
    <rPh sb="2" eb="4">
      <t>シセツ</t>
    </rPh>
    <rPh sb="4" eb="6">
      <t>ニュウショ</t>
    </rPh>
    <rPh sb="6" eb="8">
      <t>シエン</t>
    </rPh>
    <phoneticPr fontId="1"/>
  </si>
  <si>
    <t>8．短期入所</t>
    <rPh sb="2" eb="4">
      <t>タンキ</t>
    </rPh>
    <rPh sb="4" eb="6">
      <t>ニュウショ</t>
    </rPh>
    <phoneticPr fontId="1"/>
  </si>
  <si>
    <t>9．療養介護</t>
    <rPh sb="2" eb="4">
      <t>リョウヨウ</t>
    </rPh>
    <rPh sb="4" eb="6">
      <t>カイゴ</t>
    </rPh>
    <phoneticPr fontId="1"/>
  </si>
  <si>
    <t>10．自立訓練</t>
    <rPh sb="3" eb="5">
      <t>ジリツ</t>
    </rPh>
    <rPh sb="5" eb="7">
      <t>クンレン</t>
    </rPh>
    <phoneticPr fontId="1"/>
  </si>
  <si>
    <t>11．就労移行支援</t>
    <rPh sb="3" eb="5">
      <t>シュウロウ</t>
    </rPh>
    <rPh sb="5" eb="7">
      <t>イコウ</t>
    </rPh>
    <rPh sb="7" eb="9">
      <t>シエン</t>
    </rPh>
    <phoneticPr fontId="1"/>
  </si>
  <si>
    <t>12．就労継続支援A型</t>
    <rPh sb="3" eb="5">
      <t>シュウロウ</t>
    </rPh>
    <rPh sb="5" eb="7">
      <t>ケイゾク</t>
    </rPh>
    <rPh sb="7" eb="9">
      <t>シエン</t>
    </rPh>
    <rPh sb="10" eb="11">
      <t>ガタ</t>
    </rPh>
    <phoneticPr fontId="1"/>
  </si>
  <si>
    <t>13．就労継続支援B型</t>
    <rPh sb="3" eb="5">
      <t>シュウロウ</t>
    </rPh>
    <rPh sb="5" eb="7">
      <t>ケイゾク</t>
    </rPh>
    <rPh sb="7" eb="9">
      <t>シエン</t>
    </rPh>
    <rPh sb="10" eb="11">
      <t>ガタ</t>
    </rPh>
    <phoneticPr fontId="1"/>
  </si>
  <si>
    <t>14．就労定着支援</t>
    <rPh sb="3" eb="5">
      <t>シュウロウ</t>
    </rPh>
    <rPh sb="5" eb="7">
      <t>テイチャク</t>
    </rPh>
    <rPh sb="7" eb="9">
      <t>シエン</t>
    </rPh>
    <phoneticPr fontId="1"/>
  </si>
  <si>
    <t>直接支援及び相談支援の業務に従事する者（ホームヘルパー、生活支援員、児童指導員、指導員、保育士、世話人、職業指導員、地域移行支援員、就労支援員、訪問支援員、介護職員、相談支援専門員等）、サービス提供責任者、サービス管理責任者、児童発達支援管理責任者として配置されているか。</t>
    <phoneticPr fontId="1"/>
  </si>
  <si>
    <t>看護師や栄養士、理学療法士、作業療法士、事務職員、送迎を行う職員が兼務している場合、上記の職員として配置があるか。</t>
    <phoneticPr fontId="1"/>
  </si>
  <si>
    <t>福祉・介護職員としての勤務にかかる所定労働時間が週20時間以上又は月80時間以上であるか。また、所定労働時間が週20時間未満かつ月80時間未満である場合又は所定労働時間の定めのない場合は、実労働時間が週20時間以上又は月80時間以上であるか。</t>
    <phoneticPr fontId="1"/>
  </si>
  <si>
    <t>事業所における役員（法人代表者を含む）は、福祉・介護職員としての業務に係る実労働時間が週20時間以上又は月80時間以上であるか。</t>
    <phoneticPr fontId="1"/>
  </si>
  <si>
    <t>障害事業所と介護事業所で兼務している場合、重複して申請していないか。</t>
    <phoneticPr fontId="1"/>
  </si>
  <si>
    <t>就業規則または給与規程等は次のとおり改定されているか。
①「品川区障害福祉サービス等居住支援手当」の創設
②「品川区障害福祉サービス等居住支援手当の支給に係る補助事業実施要綱」の運用に準拠し支給すること
③具体的な支給額</t>
    <phoneticPr fontId="1"/>
  </si>
  <si>
    <t>品福支発第</t>
    <rPh sb="0" eb="1">
      <t>シナ</t>
    </rPh>
    <rPh sb="1" eb="2">
      <t>フク</t>
    </rPh>
    <rPh sb="2" eb="3">
      <t>ササ</t>
    </rPh>
    <rPh sb="3" eb="4">
      <t>ハツ</t>
    </rPh>
    <rPh sb="4" eb="5">
      <t>ダイ</t>
    </rPh>
    <phoneticPr fontId="1"/>
  </si>
  <si>
    <t>東京都ならびに品川区の居住支援事業の補助金（下記）の交付を受けている利用者が含まれていないか。
　・東京都障害福祉サービス等職員宿舎借り上げ支援事業実施要綱に基づく助成金
　・品川区外国人受入環境整備における借り上げ宿舎家賃等助成金交付要綱に基づく補助金
　・その他事業者が雇用する職員を対象とした区が実施する居住支援のうち、当事業の実施目的と類似するもの</t>
    <rPh sb="22" eb="24">
      <t>カキ</t>
    </rPh>
    <rPh sb="34" eb="37">
      <t>リヨウシャ</t>
    </rPh>
    <rPh sb="38" eb="39">
      <t>フク</t>
    </rPh>
    <rPh sb="132" eb="133">
      <t>タ</t>
    </rPh>
    <rPh sb="163" eb="164">
      <t>トウ</t>
    </rPh>
    <phoneticPr fontId="1"/>
  </si>
  <si>
    <t>東京都ならびに品川区の居住支援事業の補助金（下記）の交付を受けている利用者が含まれていないか。
　・東京都障害福祉サービス等職員宿舎借り上げ支援事業実施要綱に基づく助成金
　・品川区外国人受入環境整備における借り上げ宿舎家賃等助成金交付要綱に基づく補助金
　・その他事業者が雇用する職員を対象とした区が実施する居住支援のうち、当事業の実施目的と類似するもの</t>
    <phoneticPr fontId="1"/>
  </si>
  <si>
    <t>品川区長　様</t>
    <rPh sb="0" eb="4">
      <t>シナガワクチョウ</t>
    </rPh>
    <rPh sb="5" eb="6">
      <t>サマ</t>
    </rPh>
    <phoneticPr fontId="1"/>
  </si>
  <si>
    <t>　</t>
    <phoneticPr fontId="1"/>
  </si>
  <si>
    <t>16．自立生活援助</t>
    <rPh sb="3" eb="5">
      <t>ジリツ</t>
    </rPh>
    <rPh sb="5" eb="7">
      <t>セイカツ</t>
    </rPh>
    <rPh sb="7" eb="9">
      <t>エンジョ</t>
    </rPh>
    <phoneticPr fontId="1"/>
  </si>
  <si>
    <t>17．共同生活援助</t>
    <rPh sb="3" eb="5">
      <t>キョウドウ</t>
    </rPh>
    <rPh sb="5" eb="7">
      <t>セイカツ</t>
    </rPh>
    <rPh sb="7" eb="9">
      <t>エンジョ</t>
    </rPh>
    <phoneticPr fontId="1"/>
  </si>
  <si>
    <t>18．児童発達支援</t>
    <rPh sb="3" eb="9">
      <t>ジドウハッタツシエン</t>
    </rPh>
    <phoneticPr fontId="1"/>
  </si>
  <si>
    <t>19．放課後等デイサービス</t>
    <rPh sb="3" eb="6">
      <t>ホウカゴ</t>
    </rPh>
    <rPh sb="6" eb="7">
      <t>トウ</t>
    </rPh>
    <phoneticPr fontId="1"/>
  </si>
  <si>
    <t>20．居宅訪問型児童発達支援</t>
    <rPh sb="3" eb="5">
      <t>キョタク</t>
    </rPh>
    <rPh sb="5" eb="8">
      <t>ホウモンガタ</t>
    </rPh>
    <rPh sb="8" eb="12">
      <t>ジドウハッタツ</t>
    </rPh>
    <rPh sb="12" eb="14">
      <t>シエン</t>
    </rPh>
    <phoneticPr fontId="1"/>
  </si>
  <si>
    <t>21．保育所等訪問支援</t>
    <rPh sb="3" eb="7">
      <t>ホイクジョトウ</t>
    </rPh>
    <rPh sb="7" eb="9">
      <t>ホウモン</t>
    </rPh>
    <rPh sb="9" eb="11">
      <t>シエン</t>
    </rPh>
    <phoneticPr fontId="1"/>
  </si>
  <si>
    <t>22．福祉型障害児入所施設</t>
    <rPh sb="3" eb="6">
      <t>フクシガタ</t>
    </rPh>
    <rPh sb="6" eb="9">
      <t>ショウガイジ</t>
    </rPh>
    <rPh sb="9" eb="11">
      <t>ニュウショ</t>
    </rPh>
    <rPh sb="11" eb="13">
      <t>シセツ</t>
    </rPh>
    <phoneticPr fontId="1"/>
  </si>
  <si>
    <t>23．医療型障害児入所施設</t>
    <rPh sb="3" eb="6">
      <t>イリョウガタ</t>
    </rPh>
    <rPh sb="6" eb="9">
      <t>ショウガイジ</t>
    </rPh>
    <rPh sb="9" eb="11">
      <t>ニュウショ</t>
    </rPh>
    <rPh sb="11" eb="13">
      <t>シセツ</t>
    </rPh>
    <phoneticPr fontId="1"/>
  </si>
  <si>
    <t>24．計画相談支援</t>
    <rPh sb="3" eb="5">
      <t>ケイカク</t>
    </rPh>
    <rPh sb="5" eb="7">
      <t>ソウダン</t>
    </rPh>
    <rPh sb="7" eb="9">
      <t>シエン</t>
    </rPh>
    <phoneticPr fontId="1"/>
  </si>
  <si>
    <t>25．地域移行支援</t>
    <rPh sb="3" eb="5">
      <t>チイキ</t>
    </rPh>
    <rPh sb="5" eb="7">
      <t>イコウ</t>
    </rPh>
    <rPh sb="7" eb="9">
      <t>シエン</t>
    </rPh>
    <phoneticPr fontId="1"/>
  </si>
  <si>
    <t>26．地域定着支援</t>
    <rPh sb="3" eb="5">
      <t>チイキ</t>
    </rPh>
    <rPh sb="5" eb="9">
      <t>テイチャクシエン</t>
    </rPh>
    <phoneticPr fontId="1"/>
  </si>
  <si>
    <t>27．障害児相談支援</t>
    <rPh sb="3" eb="5">
      <t>ショウガイ</t>
    </rPh>
    <rPh sb="5" eb="6">
      <t>ジ</t>
    </rPh>
    <rPh sb="6" eb="8">
      <t>ソウダン</t>
    </rPh>
    <rPh sb="8" eb="10">
      <t>シエン</t>
    </rPh>
    <phoneticPr fontId="1"/>
  </si>
  <si>
    <t>15．就労選択支援 R7.10.1 以降</t>
    <phoneticPr fontId="1"/>
  </si>
  <si>
    <t>28．移動支援事業</t>
    <rPh sb="3" eb="7">
      <t>イドウシエン</t>
    </rPh>
    <rPh sb="7" eb="9">
      <t>ジギョウ</t>
    </rPh>
    <phoneticPr fontId="1"/>
  </si>
  <si>
    <t>29．地域活動支援センター機能強化事業</t>
    <rPh sb="3" eb="9">
      <t>チイキカツドウシエン</t>
    </rPh>
    <rPh sb="13" eb="19">
      <t>キノウキョウカジギョウ</t>
    </rPh>
    <phoneticPr fontId="1"/>
  </si>
  <si>
    <t>30．日中一時支援事業</t>
    <rPh sb="3" eb="7">
      <t>ニッチュウイチジ</t>
    </rPh>
    <rPh sb="7" eb="11">
      <t>シエンジギョウ</t>
    </rPh>
    <phoneticPr fontId="1"/>
  </si>
  <si>
    <t>32．児童発達支援センター事業のうち障害児および障害を有する可能性がある
児童に係る相談、指導および助言に関する事業</t>
    <phoneticPr fontId="1"/>
  </si>
  <si>
    <t>31．重度障害者等就労支援特別事業</t>
    <rPh sb="3" eb="5">
      <t>ジュウド</t>
    </rPh>
    <rPh sb="5" eb="8">
      <t>ショウガイシャ</t>
    </rPh>
    <rPh sb="8" eb="9">
      <t>ナド</t>
    </rPh>
    <rPh sb="9" eb="11">
      <t>シュウロウ</t>
    </rPh>
    <rPh sb="11" eb="13">
      <t>シエン</t>
    </rPh>
    <rPh sb="13" eb="17">
      <t>トクベツジギョウ</t>
    </rPh>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</si>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</sst>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76" formatCode="#,##0_ "/>
    <numFmt numFmtId="177" formatCode="yyyy/m/d;@"/>
    <numFmt numFmtId="178" formatCode="[$-411]ge\.m\.d;@"/>
    <numFmt numFmtId="179" formatCode="0_ "/>
    <numFmt numFmtId="180" formatCode="#,##0_);[Red]\(#,##0\)"/>
    <numFmt numFmtId="181" formatCode="0_);[Red]\(0\)"/>
    <numFmt numFmtId="182" formatCode="0000"/>
    <numFmt numFmtId="183" formatCode="000000000000"/>
    <numFmt numFmtId="184" formatCode="000"/>
    <numFmt numFmtId="185" formatCode="0000000"/>
    <numFmt numFmtId="186" formatCode="[$-411]ggge&quot;年&quot;m&quot;月&quot;d&quot;日&quot;;@"/>
  </numFmts>
  <fonts count="36">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0"/>
      <color theme="1"/>
      <name val="ＭＳ Ｐ明朝"/>
      <family val="1"/>
      <charset val="128"/>
    </font>
    <font>
      <sz val="16"/>
      <color theme="1"/>
      <name val="ＭＳ Ｐ明朝"/>
      <family val="1"/>
      <charset val="128"/>
    </font>
    <font>
      <sz val="9"/>
      <color theme="1"/>
      <name val="ＭＳ Ｐ明朝"/>
      <family val="1"/>
      <charset val="128"/>
    </font>
    <font>
      <sz val="11"/>
      <color theme="1"/>
      <name val="游ゴシック"/>
      <family val="2"/>
      <charset val="128"/>
      <scheme val="minor"/>
    </font>
    <font>
      <u/>
      <sz val="11"/>
      <color theme="10"/>
      <name val="游ゴシック"/>
      <family val="2"/>
      <charset val="128"/>
      <scheme val="minor"/>
    </font>
    <font>
      <sz val="11"/>
      <color theme="1"/>
      <name val="Meiryo UI"/>
      <family val="3"/>
      <charset val="128"/>
    </font>
    <font>
      <sz val="11"/>
      <name val="Meiryo UI"/>
      <family val="3"/>
      <charset val="128"/>
    </font>
    <font>
      <sz val="11"/>
      <color rgb="FFFF0000"/>
      <name val="游ゴシック"/>
      <family val="2"/>
      <charset val="128"/>
      <scheme val="minor"/>
    </font>
    <font>
      <sz val="12"/>
      <color theme="1"/>
      <name val="ＭＳ Ｐ明朝"/>
      <family val="1"/>
      <charset val="128"/>
    </font>
    <font>
      <b/>
      <sz val="12"/>
      <color theme="1"/>
      <name val="ＭＳ Ｐ明朝"/>
      <family val="1"/>
      <charset val="128"/>
    </font>
    <font>
      <sz val="14"/>
      <name val="Meiryo UI"/>
      <family val="3"/>
      <charset val="128"/>
    </font>
    <font>
      <b/>
      <sz val="11"/>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sz val="11"/>
      <color rgb="FFFF0000"/>
      <name val="游ゴシック"/>
      <family val="3"/>
      <charset val="128"/>
      <scheme val="minor"/>
    </font>
    <font>
      <b/>
      <sz val="11"/>
      <color rgb="FFFF0000"/>
      <name val="Meiryo UI"/>
      <family val="3"/>
      <charset val="128"/>
    </font>
    <font>
      <b/>
      <sz val="16"/>
      <color rgb="FFFF0000"/>
      <name val="Meiryo UI"/>
      <family val="3"/>
      <charset val="128"/>
    </font>
    <font>
      <sz val="11"/>
      <color theme="1"/>
      <name val="CODE39"/>
      <family val="2"/>
    </font>
    <font>
      <b/>
      <sz val="11"/>
      <name val="游ゴシック"/>
      <family val="3"/>
      <charset val="128"/>
      <scheme val="minor"/>
    </font>
    <font>
      <sz val="8"/>
      <color theme="1"/>
      <name val="游ゴシック"/>
      <family val="3"/>
      <charset val="128"/>
      <scheme val="minor"/>
    </font>
    <font>
      <sz val="9"/>
      <color theme="1"/>
      <name val="Meiryo UI"/>
      <family val="3"/>
      <charset val="128"/>
    </font>
    <font>
      <b/>
      <sz val="9"/>
      <color indexed="10"/>
      <name val="MS P ゴシック"/>
      <family val="3"/>
      <charset val="128"/>
    </font>
    <font>
      <sz val="11"/>
      <color indexed="81"/>
      <name val="MS P ゴシック"/>
      <family val="3"/>
      <charset val="128"/>
    </font>
    <font>
      <sz val="18"/>
      <color theme="1"/>
      <name val="ＭＳ Ｐ明朝"/>
      <family val="1"/>
      <charset val="128"/>
    </font>
    <font>
      <sz val="11"/>
      <name val="ＭＳ Ｐ明朝"/>
      <family val="1"/>
      <charset val="128"/>
    </font>
    <font>
      <sz val="20"/>
      <name val="ＭＳ Ｐ明朝"/>
      <family val="1"/>
      <charset val="128"/>
    </font>
    <font>
      <sz val="18"/>
      <name val="ＭＳ Ｐ明朝"/>
      <family val="1"/>
      <charset val="128"/>
    </font>
    <font>
      <sz val="22"/>
      <name val="ＭＳ Ｐ明朝"/>
      <family val="1"/>
      <charset val="128"/>
    </font>
    <font>
      <sz val="9"/>
      <color indexed="81"/>
      <name val="MS P ゴシック"/>
      <family val="3"/>
      <charset val="128"/>
    </font>
    <font>
      <sz val="11"/>
      <color theme="1"/>
      <name val="Lucida Calligraphy"/>
      <family val="4"/>
    </font>
    <font>
      <sz val="11"/>
      <color theme="0"/>
      <name val="游ゴシック"/>
      <family val="2"/>
      <charset val="128"/>
      <scheme val="minor"/>
    </font>
    <font>
      <sz val="11"/>
      <color theme="0"/>
      <name val="游ゴシック"/>
      <family val="3"/>
      <charset val="128"/>
      <scheme val="minor"/>
    </font>
    <font>
      <b/>
      <sz val="10"/>
      <color indexed="10"/>
      <name val="游ゴシック"/>
      <family val="3"/>
      <charset val="128"/>
      <scheme val="minor"/>
    </font>
  </fonts>
  <fills count="13">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D4E6F4"/>
        <bgColor indexed="64"/>
      </patternFill>
    </fill>
    <fill>
      <patternFill patternType="solid">
        <fgColor rgb="FFE4E4E4"/>
        <bgColor indexed="64"/>
      </patternFill>
    </fill>
    <fill>
      <patternFill patternType="solid">
        <fgColor theme="9" tint="0.59996337778862885"/>
        <bgColor indexed="64"/>
      </patternFill>
    </fill>
    <fill>
      <patternFill patternType="solid">
        <fgColor theme="5" tint="0.79998168889431442"/>
        <bgColor indexed="64"/>
      </patternFill>
    </fill>
    <fill>
      <patternFill patternType="solid">
        <fgColor theme="2"/>
        <bgColor indexed="64"/>
      </patternFill>
    </fill>
    <fill>
      <patternFill patternType="solid">
        <fgColor theme="0"/>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auto="1"/>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thick">
        <color indexed="64"/>
      </bottom>
      <diagonal/>
    </border>
  </borders>
  <cellStyleXfs count="5">
    <xf numFmtId="0" fontId="0" fillId="0" borderId="0">
      <alignment vertical="center"/>
    </xf>
    <xf numFmtId="0" fontId="7" fillId="0" borderId="0" applyNumberFormat="0" applyFill="0" applyBorder="0" applyAlignment="0" applyProtection="0">
      <alignment vertical="center"/>
    </xf>
    <xf numFmtId="38" fontId="6" fillId="0" borderId="0" applyFont="0" applyFill="0" applyBorder="0" applyAlignment="0" applyProtection="0">
      <alignment vertical="center"/>
    </xf>
    <xf numFmtId="0" fontId="7" fillId="0" borderId="0" applyNumberFormat="0" applyFill="0" applyBorder="0" applyAlignment="0" applyProtection="0">
      <alignment vertical="center"/>
    </xf>
    <xf numFmtId="38" fontId="6" fillId="0" borderId="0" applyFont="0" applyFill="0" applyBorder="0" applyAlignment="0" applyProtection="0">
      <alignment vertical="center"/>
    </xf>
  </cellStyleXfs>
  <cellXfs count="431">
    <xf numFmtId="0" fontId="0" fillId="0" borderId="0" xfId="0">
      <alignment vertical="center"/>
    </xf>
    <xf numFmtId="0" fontId="2" fillId="0" borderId="0" xfId="0" applyFont="1">
      <alignment vertical="center"/>
    </xf>
    <xf numFmtId="49" fontId="2" fillId="0" borderId="0" xfId="0" applyNumberFormat="1" applyFont="1">
      <alignment vertical="center"/>
    </xf>
    <xf numFmtId="0" fontId="2" fillId="0" borderId="3" xfId="0" applyFont="1" applyBorder="1">
      <alignment vertical="center"/>
    </xf>
    <xf numFmtId="0" fontId="2" fillId="0" borderId="0" xfId="0" applyFont="1" applyAlignment="1">
      <alignment vertical="top"/>
    </xf>
    <xf numFmtId="0" fontId="8" fillId="0" borderId="0" xfId="0" applyFont="1">
      <alignment vertical="center"/>
    </xf>
    <xf numFmtId="0" fontId="9" fillId="0" borderId="0" xfId="0" applyFont="1">
      <alignment vertical="center"/>
    </xf>
    <xf numFmtId="0" fontId="8" fillId="0" borderId="2" xfId="0" applyFont="1" applyBorder="1">
      <alignment vertical="center"/>
    </xf>
    <xf numFmtId="0" fontId="8" fillId="0" borderId="0" xfId="0" applyFont="1" applyAlignment="1">
      <alignment horizontal="center" vertical="center"/>
    </xf>
    <xf numFmtId="0" fontId="2" fillId="0" borderId="0" xfId="0" applyFont="1" applyAlignment="1">
      <alignment horizontal="left" vertical="center" wrapText="1"/>
    </xf>
    <xf numFmtId="0" fontId="8" fillId="6" borderId="2" xfId="0" applyFont="1" applyFill="1" applyBorder="1" applyAlignment="1">
      <alignment horizontal="center" vertical="center" wrapText="1"/>
    </xf>
    <xf numFmtId="0" fontId="2" fillId="0" borderId="0" xfId="0" applyFont="1" applyAlignment="1">
      <alignment vertical="top" wrapText="1"/>
    </xf>
    <xf numFmtId="0" fontId="11" fillId="0" borderId="0" xfId="0" applyFont="1" applyAlignment="1">
      <alignment horizontal="center" vertical="center"/>
    </xf>
    <xf numFmtId="0" fontId="12" fillId="6" borderId="12" xfId="0" applyFont="1" applyFill="1" applyBorder="1">
      <alignment vertical="center"/>
    </xf>
    <xf numFmtId="0" fontId="2" fillId="6" borderId="14" xfId="0" applyFont="1" applyFill="1" applyBorder="1" applyAlignment="1">
      <alignment vertical="top"/>
    </xf>
    <xf numFmtId="0" fontId="2" fillId="6" borderId="14" xfId="0" applyFont="1" applyFill="1" applyBorder="1" applyAlignment="1">
      <alignment vertical="top" wrapText="1"/>
    </xf>
    <xf numFmtId="0" fontId="2" fillId="6" borderId="14" xfId="0" applyFont="1" applyFill="1" applyBorder="1" applyAlignment="1">
      <alignment horizontal="center" vertical="top" wrapText="1"/>
    </xf>
    <xf numFmtId="0" fontId="2" fillId="6" borderId="14" xfId="0" applyFont="1" applyFill="1" applyBorder="1" applyAlignment="1">
      <alignment horizontal="center" vertical="center"/>
    </xf>
    <xf numFmtId="0" fontId="2" fillId="6" borderId="13" xfId="0" applyFont="1" applyFill="1" applyBorder="1" applyAlignment="1">
      <alignment horizontal="center" vertical="center"/>
    </xf>
    <xf numFmtId="0" fontId="12" fillId="6" borderId="8" xfId="0" applyFont="1" applyFill="1" applyBorder="1">
      <alignment vertical="center"/>
    </xf>
    <xf numFmtId="0" fontId="2" fillId="6" borderId="1" xfId="0" applyFont="1" applyFill="1" applyBorder="1">
      <alignment vertical="center"/>
    </xf>
    <xf numFmtId="0" fontId="2" fillId="6" borderId="1" xfId="0" applyFont="1" applyFill="1" applyBorder="1" applyAlignment="1">
      <alignment vertical="center" wrapText="1"/>
    </xf>
    <xf numFmtId="0" fontId="2" fillId="0" borderId="4" xfId="0" applyFont="1" applyBorder="1" applyAlignment="1">
      <alignment vertical="top"/>
    </xf>
    <xf numFmtId="0" fontId="2" fillId="0" borderId="5" xfId="0" applyFont="1" applyBorder="1" applyAlignment="1">
      <alignment vertical="top"/>
    </xf>
    <xf numFmtId="0" fontId="2" fillId="0" borderId="6" xfId="0" applyFont="1" applyBorder="1" applyAlignment="1">
      <alignment vertical="top"/>
    </xf>
    <xf numFmtId="0" fontId="9" fillId="2" borderId="2" xfId="0" applyFont="1" applyFill="1" applyBorder="1" applyAlignment="1" applyProtection="1">
      <alignment horizontal="center" vertical="center" shrinkToFit="1"/>
      <protection locked="0"/>
    </xf>
    <xf numFmtId="0" fontId="2" fillId="0" borderId="8" xfId="0" applyFont="1" applyBorder="1" applyAlignment="1">
      <alignment vertical="top"/>
    </xf>
    <xf numFmtId="0" fontId="2" fillId="0" borderId="1" xfId="0" applyFont="1" applyBorder="1" applyAlignment="1">
      <alignment vertical="top"/>
    </xf>
    <xf numFmtId="0" fontId="2" fillId="0" borderId="9" xfId="0" applyFont="1" applyBorder="1" applyAlignment="1">
      <alignment vertical="top"/>
    </xf>
    <xf numFmtId="0" fontId="2" fillId="0" borderId="12" xfId="0" applyFont="1" applyBorder="1" applyAlignment="1">
      <alignment vertical="top"/>
    </xf>
    <xf numFmtId="0" fontId="2" fillId="0" borderId="14" xfId="0" applyFont="1" applyBorder="1" applyAlignment="1">
      <alignment vertical="top"/>
    </xf>
    <xf numFmtId="0" fontId="2" fillId="0" borderId="13" xfId="0" applyFont="1" applyBorder="1" applyAlignment="1">
      <alignment vertical="top"/>
    </xf>
    <xf numFmtId="0" fontId="0" fillId="0" borderId="2" xfId="0" applyBorder="1">
      <alignment vertical="center"/>
    </xf>
    <xf numFmtId="0" fontId="2" fillId="0" borderId="0" xfId="0" applyFont="1" applyAlignment="1">
      <alignment vertical="center" wrapText="1"/>
    </xf>
    <xf numFmtId="0" fontId="0" fillId="6" borderId="2" xfId="0" applyFill="1" applyBorder="1" applyAlignment="1">
      <alignment horizontal="center" vertical="center"/>
    </xf>
    <xf numFmtId="0" fontId="0" fillId="5" borderId="11" xfId="0" applyFill="1" applyBorder="1" applyAlignment="1">
      <alignment horizontal="center" vertical="center" shrinkToFit="1"/>
    </xf>
    <xf numFmtId="0" fontId="0" fillId="5" borderId="10" xfId="0" applyFill="1" applyBorder="1" applyAlignment="1">
      <alignment horizontal="center" vertical="center"/>
    </xf>
    <xf numFmtId="0" fontId="0" fillId="5" borderId="10" xfId="0" applyFill="1" applyBorder="1">
      <alignment vertical="center"/>
    </xf>
    <xf numFmtId="0" fontId="0" fillId="5" borderId="11" xfId="0" applyFill="1" applyBorder="1" applyAlignment="1">
      <alignment horizontal="center" vertical="center"/>
    </xf>
    <xf numFmtId="0" fontId="0" fillId="0" borderId="2" xfId="0" applyBorder="1" applyAlignment="1">
      <alignment horizontal="center" vertical="center"/>
    </xf>
    <xf numFmtId="0" fontId="0" fillId="2" borderId="2" xfId="0" applyFill="1" applyBorder="1" applyAlignment="1">
      <alignment horizontal="center" vertical="center"/>
    </xf>
    <xf numFmtId="0" fontId="4" fillId="0" borderId="0" xfId="0" applyFont="1" applyAlignment="1">
      <alignment horizontal="center" vertical="center"/>
    </xf>
    <xf numFmtId="14" fontId="0" fillId="0" borderId="0" xfId="0" applyNumberFormat="1">
      <alignment vertical="center"/>
    </xf>
    <xf numFmtId="0" fontId="9" fillId="2" borderId="2" xfId="0" applyFont="1" applyFill="1" applyBorder="1" applyAlignment="1" applyProtection="1">
      <alignment horizontal="center" vertical="center" shrinkToFit="1"/>
      <protection locked="0" hidden="1"/>
    </xf>
    <xf numFmtId="0" fontId="0" fillId="5" borderId="11" xfId="0" applyFill="1" applyBorder="1" applyAlignment="1">
      <alignment horizontal="center" vertical="center" wrapText="1" shrinkToFit="1"/>
    </xf>
    <xf numFmtId="0" fontId="9" fillId="11" borderId="2" xfId="0" applyFont="1" applyFill="1" applyBorder="1" applyAlignment="1" applyProtection="1">
      <alignment horizontal="center" vertical="center"/>
      <protection hidden="1"/>
    </xf>
    <xf numFmtId="0" fontId="9" fillId="11" borderId="2" xfId="0" applyFont="1" applyFill="1" applyBorder="1" applyAlignment="1" applyProtection="1">
      <alignment horizontal="center" vertical="center" shrinkToFit="1"/>
      <protection hidden="1"/>
    </xf>
    <xf numFmtId="0" fontId="9" fillId="0" borderId="0" xfId="0" applyFont="1" applyAlignment="1" applyProtection="1">
      <alignment horizontal="center" vertical="center"/>
      <protection hidden="1"/>
    </xf>
    <xf numFmtId="0" fontId="9" fillId="0" borderId="0" xfId="0" applyFont="1" applyProtection="1">
      <alignment vertical="center"/>
      <protection hidden="1"/>
    </xf>
    <xf numFmtId="177" fontId="9" fillId="0" borderId="0" xfId="0" applyNumberFormat="1" applyFont="1" applyProtection="1">
      <alignment vertical="center"/>
      <protection hidden="1"/>
    </xf>
    <xf numFmtId="49" fontId="9" fillId="0" borderId="0" xfId="0" applyNumberFormat="1" applyFont="1" applyAlignment="1" applyProtection="1">
      <alignment horizontal="center" vertical="center"/>
      <protection hidden="1"/>
    </xf>
    <xf numFmtId="38" fontId="9" fillId="0" borderId="0" xfId="2" applyFont="1" applyFill="1" applyProtection="1">
      <alignment vertical="center"/>
      <protection hidden="1"/>
    </xf>
    <xf numFmtId="0" fontId="13" fillId="0" borderId="0" xfId="0" applyFont="1" applyAlignment="1" applyProtection="1">
      <alignment horizontal="left" vertical="center"/>
      <protection hidden="1"/>
    </xf>
    <xf numFmtId="38" fontId="9" fillId="0" borderId="0" xfId="2" applyFont="1" applyProtection="1">
      <alignment vertical="center"/>
      <protection hidden="1"/>
    </xf>
    <xf numFmtId="0" fontId="9" fillId="0" borderId="0" xfId="0" applyFont="1" applyAlignment="1" applyProtection="1">
      <alignment horizontal="right" vertical="center"/>
      <protection hidden="1"/>
    </xf>
    <xf numFmtId="0" fontId="13" fillId="0" borderId="1" xfId="0" applyFont="1" applyBorder="1" applyAlignment="1" applyProtection="1">
      <alignment horizontal="center" vertical="center"/>
      <protection hidden="1"/>
    </xf>
    <xf numFmtId="0" fontId="19" fillId="0" borderId="0" xfId="0" applyFont="1" applyAlignment="1" applyProtection="1">
      <alignment horizontal="left" vertical="center"/>
      <protection hidden="1"/>
    </xf>
    <xf numFmtId="38" fontId="9" fillId="0" borderId="0" xfId="2" applyFont="1" applyAlignment="1" applyProtection="1">
      <alignment horizontal="center" vertical="center"/>
      <protection hidden="1"/>
    </xf>
    <xf numFmtId="0" fontId="9" fillId="0" borderId="0" xfId="0" applyFont="1" applyAlignment="1" applyProtection="1">
      <alignment horizontal="center" vertical="center" wrapText="1"/>
      <protection hidden="1"/>
    </xf>
    <xf numFmtId="0" fontId="9" fillId="9" borderId="10" xfId="0" applyFont="1" applyFill="1" applyBorder="1" applyAlignment="1" applyProtection="1">
      <alignment horizontal="center" vertical="center" wrapText="1"/>
      <protection hidden="1"/>
    </xf>
    <xf numFmtId="0" fontId="8" fillId="9" borderId="10" xfId="0" applyFont="1" applyFill="1" applyBorder="1" applyAlignment="1" applyProtection="1">
      <alignment horizontal="center" vertical="center" wrapText="1"/>
      <protection hidden="1"/>
    </xf>
    <xf numFmtId="177" fontId="8" fillId="9" borderId="10" xfId="0" applyNumberFormat="1" applyFont="1" applyFill="1" applyBorder="1" applyAlignment="1" applyProtection="1">
      <alignment horizontal="center" vertical="center" wrapText="1"/>
      <protection hidden="1"/>
    </xf>
    <xf numFmtId="0" fontId="18" fillId="0" borderId="0" xfId="0" applyFont="1" applyProtection="1">
      <alignment vertical="center"/>
      <protection hidden="1"/>
    </xf>
    <xf numFmtId="0" fontId="8" fillId="0" borderId="0" xfId="0" applyFont="1" applyProtection="1">
      <alignment vertical="center"/>
      <protection hidden="1"/>
    </xf>
    <xf numFmtId="0" fontId="8" fillId="0" borderId="0" xfId="0" applyFont="1" applyAlignment="1" applyProtection="1">
      <alignment horizontal="center" vertical="center"/>
      <protection hidden="1"/>
    </xf>
    <xf numFmtId="0" fontId="4" fillId="0" borderId="0" xfId="0" applyFont="1" applyAlignment="1" applyProtection="1">
      <alignment horizontal="center" vertical="center"/>
      <protection hidden="1"/>
    </xf>
    <xf numFmtId="0" fontId="8" fillId="6" borderId="2" xfId="0" applyFont="1" applyFill="1" applyBorder="1" applyAlignment="1" applyProtection="1">
      <alignment horizontal="center" vertical="center" wrapText="1"/>
      <protection hidden="1"/>
    </xf>
    <xf numFmtId="0" fontId="8" fillId="0" borderId="2" xfId="0" applyFont="1" applyBorder="1" applyProtection="1">
      <alignment vertical="center"/>
      <protection hidden="1"/>
    </xf>
    <xf numFmtId="0" fontId="2" fillId="4" borderId="1" xfId="0" applyFont="1" applyFill="1" applyBorder="1">
      <alignment vertical="center"/>
    </xf>
    <xf numFmtId="0" fontId="9" fillId="0" borderId="0" xfId="0" applyFont="1" applyAlignment="1">
      <alignment horizontal="center" vertical="center"/>
    </xf>
    <xf numFmtId="177" fontId="9" fillId="0" borderId="0" xfId="0" applyNumberFormat="1" applyFont="1">
      <alignment vertical="center"/>
    </xf>
    <xf numFmtId="49" fontId="9" fillId="0" borderId="0" xfId="0" applyNumberFormat="1" applyFont="1" applyAlignment="1">
      <alignment horizontal="center" vertical="center"/>
    </xf>
    <xf numFmtId="38" fontId="9" fillId="0" borderId="0" xfId="2" applyFont="1" applyFill="1" applyProtection="1">
      <alignment vertical="center"/>
    </xf>
    <xf numFmtId="0" fontId="13" fillId="0" borderId="0" xfId="0" applyFont="1" applyAlignment="1">
      <alignment horizontal="left" vertical="center"/>
    </xf>
    <xf numFmtId="38" fontId="9" fillId="0" borderId="0" xfId="2" applyFont="1" applyProtection="1">
      <alignment vertical="center"/>
    </xf>
    <xf numFmtId="0" fontId="13" fillId="0" borderId="1" xfId="0" applyFont="1" applyBorder="1" applyAlignment="1">
      <alignment horizontal="center" vertical="center"/>
    </xf>
    <xf numFmtId="0" fontId="19" fillId="0" borderId="0" xfId="0" applyFont="1" applyAlignment="1">
      <alignment horizontal="left" vertical="center"/>
    </xf>
    <xf numFmtId="38" fontId="9" fillId="0" borderId="0" xfId="2" applyFont="1" applyAlignment="1" applyProtection="1">
      <alignment horizontal="center" vertical="center"/>
    </xf>
    <xf numFmtId="0" fontId="9" fillId="0" borderId="0" xfId="0" applyFont="1" applyAlignment="1">
      <alignment horizontal="center" vertical="center" wrapText="1"/>
    </xf>
    <xf numFmtId="0" fontId="9" fillId="9" borderId="10" xfId="0" applyFont="1" applyFill="1" applyBorder="1" applyAlignment="1">
      <alignment horizontal="center" vertical="center" wrapText="1"/>
    </xf>
    <xf numFmtId="0" fontId="8" fillId="9" borderId="10" xfId="0" applyFont="1" applyFill="1" applyBorder="1" applyAlignment="1">
      <alignment horizontal="center" vertical="center" wrapText="1"/>
    </xf>
    <xf numFmtId="177" fontId="8" fillId="9" borderId="10" xfId="0" applyNumberFormat="1" applyFont="1" applyFill="1" applyBorder="1" applyAlignment="1">
      <alignment horizontal="center" vertical="center" wrapText="1"/>
    </xf>
    <xf numFmtId="0" fontId="9" fillId="0" borderId="2" xfId="0" applyFont="1" applyBorder="1" applyAlignment="1">
      <alignment horizontal="center" vertical="center"/>
    </xf>
    <xf numFmtId="0" fontId="18" fillId="0" borderId="0" xfId="0" applyFont="1">
      <alignment vertical="center"/>
    </xf>
    <xf numFmtId="0" fontId="20" fillId="0" borderId="0" xfId="0" applyFont="1">
      <alignment vertical="center"/>
    </xf>
    <xf numFmtId="0" fontId="21" fillId="10" borderId="0" xfId="0" applyFont="1" applyFill="1">
      <alignment vertical="center"/>
    </xf>
    <xf numFmtId="0" fontId="21" fillId="10" borderId="0" xfId="0" applyFont="1" applyFill="1" applyAlignment="1">
      <alignment horizontal="right" vertical="center"/>
    </xf>
    <xf numFmtId="0" fontId="14" fillId="0" borderId="0" xfId="0" applyFont="1">
      <alignment vertical="center"/>
    </xf>
    <xf numFmtId="0" fontId="14" fillId="3" borderId="4" xfId="0" applyFont="1" applyFill="1" applyBorder="1">
      <alignment vertical="center"/>
    </xf>
    <xf numFmtId="0" fontId="14" fillId="3" borderId="5" xfId="0" applyFont="1" applyFill="1" applyBorder="1">
      <alignment vertical="center"/>
    </xf>
    <xf numFmtId="0" fontId="14" fillId="3" borderId="6" xfId="0" applyFont="1" applyFill="1" applyBorder="1">
      <alignment vertical="center"/>
    </xf>
    <xf numFmtId="0" fontId="0" fillId="0" borderId="6" xfId="0" applyBorder="1">
      <alignment vertical="center"/>
    </xf>
    <xf numFmtId="0" fontId="0" fillId="0" borderId="5" xfId="0" applyBorder="1">
      <alignment vertical="center"/>
    </xf>
    <xf numFmtId="0" fontId="14" fillId="0" borderId="14" xfId="0" applyFont="1" applyBorder="1">
      <alignment vertical="center"/>
    </xf>
    <xf numFmtId="0" fontId="0" fillId="0" borderId="14" xfId="0" applyBorder="1" applyAlignment="1">
      <alignment horizontal="center" vertical="center"/>
    </xf>
    <xf numFmtId="0" fontId="0" fillId="0" borderId="14" xfId="0" applyBorder="1">
      <alignment vertical="center"/>
    </xf>
    <xf numFmtId="0" fontId="14" fillId="0" borderId="1" xfId="0" applyFont="1" applyBorder="1">
      <alignment vertical="center"/>
    </xf>
    <xf numFmtId="0" fontId="0" fillId="0" borderId="1" xfId="0" applyBorder="1" applyAlignment="1">
      <alignment horizontal="center" vertical="center"/>
    </xf>
    <xf numFmtId="0" fontId="0" fillId="0" borderId="1" xfId="0" applyBorder="1">
      <alignment vertical="center"/>
    </xf>
    <xf numFmtId="0" fontId="0" fillId="0" borderId="13" xfId="0" applyBorder="1">
      <alignment vertical="center"/>
    </xf>
    <xf numFmtId="0" fontId="14" fillId="0" borderId="0" xfId="0" applyFont="1" applyAlignment="1">
      <alignment horizontal="left" vertical="center"/>
    </xf>
    <xf numFmtId="0" fontId="0" fillId="0" borderId="0" xfId="0" applyAlignment="1">
      <alignment horizontal="center" vertical="center"/>
    </xf>
    <xf numFmtId="0" fontId="10" fillId="4" borderId="4" xfId="0" applyFont="1" applyFill="1" applyBorder="1">
      <alignment vertical="center"/>
    </xf>
    <xf numFmtId="0" fontId="0" fillId="4" borderId="5" xfId="0" applyFill="1" applyBorder="1">
      <alignment vertical="center"/>
    </xf>
    <xf numFmtId="0" fontId="0" fillId="4" borderId="6" xfId="0" applyFill="1" applyBorder="1">
      <alignment vertical="center"/>
    </xf>
    <xf numFmtId="0" fontId="0" fillId="0" borderId="0" xfId="0" applyAlignment="1">
      <alignment vertical="center" wrapText="1"/>
    </xf>
    <xf numFmtId="0" fontId="14" fillId="3" borderId="12" xfId="0" applyFont="1" applyFill="1" applyBorder="1">
      <alignment vertical="center"/>
    </xf>
    <xf numFmtId="0" fontId="14" fillId="3" borderId="14" xfId="0" applyFont="1" applyFill="1" applyBorder="1">
      <alignment vertical="center"/>
    </xf>
    <xf numFmtId="0" fontId="14" fillId="3" borderId="13" xfId="0" applyFont="1" applyFill="1" applyBorder="1">
      <alignment vertical="center"/>
    </xf>
    <xf numFmtId="0" fontId="15" fillId="2" borderId="1" xfId="0" applyFont="1" applyFill="1" applyBorder="1">
      <alignment vertical="center"/>
    </xf>
    <xf numFmtId="0" fontId="14" fillId="3" borderId="8" xfId="0" applyFont="1" applyFill="1" applyBorder="1">
      <alignment vertical="center"/>
    </xf>
    <xf numFmtId="0" fontId="14" fillId="3" borderId="1" xfId="0" applyFont="1" applyFill="1" applyBorder="1">
      <alignment vertical="center"/>
    </xf>
    <xf numFmtId="0" fontId="14" fillId="3" borderId="9" xfId="0" applyFont="1" applyFill="1" applyBorder="1">
      <alignment vertical="center"/>
    </xf>
    <xf numFmtId="0" fontId="0" fillId="2" borderId="5" xfId="0" applyFill="1" applyBorder="1">
      <alignment vertical="center"/>
    </xf>
    <xf numFmtId="38" fontId="0" fillId="0" borderId="0" xfId="0" applyNumberFormat="1">
      <alignment vertical="center"/>
    </xf>
    <xf numFmtId="0" fontId="9" fillId="9" borderId="16" xfId="0" applyFont="1" applyFill="1" applyBorder="1" applyAlignment="1">
      <alignment horizontal="center" vertical="center" wrapText="1"/>
    </xf>
    <xf numFmtId="0" fontId="9" fillId="9" borderId="16" xfId="0" applyFont="1" applyFill="1" applyBorder="1" applyAlignment="1" applyProtection="1">
      <alignment horizontal="center" vertical="center" wrapText="1"/>
      <protection hidden="1"/>
    </xf>
    <xf numFmtId="0" fontId="9" fillId="9" borderId="12"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9" fillId="9" borderId="12" xfId="0" applyFont="1" applyFill="1" applyBorder="1" applyAlignment="1" applyProtection="1">
      <alignment horizontal="center" vertical="center" wrapText="1"/>
      <protection hidden="1"/>
    </xf>
    <xf numFmtId="0" fontId="2" fillId="0" borderId="5" xfId="0" applyFont="1" applyBorder="1" applyAlignment="1">
      <alignment vertical="top" wrapText="1"/>
    </xf>
    <xf numFmtId="0" fontId="16" fillId="0" borderId="0" xfId="0" applyFont="1" applyAlignment="1">
      <alignment horizontal="center" vertical="center"/>
    </xf>
    <xf numFmtId="0" fontId="13" fillId="0" borderId="0" xfId="0" applyFont="1" applyAlignment="1">
      <alignment horizontal="right" vertical="center"/>
    </xf>
    <xf numFmtId="186" fontId="9" fillId="2" borderId="2" xfId="0" applyNumberFormat="1" applyFont="1" applyFill="1" applyBorder="1" applyAlignment="1" applyProtection="1">
      <alignment vertical="center" shrinkToFit="1"/>
      <protection locked="0"/>
    </xf>
    <xf numFmtId="0" fontId="9" fillId="2" borderId="2" xfId="0" applyFont="1" applyFill="1" applyBorder="1" applyAlignment="1" applyProtection="1">
      <alignment vertical="center" shrinkToFit="1"/>
      <protection locked="0"/>
    </xf>
    <xf numFmtId="0" fontId="8" fillId="0" borderId="2" xfId="0" applyFont="1" applyBorder="1" applyAlignment="1">
      <alignment vertical="center" shrinkToFit="1"/>
    </xf>
    <xf numFmtId="0" fontId="2" fillId="0" borderId="0" xfId="0" applyFont="1" applyAlignment="1"/>
    <xf numFmtId="49" fontId="2" fillId="0" borderId="0" xfId="0" applyNumberFormat="1" applyFont="1" applyAlignment="1"/>
    <xf numFmtId="0" fontId="2" fillId="4" borderId="1" xfId="0" applyFont="1" applyFill="1" applyBorder="1" applyAlignment="1"/>
    <xf numFmtId="38" fontId="27" fillId="0" borderId="0" xfId="2" applyFont="1" applyProtection="1">
      <alignment vertical="center"/>
    </xf>
    <xf numFmtId="0" fontId="28" fillId="0" borderId="0" xfId="0" applyFont="1" applyAlignment="1">
      <alignment horizontal="right" vertical="center"/>
    </xf>
    <xf numFmtId="0" fontId="27" fillId="0" borderId="0" xfId="0" applyFont="1" applyAlignment="1">
      <alignment horizontal="center"/>
    </xf>
    <xf numFmtId="0" fontId="29" fillId="0" borderId="1" xfId="0" applyFont="1" applyBorder="1" applyAlignment="1">
      <alignment horizontal="center"/>
    </xf>
    <xf numFmtId="0" fontId="27" fillId="0" borderId="0" xfId="0" applyFont="1" applyAlignment="1"/>
    <xf numFmtId="177" fontId="27" fillId="0" borderId="0" xfId="0" applyNumberFormat="1" applyFont="1" applyAlignment="1"/>
    <xf numFmtId="49" fontId="27" fillId="0" borderId="0" xfId="0" applyNumberFormat="1" applyFont="1" applyAlignment="1">
      <alignment horizontal="center"/>
    </xf>
    <xf numFmtId="0" fontId="30" fillId="0" borderId="0" xfId="0" applyFont="1" applyAlignment="1">
      <alignment horizontal="left" vertical="center"/>
    </xf>
    <xf numFmtId="0" fontId="8" fillId="0" borderId="2" xfId="0" applyFont="1" applyBorder="1" applyAlignment="1">
      <alignment horizontal="center" vertical="center" shrinkToFit="1"/>
    </xf>
    <xf numFmtId="0" fontId="30" fillId="0" borderId="0" xfId="0" applyFont="1" applyAlignment="1" applyProtection="1">
      <alignment horizontal="left" vertical="center"/>
      <protection hidden="1"/>
    </xf>
    <xf numFmtId="0" fontId="8" fillId="0" borderId="2" xfId="0" applyFont="1" applyBorder="1" applyAlignment="1" applyProtection="1">
      <alignment horizontal="center" vertical="center" shrinkToFit="1"/>
      <protection hidden="1"/>
    </xf>
    <xf numFmtId="0" fontId="8" fillId="0" borderId="2" xfId="0" applyFont="1" applyBorder="1" applyAlignment="1" applyProtection="1">
      <alignment vertical="center" shrinkToFit="1"/>
      <protection hidden="1"/>
    </xf>
    <xf numFmtId="177" fontId="9" fillId="0" borderId="0" xfId="0" applyNumberFormat="1" applyFont="1" applyAlignment="1">
      <alignment vertical="center" shrinkToFit="1"/>
    </xf>
    <xf numFmtId="177" fontId="8" fillId="9" borderId="10" xfId="0" applyNumberFormat="1" applyFont="1" applyFill="1" applyBorder="1" applyAlignment="1">
      <alignment horizontal="center" vertical="center" shrinkToFit="1"/>
    </xf>
    <xf numFmtId="186" fontId="9" fillId="2" borderId="2" xfId="0" applyNumberFormat="1" applyFont="1" applyFill="1" applyBorder="1" applyAlignment="1" applyProtection="1">
      <alignment vertical="center" shrinkToFit="1"/>
      <protection locked="0" hidden="1"/>
    </xf>
    <xf numFmtId="180" fontId="2" fillId="0" borderId="0" xfId="0" applyNumberFormat="1" applyFont="1">
      <alignment vertical="center"/>
    </xf>
    <xf numFmtId="0" fontId="27" fillId="0" borderId="0" xfId="0" applyFont="1">
      <alignment vertical="center"/>
    </xf>
    <xf numFmtId="49" fontId="27" fillId="0" borderId="0" xfId="0" applyNumberFormat="1" applyFont="1">
      <alignment vertical="center"/>
    </xf>
    <xf numFmtId="0" fontId="2" fillId="0" borderId="0" xfId="0" applyFont="1" applyAlignment="1">
      <alignment horizontal="right" vertical="center"/>
    </xf>
    <xf numFmtId="0" fontId="33" fillId="0" borderId="0" xfId="0" applyFont="1">
      <alignment vertical="center"/>
    </xf>
    <xf numFmtId="0" fontId="34" fillId="0" borderId="0" xfId="0" applyFont="1">
      <alignment vertical="center"/>
    </xf>
    <xf numFmtId="0" fontId="30" fillId="0" borderId="0" xfId="0" applyFont="1" applyAlignment="1">
      <alignment horizontal="right" vertical="center"/>
    </xf>
    <xf numFmtId="0" fontId="30" fillId="0" borderId="0" xfId="0" applyFont="1" applyAlignment="1" applyProtection="1">
      <alignment horizontal="right" vertical="center"/>
      <protection hidden="1"/>
    </xf>
    <xf numFmtId="176" fontId="8" fillId="0" borderId="2" xfId="0" applyNumberFormat="1" applyFont="1" applyBorder="1" applyAlignment="1" applyProtection="1">
      <alignment vertical="center" shrinkToFit="1"/>
      <protection hidden="1"/>
    </xf>
    <xf numFmtId="176" fontId="8" fillId="0" borderId="2" xfId="0" applyNumberFormat="1" applyFont="1" applyBorder="1" applyAlignment="1">
      <alignment vertical="center" shrinkToFit="1"/>
    </xf>
    <xf numFmtId="0" fontId="8" fillId="0" borderId="0" xfId="0" applyFont="1" applyAlignment="1" applyProtection="1">
      <alignment horizontal="center" vertical="center" shrinkToFit="1"/>
      <protection hidden="1"/>
    </xf>
    <xf numFmtId="0" fontId="8" fillId="0" borderId="0" xfId="0" applyFont="1" applyAlignment="1" applyProtection="1">
      <alignment vertical="center" shrinkToFit="1"/>
      <protection hidden="1"/>
    </xf>
    <xf numFmtId="0" fontId="9" fillId="11" borderId="2" xfId="0" applyFont="1" applyFill="1" applyBorder="1" applyAlignment="1" applyProtection="1">
      <alignment vertical="center" shrinkToFit="1"/>
      <protection hidden="1"/>
    </xf>
    <xf numFmtId="177" fontId="9" fillId="11" borderId="2" xfId="0" applyNumberFormat="1" applyFont="1" applyFill="1" applyBorder="1" applyAlignment="1" applyProtection="1">
      <alignment vertical="center" shrinkToFit="1"/>
      <protection hidden="1"/>
    </xf>
    <xf numFmtId="49" fontId="9" fillId="11" borderId="2" xfId="0" applyNumberFormat="1" applyFont="1" applyFill="1" applyBorder="1" applyAlignment="1" applyProtection="1">
      <alignment horizontal="center" vertical="center" shrinkToFit="1"/>
      <protection hidden="1"/>
    </xf>
    <xf numFmtId="178" fontId="9" fillId="11" borderId="2" xfId="0" applyNumberFormat="1" applyFont="1" applyFill="1" applyBorder="1" applyAlignment="1" applyProtection="1">
      <alignment horizontal="center" vertical="center" shrinkToFit="1"/>
      <protection hidden="1"/>
    </xf>
    <xf numFmtId="38" fontId="9" fillId="11" borderId="2" xfId="2" applyFont="1" applyFill="1" applyBorder="1" applyAlignment="1" applyProtection="1">
      <alignment vertical="center" shrinkToFit="1"/>
      <protection hidden="1"/>
    </xf>
    <xf numFmtId="38" fontId="9" fillId="11" borderId="2" xfId="2" applyFont="1" applyFill="1" applyBorder="1" applyAlignment="1" applyProtection="1">
      <alignment horizontal="right" vertical="center" shrinkToFit="1"/>
      <protection hidden="1"/>
    </xf>
    <xf numFmtId="38" fontId="9" fillId="2" borderId="2" xfId="4" applyFont="1" applyFill="1" applyBorder="1" applyAlignment="1" applyProtection="1">
      <alignment vertical="center" shrinkToFit="1"/>
      <protection locked="0" hidden="1"/>
    </xf>
    <xf numFmtId="0" fontId="2" fillId="4" borderId="1" xfId="0" applyFont="1" applyFill="1" applyBorder="1" applyAlignment="1">
      <alignment shrinkToFit="1"/>
    </xf>
    <xf numFmtId="0" fontId="8" fillId="0" borderId="0" xfId="0" applyFont="1" applyAlignment="1">
      <alignment horizontal="center" vertical="center" shrinkToFit="1"/>
    </xf>
    <xf numFmtId="0" fontId="8" fillId="0" borderId="0" xfId="0" applyFont="1" applyAlignment="1">
      <alignment vertical="center" shrinkToFit="1"/>
    </xf>
    <xf numFmtId="0" fontId="9" fillId="2" borderId="2" xfId="0" applyFont="1" applyFill="1" applyBorder="1" applyAlignment="1" applyProtection="1">
      <alignment vertical="center" shrinkToFit="1"/>
      <protection locked="0" hidden="1"/>
    </xf>
    <xf numFmtId="49" fontId="9" fillId="2" borderId="2" xfId="0" applyNumberFormat="1" applyFont="1" applyFill="1" applyBorder="1" applyAlignment="1" applyProtection="1">
      <alignment horizontal="center" vertical="center" shrinkToFit="1"/>
      <protection locked="0" hidden="1"/>
    </xf>
    <xf numFmtId="178" fontId="9" fillId="8" borderId="2" xfId="0" applyNumberFormat="1" applyFont="1" applyFill="1" applyBorder="1" applyAlignment="1">
      <alignment horizontal="center" vertical="center" shrinkToFit="1"/>
    </xf>
    <xf numFmtId="38" fontId="9" fillId="2" borderId="2" xfId="2" applyFont="1" applyFill="1" applyBorder="1" applyAlignment="1" applyProtection="1">
      <alignment vertical="center" shrinkToFit="1"/>
      <protection locked="0" hidden="1"/>
    </xf>
    <xf numFmtId="38" fontId="9" fillId="8" borderId="2" xfId="2" applyFont="1" applyFill="1" applyBorder="1" applyAlignment="1" applyProtection="1">
      <alignment horizontal="right" vertical="center" shrinkToFit="1"/>
    </xf>
    <xf numFmtId="38" fontId="9" fillId="8" borderId="2" xfId="2" applyFont="1" applyFill="1" applyBorder="1" applyAlignment="1" applyProtection="1">
      <alignment vertical="center" shrinkToFit="1"/>
    </xf>
    <xf numFmtId="38" fontId="9" fillId="0" borderId="10" xfId="0" applyNumberFormat="1" applyFont="1" applyBorder="1" applyAlignment="1">
      <alignment vertical="center" shrinkToFit="1"/>
    </xf>
    <xf numFmtId="38" fontId="9" fillId="0" borderId="15" xfId="0" applyNumberFormat="1" applyFont="1" applyBorder="1" applyAlignment="1">
      <alignment vertical="center" shrinkToFit="1"/>
    </xf>
    <xf numFmtId="38" fontId="9" fillId="0" borderId="10" xfId="0" applyNumberFormat="1" applyFont="1" applyBorder="1" applyAlignment="1" applyProtection="1">
      <alignment vertical="center" shrinkToFit="1"/>
      <protection hidden="1"/>
    </xf>
    <xf numFmtId="38" fontId="9" fillId="0" borderId="2" xfId="0" applyNumberFormat="1" applyFont="1" applyBorder="1" applyAlignment="1" applyProtection="1">
      <alignment vertical="center" shrinkToFit="1"/>
      <protection hidden="1"/>
    </xf>
    <xf numFmtId="38" fontId="9" fillId="0" borderId="26" xfId="0" applyNumberFormat="1" applyFont="1" applyBorder="1" applyAlignment="1" applyProtection="1">
      <alignment vertical="center" shrinkToFit="1"/>
      <protection hidden="1"/>
    </xf>
    <xf numFmtId="38" fontId="9" fillId="0" borderId="15" xfId="0" applyNumberFormat="1" applyFont="1" applyBorder="1" applyAlignment="1" applyProtection="1">
      <alignment vertical="center" shrinkToFit="1"/>
      <protection hidden="1"/>
    </xf>
    <xf numFmtId="49" fontId="9" fillId="2" borderId="2" xfId="0" applyNumberFormat="1" applyFont="1" applyFill="1" applyBorder="1" applyAlignment="1" applyProtection="1">
      <alignment horizontal="center" vertical="center" shrinkToFit="1"/>
      <protection locked="0"/>
    </xf>
    <xf numFmtId="38" fontId="9" fillId="2" borderId="2" xfId="2" applyFont="1" applyFill="1" applyBorder="1" applyAlignment="1" applyProtection="1">
      <alignment vertical="center" shrinkToFit="1"/>
      <protection locked="0"/>
    </xf>
    <xf numFmtId="38" fontId="9" fillId="11" borderId="2" xfId="2" applyFont="1" applyFill="1" applyBorder="1" applyAlignment="1" applyProtection="1">
      <alignment horizontal="right" vertical="center" shrinkToFit="1"/>
    </xf>
    <xf numFmtId="0" fontId="2" fillId="0" borderId="0" xfId="0" applyFont="1" applyAlignment="1">
      <alignment horizontal="center" vertical="center"/>
    </xf>
    <xf numFmtId="0" fontId="2" fillId="12" borderId="0" xfId="0" applyFont="1" applyFill="1">
      <alignment vertical="center"/>
    </xf>
    <xf numFmtId="0" fontId="2" fillId="12" borderId="25" xfId="0" applyFont="1" applyFill="1" applyBorder="1" applyAlignment="1">
      <alignment vertical="top"/>
    </xf>
    <xf numFmtId="0" fontId="2" fillId="12" borderId="24" xfId="0" applyFont="1" applyFill="1" applyBorder="1" applyAlignment="1">
      <alignment vertical="top"/>
    </xf>
    <xf numFmtId="0" fontId="2" fillId="12" borderId="22" xfId="0" applyFont="1" applyFill="1" applyBorder="1" applyAlignment="1">
      <alignment vertical="top"/>
    </xf>
    <xf numFmtId="0" fontId="2" fillId="12" borderId="21" xfId="0" applyFont="1" applyFill="1" applyBorder="1" applyAlignment="1">
      <alignment vertical="top"/>
    </xf>
    <xf numFmtId="0" fontId="2" fillId="12" borderId="21" xfId="0" applyFont="1" applyFill="1" applyBorder="1" applyAlignment="1">
      <alignment vertical="top" wrapText="1"/>
    </xf>
    <xf numFmtId="0" fontId="2" fillId="12" borderId="19" xfId="0" applyFont="1" applyFill="1" applyBorder="1" applyAlignment="1">
      <alignment vertical="top"/>
    </xf>
    <xf numFmtId="0" fontId="2" fillId="12" borderId="18" xfId="0" applyFont="1" applyFill="1" applyBorder="1" applyAlignment="1">
      <alignment vertical="top"/>
    </xf>
    <xf numFmtId="0" fontId="2" fillId="12" borderId="18" xfId="0" applyFont="1" applyFill="1" applyBorder="1" applyAlignment="1">
      <alignment vertical="top" wrapText="1"/>
    </xf>
    <xf numFmtId="0" fontId="2" fillId="0" borderId="0" xfId="0" applyFont="1" applyAlignment="1">
      <alignment vertical="center" shrinkToFit="1"/>
    </xf>
    <xf numFmtId="181" fontId="2" fillId="0" borderId="5" xfId="0" applyNumberFormat="1" applyFont="1" applyBorder="1" applyAlignment="1">
      <alignment horizontal="center" vertical="center"/>
    </xf>
    <xf numFmtId="0" fontId="0" fillId="12" borderId="0" xfId="0" applyFill="1">
      <alignment vertical="center"/>
    </xf>
    <xf numFmtId="0" fontId="0" fillId="12" borderId="0" xfId="0" applyFill="1" applyAlignment="1">
      <alignment horizontal="center" vertical="center"/>
    </xf>
    <xf numFmtId="0" fontId="0" fillId="12" borderId="0" xfId="0" applyFill="1" applyAlignment="1">
      <alignment horizontal="left" vertical="center"/>
    </xf>
    <xf numFmtId="0" fontId="8" fillId="0" borderId="0" xfId="0" applyFont="1" applyAlignment="1">
      <alignment horizontal="center" vertical="center" wrapText="1"/>
    </xf>
    <xf numFmtId="0" fontId="8" fillId="0" borderId="0" xfId="0" applyFont="1" applyAlignment="1" applyProtection="1">
      <alignment horizontal="center" vertical="center" wrapText="1"/>
      <protection hidden="1"/>
    </xf>
    <xf numFmtId="0" fontId="8" fillId="0" borderId="7"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vertical="center" shrinkToFit="1"/>
    </xf>
    <xf numFmtId="0" fontId="8" fillId="0" borderId="3" xfId="0" applyFont="1" applyBorder="1" applyAlignment="1">
      <alignment vertical="center" shrinkToFit="1"/>
    </xf>
    <xf numFmtId="0" fontId="2" fillId="0" borderId="0" xfId="0" applyFont="1" applyProtection="1">
      <alignment vertical="center"/>
    </xf>
    <xf numFmtId="49" fontId="2" fillId="0" borderId="0" xfId="0" applyNumberFormat="1" applyFont="1" applyProtection="1">
      <alignment vertical="center"/>
    </xf>
    <xf numFmtId="0" fontId="2" fillId="0" borderId="0" xfId="0" applyFont="1" applyAlignment="1" applyProtection="1">
      <alignment vertical="center" shrinkToFit="1"/>
    </xf>
    <xf numFmtId="0" fontId="2" fillId="0" borderId="0" xfId="0" applyFont="1" applyAlignment="1" applyProtection="1">
      <alignment horizontal="left" vertical="center" wrapText="1"/>
    </xf>
    <xf numFmtId="0" fontId="2" fillId="0" borderId="0" xfId="0" applyFont="1" applyAlignment="1" applyProtection="1">
      <alignment horizontal="center" vertical="center"/>
    </xf>
    <xf numFmtId="0" fontId="0" fillId="0" borderId="0" xfId="0" applyAlignment="1" applyProtection="1">
      <alignment horizontal="center" vertical="center"/>
    </xf>
    <xf numFmtId="0" fontId="2" fillId="0" borderId="0" xfId="0" applyFont="1" applyAlignment="1" applyProtection="1">
      <alignment vertical="top"/>
    </xf>
    <xf numFmtId="0" fontId="2" fillId="0" borderId="3" xfId="0" applyFont="1" applyBorder="1" applyProtection="1">
      <alignment vertical="center"/>
    </xf>
    <xf numFmtId="181" fontId="2" fillId="0" borderId="5" xfId="0" applyNumberFormat="1" applyFont="1" applyBorder="1" applyAlignment="1" applyProtection="1">
      <alignment horizontal="center" vertical="center"/>
    </xf>
    <xf numFmtId="0" fontId="0" fillId="0" borderId="0" xfId="0" applyAlignment="1">
      <alignment vertical="center"/>
    </xf>
    <xf numFmtId="0" fontId="0" fillId="2" borderId="4" xfId="0" applyFill="1" applyBorder="1" applyAlignment="1" applyProtection="1">
      <alignment horizontal="center" vertical="center" shrinkToFit="1"/>
      <protection locked="0"/>
    </xf>
    <xf numFmtId="0" fontId="0" fillId="2" borderId="5" xfId="0" applyFill="1" applyBorder="1" applyAlignment="1" applyProtection="1">
      <alignment horizontal="center" vertical="center" shrinkToFit="1"/>
      <protection locked="0"/>
    </xf>
    <xf numFmtId="0" fontId="0" fillId="2" borderId="6" xfId="0" applyFill="1" applyBorder="1" applyAlignment="1" applyProtection="1">
      <alignment horizontal="center" vertical="center" shrinkToFit="1"/>
      <protection locked="0"/>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2" borderId="4" xfId="0" applyFill="1" applyBorder="1" applyAlignment="1" applyProtection="1">
      <alignment horizontal="left" vertical="center" shrinkToFit="1"/>
      <protection locked="0"/>
    </xf>
    <xf numFmtId="0" fontId="0" fillId="2" borderId="5" xfId="0" applyFill="1" applyBorder="1" applyAlignment="1" applyProtection="1">
      <alignment horizontal="left" vertical="center" shrinkToFit="1"/>
      <protection locked="0"/>
    </xf>
    <xf numFmtId="0" fontId="0" fillId="2" borderId="6" xfId="0" applyFill="1" applyBorder="1" applyAlignment="1" applyProtection="1">
      <alignment horizontal="left" vertical="center" shrinkToFit="1"/>
      <protection locked="0"/>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2" borderId="12" xfId="0" applyFill="1" applyBorder="1" applyAlignment="1" applyProtection="1">
      <alignment horizontal="center" vertical="center" shrinkToFit="1"/>
      <protection locked="0"/>
    </xf>
    <xf numFmtId="0" fontId="0" fillId="2" borderId="13" xfId="0" applyFill="1" applyBorder="1" applyAlignment="1" applyProtection="1">
      <alignment horizontal="center" vertical="center" shrinkToFit="1"/>
      <protection locked="0"/>
    </xf>
    <xf numFmtId="0" fontId="0" fillId="2" borderId="14" xfId="0" applyFill="1" applyBorder="1" applyAlignment="1" applyProtection="1">
      <alignment horizontal="center" vertical="center" shrinkToFit="1"/>
      <protection locked="0"/>
    </xf>
    <xf numFmtId="0" fontId="0" fillId="0" borderId="2" xfId="0" applyBorder="1" applyAlignment="1" applyProtection="1">
      <alignment horizontal="left" vertical="center" shrinkToFit="1"/>
      <protection locked="0"/>
    </xf>
    <xf numFmtId="38" fontId="0" fillId="2" borderId="4" xfId="4" applyFont="1" applyFill="1" applyBorder="1" applyAlignment="1" applyProtection="1">
      <alignment horizontal="center" vertical="center" shrinkToFit="1"/>
      <protection locked="0"/>
    </xf>
    <xf numFmtId="38" fontId="0" fillId="2" borderId="5" xfId="4" applyFont="1" applyFill="1" applyBorder="1" applyAlignment="1" applyProtection="1">
      <alignment horizontal="center" vertical="center" shrinkToFit="1"/>
      <protection locked="0"/>
    </xf>
    <xf numFmtId="38" fontId="0" fillId="2" borderId="6" xfId="4" applyFont="1" applyFill="1" applyBorder="1" applyAlignment="1" applyProtection="1">
      <alignment horizontal="center" vertical="center" shrinkToFit="1"/>
      <protection locked="0"/>
    </xf>
    <xf numFmtId="0" fontId="14" fillId="3" borderId="4" xfId="0" applyFont="1" applyFill="1" applyBorder="1" applyAlignment="1">
      <alignment horizontal="left" vertical="center"/>
    </xf>
    <xf numFmtId="0" fontId="14" fillId="3" borderId="5" xfId="0" applyFont="1" applyFill="1" applyBorder="1" applyAlignment="1">
      <alignment horizontal="left" vertical="center"/>
    </xf>
    <xf numFmtId="0" fontId="14" fillId="3" borderId="6" xfId="0" applyFont="1" applyFill="1" applyBorder="1" applyAlignment="1">
      <alignment horizontal="left" vertical="center"/>
    </xf>
    <xf numFmtId="0" fontId="0" fillId="7" borderId="2" xfId="0" applyFill="1" applyBorder="1" applyAlignment="1" applyProtection="1">
      <alignment vertical="center" shrinkToFit="1"/>
      <protection locked="0"/>
    </xf>
    <xf numFmtId="0" fontId="14" fillId="5" borderId="2" xfId="0" applyFont="1" applyFill="1" applyBorder="1" applyAlignment="1">
      <alignment horizontal="left" vertical="center" wrapText="1"/>
    </xf>
    <xf numFmtId="0" fontId="14" fillId="5" borderId="2" xfId="0" applyFont="1" applyFill="1" applyBorder="1" applyAlignment="1">
      <alignment horizontal="left" vertical="center"/>
    </xf>
    <xf numFmtId="0" fontId="16" fillId="5" borderId="2" xfId="0" applyFont="1" applyFill="1" applyBorder="1" applyAlignment="1">
      <alignment horizontal="left" vertical="center"/>
    </xf>
    <xf numFmtId="0" fontId="0" fillId="2" borderId="2" xfId="0" applyFill="1" applyBorder="1" applyAlignment="1" applyProtection="1">
      <alignment horizontal="left" vertical="center" shrinkToFit="1"/>
      <protection locked="0"/>
    </xf>
    <xf numFmtId="182" fontId="0" fillId="2" borderId="2" xfId="0" applyNumberFormat="1" applyFill="1" applyBorder="1" applyAlignment="1" applyProtection="1">
      <alignment horizontal="left" vertical="center" shrinkToFit="1"/>
      <protection locked="0"/>
    </xf>
    <xf numFmtId="184" fontId="0" fillId="2" borderId="2" xfId="0" applyNumberFormat="1" applyFill="1" applyBorder="1" applyAlignment="1" applyProtection="1">
      <alignment horizontal="left" vertical="center" shrinkToFit="1"/>
      <protection locked="0"/>
    </xf>
    <xf numFmtId="0" fontId="14" fillId="3" borderId="4" xfId="0" applyFont="1" applyFill="1" applyBorder="1" applyAlignment="1">
      <alignment horizontal="left" vertical="center" wrapText="1"/>
    </xf>
    <xf numFmtId="0" fontId="10" fillId="4" borderId="2" xfId="0" applyFont="1" applyFill="1" applyBorder="1" applyAlignment="1">
      <alignment horizontal="left" vertical="center"/>
    </xf>
    <xf numFmtId="0" fontId="17" fillId="4" borderId="2" xfId="0" applyFont="1" applyFill="1" applyBorder="1" applyAlignment="1">
      <alignment horizontal="left" vertical="center"/>
    </xf>
    <xf numFmtId="0" fontId="10" fillId="4" borderId="2" xfId="0" applyFont="1" applyFill="1" applyBorder="1" applyAlignment="1">
      <alignment horizontal="center" vertical="center"/>
    </xf>
    <xf numFmtId="185" fontId="0" fillId="2" borderId="2" xfId="0" applyNumberFormat="1" applyFill="1" applyBorder="1" applyAlignment="1" applyProtection="1">
      <alignment horizontal="left" vertical="center" shrinkToFit="1"/>
      <protection locked="0"/>
    </xf>
    <xf numFmtId="0" fontId="0" fillId="7" borderId="2" xfId="0" applyFill="1" applyBorder="1" applyAlignment="1" applyProtection="1">
      <alignment horizontal="center" vertical="center"/>
      <protection locked="0"/>
    </xf>
    <xf numFmtId="0" fontId="14" fillId="5" borderId="4" xfId="0" applyFont="1" applyFill="1" applyBorder="1" applyAlignment="1">
      <alignment horizontal="left" vertical="center"/>
    </xf>
    <xf numFmtId="0" fontId="14" fillId="5" borderId="5" xfId="0" applyFont="1" applyFill="1" applyBorder="1" applyAlignment="1">
      <alignment horizontal="left" vertical="center"/>
    </xf>
    <xf numFmtId="0" fontId="14" fillId="5" borderId="6" xfId="0" applyFont="1" applyFill="1" applyBorder="1" applyAlignment="1">
      <alignment horizontal="left" vertical="center"/>
    </xf>
    <xf numFmtId="0" fontId="7" fillId="2" borderId="11" xfId="3" applyFill="1" applyBorder="1" applyAlignment="1" applyProtection="1">
      <alignment horizontal="left" vertical="center" shrinkToFit="1"/>
      <protection locked="0"/>
    </xf>
    <xf numFmtId="0" fontId="0" fillId="2" borderId="11" xfId="0" applyFill="1" applyBorder="1" applyAlignment="1" applyProtection="1">
      <alignment horizontal="left" vertical="center" shrinkToFit="1"/>
      <protection locked="0"/>
    </xf>
    <xf numFmtId="184" fontId="14" fillId="2" borderId="8" xfId="0" applyNumberFormat="1" applyFont="1" applyFill="1" applyBorder="1" applyAlignment="1" applyProtection="1">
      <alignment horizontal="center" vertical="center" shrinkToFit="1"/>
      <protection locked="0"/>
    </xf>
    <xf numFmtId="184" fontId="14" fillId="2" borderId="1" xfId="0" applyNumberFormat="1" applyFont="1" applyFill="1" applyBorder="1" applyAlignment="1" applyProtection="1">
      <alignment horizontal="center" vertical="center" shrinkToFit="1"/>
      <protection locked="0"/>
    </xf>
    <xf numFmtId="182" fontId="14" fillId="2" borderId="1" xfId="0" applyNumberFormat="1" applyFont="1" applyFill="1" applyBorder="1" applyAlignment="1" applyProtection="1">
      <alignment horizontal="center" vertical="center" shrinkToFit="1"/>
      <protection locked="0"/>
    </xf>
    <xf numFmtId="182" fontId="14" fillId="2" borderId="9" xfId="0" applyNumberFormat="1" applyFont="1" applyFill="1" applyBorder="1" applyAlignment="1" applyProtection="1">
      <alignment horizontal="center" vertical="center" shrinkToFit="1"/>
      <protection locked="0"/>
    </xf>
    <xf numFmtId="0" fontId="14" fillId="4" borderId="4"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6" xfId="0" applyFont="1" applyFill="1" applyBorder="1" applyAlignment="1">
      <alignment horizontal="center" vertical="center"/>
    </xf>
    <xf numFmtId="0" fontId="0" fillId="2" borderId="4" xfId="0" applyFill="1" applyBorder="1" applyAlignment="1" applyProtection="1">
      <alignment horizontal="left" vertical="center" wrapText="1"/>
      <protection locked="0"/>
    </xf>
    <xf numFmtId="0" fontId="0" fillId="2" borderId="5" xfId="0" applyFill="1" applyBorder="1" applyAlignment="1" applyProtection="1">
      <alignment horizontal="left" vertical="center" wrapText="1"/>
      <protection locked="0"/>
    </xf>
    <xf numFmtId="0" fontId="0" fillId="2" borderId="6" xfId="0" applyFill="1" applyBorder="1" applyAlignment="1" applyProtection="1">
      <alignment horizontal="left" vertical="center" wrapText="1"/>
      <protection locked="0"/>
    </xf>
    <xf numFmtId="0" fontId="16" fillId="5" borderId="4" xfId="0" applyFont="1" applyFill="1" applyBorder="1" applyAlignment="1">
      <alignment horizontal="left" vertical="center" wrapText="1"/>
    </xf>
    <xf numFmtId="49" fontId="0" fillId="2" borderId="4" xfId="0" applyNumberFormat="1" applyFill="1" applyBorder="1" applyAlignment="1" applyProtection="1">
      <alignment horizontal="center" vertical="center" shrinkToFit="1"/>
      <protection locked="0"/>
    </xf>
    <xf numFmtId="49" fontId="0" fillId="2" borderId="5" xfId="0" applyNumberFormat="1" applyFill="1" applyBorder="1" applyAlignment="1" applyProtection="1">
      <alignment horizontal="center" vertical="center" shrinkToFit="1"/>
      <protection locked="0"/>
    </xf>
    <xf numFmtId="49" fontId="0" fillId="2" borderId="6" xfId="0" applyNumberFormat="1" applyFill="1" applyBorder="1" applyAlignment="1" applyProtection="1">
      <alignment horizontal="center" vertical="center" shrinkToFit="1"/>
      <protection locked="0"/>
    </xf>
    <xf numFmtId="0" fontId="0" fillId="2" borderId="10" xfId="0" applyFill="1" applyBorder="1" applyAlignment="1" applyProtection="1">
      <alignment horizontal="left" vertical="center" shrinkToFit="1"/>
      <protection locked="0"/>
    </xf>
    <xf numFmtId="183" fontId="0" fillId="2" borderId="4" xfId="0" applyNumberFormat="1" applyFill="1" applyBorder="1" applyAlignment="1" applyProtection="1">
      <alignment horizontal="center" vertical="center" shrinkToFit="1"/>
      <protection locked="0"/>
    </xf>
    <xf numFmtId="183" fontId="0" fillId="2" borderId="5" xfId="0" applyNumberFormat="1" applyFill="1" applyBorder="1" applyAlignment="1" applyProtection="1">
      <alignment horizontal="center" vertical="center" shrinkToFit="1"/>
      <protection locked="0"/>
    </xf>
    <xf numFmtId="183" fontId="0" fillId="2" borderId="6" xfId="0" applyNumberFormat="1" applyFill="1" applyBorder="1" applyAlignment="1" applyProtection="1">
      <alignment horizontal="center" vertical="center" shrinkToFit="1"/>
      <protection locked="0"/>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14" fillId="3" borderId="2" xfId="0" applyFont="1" applyFill="1" applyBorder="1" applyAlignment="1">
      <alignment horizontal="left" vertical="center"/>
    </xf>
    <xf numFmtId="0" fontId="0" fillId="0" borderId="2" xfId="0" applyBorder="1" applyAlignment="1">
      <alignment horizontal="center" vertical="center" shrinkToFit="1"/>
    </xf>
    <xf numFmtId="0" fontId="0" fillId="2" borderId="2" xfId="0" applyFill="1" applyBorder="1" applyAlignment="1" applyProtection="1">
      <alignment horizontal="center" vertical="center" shrinkToFit="1"/>
      <protection locked="0"/>
    </xf>
    <xf numFmtId="0" fontId="0" fillId="7" borderId="4" xfId="0" applyFill="1" applyBorder="1" applyAlignment="1" applyProtection="1">
      <alignment horizontal="left" vertical="center" shrinkToFit="1"/>
      <protection locked="0"/>
    </xf>
    <xf numFmtId="0" fontId="0" fillId="7" borderId="5" xfId="0" applyFill="1" applyBorder="1" applyAlignment="1" applyProtection="1">
      <alignment horizontal="left" vertical="center" shrinkToFit="1"/>
      <protection locked="0"/>
    </xf>
    <xf numFmtId="0" fontId="0" fillId="7" borderId="6" xfId="0" applyFill="1" applyBorder="1" applyAlignment="1" applyProtection="1">
      <alignment horizontal="left" vertical="center" shrinkToFit="1"/>
      <protection locked="0"/>
    </xf>
    <xf numFmtId="0" fontId="4" fillId="0" borderId="0" xfId="0" applyFont="1" applyAlignment="1">
      <alignment horizontal="center" vertical="center"/>
    </xf>
    <xf numFmtId="0" fontId="2" fillId="0" borderId="0" xfId="0" applyFont="1" applyAlignment="1">
      <alignment horizontal="left" vertical="center" wrapText="1"/>
    </xf>
    <xf numFmtId="180" fontId="2" fillId="2" borderId="2" xfId="0" applyNumberFormat="1" applyFont="1" applyFill="1" applyBorder="1" applyAlignment="1" applyProtection="1">
      <alignment horizontal="center" vertical="center" shrinkToFit="1"/>
      <protection locked="0"/>
    </xf>
    <xf numFmtId="0" fontId="2" fillId="4" borderId="1" xfId="0" applyFont="1" applyFill="1" applyBorder="1" applyAlignment="1">
      <alignment horizontal="center" vertical="center" shrinkToFit="1"/>
    </xf>
    <xf numFmtId="0" fontId="3" fillId="3" borderId="2" xfId="0" applyFont="1" applyFill="1" applyBorder="1" applyAlignment="1">
      <alignment horizontal="center" vertical="center" wrapText="1"/>
    </xf>
    <xf numFmtId="0" fontId="3" fillId="3" borderId="2" xfId="0" applyFont="1" applyFill="1" applyBorder="1" applyAlignment="1">
      <alignment horizontal="center" vertical="center"/>
    </xf>
    <xf numFmtId="0" fontId="2" fillId="0" borderId="2" xfId="0" applyFont="1" applyBorder="1" applyAlignment="1">
      <alignment horizontal="center" vertical="center" wrapText="1"/>
    </xf>
    <xf numFmtId="0" fontId="3" fillId="2" borderId="2" xfId="0" applyFont="1" applyFill="1" applyBorder="1" applyAlignment="1" applyProtection="1">
      <alignment vertical="center" shrinkToFit="1"/>
      <protection locked="0"/>
    </xf>
    <xf numFmtId="49" fontId="2" fillId="0" borderId="2" xfId="0" applyNumberFormat="1"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 fillId="0" borderId="14" xfId="0" applyFont="1" applyBorder="1" applyAlignment="1">
      <alignment horizontal="left" wrapText="1"/>
    </xf>
    <xf numFmtId="0" fontId="2" fillId="0" borderId="0" xfId="0" applyFont="1" applyAlignment="1">
      <alignment horizontal="left" wrapText="1"/>
    </xf>
    <xf numFmtId="186" fontId="2" fillId="2" borderId="4" xfId="0" applyNumberFormat="1" applyFont="1" applyFill="1" applyBorder="1" applyAlignment="1" applyProtection="1">
      <alignment horizontal="center" vertical="center" shrinkToFit="1"/>
      <protection locked="0"/>
    </xf>
    <xf numFmtId="186" fontId="2" fillId="2" borderId="5" xfId="0" applyNumberFormat="1" applyFont="1" applyFill="1" applyBorder="1" applyAlignment="1" applyProtection="1">
      <alignment horizontal="center" vertical="center" shrinkToFit="1"/>
      <protection locked="0"/>
    </xf>
    <xf numFmtId="186" fontId="2" fillId="2" borderId="6" xfId="0" applyNumberFormat="1" applyFont="1" applyFill="1" applyBorder="1" applyAlignment="1" applyProtection="1">
      <alignment horizontal="center" vertical="center" shrinkToFit="1"/>
      <protection locked="0"/>
    </xf>
    <xf numFmtId="0" fontId="2" fillId="4" borderId="1" xfId="0" applyFont="1" applyFill="1" applyBorder="1" applyAlignment="1">
      <alignment horizontal="left" vertical="center" shrinkToFit="1"/>
    </xf>
    <xf numFmtId="179" fontId="2" fillId="4" borderId="1" xfId="0" applyNumberFormat="1" applyFont="1" applyFill="1" applyBorder="1" applyAlignment="1">
      <alignment horizontal="right" vertical="center" shrinkToFit="1"/>
    </xf>
    <xf numFmtId="0" fontId="5" fillId="3" borderId="12"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29" fillId="4" borderId="1" xfId="0" applyFont="1" applyFill="1" applyBorder="1" applyAlignment="1">
      <alignment horizontal="left" shrinkToFit="1"/>
    </xf>
    <xf numFmtId="0" fontId="8" fillId="9" borderId="10" xfId="0" applyFont="1" applyFill="1" applyBorder="1" applyAlignment="1">
      <alignment horizontal="center" vertical="center" wrapText="1"/>
    </xf>
    <xf numFmtId="0" fontId="8" fillId="9" borderId="16" xfId="0" applyFont="1" applyFill="1" applyBorder="1" applyAlignment="1">
      <alignment horizontal="center" vertical="center" wrapText="1"/>
    </xf>
    <xf numFmtId="0" fontId="9" fillId="9" borderId="2" xfId="0" applyFont="1" applyFill="1" applyBorder="1" applyAlignment="1">
      <alignment horizontal="center" vertical="center" wrapText="1"/>
    </xf>
    <xf numFmtId="38" fontId="9" fillId="9" borderId="2" xfId="2" applyFont="1" applyFill="1" applyBorder="1" applyAlignment="1" applyProtection="1">
      <alignment horizontal="center" vertical="center" wrapText="1"/>
    </xf>
    <xf numFmtId="0" fontId="9" fillId="9" borderId="10" xfId="0" applyFont="1" applyFill="1" applyBorder="1" applyAlignment="1">
      <alignment horizontal="center" vertical="center" wrapText="1"/>
    </xf>
    <xf numFmtId="0" fontId="9" fillId="9" borderId="16"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9" fillId="9" borderId="6"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6" xfId="0" applyFont="1" applyFill="1" applyBorder="1" applyAlignment="1">
      <alignment horizontal="center" vertical="center" wrapText="1"/>
    </xf>
    <xf numFmtId="49" fontId="8" fillId="9" borderId="10" xfId="0" applyNumberFormat="1" applyFont="1" applyFill="1" applyBorder="1" applyAlignment="1">
      <alignment horizontal="center" vertical="center" wrapText="1"/>
    </xf>
    <xf numFmtId="49" fontId="8" fillId="9" borderId="16" xfId="0" applyNumberFormat="1" applyFont="1" applyFill="1" applyBorder="1" applyAlignment="1">
      <alignment horizontal="center" vertical="center" wrapText="1"/>
    </xf>
    <xf numFmtId="0" fontId="4" fillId="4" borderId="0" xfId="0" applyFont="1" applyFill="1" applyAlignment="1">
      <alignment horizontal="left" vertical="center" shrinkToFit="1"/>
    </xf>
    <xf numFmtId="0" fontId="26" fillId="0" borderId="0" xfId="0" applyFont="1" applyAlignment="1">
      <alignment horizontal="center" vertical="center"/>
    </xf>
    <xf numFmtId="0" fontId="26" fillId="0" borderId="0" xfId="0" applyFont="1">
      <alignment vertical="center"/>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4" borderId="1" xfId="0" applyFont="1" applyFill="1" applyBorder="1" applyAlignment="1">
      <alignment horizontal="right" shrinkToFit="1"/>
    </xf>
    <xf numFmtId="0" fontId="11" fillId="2" borderId="5" xfId="0" applyFont="1" applyFill="1" applyBorder="1" applyAlignment="1" applyProtection="1">
      <alignment horizontal="center" vertical="center"/>
      <protection locked="0"/>
    </xf>
    <xf numFmtId="0" fontId="11" fillId="2" borderId="6" xfId="0" applyFont="1" applyFill="1" applyBorder="1" applyAlignment="1" applyProtection="1">
      <alignment horizontal="center" vertical="center"/>
      <protection locked="0"/>
    </xf>
    <xf numFmtId="0" fontId="11" fillId="6" borderId="1" xfId="0" applyFont="1" applyFill="1" applyBorder="1" applyAlignment="1" applyProtection="1">
      <alignment horizontal="center" vertical="center"/>
      <protection locked="0"/>
    </xf>
    <xf numFmtId="0" fontId="11" fillId="6" borderId="9" xfId="0" applyFont="1" applyFill="1" applyBorder="1" applyAlignment="1" applyProtection="1">
      <alignment horizontal="center" vertical="center"/>
      <protection locked="0"/>
    </xf>
    <xf numFmtId="0" fontId="2" fillId="0" borderId="12" xfId="0" applyFont="1" applyBorder="1" applyAlignment="1">
      <alignment horizontal="left" vertical="top"/>
    </xf>
    <xf numFmtId="0" fontId="2" fillId="0" borderId="14" xfId="0" applyFont="1" applyBorder="1" applyAlignment="1">
      <alignment horizontal="left" vertical="top"/>
    </xf>
    <xf numFmtId="0" fontId="2" fillId="0" borderId="13" xfId="0" applyFont="1" applyBorder="1" applyAlignment="1">
      <alignment horizontal="left" vertical="top"/>
    </xf>
    <xf numFmtId="0" fontId="2" fillId="0" borderId="7" xfId="0" applyFont="1" applyBorder="1" applyAlignment="1">
      <alignment horizontal="left" vertical="top"/>
    </xf>
    <xf numFmtId="0" fontId="2" fillId="0" borderId="0" xfId="0" applyFont="1" applyAlignment="1">
      <alignment horizontal="left" vertical="top"/>
    </xf>
    <xf numFmtId="0" fontId="2" fillId="0" borderId="3" xfId="0" applyFont="1" applyBorder="1" applyAlignment="1">
      <alignment horizontal="left" vertical="top"/>
    </xf>
    <xf numFmtId="0" fontId="2" fillId="0" borderId="8" xfId="0" applyFont="1" applyBorder="1" applyAlignment="1">
      <alignment horizontal="left" vertical="top"/>
    </xf>
    <xf numFmtId="0" fontId="2" fillId="0" borderId="1" xfId="0" applyFont="1" applyBorder="1" applyAlignment="1">
      <alignment horizontal="left" vertical="top"/>
    </xf>
    <xf numFmtId="0" fontId="2" fillId="0" borderId="9" xfId="0" applyFont="1" applyBorder="1" applyAlignment="1">
      <alignment horizontal="left" vertical="top"/>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181" fontId="2" fillId="0" borderId="5" xfId="0" applyNumberFormat="1" applyFont="1" applyBorder="1" applyAlignment="1">
      <alignment horizontal="center" vertical="center" shrinkToFit="1"/>
    </xf>
    <xf numFmtId="181" fontId="2" fillId="0" borderId="6" xfId="0" applyNumberFormat="1" applyFont="1" applyBorder="1" applyAlignment="1">
      <alignment horizontal="center" vertical="center" shrinkToFit="1"/>
    </xf>
    <xf numFmtId="0" fontId="2" fillId="0" borderId="0" xfId="0" applyFont="1" applyAlignment="1">
      <alignment horizontal="center" vertical="center"/>
    </xf>
    <xf numFmtId="0" fontId="32" fillId="0" borderId="0" xfId="0" applyFont="1" applyAlignment="1">
      <alignment horizontal="left" vertical="center" wrapText="1"/>
    </xf>
    <xf numFmtId="180" fontId="2" fillId="0" borderId="0" xfId="0" applyNumberFormat="1" applyFont="1" applyAlignment="1">
      <alignment horizontal="right" vertical="center" shrinkToFit="1"/>
    </xf>
    <xf numFmtId="0" fontId="2" fillId="0" borderId="0" xfId="0" applyFont="1" applyAlignment="1">
      <alignment horizontal="left" vertical="top"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right" vertical="center" shrinkToFit="1"/>
    </xf>
    <xf numFmtId="0" fontId="2" fillId="0" borderId="1" xfId="0" applyFont="1" applyBorder="1" applyAlignment="1">
      <alignment horizontal="left" vertical="center" wrapText="1"/>
    </xf>
    <xf numFmtId="0" fontId="2" fillId="0" borderId="1" xfId="0" applyFont="1" applyBorder="1" applyAlignment="1">
      <alignment horizontal="left" vertical="center" shrinkToFit="1"/>
    </xf>
    <xf numFmtId="181" fontId="2" fillId="0" borderId="4" xfId="0" applyNumberFormat="1" applyFont="1" applyBorder="1" applyAlignment="1">
      <alignment horizontal="center" vertical="center" shrinkToFit="1"/>
    </xf>
    <xf numFmtId="0" fontId="2" fillId="0" borderId="4"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6" xfId="0" applyFont="1" applyBorder="1" applyAlignment="1">
      <alignment horizontal="left" vertical="center" shrinkToFit="1"/>
    </xf>
    <xf numFmtId="180" fontId="2" fillId="2" borderId="4" xfId="0" applyNumberFormat="1" applyFont="1" applyFill="1" applyBorder="1" applyAlignment="1" applyProtection="1">
      <alignment horizontal="center" vertical="center" shrinkToFit="1"/>
      <protection locked="0" hidden="1"/>
    </xf>
    <xf numFmtId="180" fontId="2" fillId="2" borderId="5" xfId="0" applyNumberFormat="1" applyFont="1" applyFill="1" applyBorder="1" applyAlignment="1" applyProtection="1">
      <alignment horizontal="center" vertical="center" shrinkToFit="1"/>
      <protection locked="0" hidden="1"/>
    </xf>
    <xf numFmtId="180" fontId="2" fillId="2" borderId="6" xfId="0" applyNumberFormat="1" applyFont="1" applyFill="1" applyBorder="1" applyAlignment="1" applyProtection="1">
      <alignment horizontal="center" vertical="center" shrinkToFit="1"/>
      <protection locked="0" hidden="1"/>
    </xf>
    <xf numFmtId="0" fontId="3" fillId="2" borderId="4" xfId="0" applyFont="1" applyFill="1" applyBorder="1" applyAlignment="1" applyProtection="1">
      <alignment vertical="center" shrinkToFit="1"/>
      <protection locked="0" hidden="1"/>
    </xf>
    <xf numFmtId="0" fontId="3" fillId="2" borderId="5" xfId="0" applyFont="1" applyFill="1" applyBorder="1" applyAlignment="1" applyProtection="1">
      <alignment vertical="center" shrinkToFit="1"/>
      <protection locked="0" hidden="1"/>
    </xf>
    <xf numFmtId="0" fontId="3" fillId="2" borderId="6" xfId="0" applyFont="1" applyFill="1" applyBorder="1" applyAlignment="1" applyProtection="1">
      <alignment vertical="center" shrinkToFit="1"/>
      <protection locked="0" hidden="1"/>
    </xf>
    <xf numFmtId="186" fontId="2" fillId="2" borderId="4" xfId="0" applyNumberFormat="1" applyFont="1" applyFill="1" applyBorder="1" applyAlignment="1" applyProtection="1">
      <alignment horizontal="center" vertical="center" shrinkToFit="1"/>
      <protection locked="0" hidden="1"/>
    </xf>
    <xf numFmtId="186" fontId="2" fillId="2" borderId="5" xfId="0" applyNumberFormat="1" applyFont="1" applyFill="1" applyBorder="1" applyAlignment="1" applyProtection="1">
      <alignment horizontal="center" vertical="center" shrinkToFit="1"/>
      <protection locked="0" hidden="1"/>
    </xf>
    <xf numFmtId="186" fontId="2" fillId="2" borderId="6" xfId="0" applyNumberFormat="1" applyFont="1" applyFill="1" applyBorder="1" applyAlignment="1" applyProtection="1">
      <alignment horizontal="center" vertical="center" shrinkToFit="1"/>
      <protection locked="0" hidden="1"/>
    </xf>
    <xf numFmtId="0" fontId="13" fillId="4" borderId="1" xfId="0" applyFont="1" applyFill="1" applyBorder="1" applyAlignment="1">
      <alignment horizontal="left" vertical="center" shrinkToFit="1"/>
    </xf>
    <xf numFmtId="0" fontId="2" fillId="12" borderId="19" xfId="0" applyFont="1" applyFill="1" applyBorder="1" applyAlignment="1">
      <alignment vertical="center" wrapText="1"/>
    </xf>
    <xf numFmtId="0" fontId="2" fillId="12" borderId="18" xfId="0" applyFont="1" applyFill="1" applyBorder="1" applyAlignment="1">
      <alignment vertical="center" wrapText="1"/>
    </xf>
    <xf numFmtId="0" fontId="2" fillId="12" borderId="17" xfId="0" applyFont="1" applyFill="1" applyBorder="1" applyAlignment="1">
      <alignment vertical="center" wrapText="1"/>
    </xf>
    <xf numFmtId="0" fontId="2" fillId="12" borderId="25" xfId="0" applyFont="1" applyFill="1" applyBorder="1" applyAlignment="1">
      <alignment vertical="center" wrapText="1"/>
    </xf>
    <xf numFmtId="0" fontId="2" fillId="12" borderId="24" xfId="0" applyFont="1" applyFill="1" applyBorder="1" applyAlignment="1">
      <alignment vertical="center" wrapText="1"/>
    </xf>
    <xf numFmtId="0" fontId="2" fillId="12" borderId="23" xfId="0" applyFont="1" applyFill="1" applyBorder="1" applyAlignment="1">
      <alignment vertical="center" wrapText="1"/>
    </xf>
    <xf numFmtId="0" fontId="2" fillId="12" borderId="22" xfId="0" applyFont="1" applyFill="1" applyBorder="1" applyAlignment="1">
      <alignment vertical="center" wrapText="1"/>
    </xf>
    <xf numFmtId="0" fontId="2" fillId="12" borderId="21" xfId="0" applyFont="1" applyFill="1" applyBorder="1" applyAlignment="1">
      <alignment vertical="center" wrapText="1"/>
    </xf>
    <xf numFmtId="0" fontId="2" fillId="12" borderId="20" xfId="0" applyFont="1" applyFill="1" applyBorder="1" applyAlignment="1">
      <alignment vertical="center" wrapText="1"/>
    </xf>
    <xf numFmtId="0" fontId="2" fillId="0" borderId="0" xfId="0" applyFont="1" applyAlignment="1" applyProtection="1">
      <alignment horizontal="center" vertical="center"/>
    </xf>
    <xf numFmtId="0" fontId="2" fillId="0" borderId="1" xfId="0" applyFont="1" applyBorder="1" applyAlignment="1" applyProtection="1">
      <alignment horizontal="left" vertical="center" shrinkToFit="1"/>
    </xf>
    <xf numFmtId="0" fontId="2" fillId="0" borderId="0" xfId="0" applyFont="1" applyAlignment="1" applyProtection="1">
      <alignment horizontal="right" vertical="center" shrinkToFit="1"/>
    </xf>
    <xf numFmtId="0" fontId="2" fillId="0" borderId="0" xfId="0" applyFont="1" applyAlignment="1" applyProtection="1">
      <alignment horizontal="left" vertical="center" wrapText="1"/>
    </xf>
    <xf numFmtId="0" fontId="2" fillId="0" borderId="1" xfId="0" applyFont="1" applyBorder="1" applyAlignment="1" applyProtection="1">
      <alignment horizontal="left" vertical="center" wrapText="1"/>
    </xf>
    <xf numFmtId="180" fontId="2" fillId="0" borderId="0" xfId="0" applyNumberFormat="1" applyFont="1" applyAlignment="1" applyProtection="1">
      <alignment horizontal="right" vertical="center" shrinkToFit="1"/>
    </xf>
    <xf numFmtId="0" fontId="0" fillId="0" borderId="0" xfId="0" applyAlignment="1" applyProtection="1">
      <alignment horizontal="center" vertical="center"/>
    </xf>
    <xf numFmtId="180" fontId="2" fillId="0" borderId="0" xfId="0" applyNumberFormat="1" applyFont="1" applyAlignment="1" applyProtection="1">
      <alignment horizontal="right" vertical="center"/>
    </xf>
    <xf numFmtId="0" fontId="2" fillId="0" borderId="0" xfId="0" applyFont="1" applyAlignment="1" applyProtection="1">
      <alignment horizontal="left" vertical="top" wrapText="1"/>
    </xf>
    <xf numFmtId="0" fontId="2" fillId="0" borderId="4"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4" xfId="0" applyFont="1" applyBorder="1" applyAlignment="1" applyProtection="1">
      <alignment horizontal="left" vertical="center" shrinkToFit="1"/>
    </xf>
    <xf numFmtId="0" fontId="2" fillId="0" borderId="5" xfId="0" applyFont="1" applyBorder="1" applyAlignment="1" applyProtection="1">
      <alignment horizontal="left" vertical="center" shrinkToFit="1"/>
    </xf>
    <xf numFmtId="0" fontId="2" fillId="0" borderId="6" xfId="0" applyFont="1" applyBorder="1" applyAlignment="1" applyProtection="1">
      <alignment horizontal="left" vertical="center" shrinkToFit="1"/>
    </xf>
    <xf numFmtId="181" fontId="2" fillId="0" borderId="4" xfId="0" applyNumberFormat="1" applyFont="1" applyBorder="1" applyAlignment="1" applyProtection="1">
      <alignment horizontal="center" vertical="center" shrinkToFit="1"/>
    </xf>
    <xf numFmtId="181" fontId="2" fillId="0" borderId="5" xfId="0" applyNumberFormat="1" applyFont="1" applyBorder="1" applyAlignment="1" applyProtection="1">
      <alignment horizontal="center" vertical="center" shrinkToFit="1"/>
    </xf>
    <xf numFmtId="181" fontId="2" fillId="0" borderId="6" xfId="0" applyNumberFormat="1" applyFont="1" applyBorder="1" applyAlignment="1" applyProtection="1">
      <alignment horizontal="center" vertical="center" shrinkToFit="1"/>
    </xf>
    <xf numFmtId="0" fontId="2" fillId="0" borderId="2" xfId="0" applyFont="1" applyBorder="1" applyAlignment="1">
      <alignment horizontal="center" vertical="center"/>
    </xf>
    <xf numFmtId="180" fontId="2" fillId="0" borderId="2" xfId="0" applyNumberFormat="1" applyFont="1" applyBorder="1" applyAlignment="1">
      <alignment horizontal="center" vertical="center" wrapText="1"/>
    </xf>
    <xf numFmtId="185" fontId="2" fillId="0" borderId="2" xfId="0" applyNumberFormat="1" applyFont="1" applyBorder="1" applyAlignment="1">
      <alignment horizontal="center" vertical="center" shrinkToFit="1"/>
    </xf>
    <xf numFmtId="180" fontId="2" fillId="0" borderId="2" xfId="0" applyNumberFormat="1" applyFont="1" applyBorder="1" applyAlignment="1">
      <alignment horizontal="center" vertical="center" shrinkToFit="1"/>
    </xf>
    <xf numFmtId="0" fontId="0" fillId="0" borderId="0" xfId="0" applyAlignment="1">
      <alignment horizontal="center" vertical="center"/>
    </xf>
    <xf numFmtId="0" fontId="2" fillId="0" borderId="0" xfId="0" applyFont="1" applyAlignment="1">
      <alignment horizontal="right" vertical="center"/>
    </xf>
    <xf numFmtId="0" fontId="8" fillId="9" borderId="10" xfId="0" applyFont="1" applyFill="1" applyBorder="1" applyAlignment="1" applyProtection="1">
      <alignment horizontal="center" vertical="center" wrapText="1"/>
      <protection hidden="1"/>
    </xf>
    <xf numFmtId="0" fontId="8" fillId="9" borderId="16" xfId="0" applyFont="1" applyFill="1" applyBorder="1" applyAlignment="1" applyProtection="1">
      <alignment horizontal="center" vertical="center" wrapText="1"/>
      <protection hidden="1"/>
    </xf>
    <xf numFmtId="0" fontId="13" fillId="4" borderId="1" xfId="0" applyFont="1" applyFill="1" applyBorder="1" applyAlignment="1" applyProtection="1">
      <alignment horizontal="left" vertical="center" shrinkToFit="1"/>
      <protection hidden="1"/>
    </xf>
    <xf numFmtId="0" fontId="9" fillId="9" borderId="10" xfId="0" applyFont="1" applyFill="1" applyBorder="1" applyAlignment="1" applyProtection="1">
      <alignment horizontal="center" vertical="center" wrapText="1"/>
      <protection hidden="1"/>
    </xf>
    <xf numFmtId="0" fontId="9" fillId="9" borderId="16" xfId="0" applyFont="1" applyFill="1" applyBorder="1" applyAlignment="1" applyProtection="1">
      <alignment horizontal="center" vertical="center" wrapText="1"/>
      <protection hidden="1"/>
    </xf>
    <xf numFmtId="0" fontId="9" fillId="9" borderId="4" xfId="0" applyFont="1" applyFill="1" applyBorder="1" applyAlignment="1" applyProtection="1">
      <alignment horizontal="center" vertical="center" wrapText="1"/>
      <protection hidden="1"/>
    </xf>
    <xf numFmtId="0" fontId="9" fillId="9" borderId="5" xfId="0" applyFont="1" applyFill="1" applyBorder="1" applyAlignment="1" applyProtection="1">
      <alignment horizontal="center" vertical="center" wrapText="1"/>
      <protection hidden="1"/>
    </xf>
    <xf numFmtId="0" fontId="9" fillId="9" borderId="6" xfId="0" applyFont="1" applyFill="1" applyBorder="1" applyAlignment="1" applyProtection="1">
      <alignment horizontal="center" vertical="center" wrapText="1"/>
      <protection hidden="1"/>
    </xf>
    <xf numFmtId="0" fontId="8" fillId="9" borderId="4" xfId="0" applyFont="1" applyFill="1" applyBorder="1" applyAlignment="1" applyProtection="1">
      <alignment horizontal="center" vertical="center" wrapText="1"/>
      <protection hidden="1"/>
    </xf>
    <xf numFmtId="0" fontId="8" fillId="9" borderId="5" xfId="0" applyFont="1" applyFill="1" applyBorder="1" applyAlignment="1" applyProtection="1">
      <alignment horizontal="center" vertical="center" wrapText="1"/>
      <protection hidden="1"/>
    </xf>
    <xf numFmtId="0" fontId="8" fillId="9" borderId="6" xfId="0" applyFont="1" applyFill="1" applyBorder="1" applyAlignment="1" applyProtection="1">
      <alignment horizontal="center" vertical="center" wrapText="1"/>
      <protection hidden="1"/>
    </xf>
    <xf numFmtId="49" fontId="8" fillId="9" borderId="10" xfId="0" applyNumberFormat="1" applyFont="1" applyFill="1" applyBorder="1" applyAlignment="1" applyProtection="1">
      <alignment horizontal="center" vertical="center" wrapText="1"/>
      <protection hidden="1"/>
    </xf>
    <xf numFmtId="49" fontId="8" fillId="9" borderId="16" xfId="0" applyNumberFormat="1" applyFont="1" applyFill="1" applyBorder="1" applyAlignment="1" applyProtection="1">
      <alignment horizontal="center" vertical="center" wrapText="1"/>
      <protection hidden="1"/>
    </xf>
    <xf numFmtId="0" fontId="9" fillId="5" borderId="2" xfId="0" applyFont="1" applyFill="1" applyBorder="1" applyAlignment="1" applyProtection="1">
      <alignment horizontal="center" vertical="center" wrapText="1"/>
      <protection hidden="1"/>
    </xf>
    <xf numFmtId="0" fontId="9" fillId="9" borderId="2" xfId="0" applyFont="1" applyFill="1" applyBorder="1" applyAlignment="1" applyProtection="1">
      <alignment horizontal="center" vertical="center" wrapText="1"/>
      <protection hidden="1"/>
    </xf>
    <xf numFmtId="38" fontId="9" fillId="9" borderId="2" xfId="2" applyFont="1" applyFill="1" applyBorder="1" applyAlignment="1" applyProtection="1">
      <alignment horizontal="center" vertical="center" wrapText="1"/>
      <protection hidden="1"/>
    </xf>
    <xf numFmtId="0" fontId="26" fillId="0" borderId="0" xfId="0" applyFont="1" applyAlignment="1" applyProtection="1">
      <alignment horizontal="center" vertical="center"/>
      <protection hidden="1"/>
    </xf>
    <xf numFmtId="0" fontId="4" fillId="4" borderId="0" xfId="0" applyFont="1" applyFill="1" applyAlignment="1" applyProtection="1">
      <alignment horizontal="left" vertical="center" shrinkToFit="1"/>
      <protection hidden="1"/>
    </xf>
    <xf numFmtId="180" fontId="2" fillId="0" borderId="0" xfId="0" applyNumberFormat="1" applyFont="1" applyAlignment="1">
      <alignment horizontal="right" vertical="center"/>
    </xf>
    <xf numFmtId="0" fontId="2" fillId="0" borderId="0" xfId="0" applyFont="1" applyAlignment="1">
      <alignment horizontal="center" vertical="top"/>
    </xf>
    <xf numFmtId="0" fontId="0" fillId="0" borderId="0" xfId="0" applyAlignment="1">
      <alignment horizontal="center" vertical="top"/>
    </xf>
  </cellXfs>
  <cellStyles count="5">
    <cellStyle name="ハイパーリンク" xfId="3" builtinId="8"/>
    <cellStyle name="ハイパーリンク 2" xfId="1"/>
    <cellStyle name="桁区切り" xfId="4" builtinId="6"/>
    <cellStyle name="桁区切り 2" xfId="2"/>
    <cellStyle name="標準" xfId="0" builtinId="0"/>
  </cellStyles>
  <dxfs count="26">
    <dxf>
      <font>
        <strike val="0"/>
        <color theme="1" tint="0.34998626667073579"/>
      </font>
      <fill>
        <patternFill>
          <bgColor rgb="FFE4E4E4"/>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color theme="1" tint="0.34998626667073579"/>
      </font>
      <fill>
        <patternFill>
          <bgColor rgb="FFE4E4E4"/>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color theme="1" tint="0.34998626667073579"/>
      </font>
      <fill>
        <patternFill>
          <bgColor rgb="FFE4E4E4"/>
        </patternFill>
      </fill>
    </dxf>
    <dxf>
      <fill>
        <patternFill>
          <bgColor rgb="FFFFFF00"/>
        </patternFill>
      </fill>
    </dxf>
    <dxf>
      <fill>
        <patternFill>
          <bgColor rgb="FFFFFF00"/>
        </patternFill>
      </fill>
    </dxf>
    <dxf>
      <fill>
        <patternFill>
          <bgColor theme="0" tint="-0.14996795556505021"/>
        </patternFill>
      </fill>
    </dxf>
    <dxf>
      <fill>
        <patternFill>
          <bgColor theme="8" tint="0.79998168889431442"/>
        </patternFill>
      </fill>
    </dxf>
    <dxf>
      <fill>
        <patternFill>
          <bgColor theme="0" tint="-0.14996795556505021"/>
        </patternFill>
      </fill>
    </dxf>
  </dxfs>
  <tableStyles count="0" defaultTableStyle="TableStyleMedium2" defaultPivotStyle="PivotStyleLight16"/>
  <colors>
    <mruColors>
      <color rgb="FFD4E6F4"/>
      <color rgb="FF0000FF"/>
      <color rgb="FFE4E4E4"/>
      <color rgb="FFF2F2F2"/>
      <color rgb="FFECF4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22</xdr:col>
      <xdr:colOff>44825</xdr:colOff>
      <xdr:row>12</xdr:row>
      <xdr:rowOff>11206</xdr:rowOff>
    </xdr:from>
    <xdr:to>
      <xdr:col>23</xdr:col>
      <xdr:colOff>156883</xdr:colOff>
      <xdr:row>14</xdr:row>
      <xdr:rowOff>212912</xdr:rowOff>
    </xdr:to>
    <xdr:sp macro="" textlink="">
      <xdr:nvSpPr>
        <xdr:cNvPr id="4" name="右中かっこ 3">
          <a:extLst>
            <a:ext uri="{FF2B5EF4-FFF2-40B4-BE49-F238E27FC236}">
              <a16:creationId xmlns:a16="http://schemas.microsoft.com/office/drawing/2014/main" id="{00000000-0008-0000-0100-000004000000}"/>
            </a:ext>
          </a:extLst>
        </xdr:cNvPr>
        <xdr:cNvSpPr/>
      </xdr:nvSpPr>
      <xdr:spPr>
        <a:xfrm>
          <a:off x="4482354" y="3249706"/>
          <a:ext cx="313764" cy="672353"/>
        </a:xfrm>
        <a:prstGeom prst="rightBrace">
          <a:avLst>
            <a:gd name="adj1" fmla="val 8333"/>
            <a:gd name="adj2" fmla="val 5172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22</xdr:col>
      <xdr:colOff>9525</xdr:colOff>
      <xdr:row>33</xdr:row>
      <xdr:rowOff>0</xdr:rowOff>
    </xdr:from>
    <xdr:to>
      <xdr:col>30</xdr:col>
      <xdr:colOff>38100</xdr:colOff>
      <xdr:row>35</xdr:row>
      <xdr:rowOff>8792</xdr:rowOff>
    </xdr:to>
    <xdr:sp macro="" textlink="">
      <xdr:nvSpPr>
        <xdr:cNvPr id="15361" name="BarCodeCtrl1" hidden="1">
          <a:extLst>
            <a:ext uri="{63B3BB69-23CF-44E3-9099-C40C66FF867C}">
              <a14:compatExt xmlns:a14="http://schemas.microsoft.com/office/drawing/2010/main"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771525</xdr:colOff>
      <xdr:row>1</xdr:row>
      <xdr:rowOff>0</xdr:rowOff>
    </xdr:from>
    <xdr:to>
      <xdr:col>15</xdr:col>
      <xdr:colOff>59747</xdr:colOff>
      <xdr:row>2</xdr:row>
      <xdr:rowOff>238125</xdr:rowOff>
    </xdr:to>
    <xdr:sp macro="" textlink="">
      <xdr:nvSpPr>
        <xdr:cNvPr id="12289" name="BarCodeCtrl1" hidden="1">
          <a:extLst>
            <a:ext uri="{63B3BB69-23CF-44E3-9099-C40C66FF867C}">
              <a14:compatExt xmlns:a14="http://schemas.microsoft.com/office/drawing/2010/main" spid="_x0000_s12289"/>
            </a:ext>
            <a:ext uri="{FF2B5EF4-FFF2-40B4-BE49-F238E27FC236}">
              <a16:creationId xmlns:a16="http://schemas.microsoft.com/office/drawing/2014/main" id="{00000000-0008-0000-0200-0000013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0</xdr:colOff>
      <xdr:row>28</xdr:row>
      <xdr:rowOff>0</xdr:rowOff>
    </xdr:from>
    <xdr:to>
      <xdr:col>13</xdr:col>
      <xdr:colOff>457200</xdr:colOff>
      <xdr:row>31</xdr:row>
      <xdr:rowOff>1</xdr:rowOff>
    </xdr:to>
    <xdr:sp macro="" textlink="">
      <xdr:nvSpPr>
        <xdr:cNvPr id="11265" name="BarCodeCtrl1" hidden="1">
          <a:extLst>
            <a:ext uri="{63B3BB69-23CF-44E3-9099-C40C66FF867C}">
              <a14:compatExt xmlns:a14="http://schemas.microsoft.com/office/drawing/2010/main" spid="_x0000_s11265"/>
            </a:ext>
            <a:ext uri="{FF2B5EF4-FFF2-40B4-BE49-F238E27FC236}">
              <a16:creationId xmlns:a16="http://schemas.microsoft.com/office/drawing/2014/main" id="{00000000-0008-0000-0300-000001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104775</xdr:colOff>
      <xdr:row>28</xdr:row>
      <xdr:rowOff>0</xdr:rowOff>
    </xdr:from>
    <xdr:to>
      <xdr:col>2</xdr:col>
      <xdr:colOff>990600</xdr:colOff>
      <xdr:row>34</xdr:row>
      <xdr:rowOff>14005</xdr:rowOff>
    </xdr:to>
    <xdr:sp macro="" textlink="">
      <xdr:nvSpPr>
        <xdr:cNvPr id="11271" name="BarCodeCtrl3" hidden="1">
          <a:extLst>
            <a:ext uri="{63B3BB69-23CF-44E3-9099-C40C66FF867C}">
              <a14:compatExt xmlns:a14="http://schemas.microsoft.com/office/drawing/2010/main" spid="_x0000_s11271"/>
            </a:ext>
            <a:ext uri="{FF2B5EF4-FFF2-40B4-BE49-F238E27FC236}">
              <a16:creationId xmlns:a16="http://schemas.microsoft.com/office/drawing/2014/main" id="{00000000-0008-0000-0300-000007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533400</xdr:colOff>
      <xdr:row>28</xdr:row>
      <xdr:rowOff>0</xdr:rowOff>
    </xdr:from>
    <xdr:to>
      <xdr:col>3</xdr:col>
      <xdr:colOff>1724025</xdr:colOff>
      <xdr:row>34</xdr:row>
      <xdr:rowOff>14005</xdr:rowOff>
    </xdr:to>
    <xdr:sp macro="" textlink="">
      <xdr:nvSpPr>
        <xdr:cNvPr id="11272" name="BarCodeCtrl4" hidden="1">
          <a:extLst>
            <a:ext uri="{63B3BB69-23CF-44E3-9099-C40C66FF867C}">
              <a14:compatExt xmlns:a14="http://schemas.microsoft.com/office/drawing/2010/main" spid="_x0000_s11272"/>
            </a:ext>
            <a:ext uri="{FF2B5EF4-FFF2-40B4-BE49-F238E27FC236}">
              <a16:creationId xmlns:a16="http://schemas.microsoft.com/office/drawing/2014/main" id="{00000000-0008-0000-0300-000008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85725</xdr:colOff>
      <xdr:row>28</xdr:row>
      <xdr:rowOff>0</xdr:rowOff>
    </xdr:from>
    <xdr:to>
      <xdr:col>4</xdr:col>
      <xdr:colOff>1266825</xdr:colOff>
      <xdr:row>34</xdr:row>
      <xdr:rowOff>14005</xdr:rowOff>
    </xdr:to>
    <xdr:sp macro="" textlink="">
      <xdr:nvSpPr>
        <xdr:cNvPr id="11273" name="BarCodeCtrl5" hidden="1">
          <a:extLst>
            <a:ext uri="{63B3BB69-23CF-44E3-9099-C40C66FF867C}">
              <a14:compatExt xmlns:a14="http://schemas.microsoft.com/office/drawing/2010/main" spid="_x0000_s11273"/>
            </a:ext>
            <a:ext uri="{FF2B5EF4-FFF2-40B4-BE49-F238E27FC236}">
              <a16:creationId xmlns:a16="http://schemas.microsoft.com/office/drawing/2014/main" id="{00000000-0008-0000-0300-000009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28</xdr:row>
      <xdr:rowOff>0</xdr:rowOff>
    </xdr:from>
    <xdr:to>
      <xdr:col>6</xdr:col>
      <xdr:colOff>200025</xdr:colOff>
      <xdr:row>34</xdr:row>
      <xdr:rowOff>14005</xdr:rowOff>
    </xdr:to>
    <xdr:sp macro="" textlink="">
      <xdr:nvSpPr>
        <xdr:cNvPr id="11274"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942975</xdr:colOff>
      <xdr:row>28</xdr:row>
      <xdr:rowOff>0</xdr:rowOff>
    </xdr:from>
    <xdr:to>
      <xdr:col>8</xdr:col>
      <xdr:colOff>1019175</xdr:colOff>
      <xdr:row>34</xdr:row>
      <xdr:rowOff>14005</xdr:rowOff>
    </xdr:to>
    <xdr:sp macro="" textlink="">
      <xdr:nvSpPr>
        <xdr:cNvPr id="11275" name="BarCodeCtrl7" hidden="1">
          <a:extLst>
            <a:ext uri="{63B3BB69-23CF-44E3-9099-C40C66FF867C}">
              <a14:compatExt xmlns:a14="http://schemas.microsoft.com/office/drawing/2010/main" spid="_x0000_s11275"/>
            </a:ext>
            <a:ext uri="{FF2B5EF4-FFF2-40B4-BE49-F238E27FC236}">
              <a16:creationId xmlns:a16="http://schemas.microsoft.com/office/drawing/2014/main" id="{00000000-0008-0000-0300-00000B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657225</xdr:colOff>
      <xdr:row>28</xdr:row>
      <xdr:rowOff>0</xdr:rowOff>
    </xdr:from>
    <xdr:to>
      <xdr:col>10</xdr:col>
      <xdr:colOff>733425</xdr:colOff>
      <xdr:row>34</xdr:row>
      <xdr:rowOff>14005</xdr:rowOff>
    </xdr:to>
    <xdr:sp macro="" textlink="">
      <xdr:nvSpPr>
        <xdr:cNvPr id="11276" name="BarCodeCtrl8" hidden="1">
          <a:extLst>
            <a:ext uri="{63B3BB69-23CF-44E3-9099-C40C66FF867C}">
              <a14:compatExt xmlns:a14="http://schemas.microsoft.com/office/drawing/2010/main" spid="_x0000_s11276"/>
            </a:ext>
            <a:ext uri="{FF2B5EF4-FFF2-40B4-BE49-F238E27FC236}">
              <a16:creationId xmlns:a16="http://schemas.microsoft.com/office/drawing/2014/main" id="{00000000-0008-0000-0300-00000C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238125</xdr:colOff>
      <xdr:row>28</xdr:row>
      <xdr:rowOff>0</xdr:rowOff>
    </xdr:from>
    <xdr:to>
      <xdr:col>12</xdr:col>
      <xdr:colOff>161925</xdr:colOff>
      <xdr:row>34</xdr:row>
      <xdr:rowOff>14005</xdr:rowOff>
    </xdr:to>
    <xdr:sp macro="" textlink="">
      <xdr:nvSpPr>
        <xdr:cNvPr id="11277" name="BarCodeCtrl9" hidden="1">
          <a:extLst>
            <a:ext uri="{63B3BB69-23CF-44E3-9099-C40C66FF867C}">
              <a14:compatExt xmlns:a14="http://schemas.microsoft.com/office/drawing/2010/main" spid="_x0000_s11277"/>
            </a:ext>
            <a:ext uri="{FF2B5EF4-FFF2-40B4-BE49-F238E27FC236}">
              <a16:creationId xmlns:a16="http://schemas.microsoft.com/office/drawing/2014/main" id="{00000000-0008-0000-0300-00000D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0</xdr:colOff>
      <xdr:row>28</xdr:row>
      <xdr:rowOff>0</xdr:rowOff>
    </xdr:from>
    <xdr:to>
      <xdr:col>12</xdr:col>
      <xdr:colOff>1189264</xdr:colOff>
      <xdr:row>34</xdr:row>
      <xdr:rowOff>14005</xdr:rowOff>
    </xdr:to>
    <xdr:sp macro="" textlink="">
      <xdr:nvSpPr>
        <xdr:cNvPr id="11278" name="BarCodeCtrl10" hidden="1">
          <a:extLst>
            <a:ext uri="{63B3BB69-23CF-44E3-9099-C40C66FF867C}">
              <a14:compatExt xmlns:a14="http://schemas.microsoft.com/office/drawing/2010/main" spid="_x0000_s11278"/>
            </a:ext>
            <a:ext uri="{FF2B5EF4-FFF2-40B4-BE49-F238E27FC236}">
              <a16:creationId xmlns:a16="http://schemas.microsoft.com/office/drawing/2014/main" id="{00000000-0008-0000-0300-00000E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6</xdr:col>
      <xdr:colOff>352425</xdr:colOff>
      <xdr:row>28</xdr:row>
      <xdr:rowOff>0</xdr:rowOff>
    </xdr:from>
    <xdr:ext cx="1192306" cy="1224241"/>
    <xdr:sp macro="" textlink="">
      <xdr:nvSpPr>
        <xdr:cNvPr id="11"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899337" y="7384676"/>
          <a:ext cx="1192306" cy="122424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6</xdr:col>
      <xdr:colOff>0</xdr:colOff>
      <xdr:row>25</xdr:row>
      <xdr:rowOff>190501</xdr:rowOff>
    </xdr:from>
    <xdr:to>
      <xdr:col>6</xdr:col>
      <xdr:colOff>728382</xdr:colOff>
      <xdr:row>26</xdr:row>
      <xdr:rowOff>302559</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6891618" y="6544236"/>
          <a:ext cx="728382" cy="3585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Meiryo UI" panose="020B0604030504040204" pitchFamily="50" charset="-128"/>
              <a:ea typeface="Meiryo UI" panose="020B0604030504040204" pitchFamily="50" charset="-128"/>
            </a:rPr>
            <a:t>※</a:t>
          </a:r>
          <a:endParaRPr kumimoji="1" lang="ja-JP" altLang="en-US" sz="1100">
            <a:latin typeface="Meiryo UI" panose="020B0604030504040204" pitchFamily="50" charset="-128"/>
            <a:ea typeface="Meiryo UI" panose="020B060403050404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21</xdr:col>
      <xdr:colOff>28575</xdr:colOff>
      <xdr:row>24</xdr:row>
      <xdr:rowOff>0</xdr:rowOff>
    </xdr:from>
    <xdr:to>
      <xdr:col>29</xdr:col>
      <xdr:colOff>85725</xdr:colOff>
      <xdr:row>25</xdr:row>
      <xdr:rowOff>112330</xdr:rowOff>
    </xdr:to>
    <xdr:sp macro="" textlink="">
      <xdr:nvSpPr>
        <xdr:cNvPr id="19457" name="BarCodeCtrl1" hidden="1">
          <a:extLst>
            <a:ext uri="{63B3BB69-23CF-44E3-9099-C40C66FF867C}">
              <a14:compatExt xmlns:a14="http://schemas.microsoft.com/office/drawing/2010/main" spid="_x0000_s19457"/>
            </a:ext>
            <a:ext uri="{FF2B5EF4-FFF2-40B4-BE49-F238E27FC236}">
              <a16:creationId xmlns:a16="http://schemas.microsoft.com/office/drawing/2014/main" id="{00000000-0008-0000-0400-0000014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21</xdr:col>
      <xdr:colOff>123825</xdr:colOff>
      <xdr:row>49</xdr:row>
      <xdr:rowOff>0</xdr:rowOff>
    </xdr:from>
    <xdr:to>
      <xdr:col>29</xdr:col>
      <xdr:colOff>95250</xdr:colOff>
      <xdr:row>50</xdr:row>
      <xdr:rowOff>120163</xdr:rowOff>
    </xdr:to>
    <xdr:sp macro="" textlink="">
      <xdr:nvSpPr>
        <xdr:cNvPr id="20481" name="BarCodeCtrl1" hidden="1">
          <a:extLst>
            <a:ext uri="{63B3BB69-23CF-44E3-9099-C40C66FF867C}">
              <a14:compatExt xmlns:a14="http://schemas.microsoft.com/office/drawing/2010/main" spid="_x0000_s20481"/>
            </a:ext>
            <a:ext uri="{FF2B5EF4-FFF2-40B4-BE49-F238E27FC236}">
              <a16:creationId xmlns:a16="http://schemas.microsoft.com/office/drawing/2014/main" id="{00000000-0008-0000-0500-0000015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22</xdr:col>
      <xdr:colOff>9525</xdr:colOff>
      <xdr:row>33</xdr:row>
      <xdr:rowOff>0</xdr:rowOff>
    </xdr:from>
    <xdr:to>
      <xdr:col>30</xdr:col>
      <xdr:colOff>38100</xdr:colOff>
      <xdr:row>35</xdr:row>
      <xdr:rowOff>8792</xdr:rowOff>
    </xdr:to>
    <xdr:sp macro="" textlink="">
      <xdr:nvSpPr>
        <xdr:cNvPr id="2" name="BarCodeCtrl1" hidden="1">
          <a:extLst>
            <a:ext uri="{63B3BB69-23CF-44E3-9099-C40C66FF867C}">
              <a14:compatExt xmlns:a14="http://schemas.microsoft.com/office/drawing/2010/main" spid="_x0000_s15361"/>
            </a:ext>
            <a:ext uri="{FF2B5EF4-FFF2-40B4-BE49-F238E27FC236}">
              <a16:creationId xmlns:a16="http://schemas.microsoft.com/office/drawing/2014/main" id="{00000000-0008-0000-0100-0000013C0000}"/>
            </a:ext>
          </a:extLst>
        </xdr:cNvPr>
        <xdr:cNvSpPr/>
      </xdr:nvSpPr>
      <xdr:spPr bwMode="auto">
        <a:xfrm>
          <a:off x="4410075" y="8505825"/>
          <a:ext cx="1628775" cy="35169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25</xdr:col>
      <xdr:colOff>38100</xdr:colOff>
      <xdr:row>0</xdr:row>
      <xdr:rowOff>38100</xdr:rowOff>
    </xdr:from>
    <xdr:ext cx="1476000" cy="435697"/>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5038725" y="38100"/>
          <a:ext cx="1476000" cy="435697"/>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spAutoFit/>
        </a:bodyPr>
        <a:lstStyle/>
        <a:p>
          <a:pPr algn="ctr"/>
          <a:r>
            <a:rPr kumimoji="1" lang="ja-JP" altLang="en-US" sz="1600" b="1"/>
            <a:t>変 更</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12</xdr:col>
      <xdr:colOff>771525</xdr:colOff>
      <xdr:row>1</xdr:row>
      <xdr:rowOff>0</xdr:rowOff>
    </xdr:from>
    <xdr:to>
      <xdr:col>15</xdr:col>
      <xdr:colOff>59747</xdr:colOff>
      <xdr:row>2</xdr:row>
      <xdr:rowOff>238125</xdr:rowOff>
    </xdr:to>
    <xdr:sp macro="" textlink="">
      <xdr:nvSpPr>
        <xdr:cNvPr id="2" name="BarCodeCtrl1" hidden="1">
          <a:extLst>
            <a:ext uri="{63B3BB69-23CF-44E3-9099-C40C66FF867C}">
              <a14:compatExt xmlns:a14="http://schemas.microsoft.com/office/drawing/2010/main" spid="_x0000_s12289"/>
            </a:ext>
            <a:ext uri="{FF2B5EF4-FFF2-40B4-BE49-F238E27FC236}">
              <a16:creationId xmlns:a16="http://schemas.microsoft.com/office/drawing/2014/main" id="{00000000-0008-0000-0200-000001300000}"/>
            </a:ext>
          </a:extLst>
        </xdr:cNvPr>
        <xdr:cNvSpPr/>
      </xdr:nvSpPr>
      <xdr:spPr bwMode="auto">
        <a:xfrm>
          <a:off x="14487525" y="66675"/>
          <a:ext cx="1724024" cy="5715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12</xdr:col>
      <xdr:colOff>0</xdr:colOff>
      <xdr:row>1</xdr:row>
      <xdr:rowOff>0</xdr:rowOff>
    </xdr:from>
    <xdr:ext cx="1476000" cy="435697"/>
    <xdr:sp macro="" textlink="">
      <xdr:nvSpPr>
        <xdr:cNvPr id="5" name="テキスト ボックス 4">
          <a:extLst>
            <a:ext uri="{FF2B5EF4-FFF2-40B4-BE49-F238E27FC236}">
              <a16:creationId xmlns:a16="http://schemas.microsoft.com/office/drawing/2014/main" id="{00000000-0008-0000-0800-000005000000}"/>
            </a:ext>
          </a:extLst>
        </xdr:cNvPr>
        <xdr:cNvSpPr txBox="1"/>
      </xdr:nvSpPr>
      <xdr:spPr>
        <a:xfrm>
          <a:off x="13231091" y="69273"/>
          <a:ext cx="1476000" cy="435697"/>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spAutoFit/>
        </a:bodyPr>
        <a:lstStyle/>
        <a:p>
          <a:pPr algn="ctr"/>
          <a:r>
            <a:rPr kumimoji="1" lang="ja-JP" altLang="en-US" sz="1600" b="1"/>
            <a:t>変 更</a:t>
          </a:r>
        </a:p>
      </xdr:txBody>
    </xdr:sp>
    <xdr:clientData/>
  </xdr:oneCellAnchor>
</xdr:wsDr>
</file>

<file path=xl/drawings/drawing9.xml><?xml version="1.0" encoding="utf-8"?>
<xdr:wsDr xmlns:xdr="http://schemas.openxmlformats.org/drawingml/2006/spreadsheetDrawing" xmlns:a="http://schemas.openxmlformats.org/drawingml/2006/main">
  <xdr:twoCellAnchor editAs="oneCell">
    <xdr:from>
      <xdr:col>12</xdr:col>
      <xdr:colOff>0</xdr:colOff>
      <xdr:row>28</xdr:row>
      <xdr:rowOff>0</xdr:rowOff>
    </xdr:from>
    <xdr:to>
      <xdr:col>13</xdr:col>
      <xdr:colOff>457200</xdr:colOff>
      <xdr:row>31</xdr:row>
      <xdr:rowOff>1</xdr:rowOff>
    </xdr:to>
    <xdr:sp macro="" textlink="">
      <xdr:nvSpPr>
        <xdr:cNvPr id="2" name="BarCodeCtrl1" hidden="1">
          <a:extLst>
            <a:ext uri="{63B3BB69-23CF-44E3-9099-C40C66FF867C}">
              <a14:compatExt xmlns:a14="http://schemas.microsoft.com/office/drawing/2010/main" spid="_x0000_s11265"/>
            </a:ext>
            <a:ext uri="{FF2B5EF4-FFF2-40B4-BE49-F238E27FC236}">
              <a16:creationId xmlns:a16="http://schemas.microsoft.com/office/drawing/2014/main" id="{00000000-0008-0000-0300-0000012C0000}"/>
            </a:ext>
          </a:extLst>
        </xdr:cNvPr>
        <xdr:cNvSpPr/>
      </xdr:nvSpPr>
      <xdr:spPr bwMode="auto">
        <a:xfrm>
          <a:off x="12773025" y="8877300"/>
          <a:ext cx="1724025" cy="6000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104775</xdr:colOff>
      <xdr:row>28</xdr:row>
      <xdr:rowOff>0</xdr:rowOff>
    </xdr:from>
    <xdr:to>
      <xdr:col>2</xdr:col>
      <xdr:colOff>990600</xdr:colOff>
      <xdr:row>34</xdr:row>
      <xdr:rowOff>14006</xdr:rowOff>
    </xdr:to>
    <xdr:sp macro="" textlink="">
      <xdr:nvSpPr>
        <xdr:cNvPr id="3" name="BarCodeCtrl3" hidden="1">
          <a:extLst>
            <a:ext uri="{63B3BB69-23CF-44E3-9099-C40C66FF867C}">
              <a14:compatExt xmlns:a14="http://schemas.microsoft.com/office/drawing/2010/main" spid="_x0000_s11271"/>
            </a:ext>
            <a:ext uri="{FF2B5EF4-FFF2-40B4-BE49-F238E27FC236}">
              <a16:creationId xmlns:a16="http://schemas.microsoft.com/office/drawing/2014/main" id="{00000000-0008-0000-0300-0000072C0000}"/>
            </a:ext>
          </a:extLst>
        </xdr:cNvPr>
        <xdr:cNvSpPr/>
      </xdr:nvSpPr>
      <xdr:spPr bwMode="auto">
        <a:xfrm>
          <a:off x="1047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533400</xdr:colOff>
      <xdr:row>28</xdr:row>
      <xdr:rowOff>0</xdr:rowOff>
    </xdr:from>
    <xdr:to>
      <xdr:col>3</xdr:col>
      <xdr:colOff>1724025</xdr:colOff>
      <xdr:row>34</xdr:row>
      <xdr:rowOff>14006</xdr:rowOff>
    </xdr:to>
    <xdr:sp macro="" textlink="">
      <xdr:nvSpPr>
        <xdr:cNvPr id="4" name="BarCodeCtrl4" hidden="1">
          <a:extLst>
            <a:ext uri="{63B3BB69-23CF-44E3-9099-C40C66FF867C}">
              <a14:compatExt xmlns:a14="http://schemas.microsoft.com/office/drawing/2010/main" spid="_x0000_s11272"/>
            </a:ext>
            <a:ext uri="{FF2B5EF4-FFF2-40B4-BE49-F238E27FC236}">
              <a16:creationId xmlns:a16="http://schemas.microsoft.com/office/drawing/2014/main" id="{00000000-0008-0000-0300-0000082C0000}"/>
            </a:ext>
          </a:extLst>
        </xdr:cNvPr>
        <xdr:cNvSpPr/>
      </xdr:nvSpPr>
      <xdr:spPr bwMode="auto">
        <a:xfrm>
          <a:off x="20478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85725</xdr:colOff>
      <xdr:row>28</xdr:row>
      <xdr:rowOff>0</xdr:rowOff>
    </xdr:from>
    <xdr:to>
      <xdr:col>4</xdr:col>
      <xdr:colOff>1266825</xdr:colOff>
      <xdr:row>34</xdr:row>
      <xdr:rowOff>14006</xdr:rowOff>
    </xdr:to>
    <xdr:sp macro="" textlink="">
      <xdr:nvSpPr>
        <xdr:cNvPr id="5" name="BarCodeCtrl5" hidden="1">
          <a:extLst>
            <a:ext uri="{63B3BB69-23CF-44E3-9099-C40C66FF867C}">
              <a14:compatExt xmlns:a14="http://schemas.microsoft.com/office/drawing/2010/main" spid="_x0000_s11273"/>
            </a:ext>
            <a:ext uri="{FF2B5EF4-FFF2-40B4-BE49-F238E27FC236}">
              <a16:creationId xmlns:a16="http://schemas.microsoft.com/office/drawing/2014/main" id="{00000000-0008-0000-0300-0000092C0000}"/>
            </a:ext>
          </a:extLst>
        </xdr:cNvPr>
        <xdr:cNvSpPr/>
      </xdr:nvSpPr>
      <xdr:spPr bwMode="auto">
        <a:xfrm>
          <a:off x="3990975" y="7000875"/>
          <a:ext cx="1181100"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28</xdr:row>
      <xdr:rowOff>0</xdr:rowOff>
    </xdr:from>
    <xdr:to>
      <xdr:col>6</xdr:col>
      <xdr:colOff>200025</xdr:colOff>
      <xdr:row>34</xdr:row>
      <xdr:rowOff>14006</xdr:rowOff>
    </xdr:to>
    <xdr:sp macro="" textlink="">
      <xdr:nvSpPr>
        <xdr:cNvPr id="6"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942975</xdr:colOff>
      <xdr:row>28</xdr:row>
      <xdr:rowOff>0</xdr:rowOff>
    </xdr:from>
    <xdr:to>
      <xdr:col>8</xdr:col>
      <xdr:colOff>1019175</xdr:colOff>
      <xdr:row>34</xdr:row>
      <xdr:rowOff>14006</xdr:rowOff>
    </xdr:to>
    <xdr:sp macro="" textlink="">
      <xdr:nvSpPr>
        <xdr:cNvPr id="7" name="BarCodeCtrl7" hidden="1">
          <a:extLst>
            <a:ext uri="{63B3BB69-23CF-44E3-9099-C40C66FF867C}">
              <a14:compatExt xmlns:a14="http://schemas.microsoft.com/office/drawing/2010/main" spid="_x0000_s11275"/>
            </a:ext>
            <a:ext uri="{FF2B5EF4-FFF2-40B4-BE49-F238E27FC236}">
              <a16:creationId xmlns:a16="http://schemas.microsoft.com/office/drawing/2014/main" id="{00000000-0008-0000-0300-00000B2C0000}"/>
            </a:ext>
          </a:extLst>
        </xdr:cNvPr>
        <xdr:cNvSpPr/>
      </xdr:nvSpPr>
      <xdr:spPr bwMode="auto">
        <a:xfrm>
          <a:off x="78390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657225</xdr:colOff>
      <xdr:row>28</xdr:row>
      <xdr:rowOff>0</xdr:rowOff>
    </xdr:from>
    <xdr:to>
      <xdr:col>10</xdr:col>
      <xdr:colOff>733425</xdr:colOff>
      <xdr:row>34</xdr:row>
      <xdr:rowOff>14006</xdr:rowOff>
    </xdr:to>
    <xdr:sp macro="" textlink="">
      <xdr:nvSpPr>
        <xdr:cNvPr id="8" name="BarCodeCtrl8" hidden="1">
          <a:extLst>
            <a:ext uri="{63B3BB69-23CF-44E3-9099-C40C66FF867C}">
              <a14:compatExt xmlns:a14="http://schemas.microsoft.com/office/drawing/2010/main" spid="_x0000_s11276"/>
            </a:ext>
            <a:ext uri="{FF2B5EF4-FFF2-40B4-BE49-F238E27FC236}">
              <a16:creationId xmlns:a16="http://schemas.microsoft.com/office/drawing/2014/main" id="{00000000-0008-0000-0300-00000C2C0000}"/>
            </a:ext>
          </a:extLst>
        </xdr:cNvPr>
        <xdr:cNvSpPr/>
      </xdr:nvSpPr>
      <xdr:spPr bwMode="auto">
        <a:xfrm>
          <a:off x="97821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238125</xdr:colOff>
      <xdr:row>28</xdr:row>
      <xdr:rowOff>0</xdr:rowOff>
    </xdr:from>
    <xdr:to>
      <xdr:col>12</xdr:col>
      <xdr:colOff>161925</xdr:colOff>
      <xdr:row>34</xdr:row>
      <xdr:rowOff>14006</xdr:rowOff>
    </xdr:to>
    <xdr:sp macro="" textlink="">
      <xdr:nvSpPr>
        <xdr:cNvPr id="9" name="BarCodeCtrl9" hidden="1">
          <a:extLst>
            <a:ext uri="{63B3BB69-23CF-44E3-9099-C40C66FF867C}">
              <a14:compatExt xmlns:a14="http://schemas.microsoft.com/office/drawing/2010/main" spid="_x0000_s11277"/>
            </a:ext>
            <a:ext uri="{FF2B5EF4-FFF2-40B4-BE49-F238E27FC236}">
              <a16:creationId xmlns:a16="http://schemas.microsoft.com/office/drawing/2014/main" id="{00000000-0008-0000-0300-00000D2C0000}"/>
            </a:ext>
          </a:extLst>
        </xdr:cNvPr>
        <xdr:cNvSpPr/>
      </xdr:nvSpPr>
      <xdr:spPr bwMode="auto">
        <a:xfrm>
          <a:off x="1174432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0</xdr:colOff>
      <xdr:row>28</xdr:row>
      <xdr:rowOff>0</xdr:rowOff>
    </xdr:from>
    <xdr:to>
      <xdr:col>12</xdr:col>
      <xdr:colOff>1189264</xdr:colOff>
      <xdr:row>34</xdr:row>
      <xdr:rowOff>14006</xdr:rowOff>
    </xdr:to>
    <xdr:sp macro="" textlink="">
      <xdr:nvSpPr>
        <xdr:cNvPr id="10" name="BarCodeCtrl10" hidden="1">
          <a:extLst>
            <a:ext uri="{63B3BB69-23CF-44E3-9099-C40C66FF867C}">
              <a14:compatExt xmlns:a14="http://schemas.microsoft.com/office/drawing/2010/main" spid="_x0000_s11278"/>
            </a:ext>
            <a:ext uri="{FF2B5EF4-FFF2-40B4-BE49-F238E27FC236}">
              <a16:creationId xmlns:a16="http://schemas.microsoft.com/office/drawing/2014/main" id="{00000000-0008-0000-0300-00000E2C0000}"/>
            </a:ext>
          </a:extLst>
        </xdr:cNvPr>
        <xdr:cNvSpPr/>
      </xdr:nvSpPr>
      <xdr:spPr bwMode="auto">
        <a:xfrm>
          <a:off x="12773025" y="7000875"/>
          <a:ext cx="1189264"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11</xdr:col>
      <xdr:colOff>1047750</xdr:colOff>
      <xdr:row>0</xdr:row>
      <xdr:rowOff>40821</xdr:rowOff>
    </xdr:from>
    <xdr:ext cx="1476000" cy="435697"/>
    <xdr:sp macro="" textlink="">
      <xdr:nvSpPr>
        <xdr:cNvPr id="11" name="テキスト ボックス 10">
          <a:extLst>
            <a:ext uri="{FF2B5EF4-FFF2-40B4-BE49-F238E27FC236}">
              <a16:creationId xmlns:a16="http://schemas.microsoft.com/office/drawing/2014/main" id="{00000000-0008-0000-0900-00000B000000}"/>
            </a:ext>
          </a:extLst>
        </xdr:cNvPr>
        <xdr:cNvSpPr txBox="1"/>
      </xdr:nvSpPr>
      <xdr:spPr>
        <a:xfrm>
          <a:off x="12559393" y="40821"/>
          <a:ext cx="1476000" cy="435697"/>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spAutoFit/>
        </a:bodyPr>
        <a:lstStyle/>
        <a:p>
          <a:pPr algn="ctr"/>
          <a:r>
            <a:rPr kumimoji="1" lang="ja-JP" altLang="en-US" sz="1600" b="1"/>
            <a:t>変更</a:t>
          </a:r>
        </a:p>
      </xdr:txBody>
    </xdr:sp>
    <xdr:clientData/>
  </xdr:oneCellAnchor>
  <xdr:twoCellAnchor editAs="oneCell">
    <xdr:from>
      <xdr:col>5</xdr:col>
      <xdr:colOff>352425</xdr:colOff>
      <xdr:row>28</xdr:row>
      <xdr:rowOff>0</xdr:rowOff>
    </xdr:from>
    <xdr:to>
      <xdr:col>6</xdr:col>
      <xdr:colOff>200025</xdr:colOff>
      <xdr:row>34</xdr:row>
      <xdr:rowOff>14005</xdr:rowOff>
    </xdr:to>
    <xdr:sp macro="" textlink="">
      <xdr:nvSpPr>
        <xdr:cNvPr id="12"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400925"/>
          <a:ext cx="1190625" cy="121415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6</xdr:col>
      <xdr:colOff>352425</xdr:colOff>
      <xdr:row>28</xdr:row>
      <xdr:rowOff>0</xdr:rowOff>
    </xdr:from>
    <xdr:ext cx="1192306" cy="1224241"/>
    <xdr:sp macro="" textlink="">
      <xdr:nvSpPr>
        <xdr:cNvPr id="13"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7248525" y="7400925"/>
          <a:ext cx="1192306" cy="122424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6</xdr:col>
      <xdr:colOff>0</xdr:colOff>
      <xdr:row>25</xdr:row>
      <xdr:rowOff>190501</xdr:rowOff>
    </xdr:from>
    <xdr:to>
      <xdr:col>6</xdr:col>
      <xdr:colOff>728382</xdr:colOff>
      <xdr:row>26</xdr:row>
      <xdr:rowOff>302559</xdr:rowOff>
    </xdr:to>
    <xdr:sp macro="" textlink="">
      <xdr:nvSpPr>
        <xdr:cNvPr id="14" name="テキスト ボックス 13">
          <a:extLst>
            <a:ext uri="{FF2B5EF4-FFF2-40B4-BE49-F238E27FC236}">
              <a16:creationId xmlns:a16="http://schemas.microsoft.com/office/drawing/2014/main" id="{00000000-0008-0000-0900-00000E000000}"/>
            </a:ext>
          </a:extLst>
        </xdr:cNvPr>
        <xdr:cNvSpPr txBox="1"/>
      </xdr:nvSpPr>
      <xdr:spPr>
        <a:xfrm>
          <a:off x="6896100" y="6562726"/>
          <a:ext cx="728382" cy="3597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Meiryo UI" panose="020B0604030504040204" pitchFamily="50" charset="-128"/>
              <a:ea typeface="Meiryo UI" panose="020B0604030504040204" pitchFamily="50" charset="-128"/>
            </a:rPr>
            <a:t>※</a:t>
          </a:r>
          <a:endParaRPr kumimoji="1" lang="ja-JP" altLang="en-US" sz="1100">
            <a:latin typeface="Meiryo UI" panose="020B0604030504040204" pitchFamily="50" charset="-128"/>
            <a:ea typeface="Meiryo UI" panose="020B0604030504040204" pitchFamily="50"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21</xdr:col>
      <xdr:colOff>28575</xdr:colOff>
      <xdr:row>23</xdr:row>
      <xdr:rowOff>0</xdr:rowOff>
    </xdr:from>
    <xdr:to>
      <xdr:col>29</xdr:col>
      <xdr:colOff>180975</xdr:colOff>
      <xdr:row>24</xdr:row>
      <xdr:rowOff>112330</xdr:rowOff>
    </xdr:to>
    <xdr:sp macro="" textlink="">
      <xdr:nvSpPr>
        <xdr:cNvPr id="2" name="BarCodeCtrl1" hidden="1">
          <a:extLst>
            <a:ext uri="{63B3BB69-23CF-44E3-9099-C40C66FF867C}">
              <a14:compatExt xmlns:a14="http://schemas.microsoft.com/office/drawing/2010/main" spid="_x0000_s19457"/>
            </a:ext>
            <a:ext uri="{FF2B5EF4-FFF2-40B4-BE49-F238E27FC236}">
              <a16:creationId xmlns:a16="http://schemas.microsoft.com/office/drawing/2014/main" id="{00000000-0008-0000-0400-0000014C0000}"/>
            </a:ext>
          </a:extLst>
        </xdr:cNvPr>
        <xdr:cNvSpPr/>
      </xdr:nvSpPr>
      <xdr:spPr bwMode="auto">
        <a:xfrm>
          <a:off x="4229100" y="9163050"/>
          <a:ext cx="175260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26</xdr:col>
      <xdr:colOff>67236</xdr:colOff>
      <xdr:row>0</xdr:row>
      <xdr:rowOff>0</xdr:rowOff>
    </xdr:from>
    <xdr:ext cx="930088" cy="306944"/>
    <xdr:sp macro="" textlink="">
      <xdr:nvSpPr>
        <xdr:cNvPr id="5" name="テキスト ボックス 4">
          <a:extLst>
            <a:ext uri="{FF2B5EF4-FFF2-40B4-BE49-F238E27FC236}">
              <a16:creationId xmlns:a16="http://schemas.microsoft.com/office/drawing/2014/main" id="{00000000-0008-0000-0A00-000005000000}"/>
            </a:ext>
          </a:extLst>
        </xdr:cNvPr>
        <xdr:cNvSpPr txBox="1"/>
      </xdr:nvSpPr>
      <xdr:spPr>
        <a:xfrm>
          <a:off x="5311589" y="0"/>
          <a:ext cx="930088" cy="306944"/>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spAutoFit/>
        </a:bodyPr>
        <a:lstStyle/>
        <a:p>
          <a:pPr algn="ctr"/>
          <a:r>
            <a:rPr kumimoji="1" lang="ja-JP" altLang="en-US" sz="1000" b="1"/>
            <a:t>変更</a:t>
          </a:r>
        </a:p>
      </xdr:txBody>
    </xdr:sp>
    <xdr:clientData/>
  </xdr:oneCellAnchor>
</xdr:wsDr>
</file>

<file path=xl/drawings/drawing11.xml><?xml version="1.0" encoding="utf-8"?>
<xdr:wsDr xmlns:xdr="http://schemas.openxmlformats.org/drawingml/2006/spreadsheetDrawing" xmlns:a="http://schemas.openxmlformats.org/drawingml/2006/main">
  <xdr:twoCellAnchor editAs="oneCell">
    <xdr:from>
      <xdr:col>21</xdr:col>
      <xdr:colOff>123825</xdr:colOff>
      <xdr:row>52</xdr:row>
      <xdr:rowOff>0</xdr:rowOff>
    </xdr:from>
    <xdr:to>
      <xdr:col>29</xdr:col>
      <xdr:colOff>95250</xdr:colOff>
      <xdr:row>53</xdr:row>
      <xdr:rowOff>120161</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00000000-0008-0000-0500-000001500000}"/>
            </a:ext>
          </a:extLst>
        </xdr:cNvPr>
        <xdr:cNvSpPr/>
      </xdr:nvSpPr>
      <xdr:spPr bwMode="auto">
        <a:xfrm>
          <a:off x="4324350" y="8153400"/>
          <a:ext cx="15716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21</xdr:col>
      <xdr:colOff>123825</xdr:colOff>
      <xdr:row>45</xdr:row>
      <xdr:rowOff>0</xdr:rowOff>
    </xdr:from>
    <xdr:to>
      <xdr:col>29</xdr:col>
      <xdr:colOff>95250</xdr:colOff>
      <xdr:row>46</xdr:row>
      <xdr:rowOff>120161</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00000000-0008-0000-0500-000001500000}"/>
            </a:ext>
          </a:extLst>
        </xdr:cNvPr>
        <xdr:cNvSpPr/>
      </xdr:nvSpPr>
      <xdr:spPr bwMode="auto">
        <a:xfrm>
          <a:off x="4324350" y="7991475"/>
          <a:ext cx="1571625" cy="29161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771525</xdr:colOff>
      <xdr:row>1</xdr:row>
      <xdr:rowOff>0</xdr:rowOff>
    </xdr:from>
    <xdr:to>
      <xdr:col>15</xdr:col>
      <xdr:colOff>59747</xdr:colOff>
      <xdr:row>2</xdr:row>
      <xdr:rowOff>238125</xdr:rowOff>
    </xdr:to>
    <xdr:sp macro="" textlink="">
      <xdr:nvSpPr>
        <xdr:cNvPr id="2" name="BarCodeCtrl1" hidden="1">
          <a:extLst>
            <a:ext uri="{63B3BB69-23CF-44E3-9099-C40C66FF867C}">
              <a14:compatExt xmlns:a14="http://schemas.microsoft.com/office/drawing/2010/main" spid="_x0000_s12289"/>
            </a:ext>
            <a:ext uri="{FF2B5EF4-FFF2-40B4-BE49-F238E27FC236}">
              <a16:creationId xmlns:a16="http://schemas.microsoft.com/office/drawing/2014/main" id="{00000000-0008-0000-0200-000001300000}"/>
            </a:ext>
          </a:extLst>
        </xdr:cNvPr>
        <xdr:cNvSpPr/>
      </xdr:nvSpPr>
      <xdr:spPr bwMode="auto">
        <a:xfrm>
          <a:off x="14487525" y="66675"/>
          <a:ext cx="1724024" cy="5715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12</xdr:col>
      <xdr:colOff>0</xdr:colOff>
      <xdr:row>1</xdr:row>
      <xdr:rowOff>0</xdr:rowOff>
    </xdr:from>
    <xdr:ext cx="1476000" cy="435697"/>
    <xdr:sp macro="" textlink="">
      <xdr:nvSpPr>
        <xdr:cNvPr id="5" name="テキスト ボックス 4">
          <a:extLst>
            <a:ext uri="{FF2B5EF4-FFF2-40B4-BE49-F238E27FC236}">
              <a16:creationId xmlns:a16="http://schemas.microsoft.com/office/drawing/2014/main" id="{00000000-0008-0000-0D00-000005000000}"/>
            </a:ext>
          </a:extLst>
        </xdr:cNvPr>
        <xdr:cNvSpPr txBox="1"/>
      </xdr:nvSpPr>
      <xdr:spPr>
        <a:xfrm>
          <a:off x="13231091" y="69273"/>
          <a:ext cx="1476000" cy="435697"/>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spAutoFit/>
        </a:bodyPr>
        <a:lstStyle/>
        <a:p>
          <a:pPr algn="ctr"/>
          <a:r>
            <a:rPr kumimoji="1" lang="ja-JP" altLang="en-US" sz="1600" b="1"/>
            <a:t>実 績</a:t>
          </a:r>
        </a:p>
      </xdr:txBody>
    </xdr:sp>
    <xdr:clientData/>
  </xdr:oneCellAnchor>
</xdr:wsDr>
</file>

<file path=xl/drawings/drawing14.xml><?xml version="1.0" encoding="utf-8"?>
<xdr:wsDr xmlns:xdr="http://schemas.openxmlformats.org/drawingml/2006/spreadsheetDrawing" xmlns:a="http://schemas.openxmlformats.org/drawingml/2006/main">
  <xdr:twoCellAnchor editAs="oneCell">
    <xdr:from>
      <xdr:col>12</xdr:col>
      <xdr:colOff>0</xdr:colOff>
      <xdr:row>37</xdr:row>
      <xdr:rowOff>47625</xdr:rowOff>
    </xdr:from>
    <xdr:to>
      <xdr:col>13</xdr:col>
      <xdr:colOff>457200</xdr:colOff>
      <xdr:row>40</xdr:row>
      <xdr:rowOff>47626</xdr:rowOff>
    </xdr:to>
    <xdr:sp macro="" textlink="">
      <xdr:nvSpPr>
        <xdr:cNvPr id="2" name="BarCodeCtrl1" hidden="1">
          <a:extLst>
            <a:ext uri="{63B3BB69-23CF-44E3-9099-C40C66FF867C}">
              <a14:compatExt xmlns:a14="http://schemas.microsoft.com/office/drawing/2010/main" spid="_x0000_s11265"/>
            </a:ext>
            <a:ext uri="{FF2B5EF4-FFF2-40B4-BE49-F238E27FC236}">
              <a16:creationId xmlns:a16="http://schemas.microsoft.com/office/drawing/2014/main" id="{00000000-0008-0000-0300-0000012C0000}"/>
            </a:ext>
          </a:extLst>
        </xdr:cNvPr>
        <xdr:cNvSpPr/>
      </xdr:nvSpPr>
      <xdr:spPr bwMode="auto">
        <a:xfrm>
          <a:off x="12773025" y="8877300"/>
          <a:ext cx="1724025" cy="6000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104775</xdr:colOff>
      <xdr:row>28</xdr:row>
      <xdr:rowOff>114300</xdr:rowOff>
    </xdr:from>
    <xdr:to>
      <xdr:col>2</xdr:col>
      <xdr:colOff>990600</xdr:colOff>
      <xdr:row>33</xdr:row>
      <xdr:rowOff>161924</xdr:rowOff>
    </xdr:to>
    <xdr:sp macro="" textlink="">
      <xdr:nvSpPr>
        <xdr:cNvPr id="3" name="BarCodeCtrl3" hidden="1">
          <a:extLst>
            <a:ext uri="{63B3BB69-23CF-44E3-9099-C40C66FF867C}">
              <a14:compatExt xmlns:a14="http://schemas.microsoft.com/office/drawing/2010/main" spid="_x0000_s11271"/>
            </a:ext>
            <a:ext uri="{FF2B5EF4-FFF2-40B4-BE49-F238E27FC236}">
              <a16:creationId xmlns:a16="http://schemas.microsoft.com/office/drawing/2014/main" id="{00000000-0008-0000-0300-0000072C0000}"/>
            </a:ext>
          </a:extLst>
        </xdr:cNvPr>
        <xdr:cNvSpPr/>
      </xdr:nvSpPr>
      <xdr:spPr bwMode="auto">
        <a:xfrm>
          <a:off x="1047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533400</xdr:colOff>
      <xdr:row>28</xdr:row>
      <xdr:rowOff>114300</xdr:rowOff>
    </xdr:from>
    <xdr:to>
      <xdr:col>3</xdr:col>
      <xdr:colOff>1724025</xdr:colOff>
      <xdr:row>33</xdr:row>
      <xdr:rowOff>161924</xdr:rowOff>
    </xdr:to>
    <xdr:sp macro="" textlink="">
      <xdr:nvSpPr>
        <xdr:cNvPr id="4" name="BarCodeCtrl4" hidden="1">
          <a:extLst>
            <a:ext uri="{63B3BB69-23CF-44E3-9099-C40C66FF867C}">
              <a14:compatExt xmlns:a14="http://schemas.microsoft.com/office/drawing/2010/main" spid="_x0000_s11272"/>
            </a:ext>
            <a:ext uri="{FF2B5EF4-FFF2-40B4-BE49-F238E27FC236}">
              <a16:creationId xmlns:a16="http://schemas.microsoft.com/office/drawing/2014/main" id="{00000000-0008-0000-0300-0000082C0000}"/>
            </a:ext>
          </a:extLst>
        </xdr:cNvPr>
        <xdr:cNvSpPr/>
      </xdr:nvSpPr>
      <xdr:spPr bwMode="auto">
        <a:xfrm>
          <a:off x="20478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85725</xdr:colOff>
      <xdr:row>28</xdr:row>
      <xdr:rowOff>114300</xdr:rowOff>
    </xdr:from>
    <xdr:to>
      <xdr:col>4</xdr:col>
      <xdr:colOff>1266825</xdr:colOff>
      <xdr:row>33</xdr:row>
      <xdr:rowOff>161924</xdr:rowOff>
    </xdr:to>
    <xdr:sp macro="" textlink="">
      <xdr:nvSpPr>
        <xdr:cNvPr id="5" name="BarCodeCtrl5" hidden="1">
          <a:extLst>
            <a:ext uri="{63B3BB69-23CF-44E3-9099-C40C66FF867C}">
              <a14:compatExt xmlns:a14="http://schemas.microsoft.com/office/drawing/2010/main" spid="_x0000_s11273"/>
            </a:ext>
            <a:ext uri="{FF2B5EF4-FFF2-40B4-BE49-F238E27FC236}">
              <a16:creationId xmlns:a16="http://schemas.microsoft.com/office/drawing/2014/main" id="{00000000-0008-0000-0300-0000092C0000}"/>
            </a:ext>
          </a:extLst>
        </xdr:cNvPr>
        <xdr:cNvSpPr/>
      </xdr:nvSpPr>
      <xdr:spPr bwMode="auto">
        <a:xfrm>
          <a:off x="3990975" y="7000875"/>
          <a:ext cx="1181100"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28</xdr:row>
      <xdr:rowOff>114300</xdr:rowOff>
    </xdr:from>
    <xdr:to>
      <xdr:col>6</xdr:col>
      <xdr:colOff>200025</xdr:colOff>
      <xdr:row>33</xdr:row>
      <xdr:rowOff>161924</xdr:rowOff>
    </xdr:to>
    <xdr:sp macro="" textlink="">
      <xdr:nvSpPr>
        <xdr:cNvPr id="6"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942975</xdr:colOff>
      <xdr:row>28</xdr:row>
      <xdr:rowOff>114300</xdr:rowOff>
    </xdr:from>
    <xdr:to>
      <xdr:col>8</xdr:col>
      <xdr:colOff>1019175</xdr:colOff>
      <xdr:row>33</xdr:row>
      <xdr:rowOff>161924</xdr:rowOff>
    </xdr:to>
    <xdr:sp macro="" textlink="">
      <xdr:nvSpPr>
        <xdr:cNvPr id="7" name="BarCodeCtrl7" hidden="1">
          <a:extLst>
            <a:ext uri="{63B3BB69-23CF-44E3-9099-C40C66FF867C}">
              <a14:compatExt xmlns:a14="http://schemas.microsoft.com/office/drawing/2010/main" spid="_x0000_s11275"/>
            </a:ext>
            <a:ext uri="{FF2B5EF4-FFF2-40B4-BE49-F238E27FC236}">
              <a16:creationId xmlns:a16="http://schemas.microsoft.com/office/drawing/2014/main" id="{00000000-0008-0000-0300-00000B2C0000}"/>
            </a:ext>
          </a:extLst>
        </xdr:cNvPr>
        <xdr:cNvSpPr/>
      </xdr:nvSpPr>
      <xdr:spPr bwMode="auto">
        <a:xfrm>
          <a:off x="78390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657225</xdr:colOff>
      <xdr:row>28</xdr:row>
      <xdr:rowOff>114300</xdr:rowOff>
    </xdr:from>
    <xdr:to>
      <xdr:col>10</xdr:col>
      <xdr:colOff>733425</xdr:colOff>
      <xdr:row>33</xdr:row>
      <xdr:rowOff>161924</xdr:rowOff>
    </xdr:to>
    <xdr:sp macro="" textlink="">
      <xdr:nvSpPr>
        <xdr:cNvPr id="8" name="BarCodeCtrl8" hidden="1">
          <a:extLst>
            <a:ext uri="{63B3BB69-23CF-44E3-9099-C40C66FF867C}">
              <a14:compatExt xmlns:a14="http://schemas.microsoft.com/office/drawing/2010/main" spid="_x0000_s11276"/>
            </a:ext>
            <a:ext uri="{FF2B5EF4-FFF2-40B4-BE49-F238E27FC236}">
              <a16:creationId xmlns:a16="http://schemas.microsoft.com/office/drawing/2014/main" id="{00000000-0008-0000-0300-00000C2C0000}"/>
            </a:ext>
          </a:extLst>
        </xdr:cNvPr>
        <xdr:cNvSpPr/>
      </xdr:nvSpPr>
      <xdr:spPr bwMode="auto">
        <a:xfrm>
          <a:off x="97821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238125</xdr:colOff>
      <xdr:row>28</xdr:row>
      <xdr:rowOff>114300</xdr:rowOff>
    </xdr:from>
    <xdr:to>
      <xdr:col>12</xdr:col>
      <xdr:colOff>161925</xdr:colOff>
      <xdr:row>33</xdr:row>
      <xdr:rowOff>161924</xdr:rowOff>
    </xdr:to>
    <xdr:sp macro="" textlink="">
      <xdr:nvSpPr>
        <xdr:cNvPr id="9" name="BarCodeCtrl9" hidden="1">
          <a:extLst>
            <a:ext uri="{63B3BB69-23CF-44E3-9099-C40C66FF867C}">
              <a14:compatExt xmlns:a14="http://schemas.microsoft.com/office/drawing/2010/main" spid="_x0000_s11277"/>
            </a:ext>
            <a:ext uri="{FF2B5EF4-FFF2-40B4-BE49-F238E27FC236}">
              <a16:creationId xmlns:a16="http://schemas.microsoft.com/office/drawing/2014/main" id="{00000000-0008-0000-0300-00000D2C0000}"/>
            </a:ext>
          </a:extLst>
        </xdr:cNvPr>
        <xdr:cNvSpPr/>
      </xdr:nvSpPr>
      <xdr:spPr bwMode="auto">
        <a:xfrm>
          <a:off x="1174432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0</xdr:colOff>
      <xdr:row>28</xdr:row>
      <xdr:rowOff>114300</xdr:rowOff>
    </xdr:from>
    <xdr:to>
      <xdr:col>12</xdr:col>
      <xdr:colOff>1189264</xdr:colOff>
      <xdr:row>33</xdr:row>
      <xdr:rowOff>161924</xdr:rowOff>
    </xdr:to>
    <xdr:sp macro="" textlink="">
      <xdr:nvSpPr>
        <xdr:cNvPr id="10" name="BarCodeCtrl10" hidden="1">
          <a:extLst>
            <a:ext uri="{63B3BB69-23CF-44E3-9099-C40C66FF867C}">
              <a14:compatExt xmlns:a14="http://schemas.microsoft.com/office/drawing/2010/main" spid="_x0000_s11278"/>
            </a:ext>
            <a:ext uri="{FF2B5EF4-FFF2-40B4-BE49-F238E27FC236}">
              <a16:creationId xmlns:a16="http://schemas.microsoft.com/office/drawing/2014/main" id="{00000000-0008-0000-0300-00000E2C0000}"/>
            </a:ext>
          </a:extLst>
        </xdr:cNvPr>
        <xdr:cNvSpPr/>
      </xdr:nvSpPr>
      <xdr:spPr bwMode="auto">
        <a:xfrm>
          <a:off x="12773025" y="7000875"/>
          <a:ext cx="1189264"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10</xdr:col>
      <xdr:colOff>870857</xdr:colOff>
      <xdr:row>0</xdr:row>
      <xdr:rowOff>54428</xdr:rowOff>
    </xdr:from>
    <xdr:ext cx="1476000" cy="435697"/>
    <xdr:sp macro="" textlink="">
      <xdr:nvSpPr>
        <xdr:cNvPr id="11" name="テキスト ボックス 10">
          <a:extLst>
            <a:ext uri="{FF2B5EF4-FFF2-40B4-BE49-F238E27FC236}">
              <a16:creationId xmlns:a16="http://schemas.microsoft.com/office/drawing/2014/main" id="{00000000-0008-0000-0E00-00000B000000}"/>
            </a:ext>
          </a:extLst>
        </xdr:cNvPr>
        <xdr:cNvSpPr txBox="1"/>
      </xdr:nvSpPr>
      <xdr:spPr>
        <a:xfrm>
          <a:off x="12464143" y="54428"/>
          <a:ext cx="1476000" cy="435697"/>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spAutoFit/>
        </a:bodyPr>
        <a:lstStyle/>
        <a:p>
          <a:pPr algn="ctr"/>
          <a:r>
            <a:rPr kumimoji="1" lang="ja-JP" altLang="en-US" sz="1600" b="1"/>
            <a:t>実 績</a:t>
          </a:r>
        </a:p>
      </xdr:txBody>
    </xdr:sp>
    <xdr:clientData/>
  </xdr:oneCellAnchor>
  <xdr:twoCellAnchor editAs="oneCell">
    <xdr:from>
      <xdr:col>5</xdr:col>
      <xdr:colOff>352425</xdr:colOff>
      <xdr:row>28</xdr:row>
      <xdr:rowOff>0</xdr:rowOff>
    </xdr:from>
    <xdr:to>
      <xdr:col>6</xdr:col>
      <xdr:colOff>200025</xdr:colOff>
      <xdr:row>33</xdr:row>
      <xdr:rowOff>42581</xdr:rowOff>
    </xdr:to>
    <xdr:sp macro="" textlink="">
      <xdr:nvSpPr>
        <xdr:cNvPr id="12"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400925"/>
          <a:ext cx="1190625" cy="121415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28</xdr:row>
      <xdr:rowOff>0</xdr:rowOff>
    </xdr:from>
    <xdr:to>
      <xdr:col>6</xdr:col>
      <xdr:colOff>200025</xdr:colOff>
      <xdr:row>33</xdr:row>
      <xdr:rowOff>42580</xdr:rowOff>
    </xdr:to>
    <xdr:sp macro="" textlink="">
      <xdr:nvSpPr>
        <xdr:cNvPr id="13"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400925"/>
          <a:ext cx="1190625" cy="121415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7</xdr:col>
      <xdr:colOff>0</xdr:colOff>
      <xdr:row>28</xdr:row>
      <xdr:rowOff>0</xdr:rowOff>
    </xdr:from>
    <xdr:ext cx="1192306" cy="1224241"/>
    <xdr:sp macro="" textlink="">
      <xdr:nvSpPr>
        <xdr:cNvPr id="14"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7248525" y="7400925"/>
          <a:ext cx="1192306" cy="122424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editAs="oneCell">
    <xdr:from>
      <xdr:col>5</xdr:col>
      <xdr:colOff>352425</xdr:colOff>
      <xdr:row>28</xdr:row>
      <xdr:rowOff>0</xdr:rowOff>
    </xdr:from>
    <xdr:to>
      <xdr:col>6</xdr:col>
      <xdr:colOff>200025</xdr:colOff>
      <xdr:row>33</xdr:row>
      <xdr:rowOff>42581</xdr:rowOff>
    </xdr:to>
    <xdr:sp macro="" textlink="">
      <xdr:nvSpPr>
        <xdr:cNvPr id="19"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400925"/>
          <a:ext cx="1190625" cy="121415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28</xdr:row>
      <xdr:rowOff>0</xdr:rowOff>
    </xdr:from>
    <xdr:to>
      <xdr:col>6</xdr:col>
      <xdr:colOff>200025</xdr:colOff>
      <xdr:row>33</xdr:row>
      <xdr:rowOff>42580</xdr:rowOff>
    </xdr:to>
    <xdr:sp macro="" textlink="">
      <xdr:nvSpPr>
        <xdr:cNvPr id="20"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400925"/>
          <a:ext cx="1190625" cy="121415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6</xdr:col>
      <xdr:colOff>352425</xdr:colOff>
      <xdr:row>28</xdr:row>
      <xdr:rowOff>0</xdr:rowOff>
    </xdr:from>
    <xdr:ext cx="1192306" cy="1224241"/>
    <xdr:sp macro="" textlink="">
      <xdr:nvSpPr>
        <xdr:cNvPr id="21"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7248525" y="7400925"/>
          <a:ext cx="1192306" cy="122424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6</xdr:col>
      <xdr:colOff>0</xdr:colOff>
      <xdr:row>25</xdr:row>
      <xdr:rowOff>190501</xdr:rowOff>
    </xdr:from>
    <xdr:to>
      <xdr:col>6</xdr:col>
      <xdr:colOff>728382</xdr:colOff>
      <xdr:row>26</xdr:row>
      <xdr:rowOff>302559</xdr:rowOff>
    </xdr:to>
    <xdr:sp macro="" textlink="">
      <xdr:nvSpPr>
        <xdr:cNvPr id="22" name="テキスト ボックス 21">
          <a:extLst>
            <a:ext uri="{FF2B5EF4-FFF2-40B4-BE49-F238E27FC236}">
              <a16:creationId xmlns:a16="http://schemas.microsoft.com/office/drawing/2014/main" id="{00000000-0008-0000-0E00-000016000000}"/>
            </a:ext>
          </a:extLst>
        </xdr:cNvPr>
        <xdr:cNvSpPr txBox="1"/>
      </xdr:nvSpPr>
      <xdr:spPr>
        <a:xfrm>
          <a:off x="6896100" y="6562726"/>
          <a:ext cx="728382" cy="3597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Meiryo UI" panose="020B0604030504040204" pitchFamily="50" charset="-128"/>
              <a:ea typeface="Meiryo UI" panose="020B0604030504040204" pitchFamily="50" charset="-128"/>
            </a:rPr>
            <a:t>※</a:t>
          </a:r>
          <a:endParaRPr kumimoji="1" lang="ja-JP" altLang="en-US" sz="1100">
            <a:latin typeface="Meiryo UI" panose="020B0604030504040204" pitchFamily="50" charset="-128"/>
            <a:ea typeface="Meiryo UI" panose="020B060403050404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21</xdr:col>
      <xdr:colOff>123825</xdr:colOff>
      <xdr:row>51</xdr:row>
      <xdr:rowOff>0</xdr:rowOff>
    </xdr:from>
    <xdr:to>
      <xdr:col>29</xdr:col>
      <xdr:colOff>95250</xdr:colOff>
      <xdr:row>52</xdr:row>
      <xdr:rowOff>120162</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00000000-0008-0000-0500-000001500000}"/>
            </a:ext>
          </a:extLst>
        </xdr:cNvPr>
        <xdr:cNvSpPr/>
      </xdr:nvSpPr>
      <xdr:spPr bwMode="auto">
        <a:xfrm>
          <a:off x="4324350" y="8153400"/>
          <a:ext cx="15716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21</xdr:col>
      <xdr:colOff>123825</xdr:colOff>
      <xdr:row>40</xdr:row>
      <xdr:rowOff>0</xdr:rowOff>
    </xdr:from>
    <xdr:to>
      <xdr:col>29</xdr:col>
      <xdr:colOff>95250</xdr:colOff>
      <xdr:row>41</xdr:row>
      <xdr:rowOff>112330</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00000000-0008-0000-0500-000001500000}"/>
            </a:ext>
          </a:extLst>
        </xdr:cNvPr>
        <xdr:cNvSpPr/>
      </xdr:nvSpPr>
      <xdr:spPr bwMode="auto">
        <a:xfrm>
          <a:off x="4324350" y="7505700"/>
          <a:ext cx="15716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22"/>
  <sheetViews>
    <sheetView tabSelected="1" view="pageBreakPreview" zoomScale="85" zoomScaleNormal="85" zoomScaleSheetLayoutView="85" workbookViewId="0">
      <selection activeCell="I7" sqref="I7"/>
    </sheetView>
  </sheetViews>
  <sheetFormatPr defaultColWidth="9" defaultRowHeight="18.75"/>
  <cols>
    <col min="1" max="1" width="2" style="193" customWidth="1"/>
    <col min="2" max="2" width="41.375" style="193" customWidth="1"/>
    <col min="3" max="6" width="13.125" style="194" customWidth="1"/>
    <col min="7" max="16384" width="9" style="193"/>
  </cols>
  <sheetData>
    <row r="1" spans="2:6" ht="6.75" customHeight="1"/>
    <row r="2" spans="2:6">
      <c r="C2" s="40"/>
      <c r="D2" s="195" t="s">
        <v>160</v>
      </c>
    </row>
    <row r="3" spans="2:6">
      <c r="C3" s="34"/>
      <c r="D3" s="195" t="s">
        <v>161</v>
      </c>
    </row>
    <row r="4" spans="2:6" ht="8.25" customHeight="1"/>
    <row r="5" spans="2:6">
      <c r="B5" s="37"/>
      <c r="C5" s="36" t="s">
        <v>162</v>
      </c>
      <c r="D5" s="36" t="s">
        <v>163</v>
      </c>
      <c r="E5" s="36" t="s">
        <v>164</v>
      </c>
      <c r="F5" s="36" t="s">
        <v>230</v>
      </c>
    </row>
    <row r="6" spans="2:6">
      <c r="B6" s="38" t="s">
        <v>159</v>
      </c>
      <c r="C6" s="35" t="s">
        <v>156</v>
      </c>
      <c r="D6" s="35" t="s">
        <v>157</v>
      </c>
      <c r="E6" s="44" t="s">
        <v>229</v>
      </c>
      <c r="F6" s="44" t="s">
        <v>191</v>
      </c>
    </row>
    <row r="7" spans="2:6">
      <c r="B7" s="32" t="s">
        <v>155</v>
      </c>
      <c r="C7" s="40" t="s">
        <v>158</v>
      </c>
      <c r="D7" s="40" t="s">
        <v>158</v>
      </c>
      <c r="E7" s="40" t="s">
        <v>158</v>
      </c>
      <c r="F7" s="40" t="s">
        <v>158</v>
      </c>
    </row>
    <row r="8" spans="2:6">
      <c r="B8" s="32" t="s">
        <v>264</v>
      </c>
      <c r="C8" s="40" t="s">
        <v>158</v>
      </c>
      <c r="D8" s="39"/>
      <c r="E8" s="39"/>
      <c r="F8" s="39"/>
    </row>
    <row r="9" spans="2:6">
      <c r="B9" s="32" t="s">
        <v>263</v>
      </c>
      <c r="C9" s="40" t="s">
        <v>158</v>
      </c>
      <c r="D9" s="39"/>
      <c r="E9" s="39"/>
      <c r="F9" s="39"/>
    </row>
    <row r="10" spans="2:6">
      <c r="B10" s="32" t="s">
        <v>205</v>
      </c>
      <c r="C10" s="34" t="s">
        <v>158</v>
      </c>
      <c r="D10" s="39"/>
      <c r="E10" s="39"/>
      <c r="F10" s="39"/>
    </row>
    <row r="11" spans="2:6">
      <c r="B11" s="32" t="s">
        <v>206</v>
      </c>
      <c r="C11" s="34" t="s">
        <v>158</v>
      </c>
      <c r="D11" s="39" t="s">
        <v>298</v>
      </c>
      <c r="E11" s="39"/>
      <c r="F11" s="39"/>
    </row>
    <row r="12" spans="2:6">
      <c r="B12" s="32" t="s">
        <v>207</v>
      </c>
      <c r="C12" s="34" t="s">
        <v>158</v>
      </c>
      <c r="D12" s="39"/>
      <c r="E12" s="39"/>
      <c r="F12" s="39"/>
    </row>
    <row r="13" spans="2:6">
      <c r="B13" s="32" t="s">
        <v>247</v>
      </c>
      <c r="C13" s="39"/>
      <c r="D13" s="40" t="s">
        <v>158</v>
      </c>
      <c r="E13" s="39"/>
      <c r="F13" s="39"/>
    </row>
    <row r="14" spans="2:6">
      <c r="B14" s="32" t="s">
        <v>256</v>
      </c>
      <c r="C14" s="39"/>
      <c r="D14" s="40" t="s">
        <v>158</v>
      </c>
      <c r="E14" s="39"/>
      <c r="F14" s="39"/>
    </row>
    <row r="15" spans="2:6">
      <c r="B15" s="32" t="s">
        <v>208</v>
      </c>
      <c r="C15" s="39"/>
      <c r="D15" s="34" t="s">
        <v>158</v>
      </c>
      <c r="E15" s="39"/>
      <c r="F15" s="39"/>
    </row>
    <row r="16" spans="2:6">
      <c r="B16" s="32" t="s">
        <v>209</v>
      </c>
      <c r="C16" s="39"/>
      <c r="D16" s="34" t="s">
        <v>158</v>
      </c>
      <c r="E16" s="39"/>
      <c r="F16" s="39"/>
    </row>
    <row r="17" spans="2:6">
      <c r="B17" s="32" t="s">
        <v>217</v>
      </c>
      <c r="C17" s="39"/>
      <c r="D17" s="34" t="s">
        <v>158</v>
      </c>
      <c r="E17" s="39"/>
      <c r="F17" s="39"/>
    </row>
    <row r="18" spans="2:6">
      <c r="B18" s="32" t="s">
        <v>258</v>
      </c>
      <c r="C18" s="39"/>
      <c r="D18" s="39"/>
      <c r="E18" s="34" t="s">
        <v>158</v>
      </c>
      <c r="F18" s="39"/>
    </row>
    <row r="19" spans="2:6">
      <c r="B19" s="32" t="s">
        <v>257</v>
      </c>
      <c r="C19" s="39"/>
      <c r="D19" s="39"/>
      <c r="E19" s="39"/>
      <c r="F19" s="40" t="s">
        <v>158</v>
      </c>
    </row>
    <row r="20" spans="2:6">
      <c r="B20" s="32" t="s">
        <v>239</v>
      </c>
      <c r="C20" s="39"/>
      <c r="D20" s="39"/>
      <c r="E20" s="39"/>
      <c r="F20" s="34" t="s">
        <v>158</v>
      </c>
    </row>
    <row r="21" spans="2:6">
      <c r="B21" s="32" t="s">
        <v>240</v>
      </c>
      <c r="C21" s="39"/>
      <c r="D21" s="39"/>
      <c r="E21" s="39"/>
      <c r="F21" s="34" t="s">
        <v>158</v>
      </c>
    </row>
    <row r="22" spans="2:6">
      <c r="B22" s="32" t="s">
        <v>241</v>
      </c>
      <c r="C22" s="39"/>
      <c r="D22" s="39"/>
      <c r="E22" s="39"/>
      <c r="F22" s="34" t="s">
        <v>158</v>
      </c>
    </row>
  </sheetData>
  <sheetProtection algorithmName="SHA-512" hashValue="8QZlrpFlzBHHthI9Wz63Ue5M5WIBqcpMZmgoTkEmCyWADPQ/Wic4WK25l9ClBsyBwB8Fduj3tUy3FFM3K9LE1A==" saltValue="OY3D2b5vsKTAsmjSzH9fnw==" spinCount="100000" sheet="1" objects="1" scenarios="1"/>
  <phoneticPr fontId="1"/>
  <pageMargins left="0.7" right="0.7" top="0.75" bottom="0.75" header="0.3" footer="0.3"/>
  <pageSetup paperSize="9" scale="83"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FFFF00"/>
  </sheetPr>
  <dimension ref="A1:AQ41"/>
  <sheetViews>
    <sheetView showGridLines="0" view="pageBreakPreview" zoomScale="70" zoomScaleNormal="85" zoomScaleSheetLayoutView="70" workbookViewId="0">
      <selection activeCell="L5" sqref="L5:M5"/>
    </sheetView>
  </sheetViews>
  <sheetFormatPr defaultRowHeight="18.75"/>
  <cols>
    <col min="1" max="35" width="2.625" customWidth="1"/>
  </cols>
  <sheetData>
    <row r="1" spans="1:37" ht="32.450000000000003" customHeight="1">
      <c r="A1" s="85"/>
      <c r="B1" s="85"/>
      <c r="C1" s="86" t="s">
        <v>141</v>
      </c>
      <c r="D1" s="85">
        <v>7</v>
      </c>
      <c r="E1" s="85" t="s">
        <v>273</v>
      </c>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row>
    <row r="3" spans="1:37">
      <c r="A3" s="87" t="s">
        <v>147</v>
      </c>
      <c r="B3" s="87"/>
      <c r="C3" s="87"/>
      <c r="D3" s="87"/>
      <c r="E3" s="87"/>
      <c r="F3" s="87"/>
      <c r="G3" s="87"/>
      <c r="H3" s="87"/>
      <c r="I3" s="87"/>
    </row>
    <row r="4" spans="1:37">
      <c r="A4" s="87"/>
      <c r="B4" s="87" t="s">
        <v>145</v>
      </c>
      <c r="C4" s="87"/>
      <c r="D4" s="87"/>
      <c r="E4" s="87"/>
      <c r="F4" s="87"/>
      <c r="G4" s="87"/>
      <c r="H4" s="87"/>
      <c r="I4" s="87"/>
    </row>
    <row r="5" spans="1:37">
      <c r="A5" s="87"/>
      <c r="B5" s="88" t="s">
        <v>0</v>
      </c>
      <c r="C5" s="89"/>
      <c r="D5" s="89"/>
      <c r="E5" s="89"/>
      <c r="F5" s="89"/>
      <c r="G5" s="89"/>
      <c r="H5" s="89"/>
      <c r="I5" s="90"/>
      <c r="J5" s="221" t="s">
        <v>41</v>
      </c>
      <c r="K5" s="222"/>
      <c r="L5" s="212"/>
      <c r="M5" s="214"/>
      <c r="N5" s="91" t="s">
        <v>140</v>
      </c>
      <c r="O5" s="212"/>
      <c r="P5" s="213"/>
      <c r="Q5" s="214"/>
      <c r="R5" s="92" t="s">
        <v>9</v>
      </c>
      <c r="S5" s="212"/>
      <c r="T5" s="213"/>
      <c r="U5" s="214"/>
      <c r="V5" s="91" t="s">
        <v>10</v>
      </c>
    </row>
    <row r="6" spans="1:37">
      <c r="A6" s="87"/>
      <c r="B6" s="93"/>
      <c r="C6" s="93"/>
      <c r="D6" s="93"/>
      <c r="E6" s="93"/>
      <c r="F6" s="93"/>
      <c r="G6" s="93"/>
      <c r="H6" s="93"/>
      <c r="I6" s="93"/>
      <c r="J6" s="94"/>
      <c r="K6" s="94"/>
      <c r="L6" s="94"/>
      <c r="M6" s="94"/>
      <c r="N6" s="95"/>
      <c r="O6" s="94"/>
      <c r="P6" s="94"/>
      <c r="Q6" s="94"/>
      <c r="R6" s="95"/>
      <c r="S6" s="94"/>
      <c r="T6" s="94"/>
      <c r="U6" s="94"/>
      <c r="V6" s="95"/>
    </row>
    <row r="7" spans="1:37">
      <c r="A7" s="87"/>
      <c r="B7" s="96" t="s">
        <v>146</v>
      </c>
      <c r="C7" s="96"/>
      <c r="D7" s="96"/>
      <c r="E7" s="96"/>
      <c r="F7" s="96"/>
      <c r="G7" s="96"/>
      <c r="H7" s="88" t="s">
        <v>189</v>
      </c>
      <c r="I7" s="90"/>
      <c r="J7" s="212"/>
      <c r="K7" s="214"/>
      <c r="M7" s="97"/>
      <c r="N7" s="98"/>
      <c r="O7" s="97"/>
      <c r="P7" s="97"/>
      <c r="Q7" s="97"/>
      <c r="R7" s="98"/>
      <c r="S7" s="97"/>
      <c r="T7" s="97"/>
      <c r="U7" s="97"/>
      <c r="V7" s="98"/>
    </row>
    <row r="8" spans="1:37">
      <c r="A8" s="87"/>
      <c r="B8" s="88" t="s">
        <v>0</v>
      </c>
      <c r="C8" s="89"/>
      <c r="D8" s="89"/>
      <c r="E8" s="89"/>
      <c r="F8" s="89"/>
      <c r="G8" s="89"/>
      <c r="H8" s="89"/>
      <c r="I8" s="90"/>
      <c r="J8" s="223" t="s">
        <v>41</v>
      </c>
      <c r="K8" s="224"/>
      <c r="L8" s="225"/>
      <c r="M8" s="226"/>
      <c r="N8" s="99" t="s">
        <v>42</v>
      </c>
      <c r="O8" s="225"/>
      <c r="P8" s="227"/>
      <c r="Q8" s="226"/>
      <c r="R8" s="32" t="s">
        <v>9</v>
      </c>
      <c r="S8" s="225"/>
      <c r="T8" s="227"/>
      <c r="U8" s="226"/>
      <c r="V8" s="99" t="s">
        <v>10</v>
      </c>
    </row>
    <row r="9" spans="1:37">
      <c r="A9" s="87"/>
      <c r="B9" s="88" t="s">
        <v>188</v>
      </c>
      <c r="C9" s="89"/>
      <c r="D9" s="89"/>
      <c r="E9" s="89"/>
      <c r="F9" s="89"/>
      <c r="G9" s="89"/>
      <c r="H9" s="89"/>
      <c r="I9" s="90"/>
      <c r="J9" s="229"/>
      <c r="K9" s="230"/>
      <c r="L9" s="230"/>
      <c r="M9" s="230"/>
      <c r="N9" s="230"/>
      <c r="O9" s="230"/>
      <c r="P9" s="231"/>
      <c r="Q9" s="39" t="s">
        <v>108</v>
      </c>
      <c r="S9" s="94"/>
      <c r="T9" s="94"/>
      <c r="U9" s="94"/>
      <c r="V9" s="95"/>
    </row>
    <row r="10" spans="1:37">
      <c r="A10" s="87"/>
      <c r="B10" s="232" t="s">
        <v>166</v>
      </c>
      <c r="C10" s="233"/>
      <c r="D10" s="233"/>
      <c r="E10" s="233"/>
      <c r="F10" s="233"/>
      <c r="G10" s="233"/>
      <c r="H10" s="233"/>
      <c r="I10" s="234"/>
      <c r="J10" s="277"/>
      <c r="K10" s="278"/>
      <c r="L10" s="278"/>
      <c r="M10" s="278"/>
      <c r="N10" s="278"/>
      <c r="O10" s="278"/>
      <c r="P10" s="278"/>
      <c r="Q10" s="278"/>
      <c r="R10" s="278"/>
      <c r="S10" s="278"/>
      <c r="T10" s="278"/>
      <c r="U10" s="278"/>
      <c r="V10" s="278"/>
      <c r="W10" s="278"/>
      <c r="X10" s="278"/>
      <c r="Y10" s="278"/>
      <c r="Z10" s="278"/>
      <c r="AA10" s="278"/>
      <c r="AB10" s="278"/>
      <c r="AC10" s="278"/>
      <c r="AD10" s="278"/>
      <c r="AE10" s="278"/>
      <c r="AF10" s="278"/>
      <c r="AG10" s="278"/>
      <c r="AH10" s="278"/>
      <c r="AI10" s="279"/>
      <c r="AK10" s="148" t="s">
        <v>186</v>
      </c>
    </row>
    <row r="11" spans="1:37">
      <c r="A11" s="87"/>
      <c r="B11" s="100"/>
      <c r="C11" s="100"/>
      <c r="D11" s="100"/>
      <c r="E11" s="100"/>
      <c r="F11" s="100"/>
      <c r="G11" s="100"/>
      <c r="H11" s="100"/>
      <c r="I11" s="100"/>
      <c r="J11" s="228"/>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c r="AK11" s="149" t="s">
        <v>187</v>
      </c>
    </row>
    <row r="12" spans="1:37">
      <c r="A12" s="87"/>
      <c r="B12" s="96" t="s">
        <v>222</v>
      </c>
      <c r="C12" s="96"/>
      <c r="D12" s="96"/>
      <c r="E12" s="96"/>
      <c r="F12" s="96"/>
      <c r="G12" s="96"/>
      <c r="H12" s="96"/>
      <c r="I12" s="96"/>
      <c r="J12" s="97"/>
      <c r="K12" s="97"/>
      <c r="L12" s="97"/>
      <c r="M12" s="97"/>
      <c r="N12" s="98"/>
      <c r="O12" s="97"/>
      <c r="P12" s="97"/>
      <c r="Q12" s="97"/>
      <c r="R12" s="98"/>
      <c r="S12" s="97"/>
      <c r="T12" s="97"/>
      <c r="U12" s="97"/>
      <c r="V12" s="98"/>
      <c r="AK12" s="149" t="s">
        <v>185</v>
      </c>
    </row>
    <row r="13" spans="1:37">
      <c r="A13" s="87"/>
      <c r="B13" s="232" t="s">
        <v>150</v>
      </c>
      <c r="C13" s="233"/>
      <c r="D13" s="233"/>
      <c r="E13" s="233"/>
      <c r="F13" s="233"/>
      <c r="G13" s="233"/>
      <c r="H13" s="233"/>
      <c r="I13" s="234"/>
      <c r="J13" s="221" t="s">
        <v>41</v>
      </c>
      <c r="K13" s="222"/>
      <c r="L13" s="212"/>
      <c r="M13" s="214"/>
      <c r="N13" s="91" t="s">
        <v>42</v>
      </c>
      <c r="O13" s="212"/>
      <c r="P13" s="213"/>
      <c r="Q13" s="214"/>
      <c r="R13" s="92" t="s">
        <v>9</v>
      </c>
      <c r="S13" s="212"/>
      <c r="T13" s="213"/>
      <c r="U13" s="214"/>
      <c r="V13" s="91" t="s">
        <v>10</v>
      </c>
    </row>
    <row r="14" spans="1:37">
      <c r="A14" s="87"/>
      <c r="B14" s="274" t="s">
        <v>148</v>
      </c>
      <c r="C14" s="274"/>
      <c r="D14" s="274"/>
      <c r="E14" s="274"/>
      <c r="F14" s="274"/>
      <c r="G14" s="274"/>
      <c r="H14" s="274"/>
      <c r="I14" s="274"/>
      <c r="J14" s="275" t="s">
        <v>294</v>
      </c>
      <c r="K14" s="275"/>
      <c r="L14" s="275"/>
      <c r="M14" s="276"/>
      <c r="N14" s="276"/>
      <c r="O14" s="276"/>
      <c r="P14" s="276"/>
      <c r="Q14" s="39" t="s">
        <v>149</v>
      </c>
      <c r="S14" s="101"/>
      <c r="T14" s="101"/>
      <c r="U14" s="101"/>
      <c r="Y14" t="s">
        <v>190</v>
      </c>
    </row>
    <row r="15" spans="1:37">
      <c r="A15" s="87"/>
      <c r="B15" s="88" t="s">
        <v>184</v>
      </c>
      <c r="C15" s="89"/>
      <c r="D15" s="89"/>
      <c r="E15" s="89"/>
      <c r="F15" s="89"/>
      <c r="G15" s="89"/>
      <c r="H15" s="89"/>
      <c r="I15" s="90"/>
      <c r="J15" s="229"/>
      <c r="K15" s="230"/>
      <c r="L15" s="230"/>
      <c r="M15" s="230"/>
      <c r="N15" s="230"/>
      <c r="O15" s="230"/>
      <c r="P15" s="231"/>
      <c r="Q15" s="39" t="s">
        <v>108</v>
      </c>
      <c r="S15" s="101"/>
      <c r="T15" s="101"/>
      <c r="U15" s="101"/>
    </row>
    <row r="16" spans="1:37">
      <c r="A16" s="87"/>
      <c r="C16" s="101"/>
      <c r="D16" s="101"/>
      <c r="E16" s="101"/>
    </row>
    <row r="17" spans="1:43">
      <c r="A17" s="87"/>
      <c r="B17" s="96" t="s">
        <v>231</v>
      </c>
      <c r="C17" s="96"/>
      <c r="D17" s="96"/>
      <c r="E17" s="96"/>
      <c r="F17" s="96"/>
      <c r="G17" s="96"/>
      <c r="H17" s="96"/>
      <c r="I17" s="96"/>
      <c r="J17" s="97"/>
      <c r="K17" s="97"/>
      <c r="L17" s="97"/>
      <c r="M17" s="97"/>
      <c r="N17" s="98"/>
      <c r="O17" s="97"/>
      <c r="P17" s="97"/>
      <c r="Q17" s="97"/>
      <c r="R17" s="98"/>
      <c r="S17" s="97"/>
      <c r="T17" s="97"/>
      <c r="U17" s="97"/>
      <c r="V17" s="98"/>
    </row>
    <row r="18" spans="1:43">
      <c r="A18" s="87"/>
      <c r="B18" s="88" t="s">
        <v>0</v>
      </c>
      <c r="C18" s="89"/>
      <c r="D18" s="89"/>
      <c r="E18" s="89"/>
      <c r="F18" s="89"/>
      <c r="G18" s="89"/>
      <c r="H18" s="89"/>
      <c r="I18" s="90"/>
      <c r="J18" s="221" t="s">
        <v>41</v>
      </c>
      <c r="K18" s="222"/>
      <c r="L18" s="212"/>
      <c r="M18" s="214"/>
      <c r="N18" s="91" t="s">
        <v>42</v>
      </c>
      <c r="O18" s="212"/>
      <c r="P18" s="213"/>
      <c r="Q18" s="214"/>
      <c r="R18" s="92" t="s">
        <v>9</v>
      </c>
      <c r="S18" s="212"/>
      <c r="T18" s="213"/>
      <c r="U18" s="214"/>
      <c r="V18" s="91" t="s">
        <v>10</v>
      </c>
    </row>
    <row r="19" spans="1:43">
      <c r="A19" s="87"/>
      <c r="B19" s="87"/>
      <c r="C19" s="87"/>
      <c r="D19" s="87"/>
      <c r="E19" s="87"/>
      <c r="F19" s="87"/>
      <c r="G19" s="87"/>
      <c r="H19" s="87"/>
      <c r="I19" s="87"/>
    </row>
    <row r="20" spans="1:43">
      <c r="A20" s="87" t="s">
        <v>11</v>
      </c>
      <c r="B20" s="87"/>
      <c r="C20" s="87"/>
      <c r="D20" s="87"/>
      <c r="E20" s="87"/>
      <c r="F20" s="87"/>
      <c r="G20" s="87"/>
      <c r="H20" s="87"/>
      <c r="I20" s="87"/>
    </row>
    <row r="21" spans="1:43" ht="30" customHeight="1">
      <c r="A21" s="87"/>
      <c r="B21" s="88" t="s">
        <v>12</v>
      </c>
      <c r="C21" s="89"/>
      <c r="D21" s="89"/>
      <c r="E21" s="89"/>
      <c r="F21" s="89"/>
      <c r="G21" s="89"/>
      <c r="H21" s="89"/>
      <c r="I21" s="90"/>
      <c r="J21" s="268"/>
      <c r="K21" s="269"/>
      <c r="L21" s="269"/>
      <c r="M21" s="269"/>
      <c r="N21" s="269"/>
      <c r="O21" s="269"/>
      <c r="P21" s="269"/>
      <c r="Q21" s="269"/>
      <c r="R21" s="269"/>
      <c r="S21" s="269"/>
      <c r="T21" s="269"/>
      <c r="U21" s="269"/>
      <c r="V21" s="269"/>
      <c r="W21" s="270"/>
      <c r="X21" s="102"/>
      <c r="Y21" s="103"/>
      <c r="Z21" s="103"/>
      <c r="AA21" s="103"/>
      <c r="AB21" s="103"/>
      <c r="AC21" s="103"/>
      <c r="AD21" s="103"/>
      <c r="AE21" s="103"/>
      <c r="AF21" s="103"/>
      <c r="AG21" s="103"/>
      <c r="AH21" s="103"/>
      <c r="AI21" s="104"/>
      <c r="AJ21" s="263" t="s">
        <v>213</v>
      </c>
      <c r="AK21" s="249"/>
      <c r="AL21" s="249"/>
      <c r="AM21" s="249"/>
      <c r="AN21" s="249"/>
      <c r="AO21" s="249"/>
      <c r="AP21" s="250"/>
      <c r="AQ21" s="105"/>
    </row>
    <row r="22" spans="1:43" ht="30" customHeight="1">
      <c r="A22" s="87"/>
      <c r="B22" s="88" t="s">
        <v>1</v>
      </c>
      <c r="C22" s="89"/>
      <c r="D22" s="89"/>
      <c r="E22" s="89"/>
      <c r="F22" s="89"/>
      <c r="G22" s="89"/>
      <c r="H22" s="89"/>
      <c r="I22" s="90"/>
      <c r="J22" s="218"/>
      <c r="K22" s="219"/>
      <c r="L22" s="219"/>
      <c r="M22" s="219"/>
      <c r="N22" s="219"/>
      <c r="O22" s="219"/>
      <c r="P22" s="219"/>
      <c r="Q22" s="219"/>
      <c r="R22" s="219"/>
      <c r="S22" s="219"/>
      <c r="T22" s="219"/>
      <c r="U22" s="219"/>
      <c r="V22" s="219"/>
      <c r="W22" s="219"/>
      <c r="X22" s="219"/>
      <c r="Y22" s="219"/>
      <c r="Z22" s="219"/>
      <c r="AA22" s="219"/>
      <c r="AB22" s="219"/>
      <c r="AC22" s="219"/>
      <c r="AD22" s="219"/>
      <c r="AE22" s="219"/>
      <c r="AF22" s="219"/>
      <c r="AG22" s="219"/>
      <c r="AH22" s="219"/>
      <c r="AI22" s="220"/>
      <c r="AJ22" s="248" t="s">
        <v>13</v>
      </c>
      <c r="AK22" s="249"/>
      <c r="AL22" s="249"/>
      <c r="AM22" s="249"/>
      <c r="AN22" s="249"/>
      <c r="AO22" s="249"/>
      <c r="AP22" s="250"/>
    </row>
    <row r="23" spans="1:43" ht="30" customHeight="1">
      <c r="A23" s="87"/>
      <c r="B23" s="106" t="s">
        <v>2</v>
      </c>
      <c r="C23" s="107"/>
      <c r="D23" s="107"/>
      <c r="E23" s="107"/>
      <c r="F23" s="107"/>
      <c r="G23" s="107"/>
      <c r="H23" s="107"/>
      <c r="I23" s="108"/>
      <c r="J23" s="215" t="s">
        <v>14</v>
      </c>
      <c r="K23" s="216"/>
      <c r="L23" s="217"/>
      <c r="M23" s="253"/>
      <c r="N23" s="254"/>
      <c r="O23" s="254"/>
      <c r="P23" s="109" t="s">
        <v>15</v>
      </c>
      <c r="Q23" s="255"/>
      <c r="R23" s="255"/>
      <c r="S23" s="255"/>
      <c r="T23" s="256"/>
      <c r="U23" s="257"/>
      <c r="V23" s="258"/>
      <c r="W23" s="258"/>
      <c r="X23" s="258"/>
      <c r="Y23" s="258"/>
      <c r="Z23" s="258"/>
      <c r="AA23" s="258"/>
      <c r="AB23" s="258"/>
      <c r="AC23" s="258"/>
      <c r="AD23" s="258"/>
      <c r="AE23" s="258"/>
      <c r="AF23" s="258"/>
      <c r="AG23" s="258"/>
      <c r="AH23" s="258"/>
      <c r="AI23" s="259"/>
      <c r="AJ23" s="248" t="s">
        <v>13</v>
      </c>
      <c r="AK23" s="249"/>
      <c r="AL23" s="249"/>
      <c r="AM23" s="249"/>
      <c r="AN23" s="249"/>
      <c r="AO23" s="249"/>
      <c r="AP23" s="250"/>
    </row>
    <row r="24" spans="1:43" ht="53.45" customHeight="1">
      <c r="A24" s="87"/>
      <c r="B24" s="110"/>
      <c r="C24" s="111"/>
      <c r="D24" s="111"/>
      <c r="E24" s="111"/>
      <c r="F24" s="111"/>
      <c r="G24" s="111"/>
      <c r="H24" s="111"/>
      <c r="I24" s="112"/>
      <c r="J24" s="271" t="s">
        <v>16</v>
      </c>
      <c r="K24" s="272"/>
      <c r="L24" s="273"/>
      <c r="M24" s="260"/>
      <c r="N24" s="261"/>
      <c r="O24" s="261"/>
      <c r="P24" s="261"/>
      <c r="Q24" s="261"/>
      <c r="R24" s="261"/>
      <c r="S24" s="261"/>
      <c r="T24" s="261"/>
      <c r="U24" s="261"/>
      <c r="V24" s="261"/>
      <c r="W24" s="261"/>
      <c r="X24" s="261"/>
      <c r="Y24" s="261"/>
      <c r="Z24" s="261"/>
      <c r="AA24" s="261"/>
      <c r="AB24" s="261"/>
      <c r="AC24" s="261"/>
      <c r="AD24" s="261"/>
      <c r="AE24" s="261"/>
      <c r="AF24" s="261"/>
      <c r="AG24" s="261"/>
      <c r="AH24" s="261"/>
      <c r="AI24" s="262"/>
      <c r="AJ24" s="248" t="s">
        <v>13</v>
      </c>
      <c r="AK24" s="249"/>
      <c r="AL24" s="249"/>
      <c r="AM24" s="249"/>
      <c r="AN24" s="249"/>
      <c r="AO24" s="249"/>
      <c r="AP24" s="250"/>
    </row>
    <row r="25" spans="1:43" ht="30" customHeight="1">
      <c r="A25" s="87"/>
      <c r="B25" s="88" t="s">
        <v>17</v>
      </c>
      <c r="C25" s="89"/>
      <c r="D25" s="89"/>
      <c r="E25" s="89"/>
      <c r="F25" s="89"/>
      <c r="G25" s="89"/>
      <c r="H25" s="89"/>
      <c r="I25" s="90"/>
      <c r="J25" s="218"/>
      <c r="K25" s="219"/>
      <c r="L25" s="219"/>
      <c r="M25" s="219"/>
      <c r="N25" s="219"/>
      <c r="O25" s="219"/>
      <c r="P25" s="219"/>
      <c r="Q25" s="219"/>
      <c r="R25" s="219"/>
      <c r="S25" s="219"/>
      <c r="T25" s="219"/>
      <c r="U25" s="219"/>
      <c r="V25" s="219"/>
      <c r="W25" s="219"/>
      <c r="X25" s="219"/>
      <c r="Y25" s="219"/>
      <c r="Z25" s="219"/>
      <c r="AA25" s="219"/>
      <c r="AB25" s="219"/>
      <c r="AC25" s="219"/>
      <c r="AD25" s="219"/>
      <c r="AE25" s="219"/>
      <c r="AF25" s="219"/>
      <c r="AG25" s="219"/>
      <c r="AH25" s="219"/>
      <c r="AI25" s="220"/>
      <c r="AJ25" s="248" t="s">
        <v>13</v>
      </c>
      <c r="AK25" s="249"/>
      <c r="AL25" s="249"/>
      <c r="AM25" s="249"/>
      <c r="AN25" s="249"/>
      <c r="AO25" s="249"/>
      <c r="AP25" s="250"/>
    </row>
    <row r="26" spans="1:43" ht="30" customHeight="1">
      <c r="A26" s="87"/>
      <c r="B26" s="88" t="s">
        <v>18</v>
      </c>
      <c r="C26" s="89"/>
      <c r="D26" s="89"/>
      <c r="E26" s="89"/>
      <c r="F26" s="89"/>
      <c r="G26" s="89"/>
      <c r="H26" s="89"/>
      <c r="I26" s="90"/>
      <c r="J26" s="218"/>
      <c r="K26" s="219"/>
      <c r="L26" s="219"/>
      <c r="M26" s="219"/>
      <c r="N26" s="219"/>
      <c r="O26" s="219"/>
      <c r="P26" s="219"/>
      <c r="Q26" s="219"/>
      <c r="R26" s="219"/>
      <c r="S26" s="219"/>
      <c r="T26" s="219"/>
      <c r="U26" s="219"/>
      <c r="V26" s="219"/>
      <c r="W26" s="219"/>
      <c r="X26" s="219"/>
      <c r="Y26" s="219"/>
      <c r="Z26" s="219"/>
      <c r="AA26" s="219"/>
      <c r="AB26" s="219"/>
      <c r="AC26" s="219"/>
      <c r="AD26" s="219"/>
      <c r="AE26" s="219"/>
      <c r="AF26" s="219"/>
      <c r="AG26" s="219"/>
      <c r="AH26" s="219"/>
      <c r="AI26" s="220"/>
      <c r="AJ26" s="248" t="s">
        <v>13</v>
      </c>
      <c r="AK26" s="249"/>
      <c r="AL26" s="249"/>
      <c r="AM26" s="249"/>
      <c r="AN26" s="249"/>
      <c r="AO26" s="249"/>
      <c r="AP26" s="250"/>
    </row>
    <row r="27" spans="1:43">
      <c r="A27" s="87"/>
      <c r="B27" s="87"/>
      <c r="C27" s="87"/>
      <c r="D27" s="87"/>
      <c r="E27" s="87"/>
      <c r="F27" s="87"/>
      <c r="G27" s="87"/>
      <c r="H27" s="87"/>
      <c r="I27" s="87"/>
    </row>
    <row r="28" spans="1:43">
      <c r="A28" s="87" t="s">
        <v>19</v>
      </c>
      <c r="B28" s="87"/>
      <c r="C28" s="87"/>
      <c r="D28" s="87"/>
      <c r="E28" s="87"/>
      <c r="F28" s="87"/>
      <c r="G28" s="87"/>
      <c r="H28" s="87"/>
      <c r="I28" s="87"/>
    </row>
    <row r="29" spans="1:43" ht="30" customHeight="1">
      <c r="A29" s="87"/>
      <c r="B29" s="88" t="s">
        <v>20</v>
      </c>
      <c r="C29" s="89"/>
      <c r="D29" s="89"/>
      <c r="E29" s="89"/>
      <c r="F29" s="89"/>
      <c r="G29" s="89"/>
      <c r="H29" s="89"/>
      <c r="I29" s="90"/>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39"/>
      <c r="AG29" s="239"/>
      <c r="AH29" s="239"/>
      <c r="AI29" s="239"/>
      <c r="AJ29" s="248" t="s">
        <v>21</v>
      </c>
      <c r="AK29" s="249"/>
      <c r="AL29" s="249"/>
      <c r="AM29" s="249"/>
      <c r="AN29" s="249"/>
      <c r="AO29" s="249"/>
      <c r="AP29" s="250"/>
    </row>
    <row r="30" spans="1:43" ht="30" customHeight="1">
      <c r="A30" s="87"/>
      <c r="B30" s="88" t="s">
        <v>3</v>
      </c>
      <c r="C30" s="89"/>
      <c r="D30" s="89"/>
      <c r="E30" s="89"/>
      <c r="F30" s="89"/>
      <c r="G30" s="89"/>
      <c r="H30" s="89"/>
      <c r="I30" s="90"/>
      <c r="J30" s="267"/>
      <c r="K30" s="267"/>
      <c r="L30" s="267"/>
      <c r="M30" s="267"/>
      <c r="N30" s="267"/>
      <c r="O30" s="267"/>
      <c r="P30" s="267"/>
      <c r="Q30" s="267"/>
      <c r="R30" s="267"/>
      <c r="S30" s="267"/>
      <c r="T30" s="267"/>
      <c r="U30" s="267"/>
      <c r="V30" s="267"/>
      <c r="W30" s="267"/>
      <c r="X30" s="267"/>
      <c r="Y30" s="267"/>
      <c r="Z30" s="267"/>
      <c r="AA30" s="267"/>
      <c r="AB30" s="267"/>
      <c r="AC30" s="267"/>
      <c r="AD30" s="267"/>
      <c r="AE30" s="267"/>
      <c r="AF30" s="267"/>
      <c r="AG30" s="267"/>
      <c r="AH30" s="267"/>
      <c r="AI30" s="267"/>
      <c r="AJ30" s="248" t="s">
        <v>22</v>
      </c>
      <c r="AK30" s="249"/>
      <c r="AL30" s="249"/>
      <c r="AM30" s="249"/>
      <c r="AN30" s="249"/>
      <c r="AO30" s="249"/>
      <c r="AP30" s="250"/>
    </row>
    <row r="31" spans="1:43" ht="30" customHeight="1">
      <c r="A31" s="87"/>
      <c r="B31" s="88" t="s">
        <v>4</v>
      </c>
      <c r="C31" s="89"/>
      <c r="D31" s="89"/>
      <c r="E31" s="89"/>
      <c r="F31" s="89"/>
      <c r="G31" s="89"/>
      <c r="H31" s="89"/>
      <c r="I31" s="89"/>
      <c r="J31" s="264"/>
      <c r="K31" s="265"/>
      <c r="L31" s="265"/>
      <c r="M31" s="265"/>
      <c r="N31" s="265"/>
      <c r="O31" s="113" t="s">
        <v>15</v>
      </c>
      <c r="P31" s="265"/>
      <c r="Q31" s="265"/>
      <c r="R31" s="265"/>
      <c r="S31" s="265"/>
      <c r="T31" s="265"/>
      <c r="U31" s="265"/>
      <c r="V31" s="265"/>
      <c r="W31" s="265"/>
      <c r="X31" s="113" t="s">
        <v>15</v>
      </c>
      <c r="Y31" s="265"/>
      <c r="Z31" s="265"/>
      <c r="AA31" s="265"/>
      <c r="AB31" s="265"/>
      <c r="AC31" s="265"/>
      <c r="AD31" s="265"/>
      <c r="AE31" s="265"/>
      <c r="AF31" s="265"/>
      <c r="AG31" s="265"/>
      <c r="AH31" s="265"/>
      <c r="AI31" s="266"/>
      <c r="AJ31" s="249" t="s">
        <v>23</v>
      </c>
      <c r="AK31" s="249"/>
      <c r="AL31" s="249"/>
      <c r="AM31" s="249"/>
      <c r="AN31" s="249"/>
      <c r="AO31" s="249"/>
      <c r="AP31" s="250"/>
    </row>
    <row r="32" spans="1:43" ht="30" customHeight="1">
      <c r="A32" s="87"/>
      <c r="B32" s="110" t="s">
        <v>5</v>
      </c>
      <c r="C32" s="111"/>
      <c r="D32" s="111"/>
      <c r="E32" s="111"/>
      <c r="F32" s="111"/>
      <c r="G32" s="111"/>
      <c r="H32" s="111"/>
      <c r="I32" s="112"/>
      <c r="J32" s="251"/>
      <c r="K32" s="252"/>
      <c r="L32" s="252"/>
      <c r="M32" s="252"/>
      <c r="N32" s="252"/>
      <c r="O32" s="252"/>
      <c r="P32" s="252"/>
      <c r="Q32" s="252"/>
      <c r="R32" s="252"/>
      <c r="S32" s="252"/>
      <c r="T32" s="252"/>
      <c r="U32" s="252"/>
      <c r="V32" s="252"/>
      <c r="W32" s="252"/>
      <c r="X32" s="252"/>
      <c r="Y32" s="252"/>
      <c r="Z32" s="252"/>
      <c r="AA32" s="252"/>
      <c r="AB32" s="252"/>
      <c r="AC32" s="252"/>
      <c r="AD32" s="252"/>
      <c r="AE32" s="252"/>
      <c r="AF32" s="252"/>
      <c r="AG32" s="252"/>
      <c r="AH32" s="252"/>
      <c r="AI32" s="252"/>
      <c r="AJ32" s="248" t="s">
        <v>24</v>
      </c>
      <c r="AK32" s="249"/>
      <c r="AL32" s="249"/>
      <c r="AM32" s="249"/>
      <c r="AN32" s="249"/>
      <c r="AO32" s="249"/>
      <c r="AP32" s="250"/>
    </row>
    <row r="33" spans="1:42">
      <c r="A33" s="87"/>
      <c r="B33" s="87"/>
      <c r="C33" s="87"/>
      <c r="D33" s="87"/>
      <c r="E33" s="87"/>
      <c r="F33" s="87"/>
      <c r="G33" s="87"/>
      <c r="H33" s="87"/>
      <c r="I33" s="87"/>
    </row>
    <row r="34" spans="1:42">
      <c r="A34" s="87" t="s">
        <v>25</v>
      </c>
      <c r="B34" s="87"/>
      <c r="C34" s="87"/>
      <c r="D34" s="87"/>
      <c r="E34" s="87"/>
      <c r="F34" s="87"/>
      <c r="G34" s="87"/>
      <c r="H34" s="87"/>
      <c r="I34" s="87"/>
      <c r="AJ34" s="121" t="s">
        <v>127</v>
      </c>
    </row>
    <row r="35" spans="1:42" ht="30" customHeight="1">
      <c r="A35" s="87"/>
      <c r="B35" s="88" t="s">
        <v>6</v>
      </c>
      <c r="C35" s="89"/>
      <c r="D35" s="89"/>
      <c r="E35" s="89"/>
      <c r="F35" s="89"/>
      <c r="G35" s="89"/>
      <c r="H35" s="89"/>
      <c r="I35" s="90"/>
      <c r="J35" s="239"/>
      <c r="K35" s="239"/>
      <c r="L35" s="239"/>
      <c r="M35" s="239"/>
      <c r="N35" s="239"/>
      <c r="O35" s="239"/>
      <c r="P35" s="239"/>
      <c r="Q35" s="239"/>
      <c r="R35" s="239"/>
      <c r="S35" s="239"/>
      <c r="T35" s="247" t="s">
        <v>265</v>
      </c>
      <c r="U35" s="247"/>
      <c r="V35" s="247"/>
      <c r="W35" s="247"/>
      <c r="X35" s="243" t="s">
        <v>26</v>
      </c>
      <c r="Y35" s="244"/>
      <c r="Z35" s="244"/>
      <c r="AA35" s="244"/>
      <c r="AB35" s="244"/>
      <c r="AC35" s="244"/>
      <c r="AD35" s="244"/>
      <c r="AE35" s="244"/>
      <c r="AF35" s="244"/>
      <c r="AG35" s="244"/>
      <c r="AH35" s="244"/>
      <c r="AI35" s="244"/>
      <c r="AJ35" s="236" t="s">
        <v>126</v>
      </c>
      <c r="AK35" s="236"/>
      <c r="AL35" s="236"/>
      <c r="AM35" s="236"/>
      <c r="AN35" s="236"/>
      <c r="AO35" s="236"/>
      <c r="AP35" s="236"/>
    </row>
    <row r="36" spans="1:42" ht="30" customHeight="1">
      <c r="A36" s="87"/>
      <c r="B36" s="88" t="s">
        <v>7</v>
      </c>
      <c r="C36" s="89"/>
      <c r="D36" s="89"/>
      <c r="E36" s="89"/>
      <c r="F36" s="89"/>
      <c r="G36" s="89"/>
      <c r="H36" s="89"/>
      <c r="I36" s="90"/>
      <c r="J36" s="239"/>
      <c r="K36" s="239"/>
      <c r="L36" s="239"/>
      <c r="M36" s="239"/>
      <c r="N36" s="239"/>
      <c r="O36" s="239"/>
      <c r="P36" s="239"/>
      <c r="Q36" s="239"/>
      <c r="R36" s="239"/>
      <c r="S36" s="239"/>
      <c r="T36" s="247" t="s">
        <v>210</v>
      </c>
      <c r="U36" s="247"/>
      <c r="V36" s="247"/>
      <c r="W36" s="247"/>
      <c r="X36" s="243" t="s">
        <v>26</v>
      </c>
      <c r="Y36" s="244"/>
      <c r="Z36" s="244"/>
      <c r="AA36" s="244"/>
      <c r="AB36" s="244"/>
      <c r="AC36" s="244"/>
      <c r="AD36" s="244"/>
      <c r="AE36" s="244"/>
      <c r="AF36" s="244"/>
      <c r="AG36" s="244"/>
      <c r="AH36" s="244"/>
      <c r="AI36" s="244"/>
      <c r="AJ36" s="236" t="s">
        <v>27</v>
      </c>
      <c r="AK36" s="237"/>
      <c r="AL36" s="237"/>
      <c r="AM36" s="237"/>
      <c r="AN36" s="237"/>
      <c r="AO36" s="237"/>
      <c r="AP36" s="237"/>
    </row>
    <row r="37" spans="1:42" ht="30" customHeight="1">
      <c r="A37" s="87"/>
      <c r="B37" s="242" t="s">
        <v>28</v>
      </c>
      <c r="C37" s="233"/>
      <c r="D37" s="233"/>
      <c r="E37" s="233"/>
      <c r="F37" s="233"/>
      <c r="G37" s="233"/>
      <c r="H37" s="233"/>
      <c r="I37" s="234"/>
      <c r="J37" s="240"/>
      <c r="K37" s="240"/>
      <c r="L37" s="240"/>
      <c r="M37" s="240"/>
      <c r="N37" s="240"/>
      <c r="O37" s="240"/>
      <c r="P37" s="240"/>
      <c r="Q37" s="240"/>
      <c r="R37" s="240"/>
      <c r="S37" s="240"/>
      <c r="T37" s="243" t="s">
        <v>29</v>
      </c>
      <c r="U37" s="243"/>
      <c r="V37" s="243"/>
      <c r="W37" s="243"/>
      <c r="X37" s="243"/>
      <c r="Y37" s="243"/>
      <c r="Z37" s="243"/>
      <c r="AA37" s="243"/>
      <c r="AB37" s="243"/>
      <c r="AC37" s="243"/>
      <c r="AD37" s="243"/>
      <c r="AE37" s="243"/>
      <c r="AF37" s="243"/>
      <c r="AG37" s="243"/>
      <c r="AH37" s="243"/>
      <c r="AI37" s="243"/>
      <c r="AJ37" s="237" t="s">
        <v>30</v>
      </c>
      <c r="AK37" s="237"/>
      <c r="AL37" s="237"/>
      <c r="AM37" s="237"/>
      <c r="AN37" s="237"/>
      <c r="AO37" s="237"/>
      <c r="AP37" s="237"/>
    </row>
    <row r="38" spans="1:42" ht="30" customHeight="1">
      <c r="A38" s="87"/>
      <c r="B38" s="88" t="s">
        <v>31</v>
      </c>
      <c r="C38" s="89"/>
      <c r="D38" s="89"/>
      <c r="E38" s="89"/>
      <c r="F38" s="89"/>
      <c r="G38" s="89"/>
      <c r="H38" s="89"/>
      <c r="I38" s="90"/>
      <c r="J38" s="241"/>
      <c r="K38" s="241"/>
      <c r="L38" s="241"/>
      <c r="M38" s="241"/>
      <c r="N38" s="241"/>
      <c r="O38" s="241"/>
      <c r="P38" s="241"/>
      <c r="Q38" s="241"/>
      <c r="R38" s="241"/>
      <c r="S38" s="241"/>
      <c r="T38" s="243" t="s">
        <v>32</v>
      </c>
      <c r="U38" s="243"/>
      <c r="V38" s="243"/>
      <c r="W38" s="243"/>
      <c r="X38" s="243"/>
      <c r="Y38" s="243"/>
      <c r="Z38" s="243"/>
      <c r="AA38" s="243"/>
      <c r="AB38" s="243"/>
      <c r="AC38" s="243"/>
      <c r="AD38" s="243"/>
      <c r="AE38" s="243"/>
      <c r="AF38" s="243"/>
      <c r="AG38" s="243"/>
      <c r="AH38" s="243"/>
      <c r="AI38" s="243"/>
      <c r="AJ38" s="237" t="s">
        <v>33</v>
      </c>
      <c r="AK38" s="237"/>
      <c r="AL38" s="237"/>
      <c r="AM38" s="237"/>
      <c r="AN38" s="237"/>
      <c r="AO38" s="237"/>
      <c r="AP38" s="237"/>
    </row>
    <row r="39" spans="1:42" ht="30" customHeight="1">
      <c r="A39" s="87"/>
      <c r="B39" s="88" t="s">
        <v>34</v>
      </c>
      <c r="C39" s="89"/>
      <c r="D39" s="89"/>
      <c r="E39" s="89"/>
      <c r="F39" s="89"/>
      <c r="G39" s="89"/>
      <c r="H39" s="89"/>
      <c r="I39" s="90"/>
      <c r="J39" s="239"/>
      <c r="K39" s="239"/>
      <c r="L39" s="239"/>
      <c r="M39" s="239"/>
      <c r="N39" s="239"/>
      <c r="O39" s="239"/>
      <c r="P39" s="245" t="s">
        <v>125</v>
      </c>
      <c r="Q39" s="245"/>
      <c r="R39" s="245"/>
      <c r="S39" s="245"/>
      <c r="T39" s="245"/>
      <c r="U39" s="245"/>
      <c r="V39" s="245"/>
      <c r="W39" s="245"/>
      <c r="X39" s="245"/>
      <c r="Y39" s="245"/>
      <c r="Z39" s="245"/>
      <c r="AA39" s="245"/>
      <c r="AB39" s="245"/>
      <c r="AC39" s="245"/>
      <c r="AD39" s="245"/>
      <c r="AE39" s="245"/>
      <c r="AF39" s="245"/>
      <c r="AG39" s="245"/>
      <c r="AH39" s="245"/>
      <c r="AI39" s="245"/>
      <c r="AJ39" s="237" t="s">
        <v>35</v>
      </c>
      <c r="AK39" s="237"/>
      <c r="AL39" s="237"/>
      <c r="AM39" s="237"/>
      <c r="AN39" s="237"/>
      <c r="AO39" s="237"/>
      <c r="AP39" s="237"/>
    </row>
    <row r="40" spans="1:42" ht="30" customHeight="1">
      <c r="A40" s="87"/>
      <c r="B40" s="88" t="s">
        <v>36</v>
      </c>
      <c r="C40" s="89"/>
      <c r="D40" s="89"/>
      <c r="E40" s="89"/>
      <c r="F40" s="89"/>
      <c r="G40" s="89"/>
      <c r="H40" s="89"/>
      <c r="I40" s="90"/>
      <c r="J40" s="246"/>
      <c r="K40" s="246"/>
      <c r="L40" s="246"/>
      <c r="M40" s="246"/>
      <c r="N40" s="246"/>
      <c r="O40" s="246"/>
      <c r="P40" s="246"/>
      <c r="Q40" s="246"/>
      <c r="R40" s="246"/>
      <c r="S40" s="246"/>
      <c r="T40" s="243" t="s">
        <v>37</v>
      </c>
      <c r="U40" s="244"/>
      <c r="V40" s="244"/>
      <c r="W40" s="244"/>
      <c r="X40" s="244"/>
      <c r="Y40" s="244"/>
      <c r="Z40" s="244"/>
      <c r="AA40" s="244"/>
      <c r="AB40" s="244"/>
      <c r="AC40" s="244"/>
      <c r="AD40" s="244"/>
      <c r="AE40" s="244"/>
      <c r="AF40" s="244"/>
      <c r="AG40" s="244"/>
      <c r="AH40" s="244"/>
      <c r="AI40" s="244"/>
      <c r="AJ40" s="236" t="s">
        <v>38</v>
      </c>
      <c r="AK40" s="236"/>
      <c r="AL40" s="236"/>
      <c r="AM40" s="236"/>
      <c r="AN40" s="236"/>
      <c r="AO40" s="236"/>
      <c r="AP40" s="236"/>
    </row>
    <row r="41" spans="1:42" ht="30" customHeight="1">
      <c r="A41" s="87"/>
      <c r="B41" s="232" t="s">
        <v>39</v>
      </c>
      <c r="C41" s="233"/>
      <c r="D41" s="233"/>
      <c r="E41" s="233"/>
      <c r="F41" s="233"/>
      <c r="G41" s="233"/>
      <c r="H41" s="233"/>
      <c r="I41" s="234"/>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8" t="s">
        <v>40</v>
      </c>
      <c r="AK41" s="238"/>
      <c r="AL41" s="238"/>
      <c r="AM41" s="238"/>
      <c r="AN41" s="238"/>
      <c r="AO41" s="238"/>
      <c r="AP41" s="238"/>
    </row>
  </sheetData>
  <sheetProtection algorithmName="SHA-512" hashValue="0jOWF5d/6/4dYbDaihTgxVNqsY8OTlijWFKnjjI9y2Yr607MMqm0vyNA0XFHjUHGe4W9pGPhl+qIk/vZhzdEpQ==" saltValue="WxqtvJBWHdlbC7KTjaWMpg==" spinCount="100000" sheet="1" objects="1" scenarios="1"/>
  <mergeCells count="76">
    <mergeCell ref="B14:I14"/>
    <mergeCell ref="J14:L14"/>
    <mergeCell ref="M14:P14"/>
    <mergeCell ref="J7:K7"/>
    <mergeCell ref="B13:I13"/>
    <mergeCell ref="J13:K13"/>
    <mergeCell ref="L13:M13"/>
    <mergeCell ref="O13:Q13"/>
    <mergeCell ref="B10:I10"/>
    <mergeCell ref="J10:AI10"/>
    <mergeCell ref="AJ21:AP21"/>
    <mergeCell ref="J31:N31"/>
    <mergeCell ref="P31:W31"/>
    <mergeCell ref="Y31:AI31"/>
    <mergeCell ref="AJ29:AP29"/>
    <mergeCell ref="AJ30:AP30"/>
    <mergeCell ref="AJ31:AP31"/>
    <mergeCell ref="J29:AI29"/>
    <mergeCell ref="J30:AI30"/>
    <mergeCell ref="J21:W21"/>
    <mergeCell ref="J24:L24"/>
    <mergeCell ref="J32:AI32"/>
    <mergeCell ref="J35:S35"/>
    <mergeCell ref="X35:AI35"/>
    <mergeCell ref="M23:O23"/>
    <mergeCell ref="Q23:T23"/>
    <mergeCell ref="U23:AI23"/>
    <mergeCell ref="M24:AI24"/>
    <mergeCell ref="J25:AI25"/>
    <mergeCell ref="J26:AI26"/>
    <mergeCell ref="T35:W35"/>
    <mergeCell ref="AJ32:AP32"/>
    <mergeCell ref="AJ22:AP22"/>
    <mergeCell ref="AJ23:AP23"/>
    <mergeCell ref="AJ24:AP24"/>
    <mergeCell ref="AJ25:AP25"/>
    <mergeCell ref="AJ26:AP26"/>
    <mergeCell ref="X36:AI36"/>
    <mergeCell ref="T37:AI37"/>
    <mergeCell ref="T38:AI38"/>
    <mergeCell ref="T40:AI40"/>
    <mergeCell ref="P39:AI39"/>
    <mergeCell ref="J40:S40"/>
    <mergeCell ref="T36:W36"/>
    <mergeCell ref="J18:K18"/>
    <mergeCell ref="L18:M18"/>
    <mergeCell ref="B41:I41"/>
    <mergeCell ref="J41:AI41"/>
    <mergeCell ref="AJ35:AP35"/>
    <mergeCell ref="AJ36:AP36"/>
    <mergeCell ref="AJ37:AP37"/>
    <mergeCell ref="AJ38:AP38"/>
    <mergeCell ref="AJ39:AP39"/>
    <mergeCell ref="AJ40:AP40"/>
    <mergeCell ref="AJ41:AP41"/>
    <mergeCell ref="J36:S36"/>
    <mergeCell ref="J37:S37"/>
    <mergeCell ref="J38:S38"/>
    <mergeCell ref="B37:I37"/>
    <mergeCell ref="J39:O39"/>
    <mergeCell ref="O18:Q18"/>
    <mergeCell ref="S18:U18"/>
    <mergeCell ref="O5:Q5"/>
    <mergeCell ref="S5:U5"/>
    <mergeCell ref="J23:L23"/>
    <mergeCell ref="J22:AI22"/>
    <mergeCell ref="J5:K5"/>
    <mergeCell ref="L5:M5"/>
    <mergeCell ref="J8:K8"/>
    <mergeCell ref="L8:M8"/>
    <mergeCell ref="O8:Q8"/>
    <mergeCell ref="S8:U8"/>
    <mergeCell ref="J11:AI11"/>
    <mergeCell ref="J9:P9"/>
    <mergeCell ref="J15:P15"/>
    <mergeCell ref="S13:U13"/>
  </mergeCells>
  <phoneticPr fontId="1"/>
  <conditionalFormatting sqref="J8:V8 J9:Q9 J10:AI11">
    <cfRule type="expression" dxfId="25" priority="1">
      <formula>$J$7="無"</formula>
    </cfRule>
  </conditionalFormatting>
  <conditionalFormatting sqref="J11:AI11">
    <cfRule type="expression" dxfId="24" priority="2">
      <formula>$J$10=$AK$12</formula>
    </cfRule>
    <cfRule type="expression" dxfId="23" priority="3">
      <formula>$J$10&lt;&gt;$AK$12</formula>
    </cfRule>
  </conditionalFormatting>
  <dataValidations count="7">
    <dataValidation type="list" allowBlank="1" showInputMessage="1" showErrorMessage="1" sqref="J39:O39">
      <formula1>"1：普通,2：当座,4：貯蓄,9：別段"</formula1>
    </dataValidation>
    <dataValidation type="list" allowBlank="1" showInputMessage="1" showErrorMessage="1" sqref="T35:W35">
      <formula1>"銀行,信用金庫,信用組合,農協"</formula1>
    </dataValidation>
    <dataValidation type="list" allowBlank="1" showInputMessage="1" showErrorMessage="1" sqref="T36:W36">
      <formula1>"本店,支店,出張所"</formula1>
    </dataValidation>
    <dataValidation imeMode="halfKatakana" allowBlank="1" showInputMessage="1" showErrorMessage="1" sqref="J41:AI41"/>
    <dataValidation imeMode="halfAlpha" allowBlank="1" showInputMessage="1" showErrorMessage="1" sqref="R33 Q23:T23 J21:W21 M23:O23 P31:W31 Y31:AI31 J31:N31 J32:AI32"/>
    <dataValidation type="list" allowBlank="1" showInputMessage="1" showErrorMessage="1" prompt="プルダウンから選択" sqref="J10:AI10">
      <formula1>$AK$10:$AK$12</formula1>
    </dataValidation>
    <dataValidation type="list" allowBlank="1" showInputMessage="1" showErrorMessage="1" prompt="プルダウンから選択" sqref="J7:K7">
      <formula1>"有,無"</formula1>
    </dataValidation>
  </dataValidations>
  <pageMargins left="0.51181102362204722" right="0.51181102362204722" top="0.55118110236220474" bottom="0.55118110236220474" header="0.31496062992125984" footer="0.31496062992125984"/>
  <pageSetup paperSize="9" scale="92" orientation="portrait" r:id="rId1"/>
  <rowBreaks count="1" manualBreakCount="1">
    <brk id="27" max="34"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FFFF00"/>
    <pageSetUpPr fitToPage="1"/>
  </sheetPr>
  <dimension ref="B1:AH33"/>
  <sheetViews>
    <sheetView showGridLines="0" view="pageBreakPreview" zoomScaleNormal="85" zoomScaleSheetLayoutView="100" workbookViewId="0">
      <selection activeCell="H13" sqref="H13:R13"/>
    </sheetView>
  </sheetViews>
  <sheetFormatPr defaultColWidth="8.625" defaultRowHeight="13.5"/>
  <cols>
    <col min="1" max="33" width="2.625" style="1" customWidth="1"/>
    <col min="34" max="34" width="8.625" style="1"/>
    <col min="35" max="35" width="11.5" style="1" bestFit="1" customWidth="1"/>
    <col min="36" max="16384" width="8.625" style="1"/>
  </cols>
  <sheetData>
    <row r="1" spans="2:31" ht="20.100000000000001" customHeight="1">
      <c r="B1" s="280" t="s">
        <v>214</v>
      </c>
      <c r="C1" s="280"/>
      <c r="D1" s="280"/>
      <c r="E1" s="280"/>
      <c r="F1" s="280"/>
      <c r="G1" s="280"/>
      <c r="H1" s="280"/>
      <c r="I1" s="280"/>
      <c r="J1" s="280"/>
      <c r="K1" s="280"/>
      <c r="L1" s="280"/>
      <c r="M1" s="280"/>
      <c r="N1" s="280"/>
      <c r="O1" s="280"/>
      <c r="P1" s="280"/>
      <c r="Q1" s="280"/>
      <c r="R1" s="280"/>
      <c r="S1" s="280"/>
      <c r="T1" s="280"/>
      <c r="U1" s="280"/>
      <c r="V1" s="280"/>
      <c r="W1" s="280"/>
      <c r="X1" s="280"/>
      <c r="Y1" s="280"/>
      <c r="Z1" s="280"/>
      <c r="AA1" s="280"/>
      <c r="AB1" s="280"/>
      <c r="AC1" s="280"/>
      <c r="AD1" s="280"/>
    </row>
    <row r="2" spans="2:31" ht="24.95" customHeight="1">
      <c r="B2" s="280"/>
      <c r="C2" s="280"/>
      <c r="D2" s="280"/>
      <c r="E2" s="280"/>
      <c r="F2" s="280"/>
      <c r="G2" s="280"/>
      <c r="H2" s="280"/>
      <c r="I2" s="280"/>
      <c r="J2" s="280"/>
      <c r="K2" s="280"/>
      <c r="L2" s="280"/>
      <c r="M2" s="280"/>
      <c r="N2" s="280"/>
      <c r="O2" s="280"/>
      <c r="P2" s="280"/>
      <c r="Q2" s="280"/>
      <c r="R2" s="280"/>
      <c r="S2" s="280"/>
      <c r="T2" s="280"/>
      <c r="U2" s="280"/>
      <c r="V2" s="280"/>
      <c r="W2" s="280"/>
      <c r="X2" s="280"/>
      <c r="Y2" s="280"/>
      <c r="Z2" s="280"/>
      <c r="AA2" s="280"/>
      <c r="AB2" s="280"/>
      <c r="AC2" s="280"/>
      <c r="AD2" s="280"/>
    </row>
    <row r="3" spans="2:31" ht="18" customHeight="1">
      <c r="C3" s="2"/>
      <c r="U3" s="68" t="str">
        <f>【入力シート】!J5</f>
        <v>令和</v>
      </c>
      <c r="V3" s="68"/>
      <c r="W3" s="283" t="str">
        <f>IF(【入力シート】!L5="","",【入力シート】!L5)</f>
        <v/>
      </c>
      <c r="X3" s="283"/>
      <c r="Y3" s="68" t="s">
        <v>42</v>
      </c>
      <c r="Z3" s="303" t="str">
        <f>IF(【入力シート】!O5="","",【入力シート】!O5)</f>
        <v/>
      </c>
      <c r="AA3" s="303"/>
      <c r="AB3" s="68" t="s">
        <v>43</v>
      </c>
      <c r="AC3" s="303" t="str">
        <f>IF(【入力シート】!S5="","",【入力シート】!S5)</f>
        <v/>
      </c>
      <c r="AD3" s="303"/>
      <c r="AE3" s="68" t="s">
        <v>10</v>
      </c>
    </row>
    <row r="4" spans="2:31" ht="6" customHeight="1"/>
    <row r="5" spans="2:31" ht="18" customHeight="1">
      <c r="C5" s="2"/>
      <c r="L5" s="1" t="s">
        <v>1</v>
      </c>
      <c r="P5" s="302" t="str">
        <f>IF(【入力シート】!J22="","",【入力シート】!J22)</f>
        <v/>
      </c>
      <c r="Q5" s="302"/>
      <c r="R5" s="302"/>
      <c r="S5" s="302"/>
      <c r="T5" s="302"/>
      <c r="U5" s="302"/>
      <c r="V5" s="302"/>
      <c r="W5" s="302"/>
      <c r="X5" s="302"/>
      <c r="Y5" s="302"/>
      <c r="Z5" s="302"/>
      <c r="AA5" s="302"/>
      <c r="AB5" s="302"/>
      <c r="AC5" s="302"/>
      <c r="AD5" s="302"/>
      <c r="AE5" s="302"/>
    </row>
    <row r="6" spans="2:31" ht="12" customHeight="1">
      <c r="B6" s="281" t="str">
        <f>"　"&amp;【入力シート】!C1&amp;【入力シート】!D1&amp;"年度品川区障害福祉サービス等職員居住支援手当の支給に係る補助事業実施要綱第４条に基づき定めた就業規則または給与規程等を提出します。"</f>
        <v>　令和7年度品川区障害福祉サービス等職員居住支援手当の支給に係る補助事業実施要綱第４条に基づき定めた就業規則または給与規程等を提出します。</v>
      </c>
      <c r="C6" s="281"/>
      <c r="D6" s="281"/>
      <c r="E6" s="281"/>
      <c r="F6" s="281"/>
      <c r="G6" s="281"/>
      <c r="H6" s="281"/>
      <c r="I6" s="281"/>
      <c r="J6" s="281"/>
      <c r="K6" s="281"/>
      <c r="L6" s="281"/>
      <c r="M6" s="281"/>
      <c r="N6" s="281"/>
      <c r="O6" s="281"/>
      <c r="P6" s="281"/>
      <c r="Q6" s="281"/>
      <c r="R6" s="281"/>
      <c r="S6" s="281"/>
      <c r="T6" s="281"/>
      <c r="U6" s="281"/>
      <c r="V6" s="281"/>
      <c r="W6" s="281"/>
      <c r="X6" s="281"/>
      <c r="Y6" s="281"/>
      <c r="Z6" s="281"/>
      <c r="AA6" s="281"/>
      <c r="AB6" s="281"/>
      <c r="AC6" s="281"/>
      <c r="AD6" s="281"/>
    </row>
    <row r="7" spans="2:31" ht="12" customHeight="1">
      <c r="B7" s="281"/>
      <c r="C7" s="281"/>
      <c r="D7" s="281"/>
      <c r="E7" s="281"/>
      <c r="F7" s="281"/>
      <c r="G7" s="281"/>
      <c r="H7" s="281"/>
      <c r="I7" s="281"/>
      <c r="J7" s="281"/>
      <c r="K7" s="281"/>
      <c r="L7" s="281"/>
      <c r="M7" s="281"/>
      <c r="N7" s="281"/>
      <c r="O7" s="281"/>
      <c r="P7" s="281"/>
      <c r="Q7" s="281"/>
      <c r="R7" s="281"/>
      <c r="S7" s="281"/>
      <c r="T7" s="281"/>
      <c r="U7" s="281"/>
      <c r="V7" s="281"/>
      <c r="W7" s="281"/>
      <c r="X7" s="281"/>
      <c r="Y7" s="281"/>
      <c r="Z7" s="281"/>
      <c r="AA7" s="281"/>
      <c r="AB7" s="281"/>
      <c r="AC7" s="281"/>
      <c r="AD7" s="281"/>
    </row>
    <row r="8" spans="2:31" ht="12" customHeight="1">
      <c r="B8" s="281"/>
      <c r="C8" s="281"/>
      <c r="D8" s="281"/>
      <c r="E8" s="281"/>
      <c r="F8" s="281"/>
      <c r="G8" s="281"/>
      <c r="H8" s="281"/>
      <c r="I8" s="281"/>
      <c r="J8" s="281"/>
      <c r="K8" s="281"/>
      <c r="L8" s="281"/>
      <c r="M8" s="281"/>
      <c r="N8" s="281"/>
      <c r="O8" s="281"/>
      <c r="P8" s="281"/>
      <c r="Q8" s="281"/>
      <c r="R8" s="281"/>
      <c r="S8" s="281"/>
      <c r="T8" s="281"/>
      <c r="U8" s="281"/>
      <c r="V8" s="281"/>
      <c r="W8" s="281"/>
      <c r="X8" s="281"/>
      <c r="Y8" s="281"/>
      <c r="Z8" s="281"/>
      <c r="AA8" s="281"/>
      <c r="AB8" s="281"/>
      <c r="AC8" s="281"/>
      <c r="AD8" s="281"/>
    </row>
    <row r="9" spans="2:31" ht="12" customHeight="1">
      <c r="B9" s="281"/>
      <c r="C9" s="281"/>
      <c r="D9" s="281"/>
      <c r="E9" s="281"/>
      <c r="F9" s="281"/>
      <c r="G9" s="281"/>
      <c r="H9" s="281"/>
      <c r="I9" s="281"/>
      <c r="J9" s="281"/>
      <c r="K9" s="281"/>
      <c r="L9" s="281"/>
      <c r="M9" s="281"/>
      <c r="N9" s="281"/>
      <c r="O9" s="281"/>
      <c r="P9" s="281"/>
      <c r="Q9" s="281"/>
      <c r="R9" s="281"/>
      <c r="S9" s="281"/>
      <c r="T9" s="281"/>
      <c r="U9" s="281"/>
      <c r="V9" s="281"/>
      <c r="W9" s="281"/>
      <c r="X9" s="281"/>
      <c r="Y9" s="281"/>
      <c r="Z9" s="281"/>
      <c r="AA9" s="281"/>
      <c r="AB9" s="281"/>
      <c r="AC9" s="281"/>
      <c r="AD9" s="281"/>
    </row>
    <row r="10" spans="2:31" ht="15" customHeight="1">
      <c r="B10" s="1" t="s">
        <v>121</v>
      </c>
    </row>
    <row r="11" spans="2:31" ht="12.95" customHeight="1">
      <c r="B11" s="284" t="s">
        <v>44</v>
      </c>
      <c r="C11" s="284"/>
      <c r="D11" s="284"/>
      <c r="E11" s="284"/>
      <c r="F11" s="284"/>
      <c r="G11" s="284"/>
      <c r="H11" s="284" t="s">
        <v>45</v>
      </c>
      <c r="I11" s="284"/>
      <c r="J11" s="284"/>
      <c r="K11" s="284"/>
      <c r="L11" s="284"/>
      <c r="M11" s="284"/>
      <c r="N11" s="284"/>
      <c r="O11" s="284"/>
      <c r="P11" s="284"/>
      <c r="Q11" s="284"/>
      <c r="R11" s="284"/>
      <c r="S11" s="304" t="s">
        <v>46</v>
      </c>
      <c r="T11" s="305"/>
      <c r="U11" s="305"/>
      <c r="V11" s="305"/>
      <c r="W11" s="305"/>
      <c r="X11" s="305"/>
      <c r="Y11" s="305"/>
      <c r="Z11" s="306"/>
      <c r="AA11" s="284" t="s">
        <v>47</v>
      </c>
      <c r="AB11" s="285"/>
      <c r="AC11" s="285"/>
      <c r="AD11" s="285"/>
    </row>
    <row r="12" spans="2:31" ht="24.95" customHeight="1">
      <c r="B12" s="284"/>
      <c r="C12" s="284"/>
      <c r="D12" s="284"/>
      <c r="E12" s="284"/>
      <c r="F12" s="284"/>
      <c r="G12" s="284"/>
      <c r="H12" s="284"/>
      <c r="I12" s="284"/>
      <c r="J12" s="284"/>
      <c r="K12" s="284"/>
      <c r="L12" s="284"/>
      <c r="M12" s="284"/>
      <c r="N12" s="284"/>
      <c r="O12" s="284"/>
      <c r="P12" s="284"/>
      <c r="Q12" s="284"/>
      <c r="R12" s="284"/>
      <c r="S12" s="307"/>
      <c r="T12" s="308"/>
      <c r="U12" s="308"/>
      <c r="V12" s="308"/>
      <c r="W12" s="308"/>
      <c r="X12" s="308"/>
      <c r="Y12" s="308"/>
      <c r="Z12" s="309"/>
      <c r="AA12" s="285"/>
      <c r="AB12" s="285"/>
      <c r="AC12" s="285"/>
      <c r="AD12" s="285"/>
    </row>
    <row r="13" spans="2:31" ht="24" customHeight="1">
      <c r="B13" s="286" t="s">
        <v>48</v>
      </c>
      <c r="C13" s="286"/>
      <c r="D13" s="286"/>
      <c r="E13" s="286"/>
      <c r="F13" s="286"/>
      <c r="G13" s="286"/>
      <c r="H13" s="287"/>
      <c r="I13" s="287"/>
      <c r="J13" s="287"/>
      <c r="K13" s="287"/>
      <c r="L13" s="287"/>
      <c r="M13" s="287"/>
      <c r="N13" s="287"/>
      <c r="O13" s="287"/>
      <c r="P13" s="287"/>
      <c r="Q13" s="287"/>
      <c r="R13" s="287"/>
      <c r="S13" s="299"/>
      <c r="T13" s="300"/>
      <c r="U13" s="300"/>
      <c r="V13" s="300"/>
      <c r="W13" s="300"/>
      <c r="X13" s="300"/>
      <c r="Y13" s="300"/>
      <c r="Z13" s="301"/>
      <c r="AA13" s="282"/>
      <c r="AB13" s="282"/>
      <c r="AC13" s="282"/>
      <c r="AD13" s="282"/>
    </row>
    <row r="14" spans="2:31" ht="24" customHeight="1">
      <c r="B14" s="286" t="s">
        <v>49</v>
      </c>
      <c r="C14" s="286"/>
      <c r="D14" s="286"/>
      <c r="E14" s="286"/>
      <c r="F14" s="286"/>
      <c r="G14" s="286"/>
      <c r="H14" s="287" t="s">
        <v>317</v>
      </c>
      <c r="I14" s="287"/>
      <c r="J14" s="287"/>
      <c r="K14" s="287"/>
      <c r="L14" s="287"/>
      <c r="M14" s="287"/>
      <c r="N14" s="287"/>
      <c r="O14" s="287"/>
      <c r="P14" s="287"/>
      <c r="Q14" s="287"/>
      <c r="R14" s="287"/>
      <c r="S14" s="299"/>
      <c r="T14" s="300"/>
      <c r="U14" s="300"/>
      <c r="V14" s="300"/>
      <c r="W14" s="300"/>
      <c r="X14" s="300"/>
      <c r="Y14" s="300"/>
      <c r="Z14" s="301"/>
      <c r="AA14" s="282"/>
      <c r="AB14" s="282"/>
      <c r="AC14" s="282"/>
      <c r="AD14" s="282"/>
    </row>
    <row r="15" spans="2:31" ht="24" customHeight="1">
      <c r="B15" s="286" t="s">
        <v>50</v>
      </c>
      <c r="C15" s="286"/>
      <c r="D15" s="286"/>
      <c r="E15" s="286"/>
      <c r="F15" s="286"/>
      <c r="G15" s="286"/>
      <c r="H15" s="287"/>
      <c r="I15" s="287"/>
      <c r="J15" s="287"/>
      <c r="K15" s="287"/>
      <c r="L15" s="287"/>
      <c r="M15" s="287"/>
      <c r="N15" s="287"/>
      <c r="O15" s="287"/>
      <c r="P15" s="287"/>
      <c r="Q15" s="287"/>
      <c r="R15" s="287"/>
      <c r="S15" s="299"/>
      <c r="T15" s="300"/>
      <c r="U15" s="300"/>
      <c r="V15" s="300"/>
      <c r="W15" s="300"/>
      <c r="X15" s="300"/>
      <c r="Y15" s="300"/>
      <c r="Z15" s="301"/>
      <c r="AA15" s="282"/>
      <c r="AB15" s="282"/>
      <c r="AC15" s="282"/>
      <c r="AD15" s="282"/>
    </row>
    <row r="16" spans="2:31" ht="24" customHeight="1">
      <c r="B16" s="286" t="s">
        <v>51</v>
      </c>
      <c r="C16" s="286"/>
      <c r="D16" s="286"/>
      <c r="E16" s="286"/>
      <c r="F16" s="286"/>
      <c r="G16" s="286"/>
      <c r="H16" s="287"/>
      <c r="I16" s="287"/>
      <c r="J16" s="287"/>
      <c r="K16" s="287"/>
      <c r="L16" s="287"/>
      <c r="M16" s="287"/>
      <c r="N16" s="287"/>
      <c r="O16" s="287"/>
      <c r="P16" s="287"/>
      <c r="Q16" s="287"/>
      <c r="R16" s="287"/>
      <c r="S16" s="299"/>
      <c r="T16" s="300"/>
      <c r="U16" s="300"/>
      <c r="V16" s="300"/>
      <c r="W16" s="300"/>
      <c r="X16" s="300"/>
      <c r="Y16" s="300"/>
      <c r="Z16" s="301"/>
      <c r="AA16" s="282"/>
      <c r="AB16" s="282"/>
      <c r="AC16" s="282"/>
      <c r="AD16" s="282"/>
    </row>
    <row r="17" spans="2:34" ht="24" customHeight="1">
      <c r="B17" s="286" t="s">
        <v>52</v>
      </c>
      <c r="C17" s="286"/>
      <c r="D17" s="286"/>
      <c r="E17" s="286"/>
      <c r="F17" s="286"/>
      <c r="G17" s="286"/>
      <c r="H17" s="287"/>
      <c r="I17" s="287"/>
      <c r="J17" s="287"/>
      <c r="K17" s="287"/>
      <c r="L17" s="287"/>
      <c r="M17" s="287"/>
      <c r="N17" s="287"/>
      <c r="O17" s="287"/>
      <c r="P17" s="287"/>
      <c r="Q17" s="287"/>
      <c r="R17" s="287"/>
      <c r="S17" s="299"/>
      <c r="T17" s="300"/>
      <c r="U17" s="300"/>
      <c r="V17" s="300"/>
      <c r="W17" s="300"/>
      <c r="X17" s="300"/>
      <c r="Y17" s="300"/>
      <c r="Z17" s="301"/>
      <c r="AA17" s="282"/>
      <c r="AB17" s="282"/>
      <c r="AC17" s="282"/>
      <c r="AD17" s="282"/>
    </row>
    <row r="18" spans="2:34" ht="24" customHeight="1">
      <c r="B18" s="286" t="s">
        <v>53</v>
      </c>
      <c r="C18" s="286"/>
      <c r="D18" s="286"/>
      <c r="E18" s="286"/>
      <c r="F18" s="286"/>
      <c r="G18" s="286"/>
      <c r="H18" s="287"/>
      <c r="I18" s="287"/>
      <c r="J18" s="287"/>
      <c r="K18" s="287"/>
      <c r="L18" s="287"/>
      <c r="M18" s="287"/>
      <c r="N18" s="287"/>
      <c r="O18" s="287"/>
      <c r="P18" s="287"/>
      <c r="Q18" s="287"/>
      <c r="R18" s="287"/>
      <c r="S18" s="299"/>
      <c r="T18" s="300"/>
      <c r="U18" s="300"/>
      <c r="V18" s="300"/>
      <c r="W18" s="300"/>
      <c r="X18" s="300"/>
      <c r="Y18" s="300"/>
      <c r="Z18" s="301"/>
      <c r="AA18" s="282"/>
      <c r="AB18" s="282"/>
      <c r="AC18" s="282"/>
      <c r="AD18" s="282"/>
    </row>
    <row r="19" spans="2:34" ht="24" customHeight="1">
      <c r="B19" s="286" t="s">
        <v>54</v>
      </c>
      <c r="C19" s="286"/>
      <c r="D19" s="286"/>
      <c r="E19" s="286"/>
      <c r="F19" s="286"/>
      <c r="G19" s="286"/>
      <c r="H19" s="287"/>
      <c r="I19" s="287"/>
      <c r="J19" s="287"/>
      <c r="K19" s="287"/>
      <c r="L19" s="287"/>
      <c r="M19" s="287"/>
      <c r="N19" s="287"/>
      <c r="O19" s="287"/>
      <c r="P19" s="287"/>
      <c r="Q19" s="287"/>
      <c r="R19" s="287"/>
      <c r="S19" s="299"/>
      <c r="T19" s="300"/>
      <c r="U19" s="300"/>
      <c r="V19" s="300"/>
      <c r="W19" s="300"/>
      <c r="X19" s="300"/>
      <c r="Y19" s="300"/>
      <c r="Z19" s="301"/>
      <c r="AA19" s="282"/>
      <c r="AB19" s="282"/>
      <c r="AC19" s="282"/>
      <c r="AD19" s="282"/>
    </row>
    <row r="20" spans="2:34" ht="24" customHeight="1">
      <c r="B20" s="286" t="s">
        <v>55</v>
      </c>
      <c r="C20" s="286"/>
      <c r="D20" s="286"/>
      <c r="E20" s="286"/>
      <c r="F20" s="286"/>
      <c r="G20" s="286"/>
      <c r="H20" s="287"/>
      <c r="I20" s="287"/>
      <c r="J20" s="287"/>
      <c r="K20" s="287"/>
      <c r="L20" s="287"/>
      <c r="M20" s="287"/>
      <c r="N20" s="287"/>
      <c r="O20" s="287"/>
      <c r="P20" s="287"/>
      <c r="Q20" s="287"/>
      <c r="R20" s="287"/>
      <c r="S20" s="299"/>
      <c r="T20" s="300"/>
      <c r="U20" s="300"/>
      <c r="V20" s="300"/>
      <c r="W20" s="300"/>
      <c r="X20" s="300"/>
      <c r="Y20" s="300"/>
      <c r="Z20" s="301"/>
      <c r="AA20" s="282"/>
      <c r="AB20" s="282"/>
      <c r="AC20" s="282"/>
      <c r="AD20" s="282"/>
    </row>
    <row r="21" spans="2:34" ht="24" customHeight="1">
      <c r="B21" s="286" t="s">
        <v>56</v>
      </c>
      <c r="C21" s="286"/>
      <c r="D21" s="286"/>
      <c r="E21" s="286"/>
      <c r="F21" s="286"/>
      <c r="G21" s="286"/>
      <c r="H21" s="287"/>
      <c r="I21" s="287"/>
      <c r="J21" s="287"/>
      <c r="K21" s="287"/>
      <c r="L21" s="287"/>
      <c r="M21" s="287"/>
      <c r="N21" s="287"/>
      <c r="O21" s="287"/>
      <c r="P21" s="287"/>
      <c r="Q21" s="287"/>
      <c r="R21" s="287"/>
      <c r="S21" s="299"/>
      <c r="T21" s="300"/>
      <c r="U21" s="300"/>
      <c r="V21" s="300"/>
      <c r="W21" s="300"/>
      <c r="X21" s="300"/>
      <c r="Y21" s="300"/>
      <c r="Z21" s="301"/>
      <c r="AA21" s="282"/>
      <c r="AB21" s="282"/>
      <c r="AC21" s="282"/>
      <c r="AD21" s="282"/>
    </row>
    <row r="22" spans="2:34" ht="24" customHeight="1">
      <c r="B22" s="286" t="s">
        <v>57</v>
      </c>
      <c r="C22" s="286"/>
      <c r="D22" s="286"/>
      <c r="E22" s="286"/>
      <c r="F22" s="286"/>
      <c r="G22" s="286"/>
      <c r="H22" s="287"/>
      <c r="I22" s="287"/>
      <c r="J22" s="287"/>
      <c r="K22" s="287"/>
      <c r="L22" s="287"/>
      <c r="M22" s="287"/>
      <c r="N22" s="287"/>
      <c r="O22" s="287"/>
      <c r="P22" s="287"/>
      <c r="Q22" s="287"/>
      <c r="R22" s="287"/>
      <c r="S22" s="299"/>
      <c r="T22" s="300"/>
      <c r="U22" s="300"/>
      <c r="V22" s="300"/>
      <c r="W22" s="300"/>
      <c r="X22" s="300"/>
      <c r="Y22" s="300"/>
      <c r="Z22" s="301"/>
      <c r="AA22" s="282"/>
      <c r="AB22" s="282"/>
      <c r="AC22" s="282"/>
      <c r="AD22" s="282"/>
    </row>
    <row r="23" spans="2:34" ht="24" customHeight="1">
      <c r="B23" s="286" t="s">
        <v>58</v>
      </c>
      <c r="C23" s="286"/>
      <c r="D23" s="286"/>
      <c r="E23" s="286"/>
      <c r="F23" s="286"/>
      <c r="G23" s="286"/>
      <c r="H23" s="287"/>
      <c r="I23" s="287"/>
      <c r="J23" s="287"/>
      <c r="K23" s="287"/>
      <c r="L23" s="287"/>
      <c r="M23" s="287"/>
      <c r="N23" s="287"/>
      <c r="O23" s="287"/>
      <c r="P23" s="287"/>
      <c r="Q23" s="287"/>
      <c r="R23" s="287"/>
      <c r="S23" s="299"/>
      <c r="T23" s="300"/>
      <c r="U23" s="300"/>
      <c r="V23" s="300"/>
      <c r="W23" s="300"/>
      <c r="X23" s="300"/>
      <c r="Y23" s="300"/>
      <c r="Z23" s="301"/>
      <c r="AA23" s="282"/>
      <c r="AB23" s="282"/>
      <c r="AC23" s="282"/>
      <c r="AD23" s="282"/>
    </row>
    <row r="24" spans="2:34" ht="24" customHeight="1">
      <c r="B24" s="286" t="s">
        <v>59</v>
      </c>
      <c r="C24" s="286"/>
      <c r="D24" s="286"/>
      <c r="E24" s="286"/>
      <c r="F24" s="286"/>
      <c r="G24" s="286"/>
      <c r="H24" s="287"/>
      <c r="I24" s="287"/>
      <c r="J24" s="287"/>
      <c r="K24" s="287"/>
      <c r="L24" s="287"/>
      <c r="M24" s="287"/>
      <c r="N24" s="287"/>
      <c r="O24" s="287"/>
      <c r="P24" s="287"/>
      <c r="Q24" s="287"/>
      <c r="R24" s="287"/>
      <c r="S24" s="299"/>
      <c r="T24" s="300"/>
      <c r="U24" s="300"/>
      <c r="V24" s="300"/>
      <c r="W24" s="300"/>
      <c r="X24" s="300"/>
      <c r="Y24" s="300"/>
      <c r="Z24" s="301"/>
      <c r="AA24" s="282"/>
      <c r="AB24" s="282"/>
      <c r="AC24" s="282"/>
      <c r="AD24" s="282"/>
    </row>
    <row r="25" spans="2:34" ht="24" customHeight="1">
      <c r="B25" s="286" t="s">
        <v>60</v>
      </c>
      <c r="C25" s="286"/>
      <c r="D25" s="286"/>
      <c r="E25" s="286"/>
      <c r="F25" s="286"/>
      <c r="G25" s="286"/>
      <c r="H25" s="287"/>
      <c r="I25" s="287"/>
      <c r="J25" s="287"/>
      <c r="K25" s="287"/>
      <c r="L25" s="287"/>
      <c r="M25" s="287"/>
      <c r="N25" s="287"/>
      <c r="O25" s="287"/>
      <c r="P25" s="287"/>
      <c r="Q25" s="287"/>
      <c r="R25" s="287"/>
      <c r="S25" s="299"/>
      <c r="T25" s="300"/>
      <c r="U25" s="300"/>
      <c r="V25" s="300"/>
      <c r="W25" s="300"/>
      <c r="X25" s="300"/>
      <c r="Y25" s="300"/>
      <c r="Z25" s="301"/>
      <c r="AA25" s="282"/>
      <c r="AB25" s="282"/>
      <c r="AC25" s="282"/>
      <c r="AD25" s="282"/>
    </row>
    <row r="26" spans="2:34" ht="24" customHeight="1">
      <c r="B26" s="286" t="s">
        <v>61</v>
      </c>
      <c r="C26" s="286"/>
      <c r="D26" s="286"/>
      <c r="E26" s="286"/>
      <c r="F26" s="286"/>
      <c r="G26" s="286"/>
      <c r="H26" s="287"/>
      <c r="I26" s="287"/>
      <c r="J26" s="287"/>
      <c r="K26" s="287"/>
      <c r="L26" s="287"/>
      <c r="M26" s="287"/>
      <c r="N26" s="287"/>
      <c r="O26" s="287"/>
      <c r="P26" s="287"/>
      <c r="Q26" s="287"/>
      <c r="R26" s="287"/>
      <c r="S26" s="299"/>
      <c r="T26" s="300"/>
      <c r="U26" s="300"/>
      <c r="V26" s="300"/>
      <c r="W26" s="300"/>
      <c r="X26" s="300"/>
      <c r="Y26" s="300"/>
      <c r="Z26" s="301"/>
      <c r="AA26" s="282"/>
      <c r="AB26" s="282"/>
      <c r="AC26" s="282"/>
      <c r="AD26" s="282"/>
    </row>
    <row r="27" spans="2:34" ht="24" customHeight="1">
      <c r="B27" s="286" t="s">
        <v>62</v>
      </c>
      <c r="C27" s="286"/>
      <c r="D27" s="286"/>
      <c r="E27" s="286"/>
      <c r="F27" s="286"/>
      <c r="G27" s="286"/>
      <c r="H27" s="287"/>
      <c r="I27" s="287"/>
      <c r="J27" s="287"/>
      <c r="K27" s="287"/>
      <c r="L27" s="287"/>
      <c r="M27" s="287"/>
      <c r="N27" s="287"/>
      <c r="O27" s="287"/>
      <c r="P27" s="287"/>
      <c r="Q27" s="287"/>
      <c r="R27" s="287"/>
      <c r="S27" s="299"/>
      <c r="T27" s="300"/>
      <c r="U27" s="300"/>
      <c r="V27" s="300"/>
      <c r="W27" s="300"/>
      <c r="X27" s="300"/>
      <c r="Y27" s="300"/>
      <c r="Z27" s="301"/>
      <c r="AA27" s="282"/>
      <c r="AB27" s="282"/>
      <c r="AC27" s="282"/>
      <c r="AD27" s="282"/>
    </row>
    <row r="28" spans="2:34" ht="24.95" customHeight="1">
      <c r="B28" s="297" t="s">
        <v>215</v>
      </c>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H28" s="84"/>
    </row>
    <row r="29" spans="2:34" ht="24.95" customHeight="1">
      <c r="B29" s="298"/>
      <c r="C29" s="298"/>
      <c r="D29" s="298"/>
      <c r="E29" s="298"/>
      <c r="F29" s="298"/>
      <c r="G29" s="298"/>
      <c r="H29" s="298"/>
      <c r="I29" s="298"/>
      <c r="J29" s="298"/>
      <c r="K29" s="298"/>
      <c r="L29" s="298"/>
      <c r="M29" s="298"/>
      <c r="N29" s="298"/>
      <c r="O29" s="298"/>
      <c r="P29" s="298"/>
      <c r="Q29" s="298"/>
      <c r="R29" s="298"/>
      <c r="S29" s="298"/>
      <c r="T29" s="298"/>
      <c r="U29" s="298"/>
      <c r="V29" s="298"/>
      <c r="W29" s="298"/>
      <c r="X29" s="298"/>
      <c r="Y29" s="298"/>
      <c r="Z29" s="298"/>
      <c r="AA29" s="298"/>
      <c r="AB29" s="298"/>
      <c r="AC29" s="298"/>
      <c r="AD29" s="298"/>
    </row>
    <row r="30" spans="2:34" ht="12.95" customHeight="1">
      <c r="B30" s="284" t="s">
        <v>44</v>
      </c>
      <c r="C30" s="284"/>
      <c r="D30" s="284"/>
      <c r="E30" s="284"/>
      <c r="F30" s="284"/>
      <c r="G30" s="284"/>
      <c r="H30" s="289" t="s">
        <v>8</v>
      </c>
      <c r="I30" s="290"/>
      <c r="J30" s="290"/>
      <c r="K30" s="290"/>
      <c r="L30" s="290"/>
      <c r="M30" s="290"/>
      <c r="N30" s="290"/>
      <c r="O30" s="290"/>
      <c r="P30" s="290"/>
      <c r="Q30" s="290"/>
      <c r="R30" s="290"/>
      <c r="S30" s="290"/>
      <c r="T30" s="290"/>
      <c r="U30" s="290"/>
      <c r="V30" s="290"/>
      <c r="W30" s="290"/>
      <c r="X30" s="290"/>
      <c r="Y30" s="290"/>
      <c r="Z30" s="290"/>
      <c r="AA30" s="289" t="s">
        <v>242</v>
      </c>
      <c r="AB30" s="290"/>
      <c r="AC30" s="290"/>
      <c r="AD30" s="293"/>
    </row>
    <row r="31" spans="2:34" ht="12.95" customHeight="1">
      <c r="B31" s="284"/>
      <c r="C31" s="284"/>
      <c r="D31" s="284"/>
      <c r="E31" s="284"/>
      <c r="F31" s="284"/>
      <c r="G31" s="284"/>
      <c r="H31" s="291"/>
      <c r="I31" s="292"/>
      <c r="J31" s="292"/>
      <c r="K31" s="292"/>
      <c r="L31" s="292"/>
      <c r="M31" s="292"/>
      <c r="N31" s="292"/>
      <c r="O31" s="292"/>
      <c r="P31" s="292"/>
      <c r="Q31" s="292"/>
      <c r="R31" s="292"/>
      <c r="S31" s="292"/>
      <c r="T31" s="292"/>
      <c r="U31" s="292"/>
      <c r="V31" s="292"/>
      <c r="W31" s="292"/>
      <c r="X31" s="292"/>
      <c r="Y31" s="292"/>
      <c r="Z31" s="292"/>
      <c r="AA31" s="291"/>
      <c r="AB31" s="292"/>
      <c r="AC31" s="292"/>
      <c r="AD31" s="294"/>
    </row>
    <row r="32" spans="2:34" ht="24" customHeight="1">
      <c r="B32" s="288" t="s">
        <v>243</v>
      </c>
      <c r="C32" s="288"/>
      <c r="D32" s="288"/>
      <c r="E32" s="288"/>
      <c r="F32" s="288"/>
      <c r="G32" s="288"/>
      <c r="H32" s="295" t="s">
        <v>63</v>
      </c>
      <c r="I32" s="296"/>
      <c r="J32" s="296"/>
      <c r="K32" s="296"/>
      <c r="L32" s="296"/>
      <c r="M32" s="296"/>
      <c r="N32" s="296"/>
      <c r="O32" s="296"/>
      <c r="P32" s="296"/>
      <c r="Q32" s="296"/>
      <c r="R32" s="296"/>
      <c r="S32" s="296"/>
      <c r="T32" s="296"/>
      <c r="U32" s="296"/>
      <c r="V32" s="296"/>
      <c r="W32" s="296"/>
      <c r="X32" s="296"/>
      <c r="Y32" s="296"/>
      <c r="Z32" s="296"/>
      <c r="AA32" s="282"/>
      <c r="AB32" s="282"/>
      <c r="AC32" s="282"/>
      <c r="AD32" s="282"/>
    </row>
    <row r="33" spans="2:30" ht="24" customHeight="1">
      <c r="B33" s="288" t="s">
        <v>244</v>
      </c>
      <c r="C33" s="288"/>
      <c r="D33" s="288"/>
      <c r="E33" s="288"/>
      <c r="F33" s="288"/>
      <c r="G33" s="288"/>
      <c r="H33" s="295" t="s">
        <v>64</v>
      </c>
      <c r="I33" s="296"/>
      <c r="J33" s="296"/>
      <c r="K33" s="296"/>
      <c r="L33" s="296"/>
      <c r="M33" s="296"/>
      <c r="N33" s="296"/>
      <c r="O33" s="296"/>
      <c r="P33" s="296"/>
      <c r="Q33" s="296"/>
      <c r="R33" s="296"/>
      <c r="S33" s="296"/>
      <c r="T33" s="296"/>
      <c r="U33" s="296"/>
      <c r="V33" s="296"/>
      <c r="W33" s="296"/>
      <c r="X33" s="296"/>
      <c r="Y33" s="296"/>
      <c r="Z33" s="296"/>
      <c r="AA33" s="282"/>
      <c r="AB33" s="282"/>
      <c r="AC33" s="282"/>
      <c r="AD33" s="282"/>
    </row>
  </sheetData>
  <sheetProtection algorithmName="SHA-512" hashValue="mdlTnNrWTfLy5IRO9UeXI0sYqfbjZuZjiv2omkJ4C0JY0ol1vVxXWxdrTQtbs7xp1JWNkk5eNLvX/RsuO6ievA==" saltValue="UEYlrg4YB1pbljUkmnS8fQ==" spinCount="100000" sheet="1" objects="1" scenarios="1"/>
  <mergeCells count="80">
    <mergeCell ref="S14:Z14"/>
    <mergeCell ref="S13:Z13"/>
    <mergeCell ref="S11:Z12"/>
    <mergeCell ref="S19:Z19"/>
    <mergeCell ref="S18:Z18"/>
    <mergeCell ref="S17:Z17"/>
    <mergeCell ref="S16:Z16"/>
    <mergeCell ref="S15:Z15"/>
    <mergeCell ref="P5:AE5"/>
    <mergeCell ref="Z3:AA3"/>
    <mergeCell ref="AC3:AD3"/>
    <mergeCell ref="B33:G33"/>
    <mergeCell ref="B26:G26"/>
    <mergeCell ref="H26:R26"/>
    <mergeCell ref="AA26:AD26"/>
    <mergeCell ref="B27:G27"/>
    <mergeCell ref="H27:R27"/>
    <mergeCell ref="AA27:AD27"/>
    <mergeCell ref="B24:G24"/>
    <mergeCell ref="H24:R24"/>
    <mergeCell ref="AA24:AD24"/>
    <mergeCell ref="B25:G25"/>
    <mergeCell ref="H25:R25"/>
    <mergeCell ref="S27:Z27"/>
    <mergeCell ref="B13:G13"/>
    <mergeCell ref="B14:G14"/>
    <mergeCell ref="H14:R14"/>
    <mergeCell ref="B19:G19"/>
    <mergeCell ref="H19:R19"/>
    <mergeCell ref="B18:G18"/>
    <mergeCell ref="H18:R18"/>
    <mergeCell ref="H33:Z33"/>
    <mergeCell ref="AA33:AD33"/>
    <mergeCell ref="B15:G15"/>
    <mergeCell ref="H15:R15"/>
    <mergeCell ref="B17:G17"/>
    <mergeCell ref="H17:R17"/>
    <mergeCell ref="B21:G21"/>
    <mergeCell ref="B20:G20"/>
    <mergeCell ref="H20:R20"/>
    <mergeCell ref="S26:Z26"/>
    <mergeCell ref="S25:Z25"/>
    <mergeCell ref="S24:Z24"/>
    <mergeCell ref="S23:Z23"/>
    <mergeCell ref="AA20:AD20"/>
    <mergeCell ref="S21:Z21"/>
    <mergeCell ref="S20:Z20"/>
    <mergeCell ref="H21:R21"/>
    <mergeCell ref="H22:R22"/>
    <mergeCell ref="AA21:AD21"/>
    <mergeCell ref="B30:G31"/>
    <mergeCell ref="B28:AD29"/>
    <mergeCell ref="B22:G22"/>
    <mergeCell ref="AA22:AD22"/>
    <mergeCell ref="S22:Z22"/>
    <mergeCell ref="B23:G23"/>
    <mergeCell ref="H23:R23"/>
    <mergeCell ref="AA23:AD23"/>
    <mergeCell ref="AA25:AD25"/>
    <mergeCell ref="B32:G32"/>
    <mergeCell ref="H30:Z31"/>
    <mergeCell ref="AA30:AD31"/>
    <mergeCell ref="H32:Z32"/>
    <mergeCell ref="AA32:AD32"/>
    <mergeCell ref="B1:AD2"/>
    <mergeCell ref="B6:AD9"/>
    <mergeCell ref="AA14:AD14"/>
    <mergeCell ref="AA19:AD19"/>
    <mergeCell ref="AA18:AD18"/>
    <mergeCell ref="W3:X3"/>
    <mergeCell ref="AA11:AD12"/>
    <mergeCell ref="AA15:AD15"/>
    <mergeCell ref="B16:G16"/>
    <mergeCell ref="H16:R16"/>
    <mergeCell ref="AA17:AD17"/>
    <mergeCell ref="AA13:AD13"/>
    <mergeCell ref="AA16:AD16"/>
    <mergeCell ref="B11:G12"/>
    <mergeCell ref="H11:R12"/>
    <mergeCell ref="H13:R13"/>
  </mergeCells>
  <phoneticPr fontId="1"/>
  <printOptions horizontalCentered="1"/>
  <pageMargins left="0.70866141732283472" right="0.70866141732283472" top="0.74803149606299213" bottom="0.74803149606299213" header="0.31496062992125984" footer="0.31496062992125984"/>
  <pageSetup paperSize="9" scale="93"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FFFF00"/>
  </sheetPr>
  <dimension ref="A1:W162"/>
  <sheetViews>
    <sheetView showGridLines="0" view="pageBreakPreview" zoomScale="70" zoomScaleNormal="70" zoomScaleSheetLayoutView="70" workbookViewId="0">
      <pane xSplit="1" ySplit="12" topLeftCell="C13" activePane="bottomRight" state="frozen"/>
      <selection activeCell="I11" sqref="I11"/>
      <selection pane="topRight" activeCell="I11" sqref="I11"/>
      <selection pane="bottomLeft" activeCell="I11" sqref="I11"/>
      <selection pane="bottomRight" activeCell="E19" sqref="E19"/>
    </sheetView>
  </sheetViews>
  <sheetFormatPr defaultColWidth="9" defaultRowHeight="18" customHeight="1"/>
  <cols>
    <col min="1" max="1" width="5" style="69" customWidth="1"/>
    <col min="2" max="2" width="19.625" style="69" hidden="1" customWidth="1"/>
    <col min="3" max="3" width="13.625" style="69" customWidth="1"/>
    <col min="4" max="4" width="21.375" style="69" customWidth="1"/>
    <col min="5" max="5" width="41.625" style="69" customWidth="1"/>
    <col min="6" max="6" width="9" style="69" customWidth="1"/>
    <col min="7" max="8" width="9" style="6" customWidth="1"/>
    <col min="9" max="9" width="14.625" style="70" customWidth="1"/>
    <col min="10" max="10" width="14" style="71" bestFit="1" customWidth="1"/>
    <col min="11" max="11" width="10.5" style="69" customWidth="1"/>
    <col min="12" max="12" width="25.625" style="6" customWidth="1"/>
    <col min="13" max="13" width="11.625" style="6" customWidth="1"/>
    <col min="14" max="14" width="7.875" style="72" customWidth="1"/>
    <col min="15" max="15" width="12.5" style="72" customWidth="1"/>
    <col min="16" max="16" width="10.125" style="72" customWidth="1"/>
    <col min="17" max="17" width="13.625" style="6" customWidth="1"/>
    <col min="18" max="18" width="14.375" style="69" customWidth="1"/>
    <col min="19" max="19" width="29.125" style="6" customWidth="1"/>
    <col min="20" max="20" width="9.375" style="6" customWidth="1"/>
    <col min="21" max="21" width="13.875" style="6" customWidth="1"/>
    <col min="22" max="24" width="9" style="6" customWidth="1"/>
    <col min="25" max="16384" width="9" style="6"/>
  </cols>
  <sheetData>
    <row r="1" spans="1:23" ht="5.45" customHeight="1"/>
    <row r="2" spans="1:23" ht="26.45" customHeight="1">
      <c r="A2" s="136" t="str">
        <f>【入力シート】!C1&amp;【入力シート】!D1&amp;"年度品川区障害福祉サービス等職員居住支援手当事業補助金交付申請対象職員一覧"</f>
        <v>令和7年度品川区障害福祉サービス等職員居住支援手当事業補助金交付申請対象職員一覧</v>
      </c>
      <c r="B2" s="73"/>
      <c r="N2" s="74"/>
      <c r="O2" s="74"/>
      <c r="P2" s="129"/>
      <c r="Q2" s="130" t="s">
        <v>255</v>
      </c>
    </row>
    <row r="3" spans="1:23" s="133" customFormat="1" ht="28.5" customHeight="1">
      <c r="A3" s="131"/>
      <c r="B3" s="131"/>
      <c r="C3" s="132" t="s">
        <v>65</v>
      </c>
      <c r="D3" s="310" t="str">
        <f>IF(【入力シート】!J22="","",【入力シート】!J22)</f>
        <v/>
      </c>
      <c r="E3" s="310"/>
      <c r="F3" s="131"/>
      <c r="I3" s="134"/>
      <c r="J3" s="135"/>
      <c r="K3" s="131"/>
      <c r="R3" s="131"/>
    </row>
    <row r="4" spans="1:23" ht="18" customHeight="1">
      <c r="N4" s="6"/>
      <c r="O4" s="6"/>
      <c r="P4" s="122" t="s">
        <v>133</v>
      </c>
      <c r="Q4" s="172">
        <f>SUM(Q13:Q162)</f>
        <v>0</v>
      </c>
    </row>
    <row r="5" spans="1:23" ht="18" customHeight="1">
      <c r="C5" s="76" t="str">
        <f>IF(COUNTIF(T13:T112,"月数オーバー！")&gt;0,"※黄色の行は申請対象月数が12か月を超えています。修正してから印刷してください。","")</f>
        <v/>
      </c>
      <c r="N5" s="6"/>
      <c r="O5" s="6"/>
      <c r="P5" s="122" t="s">
        <v>134</v>
      </c>
      <c r="Q5" s="172">
        <f>ROUNDUP(Q4*0.15,0)</f>
        <v>0</v>
      </c>
    </row>
    <row r="6" spans="1:23" ht="18" customHeight="1" thickBot="1">
      <c r="N6" s="6"/>
      <c r="O6" s="6"/>
      <c r="P6" s="122" t="s">
        <v>135</v>
      </c>
      <c r="Q6" s="172">
        <f>Q4+Q5</f>
        <v>0</v>
      </c>
    </row>
    <row r="7" spans="1:23" ht="18" customHeight="1" thickTop="1" thickBot="1">
      <c r="N7" s="6"/>
      <c r="O7" s="6"/>
      <c r="P7" s="122" t="s">
        <v>136</v>
      </c>
      <c r="Q7" s="173">
        <f>ROUNDDOWN((Q6),-3)</f>
        <v>0</v>
      </c>
    </row>
    <row r="8" spans="1:23" ht="5.0999999999999996" customHeight="1" thickTop="1">
      <c r="N8" s="6"/>
      <c r="O8" s="6"/>
      <c r="P8" s="6"/>
    </row>
    <row r="9" spans="1:23" ht="5.0999999999999996" customHeight="1">
      <c r="N9" s="6"/>
      <c r="O9" s="6"/>
      <c r="P9" s="6"/>
    </row>
    <row r="10" spans="1:23" ht="18" customHeight="1">
      <c r="M10" s="69" t="s">
        <v>128</v>
      </c>
      <c r="N10" s="77" t="s">
        <v>129</v>
      </c>
      <c r="O10" s="77" t="s">
        <v>130</v>
      </c>
      <c r="P10" s="77" t="s">
        <v>131</v>
      </c>
      <c r="Q10" s="69" t="s">
        <v>132</v>
      </c>
    </row>
    <row r="11" spans="1:23" s="78" customFormat="1" ht="26.45" customHeight="1">
      <c r="A11" s="315" t="s">
        <v>66</v>
      </c>
      <c r="B11" s="117"/>
      <c r="C11" s="317" t="s">
        <v>67</v>
      </c>
      <c r="D11" s="318"/>
      <c r="E11" s="319"/>
      <c r="F11" s="320" t="s">
        <v>68</v>
      </c>
      <c r="G11" s="321"/>
      <c r="H11" s="321"/>
      <c r="I11" s="322"/>
      <c r="J11" s="323" t="s">
        <v>267</v>
      </c>
      <c r="K11" s="311" t="s">
        <v>69</v>
      </c>
      <c r="L11" s="311" t="s">
        <v>269</v>
      </c>
      <c r="M11" s="313" t="s">
        <v>77</v>
      </c>
      <c r="N11" s="314" t="s">
        <v>78</v>
      </c>
      <c r="O11" s="314" t="s">
        <v>80</v>
      </c>
      <c r="P11" s="314" t="s">
        <v>79</v>
      </c>
      <c r="Q11" s="313" t="s">
        <v>81</v>
      </c>
    </row>
    <row r="12" spans="1:23" s="78" customFormat="1" ht="54.6" customHeight="1">
      <c r="A12" s="316"/>
      <c r="B12" s="115" t="s">
        <v>200</v>
      </c>
      <c r="C12" s="79" t="s">
        <v>70</v>
      </c>
      <c r="D12" s="79" t="s">
        <v>71</v>
      </c>
      <c r="E12" s="79" t="s">
        <v>72</v>
      </c>
      <c r="F12" s="80" t="s">
        <v>73</v>
      </c>
      <c r="G12" s="80" t="s">
        <v>74</v>
      </c>
      <c r="H12" s="80" t="s">
        <v>75</v>
      </c>
      <c r="I12" s="81" t="s">
        <v>268</v>
      </c>
      <c r="J12" s="324"/>
      <c r="K12" s="312"/>
      <c r="L12" s="312"/>
      <c r="M12" s="313"/>
      <c r="N12" s="314"/>
      <c r="O12" s="314"/>
      <c r="P12" s="314"/>
      <c r="Q12" s="313"/>
    </row>
    <row r="13" spans="1:23" ht="18" customHeight="1">
      <c r="A13" s="82">
        <v>1</v>
      </c>
      <c r="B13" s="82" t="str">
        <f>C13&amp;D13</f>
        <v/>
      </c>
      <c r="C13" s="25"/>
      <c r="D13" s="25"/>
      <c r="E13" s="25"/>
      <c r="F13" s="25"/>
      <c r="G13" s="124"/>
      <c r="H13" s="124"/>
      <c r="I13" s="123"/>
      <c r="J13" s="178"/>
      <c r="K13" s="168" t="str">
        <f t="shared" ref="K13:K76" si="0">IF(OR(J13="1",J13=1),"〇","")</f>
        <v/>
      </c>
      <c r="L13" s="25"/>
      <c r="M13" s="179"/>
      <c r="N13" s="180" t="str">
        <f>IF(J13="","",IF(OR(J13="1",J13="2"),VLOOKUP(J13,①【入力】就業規則等一覧!$B$32:$AD$33,26,FALSE),VLOOKUP(J13,①【入力】就業規則等一覧!$B$13:$AD$27,26,FALSE)))</f>
        <v/>
      </c>
      <c r="O13" s="170" t="str">
        <f>IF(M13="","",10000)</f>
        <v/>
      </c>
      <c r="P13" s="170" t="str">
        <f>IF(N13="","",MIN(N13,10000))</f>
        <v/>
      </c>
      <c r="Q13" s="171" t="str">
        <f>IF(OR(M13="",N13=""),"",M13*P13)</f>
        <v/>
      </c>
      <c r="T13" s="83"/>
      <c r="W13" s="78"/>
    </row>
    <row r="14" spans="1:23" ht="18" customHeight="1">
      <c r="A14" s="82">
        <v>2</v>
      </c>
      <c r="B14" s="82" t="str">
        <f t="shared" ref="B14:B77" si="1">C14&amp;D14</f>
        <v/>
      </c>
      <c r="C14" s="25"/>
      <c r="D14" s="25"/>
      <c r="E14" s="25"/>
      <c r="F14" s="25"/>
      <c r="G14" s="124"/>
      <c r="H14" s="124"/>
      <c r="I14" s="123"/>
      <c r="J14" s="178"/>
      <c r="K14" s="168" t="str">
        <f t="shared" si="0"/>
        <v/>
      </c>
      <c r="L14" s="25"/>
      <c r="M14" s="179"/>
      <c r="N14" s="180" t="str">
        <f>IF(J14="","",IF(OR(J14="1",J14="2"),VLOOKUP(J14,①【入力】就業規則等一覧!$B$32:$AD$33,26,FALSE),VLOOKUP(J14,①【入力】就業規則等一覧!$B$13:$AD$27,26,FALSE)))</f>
        <v/>
      </c>
      <c r="O14" s="170" t="str">
        <f t="shared" ref="O14:O77" si="2">IF(M14="","",10000)</f>
        <v/>
      </c>
      <c r="P14" s="170" t="str">
        <f t="shared" ref="P14:P77" si="3">IF(N14="","",MIN(N14,10000))</f>
        <v/>
      </c>
      <c r="Q14" s="171" t="str">
        <f>IF(OR(M14="",N14=""),"",M14*P14)</f>
        <v/>
      </c>
      <c r="T14" s="83"/>
    </row>
    <row r="15" spans="1:23" ht="18" customHeight="1">
      <c r="A15" s="82">
        <v>3</v>
      </c>
      <c r="B15" s="82" t="str">
        <f>C15&amp;D15</f>
        <v/>
      </c>
      <c r="C15" s="25"/>
      <c r="D15" s="25"/>
      <c r="E15" s="25"/>
      <c r="F15" s="25"/>
      <c r="G15" s="124"/>
      <c r="H15" s="124"/>
      <c r="I15" s="123"/>
      <c r="J15" s="178"/>
      <c r="K15" s="168" t="str">
        <f t="shared" si="0"/>
        <v/>
      </c>
      <c r="L15" s="25"/>
      <c r="M15" s="179"/>
      <c r="N15" s="180" t="str">
        <f>IF(J15="","",IF(OR(J15="1",J15="2"),VLOOKUP(J15,①【入力】就業規則等一覧!$B$32:$AD$33,26,FALSE),VLOOKUP(J15,①【入力】就業規則等一覧!$B$13:$AD$27,26,FALSE)))</f>
        <v/>
      </c>
      <c r="O15" s="170" t="str">
        <f t="shared" si="2"/>
        <v/>
      </c>
      <c r="P15" s="170" t="str">
        <f t="shared" si="3"/>
        <v/>
      </c>
      <c r="Q15" s="171" t="str">
        <f t="shared" ref="Q15:Q68" si="4">IF(OR(M15="",N15=""),"",M15*P15)</f>
        <v/>
      </c>
      <c r="T15" s="83"/>
    </row>
    <row r="16" spans="1:23" ht="18" customHeight="1">
      <c r="A16" s="82">
        <v>4</v>
      </c>
      <c r="B16" s="82" t="str">
        <f>C16&amp;D16</f>
        <v/>
      </c>
      <c r="C16" s="25"/>
      <c r="D16" s="25"/>
      <c r="E16" s="25"/>
      <c r="F16" s="25"/>
      <c r="G16" s="124"/>
      <c r="H16" s="124"/>
      <c r="I16" s="123"/>
      <c r="J16" s="178"/>
      <c r="K16" s="168" t="str">
        <f t="shared" si="0"/>
        <v/>
      </c>
      <c r="L16" s="25"/>
      <c r="M16" s="179"/>
      <c r="N16" s="180" t="str">
        <f>IF(J16="","",IF(OR(J16="1",J16="2"),VLOOKUP(J16,①【入力】就業規則等一覧!$B$32:$AD$33,26,FALSE),VLOOKUP(J16,①【入力】就業規則等一覧!$B$13:$AD$27,26,FALSE)))</f>
        <v/>
      </c>
      <c r="O16" s="170" t="str">
        <f t="shared" si="2"/>
        <v/>
      </c>
      <c r="P16" s="170" t="str">
        <f t="shared" si="3"/>
        <v/>
      </c>
      <c r="Q16" s="171" t="str">
        <f t="shared" si="4"/>
        <v/>
      </c>
      <c r="T16" s="83"/>
    </row>
    <row r="17" spans="1:23" ht="18" customHeight="1">
      <c r="A17" s="82">
        <v>5</v>
      </c>
      <c r="B17" s="82" t="str">
        <f t="shared" si="1"/>
        <v/>
      </c>
      <c r="C17" s="25"/>
      <c r="D17" s="25"/>
      <c r="E17" s="25"/>
      <c r="F17" s="25"/>
      <c r="G17" s="124"/>
      <c r="H17" s="124"/>
      <c r="I17" s="123"/>
      <c r="J17" s="178"/>
      <c r="K17" s="168" t="str">
        <f t="shared" si="0"/>
        <v/>
      </c>
      <c r="L17" s="25"/>
      <c r="M17" s="179"/>
      <c r="N17" s="180" t="str">
        <f>IF(J17="","",IF(OR(J17="1",J17="2"),VLOOKUP(J17,①【入力】就業規則等一覧!$B$32:$AD$33,26,FALSE),VLOOKUP(J17,①【入力】就業規則等一覧!$B$13:$AD$27,26,FALSE)))</f>
        <v/>
      </c>
      <c r="O17" s="170" t="str">
        <f t="shared" si="2"/>
        <v/>
      </c>
      <c r="P17" s="170" t="str">
        <f t="shared" si="3"/>
        <v/>
      </c>
      <c r="Q17" s="171" t="str">
        <f t="shared" si="4"/>
        <v/>
      </c>
      <c r="T17" s="83"/>
    </row>
    <row r="18" spans="1:23" ht="18" customHeight="1">
      <c r="A18" s="82">
        <v>6</v>
      </c>
      <c r="B18" s="82" t="str">
        <f t="shared" si="1"/>
        <v/>
      </c>
      <c r="C18" s="25"/>
      <c r="D18" s="25"/>
      <c r="E18" s="25"/>
      <c r="F18" s="25"/>
      <c r="G18" s="124"/>
      <c r="H18" s="124"/>
      <c r="I18" s="123"/>
      <c r="J18" s="178"/>
      <c r="K18" s="168" t="str">
        <f t="shared" si="0"/>
        <v/>
      </c>
      <c r="L18" s="25"/>
      <c r="M18" s="179"/>
      <c r="N18" s="180" t="str">
        <f>IF(J18="","",IF(OR(J18="1",J18="2"),VLOOKUP(J18,①【入力】就業規則等一覧!$B$32:$AD$33,26,FALSE),VLOOKUP(J18,①【入力】就業規則等一覧!$B$13:$AD$27,26,FALSE)))</f>
        <v/>
      </c>
      <c r="O18" s="170" t="str">
        <f t="shared" si="2"/>
        <v/>
      </c>
      <c r="P18" s="170" t="str">
        <f t="shared" si="3"/>
        <v/>
      </c>
      <c r="Q18" s="171" t="str">
        <f t="shared" si="4"/>
        <v/>
      </c>
      <c r="T18" s="83"/>
    </row>
    <row r="19" spans="1:23" ht="18" customHeight="1">
      <c r="A19" s="82">
        <v>7</v>
      </c>
      <c r="B19" s="82" t="str">
        <f t="shared" si="1"/>
        <v/>
      </c>
      <c r="C19" s="25"/>
      <c r="D19" s="25"/>
      <c r="E19" s="25"/>
      <c r="F19" s="25"/>
      <c r="G19" s="124"/>
      <c r="H19" s="124"/>
      <c r="I19" s="123"/>
      <c r="J19" s="178"/>
      <c r="K19" s="168" t="str">
        <f t="shared" si="0"/>
        <v/>
      </c>
      <c r="L19" s="25"/>
      <c r="M19" s="179"/>
      <c r="N19" s="180" t="str">
        <f>IF(J19="","",IF(OR(J19="1",J19="2"),VLOOKUP(J19,①【入力】就業規則等一覧!$B$32:$AD$33,26,FALSE),VLOOKUP(J19,①【入力】就業規則等一覧!$B$13:$AD$27,26,FALSE)))</f>
        <v/>
      </c>
      <c r="O19" s="170" t="str">
        <f t="shared" si="2"/>
        <v/>
      </c>
      <c r="P19" s="170" t="str">
        <f t="shared" si="3"/>
        <v/>
      </c>
      <c r="Q19" s="171" t="str">
        <f t="shared" si="4"/>
        <v/>
      </c>
      <c r="T19" s="83"/>
    </row>
    <row r="20" spans="1:23" ht="18" customHeight="1">
      <c r="A20" s="82">
        <v>8</v>
      </c>
      <c r="B20" s="82" t="str">
        <f t="shared" si="1"/>
        <v/>
      </c>
      <c r="C20" s="25"/>
      <c r="D20" s="25"/>
      <c r="E20" s="25"/>
      <c r="F20" s="25"/>
      <c r="G20" s="124"/>
      <c r="H20" s="124"/>
      <c r="I20" s="123"/>
      <c r="J20" s="178"/>
      <c r="K20" s="168" t="str">
        <f t="shared" si="0"/>
        <v/>
      </c>
      <c r="L20" s="25"/>
      <c r="M20" s="179"/>
      <c r="N20" s="180" t="str">
        <f>IF(J20="","",IF(OR(J20="1",J20="2"),VLOOKUP(J20,①【入力】就業規則等一覧!$B$32:$AD$33,26,FALSE),VLOOKUP(J20,①【入力】就業規則等一覧!$B$13:$AD$27,26,FALSE)))</f>
        <v/>
      </c>
      <c r="O20" s="170" t="str">
        <f t="shared" si="2"/>
        <v/>
      </c>
      <c r="P20" s="170" t="str">
        <f t="shared" si="3"/>
        <v/>
      </c>
      <c r="Q20" s="171" t="str">
        <f t="shared" si="4"/>
        <v/>
      </c>
      <c r="T20" s="83"/>
    </row>
    <row r="21" spans="1:23" ht="18" customHeight="1">
      <c r="A21" s="82">
        <v>9</v>
      </c>
      <c r="B21" s="82" t="str">
        <f t="shared" si="1"/>
        <v/>
      </c>
      <c r="C21" s="25"/>
      <c r="D21" s="25"/>
      <c r="E21" s="25"/>
      <c r="F21" s="25"/>
      <c r="G21" s="124"/>
      <c r="H21" s="124"/>
      <c r="I21" s="123"/>
      <c r="J21" s="178"/>
      <c r="K21" s="168" t="str">
        <f t="shared" si="0"/>
        <v/>
      </c>
      <c r="L21" s="25"/>
      <c r="M21" s="179"/>
      <c r="N21" s="180" t="str">
        <f>IF(J21="","",IF(OR(J21="1",J21="2"),VLOOKUP(J21,①【入力】就業規則等一覧!$B$32:$AD$33,26,FALSE),VLOOKUP(J21,①【入力】就業規則等一覧!$B$13:$AD$27,26,FALSE)))</f>
        <v/>
      </c>
      <c r="O21" s="170" t="str">
        <f>IF(M21="","",10000)</f>
        <v/>
      </c>
      <c r="P21" s="170" t="str">
        <f t="shared" si="3"/>
        <v/>
      </c>
      <c r="Q21" s="171" t="str">
        <f>IF(OR(M21="",N21=""),"",M21*P21)</f>
        <v/>
      </c>
      <c r="T21" s="83"/>
    </row>
    <row r="22" spans="1:23" ht="18" customHeight="1">
      <c r="A22" s="82">
        <v>10</v>
      </c>
      <c r="B22" s="82" t="str">
        <f t="shared" si="1"/>
        <v/>
      </c>
      <c r="C22" s="25"/>
      <c r="D22" s="25"/>
      <c r="E22" s="25"/>
      <c r="F22" s="25"/>
      <c r="G22" s="124"/>
      <c r="H22" s="124"/>
      <c r="I22" s="123"/>
      <c r="J22" s="178"/>
      <c r="K22" s="168" t="str">
        <f t="shared" si="0"/>
        <v/>
      </c>
      <c r="L22" s="25"/>
      <c r="M22" s="179"/>
      <c r="N22" s="180" t="str">
        <f>IF(J22="","",IF(OR(J22="1",J22="2"),VLOOKUP(J22,①【入力】就業規則等一覧!$B$32:$AD$33,26,FALSE),VLOOKUP(J22,①【入力】就業規則等一覧!$B$13:$AD$27,26,FALSE)))</f>
        <v/>
      </c>
      <c r="O22" s="170" t="str">
        <f>IF(M22="","",10000)</f>
        <v/>
      </c>
      <c r="P22" s="170" t="str">
        <f t="shared" si="3"/>
        <v/>
      </c>
      <c r="Q22" s="171" t="str">
        <f>IF(OR(M22="",N22=""),"",M22*P22)</f>
        <v/>
      </c>
      <c r="T22" s="83"/>
    </row>
    <row r="23" spans="1:23" ht="18" customHeight="1">
      <c r="A23" s="82">
        <v>11</v>
      </c>
      <c r="B23" s="82" t="str">
        <f t="shared" si="1"/>
        <v/>
      </c>
      <c r="C23" s="25"/>
      <c r="D23" s="25"/>
      <c r="E23" s="25"/>
      <c r="F23" s="25"/>
      <c r="G23" s="124"/>
      <c r="H23" s="124"/>
      <c r="I23" s="123"/>
      <c r="J23" s="178"/>
      <c r="K23" s="168" t="str">
        <f t="shared" si="0"/>
        <v/>
      </c>
      <c r="L23" s="25"/>
      <c r="M23" s="179"/>
      <c r="N23" s="180" t="str">
        <f>IF(J23="","",IF(OR(J23="1",J23="2"),VLOOKUP(J23,①【入力】就業規則等一覧!$B$32:$AD$33,26,FALSE),VLOOKUP(J23,①【入力】就業規則等一覧!$B$13:$AD$27,26,FALSE)))</f>
        <v/>
      </c>
      <c r="O23" s="170" t="str">
        <f t="shared" si="2"/>
        <v/>
      </c>
      <c r="P23" s="170" t="str">
        <f t="shared" si="3"/>
        <v/>
      </c>
      <c r="Q23" s="171" t="str">
        <f t="shared" si="4"/>
        <v/>
      </c>
      <c r="T23" s="83"/>
    </row>
    <row r="24" spans="1:23" ht="18" customHeight="1">
      <c r="A24" s="82">
        <v>12</v>
      </c>
      <c r="B24" s="82" t="str">
        <f t="shared" si="1"/>
        <v/>
      </c>
      <c r="C24" s="25"/>
      <c r="D24" s="25"/>
      <c r="E24" s="25"/>
      <c r="F24" s="25"/>
      <c r="G24" s="124"/>
      <c r="H24" s="124"/>
      <c r="I24" s="123"/>
      <c r="J24" s="178"/>
      <c r="K24" s="168" t="str">
        <f t="shared" si="0"/>
        <v/>
      </c>
      <c r="L24" s="25"/>
      <c r="M24" s="179"/>
      <c r="N24" s="180" t="str">
        <f>IF(J24="","",IF(OR(J24="1",J24="2"),VLOOKUP(J24,①【入力】就業規則等一覧!$B$32:$AD$33,26,FALSE),VLOOKUP(J24,①【入力】就業規則等一覧!$B$13:$AD$27,26,FALSE)))</f>
        <v/>
      </c>
      <c r="O24" s="170" t="str">
        <f t="shared" si="2"/>
        <v/>
      </c>
      <c r="P24" s="170" t="str">
        <f t="shared" si="3"/>
        <v/>
      </c>
      <c r="Q24" s="171" t="str">
        <f t="shared" si="4"/>
        <v/>
      </c>
      <c r="T24" s="83"/>
      <c r="W24" s="78"/>
    </row>
    <row r="25" spans="1:23" ht="18" customHeight="1">
      <c r="A25" s="82">
        <v>13</v>
      </c>
      <c r="B25" s="82" t="str">
        <f t="shared" si="1"/>
        <v/>
      </c>
      <c r="C25" s="25"/>
      <c r="D25" s="25"/>
      <c r="E25" s="25"/>
      <c r="F25" s="25"/>
      <c r="G25" s="124"/>
      <c r="H25" s="124"/>
      <c r="I25" s="123"/>
      <c r="J25" s="178"/>
      <c r="K25" s="168" t="str">
        <f t="shared" si="0"/>
        <v/>
      </c>
      <c r="L25" s="25"/>
      <c r="M25" s="179"/>
      <c r="N25" s="180" t="str">
        <f>IF(J25="","",IF(OR(J25="1",J25="2"),VLOOKUP(J25,①【入力】就業規則等一覧!$B$32:$AD$33,26,FALSE),VLOOKUP(J25,①【入力】就業規則等一覧!$B$13:$AD$27,26,FALSE)))</f>
        <v/>
      </c>
      <c r="O25" s="170" t="str">
        <f t="shared" si="2"/>
        <v/>
      </c>
      <c r="P25" s="170" t="str">
        <f t="shared" si="3"/>
        <v/>
      </c>
      <c r="Q25" s="171" t="str">
        <f t="shared" si="4"/>
        <v/>
      </c>
      <c r="T25" s="83"/>
    </row>
    <row r="26" spans="1:23" ht="18" customHeight="1">
      <c r="A26" s="82">
        <v>14</v>
      </c>
      <c r="B26" s="82" t="str">
        <f t="shared" si="1"/>
        <v/>
      </c>
      <c r="C26" s="25"/>
      <c r="D26" s="25"/>
      <c r="E26" s="25"/>
      <c r="F26" s="25"/>
      <c r="G26" s="124"/>
      <c r="H26" s="124"/>
      <c r="I26" s="123"/>
      <c r="J26" s="178"/>
      <c r="K26" s="168" t="str">
        <f t="shared" si="0"/>
        <v/>
      </c>
      <c r="L26" s="25"/>
      <c r="M26" s="179"/>
      <c r="N26" s="180" t="str">
        <f>IF(J26="","",IF(OR(J26="1",J26="2"),VLOOKUP(J26,①【入力】就業規則等一覧!$B$32:$AD$33,26,FALSE),VLOOKUP(J26,①【入力】就業規則等一覧!$B$13:$AD$27,26,FALSE)))</f>
        <v/>
      </c>
      <c r="O26" s="170" t="str">
        <f t="shared" si="2"/>
        <v/>
      </c>
      <c r="P26" s="170" t="str">
        <f t="shared" si="3"/>
        <v/>
      </c>
      <c r="Q26" s="171" t="str">
        <f t="shared" si="4"/>
        <v/>
      </c>
      <c r="T26" s="83"/>
    </row>
    <row r="27" spans="1:23" ht="18" customHeight="1">
      <c r="A27" s="82">
        <v>15</v>
      </c>
      <c r="B27" s="82" t="str">
        <f t="shared" si="1"/>
        <v/>
      </c>
      <c r="C27" s="25"/>
      <c r="D27" s="25"/>
      <c r="E27" s="25"/>
      <c r="F27" s="25"/>
      <c r="G27" s="124"/>
      <c r="H27" s="124"/>
      <c r="I27" s="123"/>
      <c r="J27" s="178"/>
      <c r="K27" s="168" t="str">
        <f t="shared" si="0"/>
        <v/>
      </c>
      <c r="L27" s="25"/>
      <c r="M27" s="179"/>
      <c r="N27" s="180" t="str">
        <f>IF(J27="","",IF(OR(J27="1",J27="2"),VLOOKUP(J27,①【入力】就業規則等一覧!$B$32:$AD$33,26,FALSE),VLOOKUP(J27,①【入力】就業規則等一覧!$B$13:$AD$27,26,FALSE)))</f>
        <v/>
      </c>
      <c r="O27" s="170" t="str">
        <f t="shared" si="2"/>
        <v/>
      </c>
      <c r="P27" s="170" t="str">
        <f t="shared" si="3"/>
        <v/>
      </c>
      <c r="Q27" s="171" t="str">
        <f t="shared" si="4"/>
        <v/>
      </c>
      <c r="T27" s="83"/>
    </row>
    <row r="28" spans="1:23" ht="18" customHeight="1">
      <c r="A28" s="82">
        <v>16</v>
      </c>
      <c r="B28" s="82" t="str">
        <f t="shared" si="1"/>
        <v/>
      </c>
      <c r="C28" s="25"/>
      <c r="D28" s="25"/>
      <c r="E28" s="25"/>
      <c r="F28" s="25"/>
      <c r="G28" s="124"/>
      <c r="H28" s="124"/>
      <c r="I28" s="123"/>
      <c r="J28" s="178"/>
      <c r="K28" s="168" t="str">
        <f t="shared" si="0"/>
        <v/>
      </c>
      <c r="L28" s="25"/>
      <c r="M28" s="179"/>
      <c r="N28" s="180" t="str">
        <f>IF(J28="","",IF(OR(J28="1",J28="2"),VLOOKUP(J28,①【入力】就業規則等一覧!$B$32:$AD$33,26,FALSE),VLOOKUP(J28,①【入力】就業規則等一覧!$B$13:$AD$27,26,FALSE)))</f>
        <v/>
      </c>
      <c r="O28" s="170" t="str">
        <f t="shared" si="2"/>
        <v/>
      </c>
      <c r="P28" s="170" t="str">
        <f t="shared" si="3"/>
        <v/>
      </c>
      <c r="Q28" s="171" t="str">
        <f t="shared" si="4"/>
        <v/>
      </c>
      <c r="T28" s="83"/>
    </row>
    <row r="29" spans="1:23" ht="18" customHeight="1">
      <c r="A29" s="82">
        <v>17</v>
      </c>
      <c r="B29" s="82" t="str">
        <f t="shared" si="1"/>
        <v/>
      </c>
      <c r="C29" s="25"/>
      <c r="D29" s="25"/>
      <c r="E29" s="25"/>
      <c r="F29" s="25"/>
      <c r="G29" s="124"/>
      <c r="H29" s="124"/>
      <c r="I29" s="123"/>
      <c r="J29" s="178"/>
      <c r="K29" s="168" t="str">
        <f t="shared" si="0"/>
        <v/>
      </c>
      <c r="L29" s="25"/>
      <c r="M29" s="179"/>
      <c r="N29" s="180" t="str">
        <f>IF(J29="","",IF(OR(J29="1",J29="2"),VLOOKUP(J29,①【入力】就業規則等一覧!$B$32:$AD$33,26,FALSE),VLOOKUP(J29,①【入力】就業規則等一覧!$B$13:$AD$27,26,FALSE)))</f>
        <v/>
      </c>
      <c r="O29" s="170" t="str">
        <f t="shared" si="2"/>
        <v/>
      </c>
      <c r="P29" s="170" t="str">
        <f t="shared" si="3"/>
        <v/>
      </c>
      <c r="Q29" s="171" t="str">
        <f t="shared" si="4"/>
        <v/>
      </c>
      <c r="T29" s="83"/>
    </row>
    <row r="30" spans="1:23" ht="18" customHeight="1">
      <c r="A30" s="82">
        <v>18</v>
      </c>
      <c r="B30" s="82" t="str">
        <f t="shared" si="1"/>
        <v/>
      </c>
      <c r="C30" s="25"/>
      <c r="D30" s="25"/>
      <c r="E30" s="25"/>
      <c r="F30" s="25"/>
      <c r="G30" s="124"/>
      <c r="H30" s="124"/>
      <c r="I30" s="123"/>
      <c r="J30" s="178"/>
      <c r="K30" s="168" t="str">
        <f t="shared" si="0"/>
        <v/>
      </c>
      <c r="L30" s="25"/>
      <c r="M30" s="179"/>
      <c r="N30" s="180" t="str">
        <f>IF(J30="","",IF(OR(J30="1",J30="2"),VLOOKUP(J30,①【入力】就業規則等一覧!$B$32:$AD$33,26,FALSE),VLOOKUP(J30,①【入力】就業規則等一覧!$B$13:$AD$27,26,FALSE)))</f>
        <v/>
      </c>
      <c r="O30" s="170" t="str">
        <f t="shared" si="2"/>
        <v/>
      </c>
      <c r="P30" s="170" t="str">
        <f t="shared" si="3"/>
        <v/>
      </c>
      <c r="Q30" s="171" t="str">
        <f t="shared" si="4"/>
        <v/>
      </c>
      <c r="T30" s="83"/>
    </row>
    <row r="31" spans="1:23" ht="18" customHeight="1">
      <c r="A31" s="82">
        <v>19</v>
      </c>
      <c r="B31" s="82" t="str">
        <f t="shared" si="1"/>
        <v/>
      </c>
      <c r="C31" s="25"/>
      <c r="D31" s="25"/>
      <c r="E31" s="25"/>
      <c r="F31" s="25"/>
      <c r="G31" s="124"/>
      <c r="H31" s="124"/>
      <c r="I31" s="123"/>
      <c r="J31" s="178"/>
      <c r="K31" s="168" t="str">
        <f t="shared" si="0"/>
        <v/>
      </c>
      <c r="L31" s="25"/>
      <c r="M31" s="179"/>
      <c r="N31" s="180" t="str">
        <f>IF(J31="","",IF(OR(J31="1",J31="2"),VLOOKUP(J31,①【入力】就業規則等一覧!$B$32:$AD$33,26,FALSE),VLOOKUP(J31,①【入力】就業規則等一覧!$B$13:$AD$27,26,FALSE)))</f>
        <v/>
      </c>
      <c r="O31" s="170" t="str">
        <f t="shared" si="2"/>
        <v/>
      </c>
      <c r="P31" s="170" t="str">
        <f t="shared" si="3"/>
        <v/>
      </c>
      <c r="Q31" s="171" t="str">
        <f t="shared" si="4"/>
        <v/>
      </c>
      <c r="T31" s="83"/>
    </row>
    <row r="32" spans="1:23" ht="18" customHeight="1">
      <c r="A32" s="82">
        <v>20</v>
      </c>
      <c r="B32" s="82" t="str">
        <f t="shared" si="1"/>
        <v/>
      </c>
      <c r="C32" s="25"/>
      <c r="D32" s="25"/>
      <c r="E32" s="25"/>
      <c r="F32" s="25"/>
      <c r="G32" s="124"/>
      <c r="H32" s="124"/>
      <c r="I32" s="123"/>
      <c r="J32" s="178"/>
      <c r="K32" s="168" t="str">
        <f t="shared" si="0"/>
        <v/>
      </c>
      <c r="L32" s="25"/>
      <c r="M32" s="179"/>
      <c r="N32" s="180" t="str">
        <f>IF(J32="","",IF(OR(J32="1",J32="2"),VLOOKUP(J32,①【入力】就業規則等一覧!$B$32:$AD$33,26,FALSE),VLOOKUP(J32,①【入力】就業規則等一覧!$B$13:$AD$27,26,FALSE)))</f>
        <v/>
      </c>
      <c r="O32" s="170" t="str">
        <f t="shared" si="2"/>
        <v/>
      </c>
      <c r="P32" s="170" t="str">
        <f t="shared" si="3"/>
        <v/>
      </c>
      <c r="Q32" s="171" t="str">
        <f t="shared" si="4"/>
        <v/>
      </c>
      <c r="T32" s="83"/>
    </row>
    <row r="33" spans="1:23" ht="18" customHeight="1">
      <c r="A33" s="82">
        <v>21</v>
      </c>
      <c r="B33" s="82" t="str">
        <f t="shared" si="1"/>
        <v/>
      </c>
      <c r="C33" s="25"/>
      <c r="D33" s="25"/>
      <c r="E33" s="25"/>
      <c r="F33" s="25"/>
      <c r="G33" s="124"/>
      <c r="H33" s="124"/>
      <c r="I33" s="123"/>
      <c r="J33" s="178"/>
      <c r="K33" s="168" t="str">
        <f t="shared" si="0"/>
        <v/>
      </c>
      <c r="L33" s="25"/>
      <c r="M33" s="179"/>
      <c r="N33" s="180" t="str">
        <f>IF(J33="","",IF(OR(J33="1",J33="2"),VLOOKUP(J33,①【入力】就業規則等一覧!$B$32:$AD$33,26,FALSE),VLOOKUP(J33,①【入力】就業規則等一覧!$B$13:$AD$27,26,FALSE)))</f>
        <v/>
      </c>
      <c r="O33" s="170" t="str">
        <f t="shared" si="2"/>
        <v/>
      </c>
      <c r="P33" s="170" t="str">
        <f t="shared" si="3"/>
        <v/>
      </c>
      <c r="Q33" s="171" t="str">
        <f t="shared" si="4"/>
        <v/>
      </c>
      <c r="T33" s="83"/>
    </row>
    <row r="34" spans="1:23" ht="18" customHeight="1">
      <c r="A34" s="82">
        <v>22</v>
      </c>
      <c r="B34" s="82" t="str">
        <f t="shared" si="1"/>
        <v/>
      </c>
      <c r="C34" s="25"/>
      <c r="D34" s="25"/>
      <c r="E34" s="25"/>
      <c r="F34" s="25"/>
      <c r="G34" s="124"/>
      <c r="H34" s="124"/>
      <c r="I34" s="123"/>
      <c r="J34" s="178"/>
      <c r="K34" s="168" t="str">
        <f t="shared" si="0"/>
        <v/>
      </c>
      <c r="L34" s="25"/>
      <c r="M34" s="179"/>
      <c r="N34" s="180" t="str">
        <f>IF(J34="","",IF(OR(J34="1",J34="2"),VLOOKUP(J34,①【入力】就業規則等一覧!$B$32:$AD$33,26,FALSE),VLOOKUP(J34,①【入力】就業規則等一覧!$B$13:$AD$27,26,FALSE)))</f>
        <v/>
      </c>
      <c r="O34" s="170" t="str">
        <f t="shared" si="2"/>
        <v/>
      </c>
      <c r="P34" s="170" t="str">
        <f t="shared" si="3"/>
        <v/>
      </c>
      <c r="Q34" s="171" t="str">
        <f t="shared" si="4"/>
        <v/>
      </c>
      <c r="T34" s="83"/>
    </row>
    <row r="35" spans="1:23" ht="18" customHeight="1">
      <c r="A35" s="82">
        <v>23</v>
      </c>
      <c r="B35" s="82" t="str">
        <f t="shared" si="1"/>
        <v/>
      </c>
      <c r="C35" s="25"/>
      <c r="D35" s="25"/>
      <c r="E35" s="25"/>
      <c r="F35" s="25"/>
      <c r="G35" s="124"/>
      <c r="H35" s="124"/>
      <c r="I35" s="123"/>
      <c r="J35" s="178"/>
      <c r="K35" s="168" t="str">
        <f t="shared" si="0"/>
        <v/>
      </c>
      <c r="L35" s="25"/>
      <c r="M35" s="179"/>
      <c r="N35" s="180" t="str">
        <f>IF(J35="","",IF(OR(J35="1",J35="2"),VLOOKUP(J35,①【入力】就業規則等一覧!$B$32:$AD$33,26,FALSE),VLOOKUP(J35,①【入力】就業規則等一覧!$B$13:$AD$27,26,FALSE)))</f>
        <v/>
      </c>
      <c r="O35" s="170" t="str">
        <f t="shared" si="2"/>
        <v/>
      </c>
      <c r="P35" s="170" t="str">
        <f t="shared" si="3"/>
        <v/>
      </c>
      <c r="Q35" s="171" t="str">
        <f t="shared" si="4"/>
        <v/>
      </c>
      <c r="T35" s="83"/>
    </row>
    <row r="36" spans="1:23" ht="18" customHeight="1">
      <c r="A36" s="82">
        <v>24</v>
      </c>
      <c r="B36" s="82" t="str">
        <f t="shared" si="1"/>
        <v/>
      </c>
      <c r="C36" s="25"/>
      <c r="D36" s="25"/>
      <c r="E36" s="25"/>
      <c r="F36" s="25"/>
      <c r="G36" s="124"/>
      <c r="H36" s="124"/>
      <c r="I36" s="123"/>
      <c r="J36" s="178"/>
      <c r="K36" s="168" t="str">
        <f t="shared" si="0"/>
        <v/>
      </c>
      <c r="L36" s="25"/>
      <c r="M36" s="179"/>
      <c r="N36" s="180" t="str">
        <f>IF(J36="","",IF(OR(J36="1",J36="2"),VLOOKUP(J36,①【入力】就業規則等一覧!$B$32:$AD$33,26,FALSE),VLOOKUP(J36,①【入力】就業規則等一覧!$B$13:$AD$27,26,FALSE)))</f>
        <v/>
      </c>
      <c r="O36" s="170" t="str">
        <f t="shared" si="2"/>
        <v/>
      </c>
      <c r="P36" s="170" t="str">
        <f t="shared" si="3"/>
        <v/>
      </c>
      <c r="Q36" s="171" t="str">
        <f t="shared" si="4"/>
        <v/>
      </c>
      <c r="T36" s="83"/>
    </row>
    <row r="37" spans="1:23" ht="18" customHeight="1">
      <c r="A37" s="82">
        <v>25</v>
      </c>
      <c r="B37" s="82" t="str">
        <f t="shared" si="1"/>
        <v/>
      </c>
      <c r="C37" s="25"/>
      <c r="D37" s="25"/>
      <c r="E37" s="25"/>
      <c r="F37" s="25"/>
      <c r="G37" s="124"/>
      <c r="H37" s="124"/>
      <c r="I37" s="123"/>
      <c r="J37" s="178"/>
      <c r="K37" s="168" t="str">
        <f t="shared" si="0"/>
        <v/>
      </c>
      <c r="L37" s="25"/>
      <c r="M37" s="179"/>
      <c r="N37" s="180" t="str">
        <f>IF(J37="","",IF(OR(J37="1",J37="2"),VLOOKUP(J37,①【入力】就業規則等一覧!$B$32:$AD$33,26,FALSE),VLOOKUP(J37,①【入力】就業規則等一覧!$B$13:$AD$27,26,FALSE)))</f>
        <v/>
      </c>
      <c r="O37" s="170" t="str">
        <f t="shared" si="2"/>
        <v/>
      </c>
      <c r="P37" s="170" t="str">
        <f t="shared" si="3"/>
        <v/>
      </c>
      <c r="Q37" s="171" t="str">
        <f t="shared" si="4"/>
        <v/>
      </c>
      <c r="T37" s="83"/>
      <c r="W37" s="78"/>
    </row>
    <row r="38" spans="1:23" ht="18" customHeight="1">
      <c r="A38" s="82">
        <v>26</v>
      </c>
      <c r="B38" s="82" t="str">
        <f t="shared" si="1"/>
        <v/>
      </c>
      <c r="C38" s="25"/>
      <c r="D38" s="25"/>
      <c r="E38" s="25"/>
      <c r="F38" s="25"/>
      <c r="G38" s="124"/>
      <c r="H38" s="124"/>
      <c r="I38" s="123"/>
      <c r="J38" s="178"/>
      <c r="K38" s="168" t="str">
        <f t="shared" si="0"/>
        <v/>
      </c>
      <c r="L38" s="25"/>
      <c r="M38" s="179"/>
      <c r="N38" s="180" t="str">
        <f>IF(J38="","",IF(OR(J38="1",J38="2"),VLOOKUP(J38,①【入力】就業規則等一覧!$B$32:$AD$33,26,FALSE),VLOOKUP(J38,①【入力】就業規則等一覧!$B$13:$AD$27,26,FALSE)))</f>
        <v/>
      </c>
      <c r="O38" s="170" t="str">
        <f t="shared" si="2"/>
        <v/>
      </c>
      <c r="P38" s="170" t="str">
        <f t="shared" si="3"/>
        <v/>
      </c>
      <c r="Q38" s="171" t="str">
        <f t="shared" si="4"/>
        <v/>
      </c>
      <c r="T38" s="83"/>
    </row>
    <row r="39" spans="1:23" ht="18" customHeight="1">
      <c r="A39" s="82">
        <v>27</v>
      </c>
      <c r="B39" s="82" t="str">
        <f t="shared" si="1"/>
        <v/>
      </c>
      <c r="C39" s="25"/>
      <c r="D39" s="25"/>
      <c r="E39" s="25"/>
      <c r="F39" s="25"/>
      <c r="G39" s="124"/>
      <c r="H39" s="124"/>
      <c r="I39" s="123"/>
      <c r="J39" s="178"/>
      <c r="K39" s="168" t="str">
        <f t="shared" si="0"/>
        <v/>
      </c>
      <c r="L39" s="25"/>
      <c r="M39" s="179"/>
      <c r="N39" s="180" t="str">
        <f>IF(J39="","",IF(OR(J39="1",J39="2"),VLOOKUP(J39,①【入力】就業規則等一覧!$B$32:$AD$33,26,FALSE),VLOOKUP(J39,①【入力】就業規則等一覧!$B$13:$AD$27,26,FALSE)))</f>
        <v/>
      </c>
      <c r="O39" s="170" t="str">
        <f t="shared" si="2"/>
        <v/>
      </c>
      <c r="P39" s="170" t="str">
        <f t="shared" si="3"/>
        <v/>
      </c>
      <c r="Q39" s="171" t="str">
        <f t="shared" si="4"/>
        <v/>
      </c>
      <c r="T39" s="83"/>
    </row>
    <row r="40" spans="1:23" ht="18" customHeight="1">
      <c r="A40" s="82">
        <v>28</v>
      </c>
      <c r="B40" s="82" t="str">
        <f t="shared" si="1"/>
        <v/>
      </c>
      <c r="C40" s="25"/>
      <c r="D40" s="25"/>
      <c r="E40" s="25"/>
      <c r="F40" s="25"/>
      <c r="G40" s="124"/>
      <c r="H40" s="124"/>
      <c r="I40" s="123"/>
      <c r="J40" s="178"/>
      <c r="K40" s="168" t="str">
        <f t="shared" si="0"/>
        <v/>
      </c>
      <c r="L40" s="25"/>
      <c r="M40" s="179"/>
      <c r="N40" s="180" t="str">
        <f>IF(J40="","",IF(OR(J40="1",J40="2"),VLOOKUP(J40,①【入力】就業規則等一覧!$B$32:$AD$33,26,FALSE),VLOOKUP(J40,①【入力】就業規則等一覧!$B$13:$AD$27,26,FALSE)))</f>
        <v/>
      </c>
      <c r="O40" s="170" t="str">
        <f t="shared" si="2"/>
        <v/>
      </c>
      <c r="P40" s="170" t="str">
        <f t="shared" si="3"/>
        <v/>
      </c>
      <c r="Q40" s="171" t="str">
        <f t="shared" si="4"/>
        <v/>
      </c>
      <c r="T40" s="83"/>
    </row>
    <row r="41" spans="1:23" ht="18" customHeight="1">
      <c r="A41" s="82">
        <v>29</v>
      </c>
      <c r="B41" s="82" t="str">
        <f t="shared" si="1"/>
        <v/>
      </c>
      <c r="C41" s="25"/>
      <c r="D41" s="25"/>
      <c r="E41" s="25"/>
      <c r="F41" s="25"/>
      <c r="G41" s="124"/>
      <c r="H41" s="124"/>
      <c r="I41" s="123"/>
      <c r="J41" s="178"/>
      <c r="K41" s="168" t="str">
        <f t="shared" si="0"/>
        <v/>
      </c>
      <c r="L41" s="25"/>
      <c r="M41" s="179"/>
      <c r="N41" s="180" t="str">
        <f>IF(J41="","",IF(OR(J41="1",J41="2"),VLOOKUP(J41,①【入力】就業規則等一覧!$B$32:$AD$33,26,FALSE),VLOOKUP(J41,①【入力】就業規則等一覧!$B$13:$AD$27,26,FALSE)))</f>
        <v/>
      </c>
      <c r="O41" s="170" t="str">
        <f t="shared" si="2"/>
        <v/>
      </c>
      <c r="P41" s="170" t="str">
        <f t="shared" si="3"/>
        <v/>
      </c>
      <c r="Q41" s="171" t="str">
        <f t="shared" si="4"/>
        <v/>
      </c>
      <c r="T41" s="83"/>
    </row>
    <row r="42" spans="1:23" ht="18" customHeight="1">
      <c r="A42" s="82">
        <v>30</v>
      </c>
      <c r="B42" s="82" t="str">
        <f t="shared" si="1"/>
        <v/>
      </c>
      <c r="C42" s="25"/>
      <c r="D42" s="25"/>
      <c r="E42" s="25"/>
      <c r="F42" s="25"/>
      <c r="G42" s="124"/>
      <c r="H42" s="124"/>
      <c r="I42" s="123"/>
      <c r="J42" s="178"/>
      <c r="K42" s="168" t="str">
        <f t="shared" si="0"/>
        <v/>
      </c>
      <c r="L42" s="25"/>
      <c r="M42" s="179"/>
      <c r="N42" s="180" t="str">
        <f>IF(J42="","",IF(OR(J42="1",J42="2"),VLOOKUP(J42,①【入力】就業規則等一覧!$B$32:$AD$33,26,FALSE),VLOOKUP(J42,①【入力】就業規則等一覧!$B$13:$AD$27,26,FALSE)))</f>
        <v/>
      </c>
      <c r="O42" s="170" t="str">
        <f t="shared" si="2"/>
        <v/>
      </c>
      <c r="P42" s="170" t="str">
        <f t="shared" si="3"/>
        <v/>
      </c>
      <c r="Q42" s="171" t="str">
        <f t="shared" si="4"/>
        <v/>
      </c>
      <c r="T42" s="83"/>
    </row>
    <row r="43" spans="1:23" ht="18" customHeight="1">
      <c r="A43" s="82">
        <v>31</v>
      </c>
      <c r="B43" s="82" t="str">
        <f t="shared" si="1"/>
        <v/>
      </c>
      <c r="C43" s="25"/>
      <c r="D43" s="25"/>
      <c r="E43" s="25"/>
      <c r="F43" s="25"/>
      <c r="G43" s="124"/>
      <c r="H43" s="124"/>
      <c r="I43" s="123"/>
      <c r="J43" s="178"/>
      <c r="K43" s="168" t="str">
        <f t="shared" si="0"/>
        <v/>
      </c>
      <c r="L43" s="25"/>
      <c r="M43" s="179"/>
      <c r="N43" s="180" t="str">
        <f>IF(J43="","",IF(OR(J43="1",J43="2"),VLOOKUP(J43,①【入力】就業規則等一覧!$B$32:$AD$33,26,FALSE),VLOOKUP(J43,①【入力】就業規則等一覧!$B$13:$AD$27,26,FALSE)))</f>
        <v/>
      </c>
      <c r="O43" s="170" t="str">
        <f t="shared" si="2"/>
        <v/>
      </c>
      <c r="P43" s="170" t="str">
        <f t="shared" si="3"/>
        <v/>
      </c>
      <c r="Q43" s="171" t="str">
        <f t="shared" si="4"/>
        <v/>
      </c>
      <c r="T43" s="83"/>
    </row>
    <row r="44" spans="1:23" ht="18" customHeight="1">
      <c r="A44" s="82">
        <v>32</v>
      </c>
      <c r="B44" s="82" t="str">
        <f t="shared" si="1"/>
        <v/>
      </c>
      <c r="C44" s="25"/>
      <c r="D44" s="25"/>
      <c r="E44" s="25"/>
      <c r="F44" s="25"/>
      <c r="G44" s="124"/>
      <c r="H44" s="124"/>
      <c r="I44" s="123"/>
      <c r="J44" s="178"/>
      <c r="K44" s="168" t="str">
        <f t="shared" si="0"/>
        <v/>
      </c>
      <c r="L44" s="25"/>
      <c r="M44" s="179"/>
      <c r="N44" s="180" t="str">
        <f>IF(J44="","",IF(OR(J44="1",J44="2"),VLOOKUP(J44,①【入力】就業規則等一覧!$B$32:$AD$33,26,FALSE),VLOOKUP(J44,①【入力】就業規則等一覧!$B$13:$AD$27,26,FALSE)))</f>
        <v/>
      </c>
      <c r="O44" s="170" t="str">
        <f t="shared" si="2"/>
        <v/>
      </c>
      <c r="P44" s="170" t="str">
        <f t="shared" si="3"/>
        <v/>
      </c>
      <c r="Q44" s="171" t="str">
        <f t="shared" si="4"/>
        <v/>
      </c>
      <c r="T44" s="83"/>
    </row>
    <row r="45" spans="1:23" ht="18" customHeight="1">
      <c r="A45" s="82">
        <v>33</v>
      </c>
      <c r="B45" s="82" t="str">
        <f t="shared" si="1"/>
        <v/>
      </c>
      <c r="C45" s="25"/>
      <c r="D45" s="25"/>
      <c r="E45" s="25"/>
      <c r="F45" s="25"/>
      <c r="G45" s="124"/>
      <c r="H45" s="124"/>
      <c r="I45" s="123"/>
      <c r="J45" s="178"/>
      <c r="K45" s="168" t="str">
        <f t="shared" si="0"/>
        <v/>
      </c>
      <c r="L45" s="25"/>
      <c r="M45" s="179"/>
      <c r="N45" s="180" t="str">
        <f>IF(J45="","",IF(OR(J45="1",J45="2"),VLOOKUP(J45,①【入力】就業規則等一覧!$B$32:$AD$33,26,FALSE),VLOOKUP(J45,①【入力】就業規則等一覧!$B$13:$AD$27,26,FALSE)))</f>
        <v/>
      </c>
      <c r="O45" s="170" t="str">
        <f t="shared" si="2"/>
        <v/>
      </c>
      <c r="P45" s="170" t="str">
        <f t="shared" si="3"/>
        <v/>
      </c>
      <c r="Q45" s="171" t="str">
        <f t="shared" si="4"/>
        <v/>
      </c>
      <c r="T45" s="83"/>
    </row>
    <row r="46" spans="1:23" ht="18" customHeight="1">
      <c r="A46" s="82">
        <v>34</v>
      </c>
      <c r="B46" s="82" t="str">
        <f t="shared" si="1"/>
        <v/>
      </c>
      <c r="C46" s="25"/>
      <c r="D46" s="25"/>
      <c r="E46" s="25"/>
      <c r="F46" s="25"/>
      <c r="G46" s="124"/>
      <c r="H46" s="124"/>
      <c r="I46" s="123"/>
      <c r="J46" s="178"/>
      <c r="K46" s="168" t="str">
        <f t="shared" si="0"/>
        <v/>
      </c>
      <c r="L46" s="25"/>
      <c r="M46" s="179"/>
      <c r="N46" s="180" t="str">
        <f>IF(J46="","",IF(OR(J46="1",J46="2"),VLOOKUP(J46,①【入力】就業規則等一覧!$B$32:$AD$33,26,FALSE),VLOOKUP(J46,①【入力】就業規則等一覧!$B$13:$AD$27,26,FALSE)))</f>
        <v/>
      </c>
      <c r="O46" s="170" t="str">
        <f t="shared" si="2"/>
        <v/>
      </c>
      <c r="P46" s="170" t="str">
        <f t="shared" si="3"/>
        <v/>
      </c>
      <c r="Q46" s="171" t="str">
        <f t="shared" si="4"/>
        <v/>
      </c>
      <c r="T46" s="83"/>
    </row>
    <row r="47" spans="1:23" ht="18" customHeight="1">
      <c r="A47" s="82">
        <v>35</v>
      </c>
      <c r="B47" s="82" t="str">
        <f t="shared" si="1"/>
        <v/>
      </c>
      <c r="C47" s="25"/>
      <c r="D47" s="25"/>
      <c r="E47" s="25"/>
      <c r="F47" s="25"/>
      <c r="G47" s="124"/>
      <c r="H47" s="124"/>
      <c r="I47" s="123"/>
      <c r="J47" s="178"/>
      <c r="K47" s="168" t="str">
        <f t="shared" si="0"/>
        <v/>
      </c>
      <c r="L47" s="25"/>
      <c r="M47" s="179"/>
      <c r="N47" s="180" t="str">
        <f>IF(J47="","",IF(OR(J47="1",J47="2"),VLOOKUP(J47,①【入力】就業規則等一覧!$B$32:$AD$33,26,FALSE),VLOOKUP(J47,①【入力】就業規則等一覧!$B$13:$AD$27,26,FALSE)))</f>
        <v/>
      </c>
      <c r="O47" s="170" t="str">
        <f t="shared" si="2"/>
        <v/>
      </c>
      <c r="P47" s="170" t="str">
        <f t="shared" si="3"/>
        <v/>
      </c>
      <c r="Q47" s="171" t="str">
        <f t="shared" si="4"/>
        <v/>
      </c>
      <c r="T47" s="83"/>
    </row>
    <row r="48" spans="1:23" ht="18" customHeight="1">
      <c r="A48" s="82">
        <v>36</v>
      </c>
      <c r="B48" s="82" t="str">
        <f t="shared" si="1"/>
        <v/>
      </c>
      <c r="C48" s="25"/>
      <c r="D48" s="25"/>
      <c r="E48" s="25"/>
      <c r="F48" s="25"/>
      <c r="G48" s="124"/>
      <c r="H48" s="124"/>
      <c r="I48" s="123"/>
      <c r="J48" s="178"/>
      <c r="K48" s="168" t="str">
        <f t="shared" si="0"/>
        <v/>
      </c>
      <c r="L48" s="25"/>
      <c r="M48" s="179"/>
      <c r="N48" s="180" t="str">
        <f>IF(J48="","",IF(OR(J48="1",J48="2"),VLOOKUP(J48,①【入力】就業規則等一覧!$B$32:$AD$33,26,FALSE),VLOOKUP(J48,①【入力】就業規則等一覧!$B$13:$AD$27,26,FALSE)))</f>
        <v/>
      </c>
      <c r="O48" s="170" t="str">
        <f t="shared" si="2"/>
        <v/>
      </c>
      <c r="P48" s="170" t="str">
        <f t="shared" si="3"/>
        <v/>
      </c>
      <c r="Q48" s="171" t="str">
        <f t="shared" si="4"/>
        <v/>
      </c>
      <c r="T48" s="83"/>
    </row>
    <row r="49" spans="1:23" ht="18" customHeight="1">
      <c r="A49" s="82">
        <v>37</v>
      </c>
      <c r="B49" s="82" t="str">
        <f t="shared" si="1"/>
        <v/>
      </c>
      <c r="C49" s="25"/>
      <c r="D49" s="25"/>
      <c r="E49" s="25"/>
      <c r="F49" s="25"/>
      <c r="G49" s="124"/>
      <c r="H49" s="124"/>
      <c r="I49" s="123"/>
      <c r="J49" s="178"/>
      <c r="K49" s="168" t="str">
        <f t="shared" si="0"/>
        <v/>
      </c>
      <c r="L49" s="25"/>
      <c r="M49" s="179"/>
      <c r="N49" s="180" t="str">
        <f>IF(J49="","",IF(OR(J49="1",J49="2"),VLOOKUP(J49,①【入力】就業規則等一覧!$B$32:$AD$33,26,FALSE),VLOOKUP(J49,①【入力】就業規則等一覧!$B$13:$AD$27,26,FALSE)))</f>
        <v/>
      </c>
      <c r="O49" s="170" t="str">
        <f t="shared" si="2"/>
        <v/>
      </c>
      <c r="P49" s="170" t="str">
        <f t="shared" si="3"/>
        <v/>
      </c>
      <c r="Q49" s="171" t="str">
        <f t="shared" si="4"/>
        <v/>
      </c>
      <c r="T49" s="83"/>
    </row>
    <row r="50" spans="1:23" ht="18" customHeight="1">
      <c r="A50" s="82">
        <v>38</v>
      </c>
      <c r="B50" s="82" t="str">
        <f t="shared" si="1"/>
        <v/>
      </c>
      <c r="C50" s="25"/>
      <c r="D50" s="25"/>
      <c r="E50" s="25"/>
      <c r="F50" s="25"/>
      <c r="G50" s="124"/>
      <c r="H50" s="124"/>
      <c r="I50" s="123"/>
      <c r="J50" s="178"/>
      <c r="K50" s="168" t="str">
        <f t="shared" si="0"/>
        <v/>
      </c>
      <c r="L50" s="25"/>
      <c r="M50" s="179"/>
      <c r="N50" s="180" t="str">
        <f>IF(J50="","",IF(OR(J50="1",J50="2"),VLOOKUP(J50,①【入力】就業規則等一覧!$B$32:$AD$33,26,FALSE),VLOOKUP(J50,①【入力】就業規則等一覧!$B$13:$AD$27,26,FALSE)))</f>
        <v/>
      </c>
      <c r="O50" s="170" t="str">
        <f t="shared" si="2"/>
        <v/>
      </c>
      <c r="P50" s="170" t="str">
        <f t="shared" si="3"/>
        <v/>
      </c>
      <c r="Q50" s="171" t="str">
        <f t="shared" si="4"/>
        <v/>
      </c>
      <c r="T50" s="83"/>
      <c r="W50" s="78"/>
    </row>
    <row r="51" spans="1:23" ht="18" customHeight="1">
      <c r="A51" s="82">
        <v>39</v>
      </c>
      <c r="B51" s="82" t="str">
        <f t="shared" si="1"/>
        <v/>
      </c>
      <c r="C51" s="25"/>
      <c r="D51" s="25"/>
      <c r="E51" s="25"/>
      <c r="F51" s="25"/>
      <c r="G51" s="124"/>
      <c r="H51" s="124"/>
      <c r="I51" s="123"/>
      <c r="J51" s="178"/>
      <c r="K51" s="168" t="str">
        <f t="shared" si="0"/>
        <v/>
      </c>
      <c r="L51" s="25"/>
      <c r="M51" s="179"/>
      <c r="N51" s="180" t="str">
        <f>IF(J51="","",IF(OR(J51="1",J51="2"),VLOOKUP(J51,①【入力】就業規則等一覧!$B$32:$AD$33,26,FALSE),VLOOKUP(J51,①【入力】就業規則等一覧!$B$13:$AD$27,26,FALSE)))</f>
        <v/>
      </c>
      <c r="O51" s="170" t="str">
        <f t="shared" si="2"/>
        <v/>
      </c>
      <c r="P51" s="170" t="str">
        <f t="shared" si="3"/>
        <v/>
      </c>
      <c r="Q51" s="171" t="str">
        <f t="shared" si="4"/>
        <v/>
      </c>
      <c r="T51" s="83"/>
    </row>
    <row r="52" spans="1:23" ht="18" customHeight="1">
      <c r="A52" s="82">
        <v>40</v>
      </c>
      <c r="B52" s="82" t="str">
        <f t="shared" si="1"/>
        <v/>
      </c>
      <c r="C52" s="25"/>
      <c r="D52" s="25"/>
      <c r="E52" s="25"/>
      <c r="F52" s="25"/>
      <c r="G52" s="124"/>
      <c r="H52" s="124"/>
      <c r="I52" s="123"/>
      <c r="J52" s="178"/>
      <c r="K52" s="168" t="str">
        <f t="shared" si="0"/>
        <v/>
      </c>
      <c r="L52" s="25"/>
      <c r="M52" s="179"/>
      <c r="N52" s="180" t="str">
        <f>IF(J52="","",IF(OR(J52="1",J52="2"),VLOOKUP(J52,①【入力】就業規則等一覧!$B$32:$AD$33,26,FALSE),VLOOKUP(J52,①【入力】就業規則等一覧!$B$13:$AD$27,26,FALSE)))</f>
        <v/>
      </c>
      <c r="O52" s="170" t="str">
        <f t="shared" si="2"/>
        <v/>
      </c>
      <c r="P52" s="170" t="str">
        <f t="shared" si="3"/>
        <v/>
      </c>
      <c r="Q52" s="171" t="str">
        <f t="shared" si="4"/>
        <v/>
      </c>
      <c r="T52" s="83"/>
    </row>
    <row r="53" spans="1:23" ht="18" customHeight="1">
      <c r="A53" s="82">
        <v>41</v>
      </c>
      <c r="B53" s="82" t="str">
        <f t="shared" si="1"/>
        <v/>
      </c>
      <c r="C53" s="25"/>
      <c r="D53" s="25"/>
      <c r="E53" s="25"/>
      <c r="F53" s="25"/>
      <c r="G53" s="124"/>
      <c r="H53" s="124"/>
      <c r="I53" s="123"/>
      <c r="J53" s="178"/>
      <c r="K53" s="168" t="str">
        <f t="shared" si="0"/>
        <v/>
      </c>
      <c r="L53" s="25"/>
      <c r="M53" s="179"/>
      <c r="N53" s="180" t="str">
        <f>IF(J53="","",IF(OR(J53="1",J53="2"),VLOOKUP(J53,①【入力】就業規則等一覧!$B$32:$AD$33,26,FALSE),VLOOKUP(J53,①【入力】就業規則等一覧!$B$13:$AD$27,26,FALSE)))</f>
        <v/>
      </c>
      <c r="O53" s="170" t="str">
        <f t="shared" si="2"/>
        <v/>
      </c>
      <c r="P53" s="170" t="str">
        <f t="shared" si="3"/>
        <v/>
      </c>
      <c r="Q53" s="171" t="str">
        <f t="shared" si="4"/>
        <v/>
      </c>
      <c r="T53" s="83"/>
    </row>
    <row r="54" spans="1:23" ht="18" customHeight="1">
      <c r="A54" s="82">
        <v>42</v>
      </c>
      <c r="B54" s="82" t="str">
        <f t="shared" si="1"/>
        <v/>
      </c>
      <c r="C54" s="25"/>
      <c r="D54" s="25"/>
      <c r="E54" s="25"/>
      <c r="F54" s="25"/>
      <c r="G54" s="124"/>
      <c r="H54" s="124"/>
      <c r="I54" s="123"/>
      <c r="J54" s="178"/>
      <c r="K54" s="168" t="str">
        <f t="shared" si="0"/>
        <v/>
      </c>
      <c r="L54" s="25"/>
      <c r="M54" s="179"/>
      <c r="N54" s="180" t="str">
        <f>IF(J54="","",IF(OR(J54="1",J54="2"),VLOOKUP(J54,①【入力】就業規則等一覧!$B$32:$AD$33,26,FALSE),VLOOKUP(J54,①【入力】就業規則等一覧!$B$13:$AD$27,26,FALSE)))</f>
        <v/>
      </c>
      <c r="O54" s="170" t="str">
        <f t="shared" si="2"/>
        <v/>
      </c>
      <c r="P54" s="170" t="str">
        <f t="shared" si="3"/>
        <v/>
      </c>
      <c r="Q54" s="171" t="str">
        <f t="shared" si="4"/>
        <v/>
      </c>
      <c r="T54" s="83"/>
    </row>
    <row r="55" spans="1:23" ht="18" customHeight="1">
      <c r="A55" s="82">
        <v>43</v>
      </c>
      <c r="B55" s="82" t="str">
        <f t="shared" si="1"/>
        <v/>
      </c>
      <c r="C55" s="25"/>
      <c r="D55" s="25"/>
      <c r="E55" s="25"/>
      <c r="F55" s="25"/>
      <c r="G55" s="124"/>
      <c r="H55" s="124"/>
      <c r="I55" s="123"/>
      <c r="J55" s="178"/>
      <c r="K55" s="168" t="str">
        <f t="shared" si="0"/>
        <v/>
      </c>
      <c r="L55" s="25"/>
      <c r="M55" s="179"/>
      <c r="N55" s="180" t="str">
        <f>IF(J55="","",IF(OR(J55="1",J55="2"),VLOOKUP(J55,①【入力】就業規則等一覧!$B$32:$AD$33,26,FALSE),VLOOKUP(J55,①【入力】就業規則等一覧!$B$13:$AD$27,26,FALSE)))</f>
        <v/>
      </c>
      <c r="O55" s="170" t="str">
        <f t="shared" si="2"/>
        <v/>
      </c>
      <c r="P55" s="170" t="str">
        <f t="shared" si="3"/>
        <v/>
      </c>
      <c r="Q55" s="171" t="str">
        <f t="shared" si="4"/>
        <v/>
      </c>
      <c r="T55" s="83"/>
    </row>
    <row r="56" spans="1:23" ht="18" customHeight="1">
      <c r="A56" s="82">
        <v>44</v>
      </c>
      <c r="B56" s="82" t="str">
        <f t="shared" si="1"/>
        <v/>
      </c>
      <c r="C56" s="25"/>
      <c r="D56" s="25"/>
      <c r="E56" s="25"/>
      <c r="F56" s="25"/>
      <c r="G56" s="124"/>
      <c r="H56" s="124"/>
      <c r="I56" s="123"/>
      <c r="J56" s="178"/>
      <c r="K56" s="168" t="str">
        <f t="shared" si="0"/>
        <v/>
      </c>
      <c r="L56" s="25"/>
      <c r="M56" s="179"/>
      <c r="N56" s="180" t="str">
        <f>IF(J56="","",IF(OR(J56="1",J56="2"),VLOOKUP(J56,①【入力】就業規則等一覧!$B$32:$AD$33,26,FALSE),VLOOKUP(J56,①【入力】就業規則等一覧!$B$13:$AD$27,26,FALSE)))</f>
        <v/>
      </c>
      <c r="O56" s="170" t="str">
        <f t="shared" si="2"/>
        <v/>
      </c>
      <c r="P56" s="170" t="str">
        <f t="shared" si="3"/>
        <v/>
      </c>
      <c r="Q56" s="171" t="str">
        <f t="shared" si="4"/>
        <v/>
      </c>
      <c r="T56" s="83"/>
    </row>
    <row r="57" spans="1:23" ht="18" customHeight="1">
      <c r="A57" s="82">
        <v>45</v>
      </c>
      <c r="B57" s="82" t="str">
        <f t="shared" si="1"/>
        <v/>
      </c>
      <c r="C57" s="25"/>
      <c r="D57" s="25"/>
      <c r="E57" s="25"/>
      <c r="F57" s="25"/>
      <c r="G57" s="124"/>
      <c r="H57" s="124"/>
      <c r="I57" s="123"/>
      <c r="J57" s="178"/>
      <c r="K57" s="168" t="str">
        <f t="shared" si="0"/>
        <v/>
      </c>
      <c r="L57" s="25"/>
      <c r="M57" s="179"/>
      <c r="N57" s="180" t="str">
        <f>IF(J57="","",IF(OR(J57="1",J57="2"),VLOOKUP(J57,①【入力】就業規則等一覧!$B$32:$AD$33,26,FALSE),VLOOKUP(J57,①【入力】就業規則等一覧!$B$13:$AD$27,26,FALSE)))</f>
        <v/>
      </c>
      <c r="O57" s="170" t="str">
        <f t="shared" si="2"/>
        <v/>
      </c>
      <c r="P57" s="170" t="str">
        <f t="shared" si="3"/>
        <v/>
      </c>
      <c r="Q57" s="171" t="str">
        <f t="shared" si="4"/>
        <v/>
      </c>
      <c r="T57" s="83"/>
    </row>
    <row r="58" spans="1:23" ht="18" customHeight="1">
      <c r="A58" s="82">
        <v>46</v>
      </c>
      <c r="B58" s="82" t="str">
        <f t="shared" si="1"/>
        <v/>
      </c>
      <c r="C58" s="25"/>
      <c r="D58" s="25"/>
      <c r="E58" s="25"/>
      <c r="F58" s="25"/>
      <c r="G58" s="124"/>
      <c r="H58" s="124"/>
      <c r="I58" s="123"/>
      <c r="J58" s="178"/>
      <c r="K58" s="168" t="str">
        <f t="shared" si="0"/>
        <v/>
      </c>
      <c r="L58" s="25"/>
      <c r="M58" s="179"/>
      <c r="N58" s="180" t="str">
        <f>IF(J58="","",IF(OR(J58="1",J58="2"),VLOOKUP(J58,①【入力】就業規則等一覧!$B$32:$AD$33,26,FALSE),VLOOKUP(J58,①【入力】就業規則等一覧!$B$13:$AD$27,26,FALSE)))</f>
        <v/>
      </c>
      <c r="O58" s="170" t="str">
        <f t="shared" si="2"/>
        <v/>
      </c>
      <c r="P58" s="170" t="str">
        <f t="shared" si="3"/>
        <v/>
      </c>
      <c r="Q58" s="171" t="str">
        <f t="shared" si="4"/>
        <v/>
      </c>
      <c r="T58" s="83"/>
    </row>
    <row r="59" spans="1:23" ht="18" customHeight="1">
      <c r="A59" s="82">
        <v>47</v>
      </c>
      <c r="B59" s="82" t="str">
        <f t="shared" si="1"/>
        <v/>
      </c>
      <c r="C59" s="25"/>
      <c r="D59" s="25"/>
      <c r="E59" s="25"/>
      <c r="F59" s="25"/>
      <c r="G59" s="124"/>
      <c r="H59" s="124"/>
      <c r="I59" s="123"/>
      <c r="J59" s="178"/>
      <c r="K59" s="168" t="str">
        <f t="shared" si="0"/>
        <v/>
      </c>
      <c r="L59" s="25"/>
      <c r="M59" s="179"/>
      <c r="N59" s="180" t="str">
        <f>IF(J59="","",IF(OR(J59="1",J59="2"),VLOOKUP(J59,①【入力】就業規則等一覧!$B$32:$AD$33,26,FALSE),VLOOKUP(J59,①【入力】就業規則等一覧!$B$13:$AD$27,26,FALSE)))</f>
        <v/>
      </c>
      <c r="O59" s="170" t="str">
        <f t="shared" si="2"/>
        <v/>
      </c>
      <c r="P59" s="170" t="str">
        <f t="shared" si="3"/>
        <v/>
      </c>
      <c r="Q59" s="171" t="str">
        <f t="shared" si="4"/>
        <v/>
      </c>
      <c r="T59" s="83"/>
    </row>
    <row r="60" spans="1:23" ht="18" customHeight="1">
      <c r="A60" s="82">
        <v>48</v>
      </c>
      <c r="B60" s="82" t="str">
        <f t="shared" si="1"/>
        <v/>
      </c>
      <c r="C60" s="25"/>
      <c r="D60" s="25"/>
      <c r="E60" s="25"/>
      <c r="F60" s="25"/>
      <c r="G60" s="124"/>
      <c r="H60" s="124"/>
      <c r="I60" s="123"/>
      <c r="J60" s="178"/>
      <c r="K60" s="168" t="str">
        <f t="shared" si="0"/>
        <v/>
      </c>
      <c r="L60" s="25"/>
      <c r="M60" s="179"/>
      <c r="N60" s="180" t="str">
        <f>IF(J60="","",IF(OR(J60="1",J60="2"),VLOOKUP(J60,①【入力】就業規則等一覧!$B$32:$AD$33,26,FALSE),VLOOKUP(J60,①【入力】就業規則等一覧!$B$13:$AD$27,26,FALSE)))</f>
        <v/>
      </c>
      <c r="O60" s="170" t="str">
        <f t="shared" si="2"/>
        <v/>
      </c>
      <c r="P60" s="170" t="str">
        <f t="shared" si="3"/>
        <v/>
      </c>
      <c r="Q60" s="171" t="str">
        <f t="shared" si="4"/>
        <v/>
      </c>
      <c r="T60" s="83"/>
    </row>
    <row r="61" spans="1:23" ht="18" customHeight="1">
      <c r="A61" s="82">
        <v>49</v>
      </c>
      <c r="B61" s="82" t="str">
        <f t="shared" si="1"/>
        <v/>
      </c>
      <c r="C61" s="25"/>
      <c r="D61" s="25"/>
      <c r="E61" s="25"/>
      <c r="F61" s="25"/>
      <c r="G61" s="124"/>
      <c r="H61" s="124"/>
      <c r="I61" s="123"/>
      <c r="J61" s="178"/>
      <c r="K61" s="168" t="str">
        <f t="shared" si="0"/>
        <v/>
      </c>
      <c r="L61" s="25"/>
      <c r="M61" s="179"/>
      <c r="N61" s="180" t="str">
        <f>IF(J61="","",IF(OR(J61="1",J61="2"),VLOOKUP(J61,①【入力】就業規則等一覧!$B$32:$AD$33,26,FALSE),VLOOKUP(J61,①【入力】就業規則等一覧!$B$13:$AD$27,26,FALSE)))</f>
        <v/>
      </c>
      <c r="O61" s="170" t="str">
        <f t="shared" si="2"/>
        <v/>
      </c>
      <c r="P61" s="170" t="str">
        <f t="shared" si="3"/>
        <v/>
      </c>
      <c r="Q61" s="171" t="str">
        <f t="shared" si="4"/>
        <v/>
      </c>
      <c r="T61" s="83"/>
    </row>
    <row r="62" spans="1:23" ht="18" customHeight="1">
      <c r="A62" s="82">
        <v>50</v>
      </c>
      <c r="B62" s="82" t="str">
        <f t="shared" si="1"/>
        <v/>
      </c>
      <c r="C62" s="25"/>
      <c r="D62" s="25"/>
      <c r="E62" s="25"/>
      <c r="F62" s="25"/>
      <c r="G62" s="124"/>
      <c r="H62" s="124"/>
      <c r="I62" s="123"/>
      <c r="J62" s="178"/>
      <c r="K62" s="168" t="str">
        <f t="shared" si="0"/>
        <v/>
      </c>
      <c r="L62" s="25"/>
      <c r="M62" s="179"/>
      <c r="N62" s="180" t="str">
        <f>IF(J62="","",IF(OR(J62="1",J62="2"),VLOOKUP(J62,①【入力】就業規則等一覧!$B$32:$AD$33,26,FALSE),VLOOKUP(J62,①【入力】就業規則等一覧!$B$13:$AD$27,26,FALSE)))</f>
        <v/>
      </c>
      <c r="O62" s="170" t="str">
        <f t="shared" si="2"/>
        <v/>
      </c>
      <c r="P62" s="170" t="str">
        <f t="shared" si="3"/>
        <v/>
      </c>
      <c r="Q62" s="171" t="str">
        <f t="shared" si="4"/>
        <v/>
      </c>
      <c r="T62" s="83"/>
    </row>
    <row r="63" spans="1:23" ht="18" customHeight="1">
      <c r="A63" s="82">
        <v>51</v>
      </c>
      <c r="B63" s="82" t="str">
        <f t="shared" si="1"/>
        <v/>
      </c>
      <c r="C63" s="25"/>
      <c r="D63" s="25"/>
      <c r="E63" s="25"/>
      <c r="F63" s="25"/>
      <c r="G63" s="124"/>
      <c r="H63" s="124"/>
      <c r="I63" s="123"/>
      <c r="J63" s="178"/>
      <c r="K63" s="168" t="str">
        <f t="shared" si="0"/>
        <v/>
      </c>
      <c r="L63" s="25"/>
      <c r="M63" s="179"/>
      <c r="N63" s="180" t="str">
        <f>IF(J63="","",IF(OR(J63="1",J63="2"),VLOOKUP(J63,①【入力】就業規則等一覧!$B$32:$AD$33,26,FALSE),VLOOKUP(J63,①【入力】就業規則等一覧!$B$13:$AD$27,26,FALSE)))</f>
        <v/>
      </c>
      <c r="O63" s="170" t="str">
        <f t="shared" si="2"/>
        <v/>
      </c>
      <c r="P63" s="170" t="str">
        <f t="shared" si="3"/>
        <v/>
      </c>
      <c r="Q63" s="171" t="str">
        <f t="shared" si="4"/>
        <v/>
      </c>
      <c r="T63" s="83"/>
      <c r="W63" s="78"/>
    </row>
    <row r="64" spans="1:23" ht="18" customHeight="1">
      <c r="A64" s="82">
        <v>52</v>
      </c>
      <c r="B64" s="82" t="str">
        <f t="shared" si="1"/>
        <v/>
      </c>
      <c r="C64" s="25"/>
      <c r="D64" s="25"/>
      <c r="E64" s="25"/>
      <c r="F64" s="25"/>
      <c r="G64" s="124"/>
      <c r="H64" s="124"/>
      <c r="I64" s="123"/>
      <c r="J64" s="178"/>
      <c r="K64" s="168" t="str">
        <f t="shared" si="0"/>
        <v/>
      </c>
      <c r="L64" s="25"/>
      <c r="M64" s="179"/>
      <c r="N64" s="180" t="str">
        <f>IF(J64="","",IF(OR(J64="1",J64="2"),VLOOKUP(J64,①【入力】就業規則等一覧!$B$32:$AD$33,26,FALSE),VLOOKUP(J64,①【入力】就業規則等一覧!$B$13:$AD$27,26,FALSE)))</f>
        <v/>
      </c>
      <c r="O64" s="170" t="str">
        <f t="shared" si="2"/>
        <v/>
      </c>
      <c r="P64" s="170" t="str">
        <f t="shared" si="3"/>
        <v/>
      </c>
      <c r="Q64" s="171" t="str">
        <f t="shared" si="4"/>
        <v/>
      </c>
      <c r="T64" s="83"/>
    </row>
    <row r="65" spans="1:23" ht="18" customHeight="1">
      <c r="A65" s="82">
        <v>53</v>
      </c>
      <c r="B65" s="82" t="str">
        <f t="shared" si="1"/>
        <v/>
      </c>
      <c r="C65" s="25"/>
      <c r="D65" s="25"/>
      <c r="E65" s="25"/>
      <c r="F65" s="25"/>
      <c r="G65" s="124"/>
      <c r="H65" s="124"/>
      <c r="I65" s="123"/>
      <c r="J65" s="178"/>
      <c r="K65" s="168" t="str">
        <f t="shared" si="0"/>
        <v/>
      </c>
      <c r="L65" s="25"/>
      <c r="M65" s="179"/>
      <c r="N65" s="180" t="str">
        <f>IF(J65="","",IF(OR(J65="1",J65="2"),VLOOKUP(J65,①【入力】就業規則等一覧!$B$32:$AD$33,26,FALSE),VLOOKUP(J65,①【入力】就業規則等一覧!$B$13:$AD$27,26,FALSE)))</f>
        <v/>
      </c>
      <c r="O65" s="170" t="str">
        <f t="shared" si="2"/>
        <v/>
      </c>
      <c r="P65" s="170" t="str">
        <f t="shared" si="3"/>
        <v/>
      </c>
      <c r="Q65" s="171" t="str">
        <f t="shared" si="4"/>
        <v/>
      </c>
      <c r="T65" s="83"/>
    </row>
    <row r="66" spans="1:23" ht="18" customHeight="1">
      <c r="A66" s="82">
        <v>54</v>
      </c>
      <c r="B66" s="82" t="str">
        <f t="shared" si="1"/>
        <v/>
      </c>
      <c r="C66" s="25"/>
      <c r="D66" s="25"/>
      <c r="E66" s="25"/>
      <c r="F66" s="25"/>
      <c r="G66" s="124"/>
      <c r="H66" s="124"/>
      <c r="I66" s="123"/>
      <c r="J66" s="178"/>
      <c r="K66" s="168" t="str">
        <f t="shared" si="0"/>
        <v/>
      </c>
      <c r="L66" s="25"/>
      <c r="M66" s="179"/>
      <c r="N66" s="180" t="str">
        <f>IF(J66="","",IF(OR(J66="1",J66="2"),VLOOKUP(J66,①【入力】就業規則等一覧!$B$32:$AD$33,26,FALSE),VLOOKUP(J66,①【入力】就業規則等一覧!$B$13:$AD$27,26,FALSE)))</f>
        <v/>
      </c>
      <c r="O66" s="170" t="str">
        <f t="shared" si="2"/>
        <v/>
      </c>
      <c r="P66" s="170" t="str">
        <f t="shared" si="3"/>
        <v/>
      </c>
      <c r="Q66" s="171" t="str">
        <f t="shared" si="4"/>
        <v/>
      </c>
      <c r="T66" s="83"/>
    </row>
    <row r="67" spans="1:23" ht="18" customHeight="1">
      <c r="A67" s="82">
        <v>55</v>
      </c>
      <c r="B67" s="82" t="str">
        <f t="shared" si="1"/>
        <v/>
      </c>
      <c r="C67" s="25"/>
      <c r="D67" s="25"/>
      <c r="E67" s="25"/>
      <c r="F67" s="25"/>
      <c r="G67" s="124"/>
      <c r="H67" s="124"/>
      <c r="I67" s="123"/>
      <c r="J67" s="178"/>
      <c r="K67" s="168" t="str">
        <f t="shared" si="0"/>
        <v/>
      </c>
      <c r="L67" s="25"/>
      <c r="M67" s="179"/>
      <c r="N67" s="180" t="str">
        <f>IF(J67="","",IF(OR(J67="1",J67="2"),VLOOKUP(J67,①【入力】就業規則等一覧!$B$32:$AD$33,26,FALSE),VLOOKUP(J67,①【入力】就業規則等一覧!$B$13:$AD$27,26,FALSE)))</f>
        <v/>
      </c>
      <c r="O67" s="170" t="str">
        <f t="shared" si="2"/>
        <v/>
      </c>
      <c r="P67" s="170" t="str">
        <f t="shared" si="3"/>
        <v/>
      </c>
      <c r="Q67" s="171" t="str">
        <f t="shared" si="4"/>
        <v/>
      </c>
      <c r="T67" s="83"/>
    </row>
    <row r="68" spans="1:23" ht="18" customHeight="1">
      <c r="A68" s="82">
        <v>56</v>
      </c>
      <c r="B68" s="82" t="str">
        <f t="shared" si="1"/>
        <v/>
      </c>
      <c r="C68" s="25"/>
      <c r="D68" s="25"/>
      <c r="E68" s="25"/>
      <c r="F68" s="25"/>
      <c r="G68" s="124"/>
      <c r="H68" s="124"/>
      <c r="I68" s="123"/>
      <c r="J68" s="178"/>
      <c r="K68" s="168" t="str">
        <f t="shared" si="0"/>
        <v/>
      </c>
      <c r="L68" s="25"/>
      <c r="M68" s="179"/>
      <c r="N68" s="180" t="str">
        <f>IF(J68="","",IF(OR(J68="1",J68="2"),VLOOKUP(J68,①【入力】就業規則等一覧!$B$32:$AD$33,26,FALSE),VLOOKUP(J68,①【入力】就業規則等一覧!$B$13:$AD$27,26,FALSE)))</f>
        <v/>
      </c>
      <c r="O68" s="170" t="str">
        <f t="shared" si="2"/>
        <v/>
      </c>
      <c r="P68" s="170" t="str">
        <f t="shared" si="3"/>
        <v/>
      </c>
      <c r="Q68" s="171" t="str">
        <f t="shared" si="4"/>
        <v/>
      </c>
      <c r="T68" s="83"/>
    </row>
    <row r="69" spans="1:23" ht="18" customHeight="1">
      <c r="A69" s="82">
        <v>57</v>
      </c>
      <c r="B69" s="82" t="str">
        <f t="shared" si="1"/>
        <v/>
      </c>
      <c r="C69" s="25"/>
      <c r="D69" s="25"/>
      <c r="E69" s="25"/>
      <c r="F69" s="25"/>
      <c r="G69" s="124"/>
      <c r="H69" s="124"/>
      <c r="I69" s="123"/>
      <c r="J69" s="178"/>
      <c r="K69" s="168" t="str">
        <f t="shared" si="0"/>
        <v/>
      </c>
      <c r="L69" s="25"/>
      <c r="M69" s="179"/>
      <c r="N69" s="180" t="str">
        <f>IF(J69="","",IF(OR(J69="1",J69="2"),VLOOKUP(J69,①【入力】就業規則等一覧!$B$32:$AD$33,26,FALSE),VLOOKUP(J69,①【入力】就業規則等一覧!$B$13:$AD$27,26,FALSE)))</f>
        <v/>
      </c>
      <c r="O69" s="170" t="str">
        <f t="shared" si="2"/>
        <v/>
      </c>
      <c r="P69" s="170" t="str">
        <f t="shared" si="3"/>
        <v/>
      </c>
      <c r="Q69" s="171" t="str">
        <f>IF(OR(M69="",N69=""),"",M69*P69)</f>
        <v/>
      </c>
      <c r="T69" s="83"/>
    </row>
    <row r="70" spans="1:23" ht="18" customHeight="1">
      <c r="A70" s="82">
        <v>58</v>
      </c>
      <c r="B70" s="82" t="str">
        <f t="shared" si="1"/>
        <v/>
      </c>
      <c r="C70" s="25"/>
      <c r="D70" s="25"/>
      <c r="E70" s="25"/>
      <c r="F70" s="25"/>
      <c r="G70" s="124"/>
      <c r="H70" s="124"/>
      <c r="I70" s="123"/>
      <c r="J70" s="178"/>
      <c r="K70" s="168" t="str">
        <f t="shared" si="0"/>
        <v/>
      </c>
      <c r="L70" s="25"/>
      <c r="M70" s="179"/>
      <c r="N70" s="180" t="str">
        <f>IF(J70="","",IF(OR(J70="1",J70="2"),VLOOKUP(J70,①【入力】就業規則等一覧!$B$32:$AD$33,26,FALSE),VLOOKUP(J70,①【入力】就業規則等一覧!$B$13:$AD$27,26,FALSE)))</f>
        <v/>
      </c>
      <c r="O70" s="170" t="str">
        <f t="shared" si="2"/>
        <v/>
      </c>
      <c r="P70" s="170" t="str">
        <f t="shared" si="3"/>
        <v/>
      </c>
      <c r="Q70" s="171" t="str">
        <f t="shared" ref="Q70:Q133" si="5">IF(OR(M70="",N70=""),"",M70*P70)</f>
        <v/>
      </c>
      <c r="T70" s="83"/>
    </row>
    <row r="71" spans="1:23" ht="18" customHeight="1">
      <c r="A71" s="82">
        <v>59</v>
      </c>
      <c r="B71" s="82" t="str">
        <f t="shared" si="1"/>
        <v/>
      </c>
      <c r="C71" s="25"/>
      <c r="D71" s="25"/>
      <c r="E71" s="25"/>
      <c r="F71" s="25"/>
      <c r="G71" s="124"/>
      <c r="H71" s="124"/>
      <c r="I71" s="123"/>
      <c r="J71" s="178"/>
      <c r="K71" s="168" t="str">
        <f t="shared" si="0"/>
        <v/>
      </c>
      <c r="L71" s="25"/>
      <c r="M71" s="179"/>
      <c r="N71" s="180" t="str">
        <f>IF(J71="","",IF(OR(J71="1",J71="2"),VLOOKUP(J71,①【入力】就業規則等一覧!$B$32:$AD$33,26,FALSE),VLOOKUP(J71,①【入力】就業規則等一覧!$B$13:$AD$27,26,FALSE)))</f>
        <v/>
      </c>
      <c r="O71" s="170" t="str">
        <f t="shared" si="2"/>
        <v/>
      </c>
      <c r="P71" s="170" t="str">
        <f t="shared" si="3"/>
        <v/>
      </c>
      <c r="Q71" s="171" t="str">
        <f t="shared" si="5"/>
        <v/>
      </c>
      <c r="T71" s="83"/>
    </row>
    <row r="72" spans="1:23" ht="18" customHeight="1">
      <c r="A72" s="82">
        <v>60</v>
      </c>
      <c r="B72" s="82" t="str">
        <f t="shared" si="1"/>
        <v/>
      </c>
      <c r="C72" s="25"/>
      <c r="D72" s="25"/>
      <c r="E72" s="25"/>
      <c r="F72" s="25"/>
      <c r="G72" s="124"/>
      <c r="H72" s="124"/>
      <c r="I72" s="123"/>
      <c r="J72" s="178"/>
      <c r="K72" s="168" t="str">
        <f t="shared" si="0"/>
        <v/>
      </c>
      <c r="L72" s="25"/>
      <c r="M72" s="179"/>
      <c r="N72" s="180" t="str">
        <f>IF(J72="","",IF(OR(J72="1",J72="2"),VLOOKUP(J72,①【入力】就業規則等一覧!$B$32:$AD$33,26,FALSE),VLOOKUP(J72,①【入力】就業規則等一覧!$B$13:$AD$27,26,FALSE)))</f>
        <v/>
      </c>
      <c r="O72" s="170" t="str">
        <f t="shared" si="2"/>
        <v/>
      </c>
      <c r="P72" s="170" t="str">
        <f t="shared" si="3"/>
        <v/>
      </c>
      <c r="Q72" s="171" t="str">
        <f t="shared" si="5"/>
        <v/>
      </c>
      <c r="T72" s="83"/>
    </row>
    <row r="73" spans="1:23" ht="18" customHeight="1">
      <c r="A73" s="82">
        <v>61</v>
      </c>
      <c r="B73" s="82" t="str">
        <f t="shared" si="1"/>
        <v/>
      </c>
      <c r="C73" s="25"/>
      <c r="D73" s="25"/>
      <c r="E73" s="25"/>
      <c r="F73" s="25"/>
      <c r="G73" s="124"/>
      <c r="H73" s="124"/>
      <c r="I73" s="123"/>
      <c r="J73" s="178"/>
      <c r="K73" s="168" t="str">
        <f t="shared" si="0"/>
        <v/>
      </c>
      <c r="L73" s="25"/>
      <c r="M73" s="179"/>
      <c r="N73" s="180" t="str">
        <f>IF(J73="","",IF(OR(J73="1",J73="2"),VLOOKUP(J73,①【入力】就業規則等一覧!$B$32:$AD$33,26,FALSE),VLOOKUP(J73,①【入力】就業規則等一覧!$B$13:$AD$27,26,FALSE)))</f>
        <v/>
      </c>
      <c r="O73" s="170" t="str">
        <f t="shared" si="2"/>
        <v/>
      </c>
      <c r="P73" s="170" t="str">
        <f t="shared" si="3"/>
        <v/>
      </c>
      <c r="Q73" s="171" t="str">
        <f t="shared" si="5"/>
        <v/>
      </c>
      <c r="T73" s="83"/>
    </row>
    <row r="74" spans="1:23" ht="18" customHeight="1">
      <c r="A74" s="82">
        <v>62</v>
      </c>
      <c r="B74" s="82" t="str">
        <f t="shared" si="1"/>
        <v/>
      </c>
      <c r="C74" s="25"/>
      <c r="D74" s="25"/>
      <c r="E74" s="25"/>
      <c r="F74" s="25"/>
      <c r="G74" s="124"/>
      <c r="H74" s="124"/>
      <c r="I74" s="123"/>
      <c r="J74" s="178"/>
      <c r="K74" s="168" t="str">
        <f t="shared" si="0"/>
        <v/>
      </c>
      <c r="L74" s="25"/>
      <c r="M74" s="179"/>
      <c r="N74" s="180" t="str">
        <f>IF(J74="","",IF(OR(J74="1",J74="2"),VLOOKUP(J74,①【入力】就業規則等一覧!$B$32:$AD$33,26,FALSE),VLOOKUP(J74,①【入力】就業規則等一覧!$B$13:$AD$27,26,FALSE)))</f>
        <v/>
      </c>
      <c r="O74" s="170" t="str">
        <f t="shared" si="2"/>
        <v/>
      </c>
      <c r="P74" s="170" t="str">
        <f t="shared" si="3"/>
        <v/>
      </c>
      <c r="Q74" s="171" t="str">
        <f t="shared" si="5"/>
        <v/>
      </c>
      <c r="T74" s="83"/>
    </row>
    <row r="75" spans="1:23" ht="18" customHeight="1">
      <c r="A75" s="82">
        <v>63</v>
      </c>
      <c r="B75" s="82" t="str">
        <f t="shared" si="1"/>
        <v/>
      </c>
      <c r="C75" s="25"/>
      <c r="D75" s="25"/>
      <c r="E75" s="25"/>
      <c r="F75" s="25"/>
      <c r="G75" s="124"/>
      <c r="H75" s="124"/>
      <c r="I75" s="123"/>
      <c r="J75" s="178"/>
      <c r="K75" s="168" t="str">
        <f t="shared" si="0"/>
        <v/>
      </c>
      <c r="L75" s="25"/>
      <c r="M75" s="179"/>
      <c r="N75" s="180" t="str">
        <f>IF(J75="","",IF(OR(J75="1",J75="2"),VLOOKUP(J75,①【入力】就業規則等一覧!$B$32:$AD$33,26,FALSE),VLOOKUP(J75,①【入力】就業規則等一覧!$B$13:$AD$27,26,FALSE)))</f>
        <v/>
      </c>
      <c r="O75" s="170" t="str">
        <f t="shared" si="2"/>
        <v/>
      </c>
      <c r="P75" s="170" t="str">
        <f t="shared" si="3"/>
        <v/>
      </c>
      <c r="Q75" s="171" t="str">
        <f t="shared" si="5"/>
        <v/>
      </c>
      <c r="T75" s="83"/>
    </row>
    <row r="76" spans="1:23" ht="18" customHeight="1">
      <c r="A76" s="82">
        <v>64</v>
      </c>
      <c r="B76" s="82" t="str">
        <f t="shared" si="1"/>
        <v/>
      </c>
      <c r="C76" s="25"/>
      <c r="D76" s="25"/>
      <c r="E76" s="25"/>
      <c r="F76" s="25"/>
      <c r="G76" s="124"/>
      <c r="H76" s="124"/>
      <c r="I76" s="123"/>
      <c r="J76" s="178"/>
      <c r="K76" s="168" t="str">
        <f t="shared" si="0"/>
        <v/>
      </c>
      <c r="L76" s="25"/>
      <c r="M76" s="179"/>
      <c r="N76" s="180" t="str">
        <f>IF(J76="","",IF(OR(J76="1",J76="2"),VLOOKUP(J76,①【入力】就業規則等一覧!$B$32:$AD$33,26,FALSE),VLOOKUP(J76,①【入力】就業規則等一覧!$B$13:$AD$27,26,FALSE)))</f>
        <v/>
      </c>
      <c r="O76" s="170" t="str">
        <f t="shared" si="2"/>
        <v/>
      </c>
      <c r="P76" s="170" t="str">
        <f t="shared" si="3"/>
        <v/>
      </c>
      <c r="Q76" s="171" t="str">
        <f t="shared" si="5"/>
        <v/>
      </c>
      <c r="T76" s="83"/>
      <c r="W76" s="78"/>
    </row>
    <row r="77" spans="1:23" ht="18" customHeight="1">
      <c r="A77" s="82">
        <v>65</v>
      </c>
      <c r="B77" s="82" t="str">
        <f t="shared" si="1"/>
        <v/>
      </c>
      <c r="C77" s="25"/>
      <c r="D77" s="25"/>
      <c r="E77" s="25"/>
      <c r="F77" s="25"/>
      <c r="G77" s="124"/>
      <c r="H77" s="124"/>
      <c r="I77" s="123"/>
      <c r="J77" s="178"/>
      <c r="K77" s="168" t="str">
        <f t="shared" ref="K77:K118" si="6">IF(OR(J77="1",J77=1),"〇","")</f>
        <v/>
      </c>
      <c r="L77" s="25"/>
      <c r="M77" s="179"/>
      <c r="N77" s="180" t="str">
        <f>IF(J77="","",IF(OR(J77="1",J77="2"),VLOOKUP(J77,①【入力】就業規則等一覧!$B$32:$AD$33,26,FALSE),VLOOKUP(J77,①【入力】就業規則等一覧!$B$13:$AD$27,26,FALSE)))</f>
        <v/>
      </c>
      <c r="O77" s="170" t="str">
        <f t="shared" si="2"/>
        <v/>
      </c>
      <c r="P77" s="170" t="str">
        <f t="shared" si="3"/>
        <v/>
      </c>
      <c r="Q77" s="171" t="str">
        <f t="shared" si="5"/>
        <v/>
      </c>
      <c r="T77" s="83"/>
    </row>
    <row r="78" spans="1:23" ht="18" customHeight="1">
      <c r="A78" s="82">
        <v>66</v>
      </c>
      <c r="B78" s="82" t="str">
        <f t="shared" ref="B78:B112" si="7">C78&amp;D78</f>
        <v/>
      </c>
      <c r="C78" s="25"/>
      <c r="D78" s="25"/>
      <c r="E78" s="25"/>
      <c r="F78" s="25"/>
      <c r="G78" s="124"/>
      <c r="H78" s="124"/>
      <c r="I78" s="123"/>
      <c r="J78" s="178"/>
      <c r="K78" s="168" t="str">
        <f t="shared" si="6"/>
        <v/>
      </c>
      <c r="L78" s="25"/>
      <c r="M78" s="179"/>
      <c r="N78" s="180" t="str">
        <f>IF(J78="","",IF(OR(J78="1",J78="2"),VLOOKUP(J78,①【入力】就業規則等一覧!$B$32:$AD$33,26,FALSE),VLOOKUP(J78,①【入力】就業規則等一覧!$B$13:$AD$27,26,FALSE)))</f>
        <v/>
      </c>
      <c r="O78" s="170" t="str">
        <f t="shared" ref="O78:O141" si="8">IF(M78="","",10000)</f>
        <v/>
      </c>
      <c r="P78" s="170" t="str">
        <f t="shared" ref="P78:P141" si="9">IF(N78="","",MIN(N78,10000))</f>
        <v/>
      </c>
      <c r="Q78" s="171" t="str">
        <f t="shared" si="5"/>
        <v/>
      </c>
      <c r="T78" s="83"/>
    </row>
    <row r="79" spans="1:23" ht="18" customHeight="1">
      <c r="A79" s="82">
        <v>67</v>
      </c>
      <c r="B79" s="82" t="str">
        <f t="shared" si="7"/>
        <v/>
      </c>
      <c r="C79" s="25"/>
      <c r="D79" s="25"/>
      <c r="E79" s="25"/>
      <c r="F79" s="25"/>
      <c r="G79" s="124"/>
      <c r="H79" s="124"/>
      <c r="I79" s="123"/>
      <c r="J79" s="178"/>
      <c r="K79" s="168" t="str">
        <f t="shared" si="6"/>
        <v/>
      </c>
      <c r="L79" s="25"/>
      <c r="M79" s="179"/>
      <c r="N79" s="180" t="str">
        <f>IF(J79="","",IF(OR(J79="1",J79="2"),VLOOKUP(J79,①【入力】就業規則等一覧!$B$32:$AD$33,26,FALSE),VLOOKUP(J79,①【入力】就業規則等一覧!$B$13:$AD$27,26,FALSE)))</f>
        <v/>
      </c>
      <c r="O79" s="170" t="str">
        <f t="shared" si="8"/>
        <v/>
      </c>
      <c r="P79" s="170" t="str">
        <f t="shared" si="9"/>
        <v/>
      </c>
      <c r="Q79" s="171" t="str">
        <f t="shared" si="5"/>
        <v/>
      </c>
      <c r="T79" s="83"/>
    </row>
    <row r="80" spans="1:23" ht="18" customHeight="1">
      <c r="A80" s="82">
        <v>68</v>
      </c>
      <c r="B80" s="82" t="str">
        <f t="shared" si="7"/>
        <v/>
      </c>
      <c r="C80" s="25"/>
      <c r="D80" s="25"/>
      <c r="E80" s="25"/>
      <c r="F80" s="25"/>
      <c r="G80" s="124"/>
      <c r="H80" s="124"/>
      <c r="I80" s="123"/>
      <c r="J80" s="178"/>
      <c r="K80" s="168" t="str">
        <f t="shared" si="6"/>
        <v/>
      </c>
      <c r="L80" s="25"/>
      <c r="M80" s="179"/>
      <c r="N80" s="180" t="str">
        <f>IF(J80="","",IF(OR(J80="1",J80="2"),VLOOKUP(J80,①【入力】就業規則等一覧!$B$32:$AD$33,26,FALSE),VLOOKUP(J80,①【入力】就業規則等一覧!$B$13:$AD$27,26,FALSE)))</f>
        <v/>
      </c>
      <c r="O80" s="170" t="str">
        <f t="shared" si="8"/>
        <v/>
      </c>
      <c r="P80" s="170" t="str">
        <f t="shared" si="9"/>
        <v/>
      </c>
      <c r="Q80" s="171" t="str">
        <f t="shared" si="5"/>
        <v/>
      </c>
      <c r="T80" s="83"/>
    </row>
    <row r="81" spans="1:23" ht="18" customHeight="1">
      <c r="A81" s="82">
        <v>69</v>
      </c>
      <c r="B81" s="82" t="str">
        <f t="shared" si="7"/>
        <v/>
      </c>
      <c r="C81" s="25"/>
      <c r="D81" s="25"/>
      <c r="E81" s="25"/>
      <c r="F81" s="25"/>
      <c r="G81" s="124"/>
      <c r="H81" s="124"/>
      <c r="I81" s="123"/>
      <c r="J81" s="178"/>
      <c r="K81" s="168" t="str">
        <f t="shared" si="6"/>
        <v/>
      </c>
      <c r="L81" s="25"/>
      <c r="M81" s="179"/>
      <c r="N81" s="180" t="str">
        <f>IF(J81="","",IF(OR(J81="1",J81="2"),VLOOKUP(J81,①【入力】就業規則等一覧!$B$32:$AD$33,26,FALSE),VLOOKUP(J81,①【入力】就業規則等一覧!$B$13:$AD$27,26,FALSE)))</f>
        <v/>
      </c>
      <c r="O81" s="170" t="str">
        <f t="shared" si="8"/>
        <v/>
      </c>
      <c r="P81" s="170" t="str">
        <f t="shared" si="9"/>
        <v/>
      </c>
      <c r="Q81" s="171" t="str">
        <f t="shared" si="5"/>
        <v/>
      </c>
      <c r="T81" s="83"/>
    </row>
    <row r="82" spans="1:23" ht="18" customHeight="1">
      <c r="A82" s="82">
        <v>70</v>
      </c>
      <c r="B82" s="82" t="str">
        <f t="shared" si="7"/>
        <v/>
      </c>
      <c r="C82" s="25"/>
      <c r="D82" s="25"/>
      <c r="E82" s="25"/>
      <c r="F82" s="25"/>
      <c r="G82" s="124"/>
      <c r="H82" s="124"/>
      <c r="I82" s="123"/>
      <c r="J82" s="178"/>
      <c r="K82" s="168" t="str">
        <f t="shared" si="6"/>
        <v/>
      </c>
      <c r="L82" s="25"/>
      <c r="M82" s="179"/>
      <c r="N82" s="180" t="str">
        <f>IF(J82="","",IF(OR(J82="1",J82="2"),VLOOKUP(J82,①【入力】就業規則等一覧!$B$32:$AD$33,26,FALSE),VLOOKUP(J82,①【入力】就業規則等一覧!$B$13:$AD$27,26,FALSE)))</f>
        <v/>
      </c>
      <c r="O82" s="170" t="str">
        <f t="shared" si="8"/>
        <v/>
      </c>
      <c r="P82" s="170" t="str">
        <f t="shared" si="9"/>
        <v/>
      </c>
      <c r="Q82" s="171" t="str">
        <f t="shared" si="5"/>
        <v/>
      </c>
      <c r="T82" s="83"/>
    </row>
    <row r="83" spans="1:23" ht="18" customHeight="1">
      <c r="A83" s="82">
        <v>71</v>
      </c>
      <c r="B83" s="82" t="str">
        <f t="shared" si="7"/>
        <v/>
      </c>
      <c r="C83" s="25"/>
      <c r="D83" s="25"/>
      <c r="E83" s="25"/>
      <c r="F83" s="25"/>
      <c r="G83" s="124"/>
      <c r="H83" s="124"/>
      <c r="I83" s="123"/>
      <c r="J83" s="178"/>
      <c r="K83" s="168" t="str">
        <f t="shared" si="6"/>
        <v/>
      </c>
      <c r="L83" s="25"/>
      <c r="M83" s="179"/>
      <c r="N83" s="180" t="str">
        <f>IF(J83="","",IF(OR(J83="1",J83="2"),VLOOKUP(J83,①【入力】就業規則等一覧!$B$32:$AD$33,26,FALSE),VLOOKUP(J83,①【入力】就業規則等一覧!$B$13:$AD$27,26,FALSE)))</f>
        <v/>
      </c>
      <c r="O83" s="170" t="str">
        <f t="shared" si="8"/>
        <v/>
      </c>
      <c r="P83" s="170" t="str">
        <f t="shared" si="9"/>
        <v/>
      </c>
      <c r="Q83" s="171" t="str">
        <f t="shared" si="5"/>
        <v/>
      </c>
      <c r="T83" s="83"/>
    </row>
    <row r="84" spans="1:23" ht="18" customHeight="1">
      <c r="A84" s="82">
        <v>72</v>
      </c>
      <c r="B84" s="82" t="str">
        <f t="shared" si="7"/>
        <v/>
      </c>
      <c r="C84" s="25"/>
      <c r="D84" s="25"/>
      <c r="E84" s="25"/>
      <c r="F84" s="25"/>
      <c r="G84" s="124"/>
      <c r="H84" s="124"/>
      <c r="I84" s="123"/>
      <c r="J84" s="178"/>
      <c r="K84" s="168" t="str">
        <f t="shared" si="6"/>
        <v/>
      </c>
      <c r="L84" s="25"/>
      <c r="M84" s="179"/>
      <c r="N84" s="180" t="str">
        <f>IF(J84="","",IF(OR(J84="1",J84="2"),VLOOKUP(J84,①【入力】就業規則等一覧!$B$32:$AD$33,26,FALSE),VLOOKUP(J84,①【入力】就業規則等一覧!$B$13:$AD$27,26,FALSE)))</f>
        <v/>
      </c>
      <c r="O84" s="170" t="str">
        <f t="shared" si="8"/>
        <v/>
      </c>
      <c r="P84" s="170" t="str">
        <f t="shared" si="9"/>
        <v/>
      </c>
      <c r="Q84" s="171" t="str">
        <f t="shared" si="5"/>
        <v/>
      </c>
      <c r="T84" s="83"/>
    </row>
    <row r="85" spans="1:23" ht="18" customHeight="1">
      <c r="A85" s="82">
        <v>73</v>
      </c>
      <c r="B85" s="82" t="str">
        <f t="shared" si="7"/>
        <v/>
      </c>
      <c r="C85" s="25"/>
      <c r="D85" s="25"/>
      <c r="E85" s="25"/>
      <c r="F85" s="25"/>
      <c r="G85" s="124"/>
      <c r="H85" s="124"/>
      <c r="I85" s="123"/>
      <c r="J85" s="178"/>
      <c r="K85" s="168" t="str">
        <f t="shared" si="6"/>
        <v/>
      </c>
      <c r="L85" s="25"/>
      <c r="M85" s="179"/>
      <c r="N85" s="180" t="str">
        <f>IF(J85="","",IF(OR(J85="1",J85="2"),VLOOKUP(J85,①【入力】就業規則等一覧!$B$32:$AD$33,26,FALSE),VLOOKUP(J85,①【入力】就業規則等一覧!$B$13:$AD$27,26,FALSE)))</f>
        <v/>
      </c>
      <c r="O85" s="170" t="str">
        <f t="shared" si="8"/>
        <v/>
      </c>
      <c r="P85" s="170" t="str">
        <f t="shared" si="9"/>
        <v/>
      </c>
      <c r="Q85" s="171" t="str">
        <f t="shared" si="5"/>
        <v/>
      </c>
      <c r="T85" s="83"/>
    </row>
    <row r="86" spans="1:23" ht="18" customHeight="1">
      <c r="A86" s="82">
        <v>74</v>
      </c>
      <c r="B86" s="82" t="str">
        <f t="shared" si="7"/>
        <v/>
      </c>
      <c r="C86" s="25"/>
      <c r="D86" s="25"/>
      <c r="E86" s="25"/>
      <c r="F86" s="25"/>
      <c r="G86" s="124"/>
      <c r="H86" s="124"/>
      <c r="I86" s="123"/>
      <c r="J86" s="178"/>
      <c r="K86" s="168" t="str">
        <f t="shared" si="6"/>
        <v/>
      </c>
      <c r="L86" s="25"/>
      <c r="M86" s="179"/>
      <c r="N86" s="180" t="str">
        <f>IF(J86="","",IF(OR(J86="1",J86="2"),VLOOKUP(J86,①【入力】就業規則等一覧!$B$32:$AD$33,26,FALSE),VLOOKUP(J86,①【入力】就業規則等一覧!$B$13:$AD$27,26,FALSE)))</f>
        <v/>
      </c>
      <c r="O86" s="170" t="str">
        <f t="shared" si="8"/>
        <v/>
      </c>
      <c r="P86" s="170" t="str">
        <f t="shared" si="9"/>
        <v/>
      </c>
      <c r="Q86" s="171" t="str">
        <f t="shared" si="5"/>
        <v/>
      </c>
      <c r="T86" s="83"/>
    </row>
    <row r="87" spans="1:23" ht="18" customHeight="1">
      <c r="A87" s="82">
        <v>75</v>
      </c>
      <c r="B87" s="82" t="str">
        <f t="shared" si="7"/>
        <v/>
      </c>
      <c r="C87" s="25"/>
      <c r="D87" s="25"/>
      <c r="E87" s="25"/>
      <c r="F87" s="25"/>
      <c r="G87" s="124"/>
      <c r="H87" s="124"/>
      <c r="I87" s="123"/>
      <c r="J87" s="178"/>
      <c r="K87" s="168" t="str">
        <f t="shared" si="6"/>
        <v/>
      </c>
      <c r="L87" s="25"/>
      <c r="M87" s="179"/>
      <c r="N87" s="180" t="str">
        <f>IF(J87="","",IF(OR(J87="1",J87="2"),VLOOKUP(J87,①【入力】就業規則等一覧!$B$32:$AD$33,26,FALSE),VLOOKUP(J87,①【入力】就業規則等一覧!$B$13:$AD$27,26,FALSE)))</f>
        <v/>
      </c>
      <c r="O87" s="170" t="str">
        <f t="shared" si="8"/>
        <v/>
      </c>
      <c r="P87" s="170" t="str">
        <f t="shared" si="9"/>
        <v/>
      </c>
      <c r="Q87" s="171" t="str">
        <f t="shared" si="5"/>
        <v/>
      </c>
      <c r="T87" s="83"/>
    </row>
    <row r="88" spans="1:23" ht="18" customHeight="1">
      <c r="A88" s="82">
        <v>76</v>
      </c>
      <c r="B88" s="82" t="str">
        <f t="shared" si="7"/>
        <v/>
      </c>
      <c r="C88" s="25"/>
      <c r="D88" s="25"/>
      <c r="E88" s="25"/>
      <c r="F88" s="25"/>
      <c r="G88" s="124"/>
      <c r="H88" s="124"/>
      <c r="I88" s="123"/>
      <c r="J88" s="178"/>
      <c r="K88" s="168" t="str">
        <f t="shared" si="6"/>
        <v/>
      </c>
      <c r="L88" s="25"/>
      <c r="M88" s="179"/>
      <c r="N88" s="180" t="str">
        <f>IF(J88="","",IF(OR(J88="1",J88="2"),VLOOKUP(J88,①【入力】就業規則等一覧!$B$32:$AD$33,26,FALSE),VLOOKUP(J88,①【入力】就業規則等一覧!$B$13:$AD$27,26,FALSE)))</f>
        <v/>
      </c>
      <c r="O88" s="170" t="str">
        <f t="shared" si="8"/>
        <v/>
      </c>
      <c r="P88" s="170" t="str">
        <f t="shared" si="9"/>
        <v/>
      </c>
      <c r="Q88" s="171" t="str">
        <f t="shared" si="5"/>
        <v/>
      </c>
      <c r="T88" s="83"/>
    </row>
    <row r="89" spans="1:23" ht="18" customHeight="1">
      <c r="A89" s="82">
        <v>77</v>
      </c>
      <c r="B89" s="82" t="str">
        <f t="shared" si="7"/>
        <v/>
      </c>
      <c r="C89" s="25"/>
      <c r="D89" s="25"/>
      <c r="E89" s="25"/>
      <c r="F89" s="25"/>
      <c r="G89" s="124"/>
      <c r="H89" s="124"/>
      <c r="I89" s="123"/>
      <c r="J89" s="178"/>
      <c r="K89" s="168" t="str">
        <f t="shared" si="6"/>
        <v/>
      </c>
      <c r="L89" s="25"/>
      <c r="M89" s="179"/>
      <c r="N89" s="180" t="str">
        <f>IF(J89="","",IF(OR(J89="1",J89="2"),VLOOKUP(J89,①【入力】就業規則等一覧!$B$32:$AD$33,26,FALSE),VLOOKUP(J89,①【入力】就業規則等一覧!$B$13:$AD$27,26,FALSE)))</f>
        <v/>
      </c>
      <c r="O89" s="170" t="str">
        <f t="shared" si="8"/>
        <v/>
      </c>
      <c r="P89" s="170" t="str">
        <f t="shared" si="9"/>
        <v/>
      </c>
      <c r="Q89" s="171" t="str">
        <f t="shared" si="5"/>
        <v/>
      </c>
      <c r="T89" s="83"/>
      <c r="W89" s="78"/>
    </row>
    <row r="90" spans="1:23" ht="18" customHeight="1">
      <c r="A90" s="82">
        <v>78</v>
      </c>
      <c r="B90" s="82" t="str">
        <f t="shared" si="7"/>
        <v/>
      </c>
      <c r="C90" s="25"/>
      <c r="D90" s="25"/>
      <c r="E90" s="25"/>
      <c r="F90" s="25"/>
      <c r="G90" s="124"/>
      <c r="H90" s="124"/>
      <c r="I90" s="123"/>
      <c r="J90" s="178"/>
      <c r="K90" s="168" t="str">
        <f t="shared" si="6"/>
        <v/>
      </c>
      <c r="L90" s="25"/>
      <c r="M90" s="179"/>
      <c r="N90" s="180" t="str">
        <f>IF(J90="","",IF(OR(J90="1",J90="2"),VLOOKUP(J90,①【入力】就業規則等一覧!$B$32:$AD$33,26,FALSE),VLOOKUP(J90,①【入力】就業規則等一覧!$B$13:$AD$27,26,FALSE)))</f>
        <v/>
      </c>
      <c r="O90" s="170" t="str">
        <f t="shared" si="8"/>
        <v/>
      </c>
      <c r="P90" s="170" t="str">
        <f t="shared" si="9"/>
        <v/>
      </c>
      <c r="Q90" s="171" t="str">
        <f t="shared" si="5"/>
        <v/>
      </c>
      <c r="T90" s="83"/>
    </row>
    <row r="91" spans="1:23" ht="18" customHeight="1">
      <c r="A91" s="82">
        <v>79</v>
      </c>
      <c r="B91" s="82" t="str">
        <f t="shared" si="7"/>
        <v/>
      </c>
      <c r="C91" s="25"/>
      <c r="D91" s="25"/>
      <c r="E91" s="25"/>
      <c r="F91" s="25"/>
      <c r="G91" s="124"/>
      <c r="H91" s="124"/>
      <c r="I91" s="123"/>
      <c r="J91" s="178"/>
      <c r="K91" s="168" t="str">
        <f t="shared" si="6"/>
        <v/>
      </c>
      <c r="L91" s="25"/>
      <c r="M91" s="179"/>
      <c r="N91" s="180" t="str">
        <f>IF(J91="","",IF(OR(J91="1",J91="2"),VLOOKUP(J91,①【入力】就業規則等一覧!$B$32:$AD$33,26,FALSE),VLOOKUP(J91,①【入力】就業規則等一覧!$B$13:$AD$27,26,FALSE)))</f>
        <v/>
      </c>
      <c r="O91" s="170" t="str">
        <f t="shared" si="8"/>
        <v/>
      </c>
      <c r="P91" s="170" t="str">
        <f t="shared" si="9"/>
        <v/>
      </c>
      <c r="Q91" s="171" t="str">
        <f t="shared" si="5"/>
        <v/>
      </c>
      <c r="T91" s="83"/>
    </row>
    <row r="92" spans="1:23" ht="18" customHeight="1">
      <c r="A92" s="82">
        <v>80</v>
      </c>
      <c r="B92" s="82" t="str">
        <f t="shared" si="7"/>
        <v/>
      </c>
      <c r="C92" s="25"/>
      <c r="D92" s="25"/>
      <c r="E92" s="25"/>
      <c r="F92" s="25"/>
      <c r="G92" s="124"/>
      <c r="H92" s="124"/>
      <c r="I92" s="123"/>
      <c r="J92" s="178"/>
      <c r="K92" s="168" t="str">
        <f t="shared" si="6"/>
        <v/>
      </c>
      <c r="L92" s="25"/>
      <c r="M92" s="179"/>
      <c r="N92" s="180" t="str">
        <f>IF(J92="","",IF(OR(J92="1",J92="2"),VLOOKUP(J92,①【入力】就業規則等一覧!$B$32:$AD$33,26,FALSE),VLOOKUP(J92,①【入力】就業規則等一覧!$B$13:$AD$27,26,FALSE)))</f>
        <v/>
      </c>
      <c r="O92" s="170" t="str">
        <f t="shared" si="8"/>
        <v/>
      </c>
      <c r="P92" s="170" t="str">
        <f t="shared" si="9"/>
        <v/>
      </c>
      <c r="Q92" s="171" t="str">
        <f t="shared" si="5"/>
        <v/>
      </c>
      <c r="T92" s="83"/>
    </row>
    <row r="93" spans="1:23" ht="18" customHeight="1">
      <c r="A93" s="82">
        <v>81</v>
      </c>
      <c r="B93" s="82" t="str">
        <f t="shared" si="7"/>
        <v/>
      </c>
      <c r="C93" s="25"/>
      <c r="D93" s="25"/>
      <c r="E93" s="25"/>
      <c r="F93" s="25"/>
      <c r="G93" s="124"/>
      <c r="H93" s="124"/>
      <c r="I93" s="123"/>
      <c r="J93" s="178"/>
      <c r="K93" s="168" t="str">
        <f t="shared" si="6"/>
        <v/>
      </c>
      <c r="L93" s="25"/>
      <c r="M93" s="179"/>
      <c r="N93" s="180" t="str">
        <f>IF(J93="","",IF(OR(J93="1",J93="2"),VLOOKUP(J93,①【入力】就業規則等一覧!$B$32:$AD$33,26,FALSE),VLOOKUP(J93,①【入力】就業規則等一覧!$B$13:$AD$27,26,FALSE)))</f>
        <v/>
      </c>
      <c r="O93" s="170" t="str">
        <f t="shared" si="8"/>
        <v/>
      </c>
      <c r="P93" s="170" t="str">
        <f t="shared" si="9"/>
        <v/>
      </c>
      <c r="Q93" s="171" t="str">
        <f t="shared" si="5"/>
        <v/>
      </c>
      <c r="T93" s="83"/>
    </row>
    <row r="94" spans="1:23" ht="18" customHeight="1">
      <c r="A94" s="82">
        <v>82</v>
      </c>
      <c r="B94" s="82" t="str">
        <f t="shared" si="7"/>
        <v/>
      </c>
      <c r="C94" s="25"/>
      <c r="D94" s="25"/>
      <c r="E94" s="25"/>
      <c r="F94" s="25"/>
      <c r="G94" s="124"/>
      <c r="H94" s="124"/>
      <c r="I94" s="123"/>
      <c r="J94" s="178"/>
      <c r="K94" s="168" t="str">
        <f t="shared" si="6"/>
        <v/>
      </c>
      <c r="L94" s="25"/>
      <c r="M94" s="179"/>
      <c r="N94" s="180" t="str">
        <f>IF(J94="","",IF(OR(J94="1",J94="2"),VLOOKUP(J94,①【入力】就業規則等一覧!$B$32:$AD$33,26,FALSE),VLOOKUP(J94,①【入力】就業規則等一覧!$B$13:$AD$27,26,FALSE)))</f>
        <v/>
      </c>
      <c r="O94" s="170" t="str">
        <f t="shared" si="8"/>
        <v/>
      </c>
      <c r="P94" s="170" t="str">
        <f t="shared" si="9"/>
        <v/>
      </c>
      <c r="Q94" s="171" t="str">
        <f t="shared" si="5"/>
        <v/>
      </c>
      <c r="T94" s="83"/>
    </row>
    <row r="95" spans="1:23" ht="18" customHeight="1">
      <c r="A95" s="82">
        <v>83</v>
      </c>
      <c r="B95" s="82" t="str">
        <f t="shared" si="7"/>
        <v/>
      </c>
      <c r="C95" s="25"/>
      <c r="D95" s="25"/>
      <c r="E95" s="25"/>
      <c r="F95" s="25"/>
      <c r="G95" s="124"/>
      <c r="H95" s="124"/>
      <c r="I95" s="123"/>
      <c r="J95" s="178"/>
      <c r="K95" s="168" t="str">
        <f t="shared" si="6"/>
        <v/>
      </c>
      <c r="L95" s="25"/>
      <c r="M95" s="179"/>
      <c r="N95" s="180" t="str">
        <f>IF(J95="","",IF(OR(J95="1",J95="2"),VLOOKUP(J95,①【入力】就業規則等一覧!$B$32:$AD$33,26,FALSE),VLOOKUP(J95,①【入力】就業規則等一覧!$B$13:$AD$27,26,FALSE)))</f>
        <v/>
      </c>
      <c r="O95" s="170" t="str">
        <f t="shared" si="8"/>
        <v/>
      </c>
      <c r="P95" s="170" t="str">
        <f t="shared" si="9"/>
        <v/>
      </c>
      <c r="Q95" s="171" t="str">
        <f t="shared" si="5"/>
        <v/>
      </c>
      <c r="T95" s="83"/>
    </row>
    <row r="96" spans="1:23" ht="18" customHeight="1">
      <c r="A96" s="82">
        <v>84</v>
      </c>
      <c r="B96" s="82" t="str">
        <f t="shared" si="7"/>
        <v/>
      </c>
      <c r="C96" s="25"/>
      <c r="D96" s="25"/>
      <c r="E96" s="25"/>
      <c r="F96" s="25"/>
      <c r="G96" s="124"/>
      <c r="H96" s="124"/>
      <c r="I96" s="123"/>
      <c r="J96" s="178"/>
      <c r="K96" s="168" t="str">
        <f t="shared" si="6"/>
        <v/>
      </c>
      <c r="L96" s="25"/>
      <c r="M96" s="179"/>
      <c r="N96" s="180" t="str">
        <f>IF(J96="","",IF(OR(J96="1",J96="2"),VLOOKUP(J96,①【入力】就業規則等一覧!$B$32:$AD$33,26,FALSE),VLOOKUP(J96,①【入力】就業規則等一覧!$B$13:$AD$27,26,FALSE)))</f>
        <v/>
      </c>
      <c r="O96" s="170" t="str">
        <f t="shared" si="8"/>
        <v/>
      </c>
      <c r="P96" s="170" t="str">
        <f t="shared" si="9"/>
        <v/>
      </c>
      <c r="Q96" s="171" t="str">
        <f t="shared" si="5"/>
        <v/>
      </c>
      <c r="T96" s="83"/>
    </row>
    <row r="97" spans="1:23" ht="18" customHeight="1">
      <c r="A97" s="82">
        <v>85</v>
      </c>
      <c r="B97" s="82" t="str">
        <f t="shared" si="7"/>
        <v/>
      </c>
      <c r="C97" s="25"/>
      <c r="D97" s="25"/>
      <c r="E97" s="25"/>
      <c r="F97" s="25"/>
      <c r="G97" s="124"/>
      <c r="H97" s="124"/>
      <c r="I97" s="123"/>
      <c r="J97" s="178"/>
      <c r="K97" s="168" t="str">
        <f t="shared" si="6"/>
        <v/>
      </c>
      <c r="L97" s="25"/>
      <c r="M97" s="179"/>
      <c r="N97" s="180" t="str">
        <f>IF(J97="","",IF(OR(J97="1",J97="2"),VLOOKUP(J97,①【入力】就業規則等一覧!$B$32:$AD$33,26,FALSE),VLOOKUP(J97,①【入力】就業規則等一覧!$B$13:$AD$27,26,FALSE)))</f>
        <v/>
      </c>
      <c r="O97" s="170" t="str">
        <f t="shared" si="8"/>
        <v/>
      </c>
      <c r="P97" s="170" t="str">
        <f t="shared" si="9"/>
        <v/>
      </c>
      <c r="Q97" s="171" t="str">
        <f t="shared" si="5"/>
        <v/>
      </c>
      <c r="T97" s="83"/>
    </row>
    <row r="98" spans="1:23" ht="18" customHeight="1">
      <c r="A98" s="82">
        <v>86</v>
      </c>
      <c r="B98" s="82" t="str">
        <f t="shared" si="7"/>
        <v/>
      </c>
      <c r="C98" s="25"/>
      <c r="D98" s="25"/>
      <c r="E98" s="25"/>
      <c r="F98" s="25"/>
      <c r="G98" s="124"/>
      <c r="H98" s="124"/>
      <c r="I98" s="123"/>
      <c r="J98" s="178"/>
      <c r="K98" s="168" t="str">
        <f t="shared" si="6"/>
        <v/>
      </c>
      <c r="L98" s="25"/>
      <c r="M98" s="179"/>
      <c r="N98" s="180" t="str">
        <f>IF(J98="","",IF(OR(J98="1",J98="2"),VLOOKUP(J98,①【入力】就業規則等一覧!$B$32:$AD$33,26,FALSE),VLOOKUP(J98,①【入力】就業規則等一覧!$B$13:$AD$27,26,FALSE)))</f>
        <v/>
      </c>
      <c r="O98" s="170" t="str">
        <f t="shared" si="8"/>
        <v/>
      </c>
      <c r="P98" s="170" t="str">
        <f t="shared" si="9"/>
        <v/>
      </c>
      <c r="Q98" s="171" t="str">
        <f t="shared" si="5"/>
        <v/>
      </c>
      <c r="T98" s="83"/>
    </row>
    <row r="99" spans="1:23" ht="18" customHeight="1">
      <c r="A99" s="82">
        <v>87</v>
      </c>
      <c r="B99" s="82" t="str">
        <f t="shared" si="7"/>
        <v/>
      </c>
      <c r="C99" s="25"/>
      <c r="D99" s="25"/>
      <c r="E99" s="25"/>
      <c r="F99" s="25"/>
      <c r="G99" s="124"/>
      <c r="H99" s="124"/>
      <c r="I99" s="123"/>
      <c r="J99" s="178"/>
      <c r="K99" s="168" t="str">
        <f t="shared" si="6"/>
        <v/>
      </c>
      <c r="L99" s="25"/>
      <c r="M99" s="179"/>
      <c r="N99" s="180" t="str">
        <f>IF(J99="","",IF(OR(J99="1",J99="2"),VLOOKUP(J99,①【入力】就業規則等一覧!$B$32:$AD$33,26,FALSE),VLOOKUP(J99,①【入力】就業規則等一覧!$B$13:$AD$27,26,FALSE)))</f>
        <v/>
      </c>
      <c r="O99" s="170" t="str">
        <f t="shared" si="8"/>
        <v/>
      </c>
      <c r="P99" s="170" t="str">
        <f t="shared" si="9"/>
        <v/>
      </c>
      <c r="Q99" s="171" t="str">
        <f t="shared" si="5"/>
        <v/>
      </c>
      <c r="T99" s="83"/>
    </row>
    <row r="100" spans="1:23" ht="18" customHeight="1">
      <c r="A100" s="82">
        <v>88</v>
      </c>
      <c r="B100" s="82" t="str">
        <f t="shared" si="7"/>
        <v/>
      </c>
      <c r="C100" s="25"/>
      <c r="D100" s="25"/>
      <c r="E100" s="25"/>
      <c r="F100" s="25"/>
      <c r="G100" s="124"/>
      <c r="H100" s="124"/>
      <c r="I100" s="123"/>
      <c r="J100" s="178"/>
      <c r="K100" s="168" t="str">
        <f t="shared" si="6"/>
        <v/>
      </c>
      <c r="L100" s="25"/>
      <c r="M100" s="179"/>
      <c r="N100" s="180" t="str">
        <f>IF(J100="","",IF(OR(J100="1",J100="2"),VLOOKUP(J100,①【入力】就業規則等一覧!$B$32:$AD$33,26,FALSE),VLOOKUP(J100,①【入力】就業規則等一覧!$B$13:$AD$27,26,FALSE)))</f>
        <v/>
      </c>
      <c r="O100" s="170" t="str">
        <f t="shared" si="8"/>
        <v/>
      </c>
      <c r="P100" s="170" t="str">
        <f t="shared" si="9"/>
        <v/>
      </c>
      <c r="Q100" s="171" t="str">
        <f t="shared" si="5"/>
        <v/>
      </c>
      <c r="T100" s="83"/>
    </row>
    <row r="101" spans="1:23" ht="18" customHeight="1">
      <c r="A101" s="82">
        <v>89</v>
      </c>
      <c r="B101" s="82" t="str">
        <f t="shared" si="7"/>
        <v/>
      </c>
      <c r="C101" s="25"/>
      <c r="D101" s="25"/>
      <c r="E101" s="25"/>
      <c r="F101" s="25"/>
      <c r="G101" s="124"/>
      <c r="H101" s="124"/>
      <c r="I101" s="123"/>
      <c r="J101" s="178"/>
      <c r="K101" s="168" t="str">
        <f t="shared" si="6"/>
        <v/>
      </c>
      <c r="L101" s="25"/>
      <c r="M101" s="179"/>
      <c r="N101" s="180" t="str">
        <f>IF(J101="","",IF(OR(J101="1",J101="2"),VLOOKUP(J101,①【入力】就業規則等一覧!$B$32:$AD$33,26,FALSE),VLOOKUP(J101,①【入力】就業規則等一覧!$B$13:$AD$27,26,FALSE)))</f>
        <v/>
      </c>
      <c r="O101" s="170" t="str">
        <f t="shared" si="8"/>
        <v/>
      </c>
      <c r="P101" s="170" t="str">
        <f t="shared" si="9"/>
        <v/>
      </c>
      <c r="Q101" s="171" t="str">
        <f t="shared" si="5"/>
        <v/>
      </c>
      <c r="T101" s="83"/>
    </row>
    <row r="102" spans="1:23" ht="18" customHeight="1">
      <c r="A102" s="82">
        <v>90</v>
      </c>
      <c r="B102" s="82" t="str">
        <f t="shared" si="7"/>
        <v/>
      </c>
      <c r="C102" s="25"/>
      <c r="D102" s="25"/>
      <c r="E102" s="25"/>
      <c r="F102" s="25"/>
      <c r="G102" s="124"/>
      <c r="H102" s="124"/>
      <c r="I102" s="123"/>
      <c r="J102" s="178"/>
      <c r="K102" s="168" t="str">
        <f t="shared" si="6"/>
        <v/>
      </c>
      <c r="L102" s="25"/>
      <c r="M102" s="179"/>
      <c r="N102" s="180" t="str">
        <f>IF(J102="","",IF(OR(J102="1",J102="2"),VLOOKUP(J102,①【入力】就業規則等一覧!$B$32:$AD$33,26,FALSE),VLOOKUP(J102,①【入力】就業規則等一覧!$B$13:$AD$27,26,FALSE)))</f>
        <v/>
      </c>
      <c r="O102" s="170" t="str">
        <f t="shared" si="8"/>
        <v/>
      </c>
      <c r="P102" s="170" t="str">
        <f t="shared" si="9"/>
        <v/>
      </c>
      <c r="Q102" s="171" t="str">
        <f t="shared" si="5"/>
        <v/>
      </c>
      <c r="T102" s="83"/>
      <c r="W102" s="78"/>
    </row>
    <row r="103" spans="1:23" ht="18" customHeight="1">
      <c r="A103" s="82">
        <v>91</v>
      </c>
      <c r="B103" s="82" t="str">
        <f t="shared" si="7"/>
        <v/>
      </c>
      <c r="C103" s="25"/>
      <c r="D103" s="25"/>
      <c r="E103" s="25"/>
      <c r="F103" s="25"/>
      <c r="G103" s="124"/>
      <c r="H103" s="124"/>
      <c r="I103" s="123"/>
      <c r="J103" s="178"/>
      <c r="K103" s="168" t="str">
        <f t="shared" si="6"/>
        <v/>
      </c>
      <c r="L103" s="25"/>
      <c r="M103" s="179"/>
      <c r="N103" s="180" t="str">
        <f>IF(J103="","",IF(OR(J103="1",J103="2"),VLOOKUP(J103,①【入力】就業規則等一覧!$B$32:$AD$33,26,FALSE),VLOOKUP(J103,①【入力】就業規則等一覧!$B$13:$AD$27,26,FALSE)))</f>
        <v/>
      </c>
      <c r="O103" s="170" t="str">
        <f t="shared" si="8"/>
        <v/>
      </c>
      <c r="P103" s="170" t="str">
        <f t="shared" si="9"/>
        <v/>
      </c>
      <c r="Q103" s="171" t="str">
        <f t="shared" si="5"/>
        <v/>
      </c>
      <c r="T103" s="83"/>
    </row>
    <row r="104" spans="1:23" ht="18" customHeight="1">
      <c r="A104" s="82">
        <v>92</v>
      </c>
      <c r="B104" s="82" t="str">
        <f t="shared" si="7"/>
        <v/>
      </c>
      <c r="C104" s="25"/>
      <c r="D104" s="25"/>
      <c r="E104" s="25"/>
      <c r="F104" s="25"/>
      <c r="G104" s="124"/>
      <c r="H104" s="124"/>
      <c r="I104" s="123"/>
      <c r="J104" s="178"/>
      <c r="K104" s="168" t="str">
        <f t="shared" si="6"/>
        <v/>
      </c>
      <c r="L104" s="25"/>
      <c r="M104" s="179"/>
      <c r="N104" s="180" t="str">
        <f>IF(J104="","",IF(OR(J104="1",J104="2"),VLOOKUP(J104,①【入力】就業規則等一覧!$B$32:$AD$33,26,FALSE),VLOOKUP(J104,①【入力】就業規則等一覧!$B$13:$AD$27,26,FALSE)))</f>
        <v/>
      </c>
      <c r="O104" s="170" t="str">
        <f t="shared" si="8"/>
        <v/>
      </c>
      <c r="P104" s="170" t="str">
        <f t="shared" si="9"/>
        <v/>
      </c>
      <c r="Q104" s="171" t="str">
        <f t="shared" si="5"/>
        <v/>
      </c>
      <c r="T104" s="83"/>
    </row>
    <row r="105" spans="1:23" ht="18" customHeight="1">
      <c r="A105" s="82">
        <v>93</v>
      </c>
      <c r="B105" s="82" t="str">
        <f t="shared" si="7"/>
        <v/>
      </c>
      <c r="C105" s="25"/>
      <c r="D105" s="25"/>
      <c r="E105" s="25"/>
      <c r="F105" s="25"/>
      <c r="G105" s="124"/>
      <c r="H105" s="124"/>
      <c r="I105" s="123"/>
      <c r="J105" s="178"/>
      <c r="K105" s="168" t="str">
        <f t="shared" si="6"/>
        <v/>
      </c>
      <c r="L105" s="25"/>
      <c r="M105" s="179"/>
      <c r="N105" s="180" t="str">
        <f>IF(J105="","",IF(OR(J105="1",J105="2"),VLOOKUP(J105,①【入力】就業規則等一覧!$B$32:$AD$33,26,FALSE),VLOOKUP(J105,①【入力】就業規則等一覧!$B$13:$AD$27,26,FALSE)))</f>
        <v/>
      </c>
      <c r="O105" s="170" t="str">
        <f t="shared" si="8"/>
        <v/>
      </c>
      <c r="P105" s="170" t="str">
        <f t="shared" si="9"/>
        <v/>
      </c>
      <c r="Q105" s="171" t="str">
        <f t="shared" si="5"/>
        <v/>
      </c>
      <c r="T105" s="83"/>
    </row>
    <row r="106" spans="1:23" ht="18" customHeight="1">
      <c r="A106" s="82">
        <v>94</v>
      </c>
      <c r="B106" s="82" t="str">
        <f t="shared" si="7"/>
        <v/>
      </c>
      <c r="C106" s="25"/>
      <c r="D106" s="25"/>
      <c r="E106" s="25"/>
      <c r="F106" s="25"/>
      <c r="G106" s="124"/>
      <c r="H106" s="124"/>
      <c r="I106" s="123"/>
      <c r="J106" s="178"/>
      <c r="K106" s="168" t="str">
        <f t="shared" si="6"/>
        <v/>
      </c>
      <c r="L106" s="25"/>
      <c r="M106" s="179"/>
      <c r="N106" s="180" t="str">
        <f>IF(J106="","",IF(OR(J106="1",J106="2"),VLOOKUP(J106,①【入力】就業規則等一覧!$B$32:$AD$33,26,FALSE),VLOOKUP(J106,①【入力】就業規則等一覧!$B$13:$AD$27,26,FALSE)))</f>
        <v/>
      </c>
      <c r="O106" s="170" t="str">
        <f t="shared" si="8"/>
        <v/>
      </c>
      <c r="P106" s="170" t="str">
        <f t="shared" si="9"/>
        <v/>
      </c>
      <c r="Q106" s="171" t="str">
        <f t="shared" si="5"/>
        <v/>
      </c>
      <c r="T106" s="83"/>
    </row>
    <row r="107" spans="1:23" ht="18" customHeight="1">
      <c r="A107" s="82">
        <v>95</v>
      </c>
      <c r="B107" s="82" t="str">
        <f t="shared" si="7"/>
        <v/>
      </c>
      <c r="C107" s="25"/>
      <c r="D107" s="25"/>
      <c r="E107" s="25"/>
      <c r="F107" s="25"/>
      <c r="G107" s="124"/>
      <c r="H107" s="124"/>
      <c r="I107" s="123"/>
      <c r="J107" s="178"/>
      <c r="K107" s="168" t="str">
        <f t="shared" si="6"/>
        <v/>
      </c>
      <c r="L107" s="25"/>
      <c r="M107" s="179"/>
      <c r="N107" s="180" t="str">
        <f>IF(J107="","",IF(OR(J107="1",J107="2"),VLOOKUP(J107,①【入力】就業規則等一覧!$B$32:$AD$33,26,FALSE),VLOOKUP(J107,①【入力】就業規則等一覧!$B$13:$AD$27,26,FALSE)))</f>
        <v/>
      </c>
      <c r="O107" s="170" t="str">
        <f t="shared" si="8"/>
        <v/>
      </c>
      <c r="P107" s="170" t="str">
        <f t="shared" si="9"/>
        <v/>
      </c>
      <c r="Q107" s="171" t="str">
        <f t="shared" si="5"/>
        <v/>
      </c>
      <c r="T107" s="83"/>
    </row>
    <row r="108" spans="1:23" ht="18" customHeight="1">
      <c r="A108" s="82">
        <v>96</v>
      </c>
      <c r="B108" s="82" t="str">
        <f t="shared" si="7"/>
        <v/>
      </c>
      <c r="C108" s="25"/>
      <c r="D108" s="25"/>
      <c r="E108" s="25"/>
      <c r="F108" s="25"/>
      <c r="G108" s="124"/>
      <c r="H108" s="124"/>
      <c r="I108" s="123"/>
      <c r="J108" s="178"/>
      <c r="K108" s="168" t="str">
        <f t="shared" si="6"/>
        <v/>
      </c>
      <c r="L108" s="25"/>
      <c r="M108" s="179"/>
      <c r="N108" s="180" t="str">
        <f>IF(J108="","",IF(OR(J108="1",J108="2"),VLOOKUP(J108,①【入力】就業規則等一覧!$B$32:$AD$33,26,FALSE),VLOOKUP(J108,①【入力】就業規則等一覧!$B$13:$AD$27,26,FALSE)))</f>
        <v/>
      </c>
      <c r="O108" s="170" t="str">
        <f t="shared" si="8"/>
        <v/>
      </c>
      <c r="P108" s="170" t="str">
        <f t="shared" si="9"/>
        <v/>
      </c>
      <c r="Q108" s="171" t="str">
        <f t="shared" si="5"/>
        <v/>
      </c>
      <c r="T108" s="83"/>
    </row>
    <row r="109" spans="1:23" ht="18" customHeight="1">
      <c r="A109" s="82">
        <v>97</v>
      </c>
      <c r="B109" s="82" t="str">
        <f t="shared" si="7"/>
        <v/>
      </c>
      <c r="C109" s="25"/>
      <c r="D109" s="25"/>
      <c r="E109" s="25"/>
      <c r="F109" s="25"/>
      <c r="G109" s="124"/>
      <c r="H109" s="124"/>
      <c r="I109" s="123"/>
      <c r="J109" s="178"/>
      <c r="K109" s="168" t="str">
        <f t="shared" si="6"/>
        <v/>
      </c>
      <c r="L109" s="25"/>
      <c r="M109" s="179"/>
      <c r="N109" s="180" t="str">
        <f>IF(J109="","",IF(OR(J109="1",J109="2"),VLOOKUP(J109,①【入力】就業規則等一覧!$B$32:$AD$33,26,FALSE),VLOOKUP(J109,①【入力】就業規則等一覧!$B$13:$AD$27,26,FALSE)))</f>
        <v/>
      </c>
      <c r="O109" s="170" t="str">
        <f t="shared" si="8"/>
        <v/>
      </c>
      <c r="P109" s="170" t="str">
        <f t="shared" si="9"/>
        <v/>
      </c>
      <c r="Q109" s="171" t="str">
        <f t="shared" si="5"/>
        <v/>
      </c>
      <c r="T109" s="83"/>
    </row>
    <row r="110" spans="1:23" ht="18" customHeight="1">
      <c r="A110" s="82">
        <v>98</v>
      </c>
      <c r="B110" s="82" t="str">
        <f t="shared" si="7"/>
        <v/>
      </c>
      <c r="C110" s="25"/>
      <c r="D110" s="25"/>
      <c r="E110" s="25"/>
      <c r="F110" s="25"/>
      <c r="G110" s="124"/>
      <c r="H110" s="124"/>
      <c r="I110" s="123"/>
      <c r="J110" s="178"/>
      <c r="K110" s="168"/>
      <c r="L110" s="25"/>
      <c r="M110" s="179"/>
      <c r="N110" s="180" t="str">
        <f>IF(J110="","",IF(OR(J110="1",J110="2"),VLOOKUP(J110,①【入力】就業規則等一覧!$B$32:$AD$33,26,FALSE),VLOOKUP(J110,①【入力】就業規則等一覧!$B$13:$AD$27,26,FALSE)))</f>
        <v/>
      </c>
      <c r="O110" s="170" t="str">
        <f t="shared" si="8"/>
        <v/>
      </c>
      <c r="P110" s="170" t="str">
        <f t="shared" si="9"/>
        <v/>
      </c>
      <c r="Q110" s="171" t="str">
        <f t="shared" si="5"/>
        <v/>
      </c>
      <c r="T110" s="83"/>
    </row>
    <row r="111" spans="1:23" ht="18" customHeight="1">
      <c r="A111" s="82">
        <v>99</v>
      </c>
      <c r="B111" s="82" t="str">
        <f t="shared" si="7"/>
        <v/>
      </c>
      <c r="C111" s="25"/>
      <c r="D111" s="25"/>
      <c r="E111" s="25"/>
      <c r="F111" s="25"/>
      <c r="G111" s="124"/>
      <c r="H111" s="124"/>
      <c r="I111" s="123"/>
      <c r="J111" s="178"/>
      <c r="K111" s="168"/>
      <c r="L111" s="25"/>
      <c r="M111" s="179"/>
      <c r="N111" s="180" t="str">
        <f>IF(J111="","",IF(OR(J111="1",J111="2"),VLOOKUP(J111,①【入力】就業規則等一覧!$B$32:$AD$33,26,FALSE),VLOOKUP(J111,①【入力】就業規則等一覧!$B$13:$AD$27,26,FALSE)))</f>
        <v/>
      </c>
      <c r="O111" s="170" t="str">
        <f t="shared" si="8"/>
        <v/>
      </c>
      <c r="P111" s="170" t="str">
        <f t="shared" si="9"/>
        <v/>
      </c>
      <c r="Q111" s="171" t="str">
        <f t="shared" si="5"/>
        <v/>
      </c>
      <c r="T111" s="83"/>
    </row>
    <row r="112" spans="1:23" ht="18" customHeight="1">
      <c r="A112" s="82">
        <v>100</v>
      </c>
      <c r="B112" s="82" t="str">
        <f t="shared" si="7"/>
        <v/>
      </c>
      <c r="C112" s="25"/>
      <c r="D112" s="25"/>
      <c r="E112" s="25"/>
      <c r="F112" s="25"/>
      <c r="G112" s="124"/>
      <c r="H112" s="124"/>
      <c r="I112" s="123"/>
      <c r="J112" s="178"/>
      <c r="K112" s="168"/>
      <c r="L112" s="25"/>
      <c r="M112" s="179"/>
      <c r="N112" s="180" t="str">
        <f>IF(J112="","",IF(OR(J112="1",J112="2"),VLOOKUP(J112,①【入力】就業規則等一覧!$B$32:$AD$33,26,FALSE),VLOOKUP(J112,①【入力】就業規則等一覧!$B$13:$AD$27,26,FALSE)))</f>
        <v/>
      </c>
      <c r="O112" s="170" t="str">
        <f t="shared" si="8"/>
        <v/>
      </c>
      <c r="P112" s="170" t="str">
        <f t="shared" si="9"/>
        <v/>
      </c>
      <c r="Q112" s="171" t="str">
        <f t="shared" si="5"/>
        <v/>
      </c>
      <c r="T112" s="83"/>
    </row>
    <row r="113" spans="1:17" ht="18" customHeight="1">
      <c r="A113" s="82">
        <v>101</v>
      </c>
      <c r="B113" s="82" t="str">
        <f t="shared" ref="B113:B114" si="10">C113&amp;D113</f>
        <v/>
      </c>
      <c r="C113" s="25"/>
      <c r="D113" s="25"/>
      <c r="E113" s="25"/>
      <c r="F113" s="25"/>
      <c r="G113" s="124"/>
      <c r="H113" s="124"/>
      <c r="I113" s="123"/>
      <c r="J113" s="178"/>
      <c r="K113" s="168"/>
      <c r="L113" s="25"/>
      <c r="M113" s="179"/>
      <c r="N113" s="180" t="str">
        <f>IF(J113="","",IF(OR(J113="1",J113="2"),VLOOKUP(J113,①【入力】就業規則等一覧!$B$32:$AD$33,26,FALSE),VLOOKUP(J113,①【入力】就業規則等一覧!$B$13:$AD$27,26,FALSE)))</f>
        <v/>
      </c>
      <c r="O113" s="170" t="str">
        <f t="shared" si="8"/>
        <v/>
      </c>
      <c r="P113" s="170" t="str">
        <f t="shared" si="9"/>
        <v/>
      </c>
      <c r="Q113" s="171" t="str">
        <f t="shared" si="5"/>
        <v/>
      </c>
    </row>
    <row r="114" spans="1:17" ht="18" customHeight="1">
      <c r="A114" s="82">
        <v>102</v>
      </c>
      <c r="B114" s="82" t="str">
        <f t="shared" si="10"/>
        <v/>
      </c>
      <c r="C114" s="25"/>
      <c r="D114" s="25"/>
      <c r="E114" s="25"/>
      <c r="F114" s="25"/>
      <c r="G114" s="124"/>
      <c r="H114" s="124"/>
      <c r="I114" s="123"/>
      <c r="J114" s="178"/>
      <c r="K114" s="168"/>
      <c r="L114" s="25"/>
      <c r="M114" s="179"/>
      <c r="N114" s="180" t="str">
        <f>IF(J114="","",IF(OR(J114="1",J114="2"),VLOOKUP(J114,①【入力】就業規則等一覧!$B$32:$AD$33,26,FALSE),VLOOKUP(J114,①【入力】就業規則等一覧!$B$13:$AD$27,26,FALSE)))</f>
        <v/>
      </c>
      <c r="O114" s="170" t="str">
        <f t="shared" si="8"/>
        <v/>
      </c>
      <c r="P114" s="170" t="str">
        <f t="shared" si="9"/>
        <v/>
      </c>
      <c r="Q114" s="171" t="str">
        <f t="shared" si="5"/>
        <v/>
      </c>
    </row>
    <row r="115" spans="1:17" ht="18" customHeight="1">
      <c r="A115" s="82">
        <v>103</v>
      </c>
      <c r="B115" s="82" t="str">
        <f t="shared" ref="B115:B131" si="11">C115&amp;D115</f>
        <v/>
      </c>
      <c r="C115" s="25"/>
      <c r="D115" s="25"/>
      <c r="E115" s="25"/>
      <c r="F115" s="25"/>
      <c r="G115" s="124"/>
      <c r="H115" s="124"/>
      <c r="I115" s="123"/>
      <c r="J115" s="178"/>
      <c r="K115" s="168"/>
      <c r="L115" s="25"/>
      <c r="M115" s="179"/>
      <c r="N115" s="180" t="str">
        <f>IF(J115="","",IF(OR(J115="1",J115="2"),VLOOKUP(J115,①【入力】就業規則等一覧!$B$32:$AD$33,26,FALSE),VLOOKUP(J115,①【入力】就業規則等一覧!$B$13:$AD$27,26,FALSE)))</f>
        <v/>
      </c>
      <c r="O115" s="170" t="str">
        <f t="shared" si="8"/>
        <v/>
      </c>
      <c r="P115" s="170" t="str">
        <f t="shared" si="9"/>
        <v/>
      </c>
      <c r="Q115" s="171" t="str">
        <f t="shared" si="5"/>
        <v/>
      </c>
    </row>
    <row r="116" spans="1:17" ht="17.25" customHeight="1">
      <c r="A116" s="82">
        <v>104</v>
      </c>
      <c r="B116" s="82" t="str">
        <f t="shared" si="11"/>
        <v/>
      </c>
      <c r="C116" s="25"/>
      <c r="D116" s="25"/>
      <c r="E116" s="25"/>
      <c r="F116" s="25"/>
      <c r="G116" s="124"/>
      <c r="H116" s="124"/>
      <c r="I116" s="123"/>
      <c r="J116" s="178"/>
      <c r="K116" s="168"/>
      <c r="L116" s="25"/>
      <c r="M116" s="179"/>
      <c r="N116" s="180" t="str">
        <f>IF(J116="","",IF(OR(J116="1",J116="2"),VLOOKUP(J116,①【入力】就業規則等一覧!$B$32:$AD$33,26,FALSE),VLOOKUP(J116,①【入力】就業規則等一覧!$B$13:$AD$27,26,FALSE)))</f>
        <v/>
      </c>
      <c r="O116" s="170" t="str">
        <f t="shared" si="8"/>
        <v/>
      </c>
      <c r="P116" s="170" t="str">
        <f t="shared" si="9"/>
        <v/>
      </c>
      <c r="Q116" s="171" t="str">
        <f t="shared" si="5"/>
        <v/>
      </c>
    </row>
    <row r="117" spans="1:17" ht="18" customHeight="1">
      <c r="A117" s="82">
        <v>105</v>
      </c>
      <c r="B117" s="82" t="str">
        <f t="shared" si="11"/>
        <v/>
      </c>
      <c r="C117" s="25"/>
      <c r="D117" s="25"/>
      <c r="E117" s="25"/>
      <c r="F117" s="25"/>
      <c r="G117" s="124"/>
      <c r="H117" s="124"/>
      <c r="I117" s="123"/>
      <c r="J117" s="178"/>
      <c r="K117" s="168"/>
      <c r="L117" s="25"/>
      <c r="M117" s="179"/>
      <c r="N117" s="180" t="str">
        <f>IF(J117="","",IF(OR(J117="1",J117="2"),VLOOKUP(J117,①【入力】就業規則等一覧!$B$32:$AD$33,26,FALSE),VLOOKUP(J117,①【入力】就業規則等一覧!$B$13:$AD$27,26,FALSE)))</f>
        <v/>
      </c>
      <c r="O117" s="170" t="str">
        <f t="shared" si="8"/>
        <v/>
      </c>
      <c r="P117" s="170" t="str">
        <f t="shared" si="9"/>
        <v/>
      </c>
      <c r="Q117" s="171" t="str">
        <f t="shared" si="5"/>
        <v/>
      </c>
    </row>
    <row r="118" spans="1:17" ht="18" customHeight="1">
      <c r="A118" s="82">
        <v>106</v>
      </c>
      <c r="B118" s="82" t="str">
        <f t="shared" si="11"/>
        <v/>
      </c>
      <c r="C118" s="25"/>
      <c r="D118" s="25"/>
      <c r="E118" s="25"/>
      <c r="F118" s="25"/>
      <c r="G118" s="124"/>
      <c r="H118" s="124"/>
      <c r="I118" s="123"/>
      <c r="J118" s="178"/>
      <c r="K118" s="168" t="str">
        <f t="shared" si="6"/>
        <v/>
      </c>
      <c r="L118" s="25"/>
      <c r="M118" s="179"/>
      <c r="N118" s="180" t="str">
        <f>IF(J118="","",IF(OR(J118="1",J118="2"),VLOOKUP(J118,①【入力】就業規則等一覧!$B$32:$AD$33,26,FALSE),VLOOKUP(J118,①【入力】就業規則等一覧!$B$13:$AD$27,26,FALSE)))</f>
        <v/>
      </c>
      <c r="O118" s="170" t="str">
        <f t="shared" si="8"/>
        <v/>
      </c>
      <c r="P118" s="170" t="str">
        <f t="shared" si="9"/>
        <v/>
      </c>
      <c r="Q118" s="171" t="str">
        <f t="shared" si="5"/>
        <v/>
      </c>
    </row>
    <row r="119" spans="1:17" ht="18" customHeight="1">
      <c r="A119" s="82">
        <v>107</v>
      </c>
      <c r="B119" s="82" t="str">
        <f t="shared" si="11"/>
        <v/>
      </c>
      <c r="C119" s="25"/>
      <c r="D119" s="25"/>
      <c r="E119" s="25"/>
      <c r="F119" s="25"/>
      <c r="G119" s="124"/>
      <c r="H119" s="124"/>
      <c r="I119" s="123"/>
      <c r="J119" s="178"/>
      <c r="K119" s="168"/>
      <c r="L119" s="25"/>
      <c r="M119" s="179"/>
      <c r="N119" s="180" t="str">
        <f>IF(J119="","",IF(OR(J119="1",J119="2"),VLOOKUP(J119,①【入力】就業規則等一覧!$B$32:$AD$33,26,FALSE),VLOOKUP(J119,①【入力】就業規則等一覧!$B$13:$AD$27,26,FALSE)))</f>
        <v/>
      </c>
      <c r="O119" s="170" t="str">
        <f t="shared" si="8"/>
        <v/>
      </c>
      <c r="P119" s="170" t="str">
        <f t="shared" si="9"/>
        <v/>
      </c>
      <c r="Q119" s="171" t="str">
        <f t="shared" si="5"/>
        <v/>
      </c>
    </row>
    <row r="120" spans="1:17" ht="18" customHeight="1">
      <c r="A120" s="82">
        <v>108</v>
      </c>
      <c r="B120" s="82" t="str">
        <f t="shared" si="11"/>
        <v/>
      </c>
      <c r="C120" s="25"/>
      <c r="D120" s="25"/>
      <c r="E120" s="25"/>
      <c r="F120" s="25"/>
      <c r="G120" s="124"/>
      <c r="H120" s="124"/>
      <c r="I120" s="123"/>
      <c r="J120" s="178"/>
      <c r="K120" s="168"/>
      <c r="L120" s="25"/>
      <c r="M120" s="179"/>
      <c r="N120" s="180" t="str">
        <f>IF(J120="","",IF(OR(J120="1",J120="2"),VLOOKUP(J120,①【入力】就業規則等一覧!$B$32:$AD$33,26,FALSE),VLOOKUP(J120,①【入力】就業規則等一覧!$B$13:$AD$27,26,FALSE)))</f>
        <v/>
      </c>
      <c r="O120" s="170" t="str">
        <f t="shared" si="8"/>
        <v/>
      </c>
      <c r="P120" s="170" t="str">
        <f t="shared" si="9"/>
        <v/>
      </c>
      <c r="Q120" s="171" t="str">
        <f t="shared" si="5"/>
        <v/>
      </c>
    </row>
    <row r="121" spans="1:17" ht="18" customHeight="1">
      <c r="A121" s="82">
        <v>109</v>
      </c>
      <c r="B121" s="82" t="str">
        <f t="shared" si="11"/>
        <v/>
      </c>
      <c r="C121" s="25"/>
      <c r="D121" s="25"/>
      <c r="E121" s="25"/>
      <c r="F121" s="25"/>
      <c r="G121" s="124"/>
      <c r="H121" s="124"/>
      <c r="I121" s="123"/>
      <c r="J121" s="178"/>
      <c r="K121" s="168"/>
      <c r="L121" s="25"/>
      <c r="M121" s="179"/>
      <c r="N121" s="180" t="str">
        <f>IF(J121="","",IF(OR(J121="1",J121="2"),VLOOKUP(J121,①【入力】就業規則等一覧!$B$32:$AD$33,26,FALSE),VLOOKUP(J121,①【入力】就業規則等一覧!$B$13:$AD$27,26,FALSE)))</f>
        <v/>
      </c>
      <c r="O121" s="170" t="str">
        <f t="shared" si="8"/>
        <v/>
      </c>
      <c r="P121" s="170" t="str">
        <f t="shared" si="9"/>
        <v/>
      </c>
      <c r="Q121" s="171" t="str">
        <f t="shared" si="5"/>
        <v/>
      </c>
    </row>
    <row r="122" spans="1:17" ht="18" customHeight="1">
      <c r="A122" s="82">
        <v>110</v>
      </c>
      <c r="B122" s="82" t="str">
        <f t="shared" si="11"/>
        <v/>
      </c>
      <c r="C122" s="25"/>
      <c r="D122" s="25"/>
      <c r="E122" s="25"/>
      <c r="F122" s="25"/>
      <c r="G122" s="124"/>
      <c r="H122" s="124"/>
      <c r="I122" s="123"/>
      <c r="J122" s="178"/>
      <c r="K122" s="168"/>
      <c r="L122" s="25"/>
      <c r="M122" s="179"/>
      <c r="N122" s="180" t="str">
        <f>IF(J122="","",IF(OR(J122="1",J122="2"),VLOOKUP(J122,①【入力】就業規則等一覧!$B$32:$AD$33,26,FALSE),VLOOKUP(J122,①【入力】就業規則等一覧!$B$13:$AD$27,26,FALSE)))</f>
        <v/>
      </c>
      <c r="O122" s="170" t="str">
        <f t="shared" si="8"/>
        <v/>
      </c>
      <c r="P122" s="170" t="str">
        <f t="shared" si="9"/>
        <v/>
      </c>
      <c r="Q122" s="171" t="str">
        <f t="shared" si="5"/>
        <v/>
      </c>
    </row>
    <row r="123" spans="1:17" ht="18" customHeight="1">
      <c r="A123" s="82">
        <v>111</v>
      </c>
      <c r="B123" s="82" t="str">
        <f t="shared" si="11"/>
        <v/>
      </c>
      <c r="C123" s="25"/>
      <c r="D123" s="25"/>
      <c r="E123" s="25"/>
      <c r="F123" s="25"/>
      <c r="G123" s="124"/>
      <c r="H123" s="124"/>
      <c r="I123" s="123"/>
      <c r="J123" s="178"/>
      <c r="K123" s="168"/>
      <c r="L123" s="25"/>
      <c r="M123" s="179"/>
      <c r="N123" s="180" t="str">
        <f>IF(J123="","",IF(OR(J123="1",J123="2"),VLOOKUP(J123,①【入力】就業規則等一覧!$B$32:$AD$33,26,FALSE),VLOOKUP(J123,①【入力】就業規則等一覧!$B$13:$AD$27,26,FALSE)))</f>
        <v/>
      </c>
      <c r="O123" s="170" t="str">
        <f t="shared" si="8"/>
        <v/>
      </c>
      <c r="P123" s="170" t="str">
        <f t="shared" si="9"/>
        <v/>
      </c>
      <c r="Q123" s="171" t="str">
        <f t="shared" si="5"/>
        <v/>
      </c>
    </row>
    <row r="124" spans="1:17" ht="18" customHeight="1">
      <c r="A124" s="82">
        <v>112</v>
      </c>
      <c r="B124" s="82" t="str">
        <f t="shared" si="11"/>
        <v/>
      </c>
      <c r="C124" s="25"/>
      <c r="D124" s="25"/>
      <c r="E124" s="25"/>
      <c r="F124" s="25"/>
      <c r="G124" s="124"/>
      <c r="H124" s="124"/>
      <c r="I124" s="123"/>
      <c r="J124" s="178"/>
      <c r="K124" s="168"/>
      <c r="L124" s="25"/>
      <c r="M124" s="179"/>
      <c r="N124" s="180" t="str">
        <f>IF(J124="","",IF(OR(J124="1",J124="2"),VLOOKUP(J124,①【入力】就業規則等一覧!$B$32:$AD$33,26,FALSE),VLOOKUP(J124,①【入力】就業規則等一覧!$B$13:$AD$27,26,FALSE)))</f>
        <v/>
      </c>
      <c r="O124" s="170" t="str">
        <f t="shared" si="8"/>
        <v/>
      </c>
      <c r="P124" s="170" t="str">
        <f t="shared" si="9"/>
        <v/>
      </c>
      <c r="Q124" s="171" t="str">
        <f t="shared" si="5"/>
        <v/>
      </c>
    </row>
    <row r="125" spans="1:17" ht="18" customHeight="1">
      <c r="A125" s="82">
        <v>113</v>
      </c>
      <c r="B125" s="82" t="str">
        <f t="shared" si="11"/>
        <v/>
      </c>
      <c r="C125" s="25"/>
      <c r="D125" s="25"/>
      <c r="E125" s="25"/>
      <c r="F125" s="25"/>
      <c r="G125" s="124"/>
      <c r="H125" s="124"/>
      <c r="I125" s="123"/>
      <c r="J125" s="178"/>
      <c r="K125" s="168"/>
      <c r="L125" s="25"/>
      <c r="M125" s="179"/>
      <c r="N125" s="180" t="str">
        <f>IF(J125="","",IF(OR(J125="1",J125="2"),VLOOKUP(J125,①【入力】就業規則等一覧!$B$32:$AD$33,26,FALSE),VLOOKUP(J125,①【入力】就業規則等一覧!$B$13:$AD$27,26,FALSE)))</f>
        <v/>
      </c>
      <c r="O125" s="170" t="str">
        <f t="shared" si="8"/>
        <v/>
      </c>
      <c r="P125" s="170" t="str">
        <f t="shared" si="9"/>
        <v/>
      </c>
      <c r="Q125" s="171" t="str">
        <f t="shared" si="5"/>
        <v/>
      </c>
    </row>
    <row r="126" spans="1:17" ht="18" customHeight="1">
      <c r="A126" s="82">
        <v>114</v>
      </c>
      <c r="B126" s="82" t="str">
        <f t="shared" si="11"/>
        <v/>
      </c>
      <c r="C126" s="25"/>
      <c r="D126" s="25"/>
      <c r="E126" s="25"/>
      <c r="F126" s="25"/>
      <c r="G126" s="124"/>
      <c r="H126" s="124"/>
      <c r="I126" s="123"/>
      <c r="J126" s="178"/>
      <c r="K126" s="168"/>
      <c r="L126" s="25"/>
      <c r="M126" s="179"/>
      <c r="N126" s="180" t="str">
        <f>IF(J126="","",IF(OR(J126="1",J126="2"),VLOOKUP(J126,①【入力】就業規則等一覧!$B$32:$AD$33,26,FALSE),VLOOKUP(J126,①【入力】就業規則等一覧!$B$13:$AD$27,26,FALSE)))</f>
        <v/>
      </c>
      <c r="O126" s="170" t="str">
        <f t="shared" si="8"/>
        <v/>
      </c>
      <c r="P126" s="170" t="str">
        <f t="shared" si="9"/>
        <v/>
      </c>
      <c r="Q126" s="171" t="str">
        <f t="shared" si="5"/>
        <v/>
      </c>
    </row>
    <row r="127" spans="1:17" ht="18" customHeight="1">
      <c r="A127" s="82">
        <v>115</v>
      </c>
      <c r="B127" s="82" t="str">
        <f t="shared" si="11"/>
        <v/>
      </c>
      <c r="C127" s="25"/>
      <c r="D127" s="25"/>
      <c r="E127" s="25"/>
      <c r="F127" s="25"/>
      <c r="G127" s="124"/>
      <c r="H127" s="124"/>
      <c r="I127" s="123"/>
      <c r="J127" s="178"/>
      <c r="K127" s="168"/>
      <c r="L127" s="25"/>
      <c r="M127" s="179"/>
      <c r="N127" s="180" t="str">
        <f>IF(J127="","",IF(OR(J127="1",J127="2"),VLOOKUP(J127,①【入力】就業規則等一覧!$B$32:$AD$33,26,FALSE),VLOOKUP(J127,①【入力】就業規則等一覧!$B$13:$AD$27,26,FALSE)))</f>
        <v/>
      </c>
      <c r="O127" s="170" t="str">
        <f t="shared" si="8"/>
        <v/>
      </c>
      <c r="P127" s="170" t="str">
        <f t="shared" si="9"/>
        <v/>
      </c>
      <c r="Q127" s="171" t="str">
        <f t="shared" si="5"/>
        <v/>
      </c>
    </row>
    <row r="128" spans="1:17" ht="18" customHeight="1">
      <c r="A128" s="82">
        <v>116</v>
      </c>
      <c r="B128" s="82" t="str">
        <f t="shared" si="11"/>
        <v/>
      </c>
      <c r="C128" s="25"/>
      <c r="D128" s="25"/>
      <c r="E128" s="25"/>
      <c r="F128" s="25"/>
      <c r="G128" s="124"/>
      <c r="H128" s="124"/>
      <c r="I128" s="123"/>
      <c r="J128" s="178"/>
      <c r="K128" s="168"/>
      <c r="L128" s="25"/>
      <c r="M128" s="179"/>
      <c r="N128" s="180" t="str">
        <f>IF(J128="","",IF(OR(J128="1",J128="2"),VLOOKUP(J128,①【入力】就業規則等一覧!$B$32:$AD$33,26,FALSE),VLOOKUP(J128,①【入力】就業規則等一覧!$B$13:$AD$27,26,FALSE)))</f>
        <v/>
      </c>
      <c r="O128" s="170" t="str">
        <f t="shared" si="8"/>
        <v/>
      </c>
      <c r="P128" s="170" t="str">
        <f t="shared" si="9"/>
        <v/>
      </c>
      <c r="Q128" s="171" t="str">
        <f t="shared" si="5"/>
        <v/>
      </c>
    </row>
    <row r="129" spans="1:17" ht="18" customHeight="1">
      <c r="A129" s="82">
        <v>117</v>
      </c>
      <c r="B129" s="82" t="str">
        <f t="shared" si="11"/>
        <v/>
      </c>
      <c r="C129" s="25"/>
      <c r="D129" s="25"/>
      <c r="E129" s="25"/>
      <c r="F129" s="25"/>
      <c r="G129" s="124"/>
      <c r="H129" s="124"/>
      <c r="I129" s="123"/>
      <c r="J129" s="178"/>
      <c r="K129" s="168"/>
      <c r="L129" s="25"/>
      <c r="M129" s="179"/>
      <c r="N129" s="180" t="str">
        <f>IF(J129="","",IF(OR(J129="1",J129="2"),VLOOKUP(J129,①【入力】就業規則等一覧!$B$32:$AD$33,26,FALSE),VLOOKUP(J129,①【入力】就業規則等一覧!$B$13:$AD$27,26,FALSE)))</f>
        <v/>
      </c>
      <c r="O129" s="170" t="str">
        <f t="shared" si="8"/>
        <v/>
      </c>
      <c r="P129" s="170" t="str">
        <f t="shared" si="9"/>
        <v/>
      </c>
      <c r="Q129" s="171" t="str">
        <f t="shared" si="5"/>
        <v/>
      </c>
    </row>
    <row r="130" spans="1:17" ht="18" customHeight="1">
      <c r="A130" s="82">
        <v>118</v>
      </c>
      <c r="B130" s="82" t="str">
        <f t="shared" si="11"/>
        <v/>
      </c>
      <c r="C130" s="25"/>
      <c r="D130" s="25"/>
      <c r="E130" s="25"/>
      <c r="F130" s="25"/>
      <c r="G130" s="124"/>
      <c r="H130" s="124"/>
      <c r="I130" s="123"/>
      <c r="J130" s="178"/>
      <c r="K130" s="168"/>
      <c r="L130" s="25"/>
      <c r="M130" s="179"/>
      <c r="N130" s="180" t="str">
        <f>IF(J130="","",IF(OR(J130="1",J130="2"),VLOOKUP(J130,①【入力】就業規則等一覧!$B$32:$AD$33,26,FALSE),VLOOKUP(J130,①【入力】就業規則等一覧!$B$13:$AD$27,26,FALSE)))</f>
        <v/>
      </c>
      <c r="O130" s="170" t="str">
        <f t="shared" si="8"/>
        <v/>
      </c>
      <c r="P130" s="170" t="str">
        <f t="shared" si="9"/>
        <v/>
      </c>
      <c r="Q130" s="171" t="str">
        <f t="shared" si="5"/>
        <v/>
      </c>
    </row>
    <row r="131" spans="1:17" ht="18" customHeight="1">
      <c r="A131" s="82">
        <v>119</v>
      </c>
      <c r="B131" s="82" t="str">
        <f t="shared" si="11"/>
        <v/>
      </c>
      <c r="C131" s="25"/>
      <c r="D131" s="25"/>
      <c r="E131" s="25"/>
      <c r="F131" s="25"/>
      <c r="G131" s="124"/>
      <c r="H131" s="124"/>
      <c r="I131" s="123"/>
      <c r="J131" s="178"/>
      <c r="K131" s="168"/>
      <c r="L131" s="25"/>
      <c r="M131" s="179"/>
      <c r="N131" s="180" t="str">
        <f>IF(J131="","",IF(OR(J131="1",J131="2"),VLOOKUP(J131,①【入力】就業規則等一覧!$B$32:$AD$33,26,FALSE),VLOOKUP(J131,①【入力】就業規則等一覧!$B$13:$AD$27,26,FALSE)))</f>
        <v/>
      </c>
      <c r="O131" s="170" t="str">
        <f t="shared" si="8"/>
        <v/>
      </c>
      <c r="P131" s="170" t="str">
        <f t="shared" si="9"/>
        <v/>
      </c>
      <c r="Q131" s="171" t="str">
        <f t="shared" si="5"/>
        <v/>
      </c>
    </row>
    <row r="132" spans="1:17" ht="18" customHeight="1">
      <c r="A132" s="82">
        <v>120</v>
      </c>
      <c r="B132" s="82" t="str">
        <f t="shared" ref="B132:B162" si="12">C132&amp;D132</f>
        <v/>
      </c>
      <c r="C132" s="25"/>
      <c r="D132" s="25"/>
      <c r="E132" s="25"/>
      <c r="F132" s="25"/>
      <c r="G132" s="124"/>
      <c r="H132" s="124"/>
      <c r="I132" s="123"/>
      <c r="J132" s="178"/>
      <c r="K132" s="168"/>
      <c r="L132" s="25"/>
      <c r="M132" s="179"/>
      <c r="N132" s="180" t="str">
        <f>IF(J132="","",IF(OR(J132="1",J132="2"),VLOOKUP(J132,①【入力】就業規則等一覧!$B$32:$AD$33,26,FALSE),VLOOKUP(J132,①【入力】就業規則等一覧!$B$13:$AD$27,26,FALSE)))</f>
        <v/>
      </c>
      <c r="O132" s="170" t="str">
        <f t="shared" si="8"/>
        <v/>
      </c>
      <c r="P132" s="170" t="str">
        <f t="shared" si="9"/>
        <v/>
      </c>
      <c r="Q132" s="171" t="str">
        <f t="shared" si="5"/>
        <v/>
      </c>
    </row>
    <row r="133" spans="1:17" ht="18" customHeight="1">
      <c r="A133" s="82">
        <v>121</v>
      </c>
      <c r="B133" s="82" t="str">
        <f t="shared" si="12"/>
        <v/>
      </c>
      <c r="C133" s="25"/>
      <c r="D133" s="25"/>
      <c r="E133" s="25"/>
      <c r="F133" s="25"/>
      <c r="G133" s="124"/>
      <c r="H133" s="124"/>
      <c r="I133" s="123"/>
      <c r="J133" s="178"/>
      <c r="K133" s="168"/>
      <c r="L133" s="25"/>
      <c r="M133" s="179"/>
      <c r="N133" s="180" t="str">
        <f>IF(J133="","",IF(OR(J133="1",J133="2"),VLOOKUP(J133,①【入力】就業規則等一覧!$B$32:$AD$33,26,FALSE),VLOOKUP(J133,①【入力】就業規則等一覧!$B$13:$AD$27,26,FALSE)))</f>
        <v/>
      </c>
      <c r="O133" s="170" t="str">
        <f t="shared" si="8"/>
        <v/>
      </c>
      <c r="P133" s="170" t="str">
        <f t="shared" si="9"/>
        <v/>
      </c>
      <c r="Q133" s="171" t="str">
        <f t="shared" si="5"/>
        <v/>
      </c>
    </row>
    <row r="134" spans="1:17" ht="18" customHeight="1">
      <c r="A134" s="82">
        <v>122</v>
      </c>
      <c r="B134" s="82" t="str">
        <f t="shared" si="12"/>
        <v/>
      </c>
      <c r="C134" s="25"/>
      <c r="D134" s="25"/>
      <c r="E134" s="25"/>
      <c r="F134" s="25"/>
      <c r="G134" s="124"/>
      <c r="H134" s="124"/>
      <c r="I134" s="123"/>
      <c r="J134" s="178"/>
      <c r="K134" s="168" t="str">
        <f t="shared" ref="K134" si="13">IF(OR(J134="1",J134=1),"〇","")</f>
        <v/>
      </c>
      <c r="L134" s="25"/>
      <c r="M134" s="179"/>
      <c r="N134" s="180" t="str">
        <f>IF(J134="","",IF(OR(J134="1",J134="2"),VLOOKUP(J134,①【入力】就業規則等一覧!$B$32:$AD$33,26,FALSE),VLOOKUP(J134,①【入力】就業規則等一覧!$B$13:$AD$27,26,FALSE)))</f>
        <v/>
      </c>
      <c r="O134" s="170" t="str">
        <f t="shared" si="8"/>
        <v/>
      </c>
      <c r="P134" s="170" t="str">
        <f t="shared" si="9"/>
        <v/>
      </c>
      <c r="Q134" s="171" t="str">
        <f t="shared" ref="Q134:Q162" si="14">IF(OR(M134="",N134=""),"",M134*P134)</f>
        <v/>
      </c>
    </row>
    <row r="135" spans="1:17" ht="18" customHeight="1">
      <c r="A135" s="82">
        <v>123</v>
      </c>
      <c r="B135" s="82" t="str">
        <f t="shared" si="12"/>
        <v/>
      </c>
      <c r="C135" s="25"/>
      <c r="D135" s="25"/>
      <c r="E135" s="25"/>
      <c r="F135" s="25"/>
      <c r="G135" s="124"/>
      <c r="H135" s="124"/>
      <c r="I135" s="123"/>
      <c r="J135" s="178"/>
      <c r="K135" s="168"/>
      <c r="L135" s="25"/>
      <c r="M135" s="179"/>
      <c r="N135" s="180" t="str">
        <f>IF(J135="","",IF(OR(J135="1",J135="2"),VLOOKUP(J135,①【入力】就業規則等一覧!$B$32:$AD$33,26,FALSE),VLOOKUP(J135,①【入力】就業規則等一覧!$B$13:$AD$27,26,FALSE)))</f>
        <v/>
      </c>
      <c r="O135" s="170" t="str">
        <f t="shared" si="8"/>
        <v/>
      </c>
      <c r="P135" s="170" t="str">
        <f t="shared" si="9"/>
        <v/>
      </c>
      <c r="Q135" s="171" t="str">
        <f t="shared" si="14"/>
        <v/>
      </c>
    </row>
    <row r="136" spans="1:17" ht="18" customHeight="1">
      <c r="A136" s="82">
        <v>124</v>
      </c>
      <c r="B136" s="82" t="str">
        <f t="shared" si="12"/>
        <v/>
      </c>
      <c r="C136" s="25"/>
      <c r="D136" s="25"/>
      <c r="E136" s="25"/>
      <c r="F136" s="25"/>
      <c r="G136" s="124"/>
      <c r="H136" s="124"/>
      <c r="I136" s="123"/>
      <c r="J136" s="178"/>
      <c r="K136" s="168"/>
      <c r="L136" s="25"/>
      <c r="M136" s="179"/>
      <c r="N136" s="180" t="str">
        <f>IF(J136="","",IF(OR(J136="1",J136="2"),VLOOKUP(J136,①【入力】就業規則等一覧!$B$32:$AD$33,26,FALSE),VLOOKUP(J136,①【入力】就業規則等一覧!$B$13:$AD$27,26,FALSE)))</f>
        <v/>
      </c>
      <c r="O136" s="170" t="str">
        <f t="shared" si="8"/>
        <v/>
      </c>
      <c r="P136" s="170" t="str">
        <f t="shared" si="9"/>
        <v/>
      </c>
      <c r="Q136" s="171" t="str">
        <f t="shared" si="14"/>
        <v/>
      </c>
    </row>
    <row r="137" spans="1:17" ht="18" customHeight="1">
      <c r="A137" s="82">
        <v>125</v>
      </c>
      <c r="B137" s="82" t="str">
        <f t="shared" si="12"/>
        <v/>
      </c>
      <c r="C137" s="25"/>
      <c r="D137" s="25"/>
      <c r="E137" s="25"/>
      <c r="F137" s="25"/>
      <c r="G137" s="124"/>
      <c r="H137" s="124"/>
      <c r="I137" s="123"/>
      <c r="J137" s="178"/>
      <c r="K137" s="168"/>
      <c r="L137" s="25"/>
      <c r="M137" s="179"/>
      <c r="N137" s="180" t="str">
        <f>IF(J137="","",IF(OR(J137="1",J137="2"),VLOOKUP(J137,①【入力】就業規則等一覧!$B$32:$AD$33,26,FALSE),VLOOKUP(J137,①【入力】就業規則等一覧!$B$13:$AD$27,26,FALSE)))</f>
        <v/>
      </c>
      <c r="O137" s="170" t="str">
        <f t="shared" si="8"/>
        <v/>
      </c>
      <c r="P137" s="170" t="str">
        <f t="shared" si="9"/>
        <v/>
      </c>
      <c r="Q137" s="171" t="str">
        <f t="shared" si="14"/>
        <v/>
      </c>
    </row>
    <row r="138" spans="1:17" ht="18" customHeight="1">
      <c r="A138" s="82">
        <v>126</v>
      </c>
      <c r="B138" s="82" t="str">
        <f t="shared" si="12"/>
        <v/>
      </c>
      <c r="C138" s="25"/>
      <c r="D138" s="25"/>
      <c r="E138" s="25"/>
      <c r="F138" s="25"/>
      <c r="G138" s="124"/>
      <c r="H138" s="124"/>
      <c r="I138" s="123"/>
      <c r="J138" s="178"/>
      <c r="K138" s="168"/>
      <c r="L138" s="25"/>
      <c r="M138" s="179"/>
      <c r="N138" s="180" t="str">
        <f>IF(J138="","",IF(OR(J138="1",J138="2"),VLOOKUP(J138,①【入力】就業規則等一覧!$B$32:$AD$33,26,FALSE),VLOOKUP(J138,①【入力】就業規則等一覧!$B$13:$AD$27,26,FALSE)))</f>
        <v/>
      </c>
      <c r="O138" s="170" t="str">
        <f t="shared" si="8"/>
        <v/>
      </c>
      <c r="P138" s="170" t="str">
        <f t="shared" si="9"/>
        <v/>
      </c>
      <c r="Q138" s="171" t="str">
        <f t="shared" si="14"/>
        <v/>
      </c>
    </row>
    <row r="139" spans="1:17" ht="18" customHeight="1">
      <c r="A139" s="82">
        <v>127</v>
      </c>
      <c r="B139" s="82" t="str">
        <f t="shared" si="12"/>
        <v/>
      </c>
      <c r="C139" s="25"/>
      <c r="D139" s="25"/>
      <c r="E139" s="25"/>
      <c r="F139" s="25"/>
      <c r="G139" s="124"/>
      <c r="H139" s="124"/>
      <c r="I139" s="123"/>
      <c r="J139" s="178"/>
      <c r="K139" s="168"/>
      <c r="L139" s="25"/>
      <c r="M139" s="179"/>
      <c r="N139" s="180" t="str">
        <f>IF(J139="","",IF(OR(J139="1",J139="2"),VLOOKUP(J139,①【入力】就業規則等一覧!$B$32:$AD$33,26,FALSE),VLOOKUP(J139,①【入力】就業規則等一覧!$B$13:$AD$27,26,FALSE)))</f>
        <v/>
      </c>
      <c r="O139" s="170" t="str">
        <f t="shared" si="8"/>
        <v/>
      </c>
      <c r="P139" s="170" t="str">
        <f t="shared" si="9"/>
        <v/>
      </c>
      <c r="Q139" s="171" t="str">
        <f t="shared" si="14"/>
        <v/>
      </c>
    </row>
    <row r="140" spans="1:17" ht="18" customHeight="1">
      <c r="A140" s="82">
        <v>128</v>
      </c>
      <c r="B140" s="82" t="str">
        <f t="shared" si="12"/>
        <v/>
      </c>
      <c r="C140" s="25"/>
      <c r="D140" s="25"/>
      <c r="E140" s="25"/>
      <c r="F140" s="25"/>
      <c r="G140" s="124"/>
      <c r="H140" s="124"/>
      <c r="I140" s="123"/>
      <c r="J140" s="178"/>
      <c r="K140" s="168"/>
      <c r="L140" s="25"/>
      <c r="M140" s="179"/>
      <c r="N140" s="180" t="str">
        <f>IF(J140="","",IF(OR(J140="1",J140="2"),VLOOKUP(J140,①【入力】就業規則等一覧!$B$32:$AD$33,26,FALSE),VLOOKUP(J140,①【入力】就業規則等一覧!$B$13:$AD$27,26,FALSE)))</f>
        <v/>
      </c>
      <c r="O140" s="170" t="str">
        <f t="shared" si="8"/>
        <v/>
      </c>
      <c r="P140" s="170" t="str">
        <f t="shared" si="9"/>
        <v/>
      </c>
      <c r="Q140" s="171" t="str">
        <f t="shared" si="14"/>
        <v/>
      </c>
    </row>
    <row r="141" spans="1:17" ht="18" customHeight="1">
      <c r="A141" s="82">
        <v>129</v>
      </c>
      <c r="B141" s="82" t="str">
        <f t="shared" si="12"/>
        <v/>
      </c>
      <c r="C141" s="25"/>
      <c r="D141" s="25"/>
      <c r="E141" s="25"/>
      <c r="F141" s="25"/>
      <c r="G141" s="124"/>
      <c r="H141" s="124"/>
      <c r="I141" s="123"/>
      <c r="J141" s="178"/>
      <c r="K141" s="168"/>
      <c r="L141" s="25"/>
      <c r="M141" s="179"/>
      <c r="N141" s="180" t="str">
        <f>IF(J141="","",IF(OR(J141="1",J141="2"),VLOOKUP(J141,①【入力】就業規則等一覧!$B$32:$AD$33,26,FALSE),VLOOKUP(J141,①【入力】就業規則等一覧!$B$13:$AD$27,26,FALSE)))</f>
        <v/>
      </c>
      <c r="O141" s="170" t="str">
        <f t="shared" si="8"/>
        <v/>
      </c>
      <c r="P141" s="170" t="str">
        <f t="shared" si="9"/>
        <v/>
      </c>
      <c r="Q141" s="171" t="str">
        <f t="shared" si="14"/>
        <v/>
      </c>
    </row>
    <row r="142" spans="1:17" ht="18" customHeight="1">
      <c r="A142" s="82">
        <v>130</v>
      </c>
      <c r="B142" s="82" t="str">
        <f t="shared" si="12"/>
        <v/>
      </c>
      <c r="C142" s="25"/>
      <c r="D142" s="25"/>
      <c r="E142" s="25"/>
      <c r="F142" s="25"/>
      <c r="G142" s="124"/>
      <c r="H142" s="124"/>
      <c r="I142" s="123"/>
      <c r="J142" s="178"/>
      <c r="K142" s="168"/>
      <c r="L142" s="25"/>
      <c r="M142" s="179"/>
      <c r="N142" s="180" t="str">
        <f>IF(J142="","",IF(OR(J142="1",J142="2"),VLOOKUP(J142,①【入力】就業規則等一覧!$B$32:$AD$33,26,FALSE),VLOOKUP(J142,①【入力】就業規則等一覧!$B$13:$AD$27,26,FALSE)))</f>
        <v/>
      </c>
      <c r="O142" s="170" t="str">
        <f t="shared" ref="O142:O162" si="15">IF(M142="","",10000)</f>
        <v/>
      </c>
      <c r="P142" s="170" t="str">
        <f t="shared" ref="P142:P162" si="16">IF(N142="","",MIN(N142,10000))</f>
        <v/>
      </c>
      <c r="Q142" s="171" t="str">
        <f t="shared" si="14"/>
        <v/>
      </c>
    </row>
    <row r="143" spans="1:17" ht="18" customHeight="1">
      <c r="A143" s="82">
        <v>131</v>
      </c>
      <c r="B143" s="82" t="str">
        <f t="shared" si="12"/>
        <v/>
      </c>
      <c r="C143" s="25"/>
      <c r="D143" s="25"/>
      <c r="E143" s="25"/>
      <c r="F143" s="25"/>
      <c r="G143" s="124"/>
      <c r="H143" s="124"/>
      <c r="I143" s="123"/>
      <c r="J143" s="178"/>
      <c r="K143" s="168"/>
      <c r="L143" s="25"/>
      <c r="M143" s="179"/>
      <c r="N143" s="180" t="str">
        <f>IF(J143="","",IF(OR(J143="1",J143="2"),VLOOKUP(J143,①【入力】就業規則等一覧!$B$32:$AD$33,26,FALSE),VLOOKUP(J143,①【入力】就業規則等一覧!$B$13:$AD$27,26,FALSE)))</f>
        <v/>
      </c>
      <c r="O143" s="170" t="str">
        <f t="shared" si="15"/>
        <v/>
      </c>
      <c r="P143" s="170" t="str">
        <f t="shared" si="16"/>
        <v/>
      </c>
      <c r="Q143" s="171" t="str">
        <f t="shared" si="14"/>
        <v/>
      </c>
    </row>
    <row r="144" spans="1:17" ht="18" customHeight="1">
      <c r="A144" s="82">
        <v>132</v>
      </c>
      <c r="B144" s="82" t="str">
        <f t="shared" si="12"/>
        <v/>
      </c>
      <c r="C144" s="25"/>
      <c r="D144" s="25"/>
      <c r="E144" s="25"/>
      <c r="F144" s="25"/>
      <c r="G144" s="124"/>
      <c r="H144" s="124"/>
      <c r="I144" s="123"/>
      <c r="J144" s="178"/>
      <c r="K144" s="168"/>
      <c r="L144" s="25"/>
      <c r="M144" s="179"/>
      <c r="N144" s="180" t="str">
        <f>IF(J144="","",IF(OR(J144="1",J144="2"),VLOOKUP(J144,①【入力】就業規則等一覧!$B$32:$AD$33,26,FALSE),VLOOKUP(J144,①【入力】就業規則等一覧!$B$13:$AD$27,26,FALSE)))</f>
        <v/>
      </c>
      <c r="O144" s="170" t="str">
        <f t="shared" si="15"/>
        <v/>
      </c>
      <c r="P144" s="170" t="str">
        <f t="shared" si="16"/>
        <v/>
      </c>
      <c r="Q144" s="171" t="str">
        <f t="shared" si="14"/>
        <v/>
      </c>
    </row>
    <row r="145" spans="1:17" ht="18" customHeight="1">
      <c r="A145" s="82">
        <v>133</v>
      </c>
      <c r="B145" s="82" t="str">
        <f t="shared" si="12"/>
        <v/>
      </c>
      <c r="C145" s="25"/>
      <c r="D145" s="25"/>
      <c r="E145" s="25"/>
      <c r="F145" s="25"/>
      <c r="G145" s="124"/>
      <c r="H145" s="124"/>
      <c r="I145" s="123"/>
      <c r="J145" s="178"/>
      <c r="K145" s="168"/>
      <c r="L145" s="25"/>
      <c r="M145" s="179"/>
      <c r="N145" s="180" t="str">
        <f>IF(J145="","",IF(OR(J145="1",J145="2"),VLOOKUP(J145,①【入力】就業規則等一覧!$B$32:$AD$33,26,FALSE),VLOOKUP(J145,①【入力】就業規則等一覧!$B$13:$AD$27,26,FALSE)))</f>
        <v/>
      </c>
      <c r="O145" s="170" t="str">
        <f t="shared" si="15"/>
        <v/>
      </c>
      <c r="P145" s="170" t="str">
        <f t="shared" si="16"/>
        <v/>
      </c>
      <c r="Q145" s="171" t="str">
        <f t="shared" si="14"/>
        <v/>
      </c>
    </row>
    <row r="146" spans="1:17" ht="18" customHeight="1">
      <c r="A146" s="82">
        <v>134</v>
      </c>
      <c r="B146" s="82" t="str">
        <f t="shared" si="12"/>
        <v/>
      </c>
      <c r="C146" s="25"/>
      <c r="D146" s="25"/>
      <c r="E146" s="25"/>
      <c r="F146" s="25"/>
      <c r="G146" s="124"/>
      <c r="H146" s="124"/>
      <c r="I146" s="123"/>
      <c r="J146" s="178"/>
      <c r="K146" s="168"/>
      <c r="L146" s="25"/>
      <c r="M146" s="179"/>
      <c r="N146" s="180" t="str">
        <f>IF(J146="","",IF(OR(J146="1",J146="2"),VLOOKUP(J146,①【入力】就業規則等一覧!$B$32:$AD$33,26,FALSE),VLOOKUP(J146,①【入力】就業規則等一覧!$B$13:$AD$27,26,FALSE)))</f>
        <v/>
      </c>
      <c r="O146" s="170" t="str">
        <f t="shared" si="15"/>
        <v/>
      </c>
      <c r="P146" s="170" t="str">
        <f t="shared" si="16"/>
        <v/>
      </c>
      <c r="Q146" s="171" t="str">
        <f t="shared" si="14"/>
        <v/>
      </c>
    </row>
    <row r="147" spans="1:17" ht="18" customHeight="1">
      <c r="A147" s="82">
        <v>135</v>
      </c>
      <c r="B147" s="82" t="str">
        <f t="shared" si="12"/>
        <v/>
      </c>
      <c r="C147" s="25"/>
      <c r="D147" s="25"/>
      <c r="E147" s="25"/>
      <c r="F147" s="25"/>
      <c r="G147" s="124"/>
      <c r="H147" s="124"/>
      <c r="I147" s="123"/>
      <c r="J147" s="178"/>
      <c r="K147" s="168"/>
      <c r="L147" s="25"/>
      <c r="M147" s="179"/>
      <c r="N147" s="180" t="str">
        <f>IF(J147="","",IF(OR(J147="1",J147="2"),VLOOKUP(J147,①【入力】就業規則等一覧!$B$32:$AD$33,26,FALSE),VLOOKUP(J147,①【入力】就業規則等一覧!$B$13:$AD$27,26,FALSE)))</f>
        <v/>
      </c>
      <c r="O147" s="170" t="str">
        <f t="shared" si="15"/>
        <v/>
      </c>
      <c r="P147" s="170" t="str">
        <f t="shared" si="16"/>
        <v/>
      </c>
      <c r="Q147" s="171" t="str">
        <f t="shared" si="14"/>
        <v/>
      </c>
    </row>
    <row r="148" spans="1:17" ht="18" customHeight="1">
      <c r="A148" s="82">
        <v>136</v>
      </c>
      <c r="B148" s="82" t="str">
        <f t="shared" si="12"/>
        <v/>
      </c>
      <c r="C148" s="25"/>
      <c r="D148" s="25"/>
      <c r="E148" s="25"/>
      <c r="F148" s="25"/>
      <c r="G148" s="124"/>
      <c r="H148" s="124"/>
      <c r="I148" s="123"/>
      <c r="J148" s="178"/>
      <c r="K148" s="168"/>
      <c r="L148" s="25"/>
      <c r="M148" s="179"/>
      <c r="N148" s="180" t="str">
        <f>IF(J148="","",IF(OR(J148="1",J148="2"),VLOOKUP(J148,①【入力】就業規則等一覧!$B$32:$AD$33,26,FALSE),VLOOKUP(J148,①【入力】就業規則等一覧!$B$13:$AD$27,26,FALSE)))</f>
        <v/>
      </c>
      <c r="O148" s="170" t="str">
        <f t="shared" si="15"/>
        <v/>
      </c>
      <c r="P148" s="170" t="str">
        <f t="shared" si="16"/>
        <v/>
      </c>
      <c r="Q148" s="171" t="str">
        <f t="shared" si="14"/>
        <v/>
      </c>
    </row>
    <row r="149" spans="1:17" ht="18" customHeight="1">
      <c r="A149" s="82">
        <v>137</v>
      </c>
      <c r="B149" s="82" t="str">
        <f t="shared" si="12"/>
        <v/>
      </c>
      <c r="C149" s="25"/>
      <c r="D149" s="25"/>
      <c r="E149" s="25"/>
      <c r="F149" s="25"/>
      <c r="G149" s="124"/>
      <c r="H149" s="124"/>
      <c r="I149" s="123"/>
      <c r="J149" s="178"/>
      <c r="K149" s="168"/>
      <c r="L149" s="25"/>
      <c r="M149" s="179"/>
      <c r="N149" s="180" t="str">
        <f>IF(J149="","",IF(OR(J149="1",J149="2"),VLOOKUP(J149,①【入力】就業規則等一覧!$B$32:$AD$33,26,FALSE),VLOOKUP(J149,①【入力】就業規則等一覧!$B$13:$AD$27,26,FALSE)))</f>
        <v/>
      </c>
      <c r="O149" s="170" t="str">
        <f t="shared" si="15"/>
        <v/>
      </c>
      <c r="P149" s="170" t="str">
        <f t="shared" si="16"/>
        <v/>
      </c>
      <c r="Q149" s="171" t="str">
        <f t="shared" si="14"/>
        <v/>
      </c>
    </row>
    <row r="150" spans="1:17" ht="18" customHeight="1">
      <c r="A150" s="82">
        <v>138</v>
      </c>
      <c r="B150" s="82" t="str">
        <f t="shared" si="12"/>
        <v/>
      </c>
      <c r="C150" s="25"/>
      <c r="D150" s="25"/>
      <c r="E150" s="25"/>
      <c r="F150" s="25"/>
      <c r="G150" s="124"/>
      <c r="H150" s="124"/>
      <c r="I150" s="123"/>
      <c r="J150" s="178"/>
      <c r="K150" s="168"/>
      <c r="L150" s="25"/>
      <c r="M150" s="179"/>
      <c r="N150" s="180" t="str">
        <f>IF(J150="","",IF(OR(J150="1",J150="2"),VLOOKUP(J150,①【入力】就業規則等一覧!$B$32:$AD$33,26,FALSE),VLOOKUP(J150,①【入力】就業規則等一覧!$B$13:$AD$27,26,FALSE)))</f>
        <v/>
      </c>
      <c r="O150" s="170" t="str">
        <f t="shared" si="15"/>
        <v/>
      </c>
      <c r="P150" s="170" t="str">
        <f t="shared" si="16"/>
        <v/>
      </c>
      <c r="Q150" s="171" t="str">
        <f t="shared" si="14"/>
        <v/>
      </c>
    </row>
    <row r="151" spans="1:17" ht="18" customHeight="1">
      <c r="A151" s="82">
        <v>139</v>
      </c>
      <c r="B151" s="82" t="str">
        <f t="shared" si="12"/>
        <v/>
      </c>
      <c r="C151" s="25"/>
      <c r="D151" s="25"/>
      <c r="E151" s="25"/>
      <c r="F151" s="25"/>
      <c r="G151" s="124"/>
      <c r="H151" s="124"/>
      <c r="I151" s="123"/>
      <c r="J151" s="178"/>
      <c r="K151" s="168"/>
      <c r="L151" s="25"/>
      <c r="M151" s="179"/>
      <c r="N151" s="180" t="str">
        <f>IF(J151="","",IF(OR(J151="1",J151="2"),VLOOKUP(J151,①【入力】就業規則等一覧!$B$32:$AD$33,26,FALSE),VLOOKUP(J151,①【入力】就業規則等一覧!$B$13:$AD$27,26,FALSE)))</f>
        <v/>
      </c>
      <c r="O151" s="170" t="str">
        <f t="shared" si="15"/>
        <v/>
      </c>
      <c r="P151" s="170" t="str">
        <f t="shared" si="16"/>
        <v/>
      </c>
      <c r="Q151" s="171" t="str">
        <f t="shared" si="14"/>
        <v/>
      </c>
    </row>
    <row r="152" spans="1:17" ht="18" customHeight="1">
      <c r="A152" s="82">
        <v>140</v>
      </c>
      <c r="B152" s="82" t="str">
        <f t="shared" si="12"/>
        <v/>
      </c>
      <c r="C152" s="25"/>
      <c r="D152" s="25"/>
      <c r="E152" s="25"/>
      <c r="F152" s="25"/>
      <c r="G152" s="124"/>
      <c r="H152" s="124"/>
      <c r="I152" s="123"/>
      <c r="J152" s="178"/>
      <c r="K152" s="168"/>
      <c r="L152" s="25"/>
      <c r="M152" s="179"/>
      <c r="N152" s="180" t="str">
        <f>IF(J152="","",IF(OR(J152="1",J152="2"),VLOOKUP(J152,①【入力】就業規則等一覧!$B$32:$AD$33,26,FALSE),VLOOKUP(J152,①【入力】就業規則等一覧!$B$13:$AD$27,26,FALSE)))</f>
        <v/>
      </c>
      <c r="O152" s="170" t="str">
        <f t="shared" si="15"/>
        <v/>
      </c>
      <c r="P152" s="170" t="str">
        <f t="shared" si="16"/>
        <v/>
      </c>
      <c r="Q152" s="171" t="str">
        <f t="shared" si="14"/>
        <v/>
      </c>
    </row>
    <row r="153" spans="1:17" ht="18" customHeight="1">
      <c r="A153" s="82">
        <v>141</v>
      </c>
      <c r="B153" s="82" t="str">
        <f t="shared" si="12"/>
        <v/>
      </c>
      <c r="C153" s="25"/>
      <c r="D153" s="25"/>
      <c r="E153" s="25"/>
      <c r="F153" s="25"/>
      <c r="G153" s="124"/>
      <c r="H153" s="124"/>
      <c r="I153" s="123"/>
      <c r="J153" s="178"/>
      <c r="K153" s="168"/>
      <c r="L153" s="25"/>
      <c r="M153" s="179"/>
      <c r="N153" s="180" t="str">
        <f>IF(J153="","",IF(OR(J153="1",J153="2"),VLOOKUP(J153,①【入力】就業規則等一覧!$B$32:$AD$33,26,FALSE),VLOOKUP(J153,①【入力】就業規則等一覧!$B$13:$AD$27,26,FALSE)))</f>
        <v/>
      </c>
      <c r="O153" s="170" t="str">
        <f t="shared" si="15"/>
        <v/>
      </c>
      <c r="P153" s="170" t="str">
        <f t="shared" si="16"/>
        <v/>
      </c>
      <c r="Q153" s="171" t="str">
        <f t="shared" si="14"/>
        <v/>
      </c>
    </row>
    <row r="154" spans="1:17" ht="18" customHeight="1">
      <c r="A154" s="82">
        <v>142</v>
      </c>
      <c r="B154" s="82" t="str">
        <f t="shared" si="12"/>
        <v/>
      </c>
      <c r="C154" s="25"/>
      <c r="D154" s="25"/>
      <c r="E154" s="25"/>
      <c r="F154" s="25"/>
      <c r="G154" s="124"/>
      <c r="H154" s="124"/>
      <c r="I154" s="123"/>
      <c r="J154" s="178"/>
      <c r="K154" s="168"/>
      <c r="L154" s="25"/>
      <c r="M154" s="179"/>
      <c r="N154" s="180" t="str">
        <f>IF(J154="","",IF(OR(J154="1",J154="2"),VLOOKUP(J154,①【入力】就業規則等一覧!$B$32:$AD$33,26,FALSE),VLOOKUP(J154,①【入力】就業規則等一覧!$B$13:$AD$27,26,FALSE)))</f>
        <v/>
      </c>
      <c r="O154" s="170" t="str">
        <f t="shared" si="15"/>
        <v/>
      </c>
      <c r="P154" s="170" t="str">
        <f t="shared" si="16"/>
        <v/>
      </c>
      <c r="Q154" s="171" t="str">
        <f t="shared" si="14"/>
        <v/>
      </c>
    </row>
    <row r="155" spans="1:17" ht="18" customHeight="1">
      <c r="A155" s="82">
        <v>143</v>
      </c>
      <c r="B155" s="82" t="str">
        <f t="shared" si="12"/>
        <v/>
      </c>
      <c r="C155" s="25"/>
      <c r="D155" s="25"/>
      <c r="E155" s="25"/>
      <c r="F155" s="25"/>
      <c r="G155" s="124"/>
      <c r="H155" s="124"/>
      <c r="I155" s="123"/>
      <c r="J155" s="178"/>
      <c r="K155" s="168"/>
      <c r="L155" s="25"/>
      <c r="M155" s="179"/>
      <c r="N155" s="180" t="str">
        <f>IF(J155="","",IF(OR(J155="1",J155="2"),VLOOKUP(J155,①【入力】就業規則等一覧!$B$32:$AD$33,26,FALSE),VLOOKUP(J155,①【入力】就業規則等一覧!$B$13:$AD$27,26,FALSE)))</f>
        <v/>
      </c>
      <c r="O155" s="170" t="str">
        <f t="shared" si="15"/>
        <v/>
      </c>
      <c r="P155" s="170" t="str">
        <f t="shared" si="16"/>
        <v/>
      </c>
      <c r="Q155" s="171" t="str">
        <f t="shared" si="14"/>
        <v/>
      </c>
    </row>
    <row r="156" spans="1:17" ht="18" customHeight="1">
      <c r="A156" s="82">
        <v>144</v>
      </c>
      <c r="B156" s="82" t="str">
        <f t="shared" si="12"/>
        <v/>
      </c>
      <c r="C156" s="25"/>
      <c r="D156" s="25"/>
      <c r="E156" s="25"/>
      <c r="F156" s="25"/>
      <c r="G156" s="124"/>
      <c r="H156" s="124"/>
      <c r="I156" s="123"/>
      <c r="J156" s="178"/>
      <c r="K156" s="168"/>
      <c r="L156" s="25"/>
      <c r="M156" s="179"/>
      <c r="N156" s="180" t="str">
        <f>IF(J156="","",IF(OR(J156="1",J156="2"),VLOOKUP(J156,①【入力】就業規則等一覧!$B$32:$AD$33,26,FALSE),VLOOKUP(J156,①【入力】就業規則等一覧!$B$13:$AD$27,26,FALSE)))</f>
        <v/>
      </c>
      <c r="O156" s="170" t="str">
        <f t="shared" si="15"/>
        <v/>
      </c>
      <c r="P156" s="170" t="str">
        <f t="shared" si="16"/>
        <v/>
      </c>
      <c r="Q156" s="171" t="str">
        <f t="shared" si="14"/>
        <v/>
      </c>
    </row>
    <row r="157" spans="1:17" ht="18" customHeight="1">
      <c r="A157" s="82">
        <v>145</v>
      </c>
      <c r="B157" s="82" t="str">
        <f t="shared" si="12"/>
        <v/>
      </c>
      <c r="C157" s="25"/>
      <c r="D157" s="25"/>
      <c r="E157" s="25"/>
      <c r="F157" s="25"/>
      <c r="G157" s="124"/>
      <c r="H157" s="124"/>
      <c r="I157" s="123"/>
      <c r="J157" s="178"/>
      <c r="K157" s="168"/>
      <c r="L157" s="25"/>
      <c r="M157" s="179"/>
      <c r="N157" s="180" t="str">
        <f>IF(J157="","",IF(OR(J157="1",J157="2"),VLOOKUP(J157,①【入力】就業規則等一覧!$B$32:$AD$33,26,FALSE),VLOOKUP(J157,①【入力】就業規則等一覧!$B$13:$AD$27,26,FALSE)))</f>
        <v/>
      </c>
      <c r="O157" s="170" t="str">
        <f t="shared" si="15"/>
        <v/>
      </c>
      <c r="P157" s="170" t="str">
        <f t="shared" si="16"/>
        <v/>
      </c>
      <c r="Q157" s="171" t="str">
        <f t="shared" si="14"/>
        <v/>
      </c>
    </row>
    <row r="158" spans="1:17" ht="18" customHeight="1">
      <c r="A158" s="82">
        <v>146</v>
      </c>
      <c r="B158" s="82" t="str">
        <f t="shared" si="12"/>
        <v/>
      </c>
      <c r="C158" s="25"/>
      <c r="D158" s="25"/>
      <c r="E158" s="25"/>
      <c r="F158" s="25"/>
      <c r="G158" s="124"/>
      <c r="H158" s="124"/>
      <c r="I158" s="123"/>
      <c r="J158" s="178"/>
      <c r="K158" s="168"/>
      <c r="L158" s="25"/>
      <c r="M158" s="179"/>
      <c r="N158" s="180" t="str">
        <f>IF(J158="","",IF(OR(J158="1",J158="2"),VLOOKUP(J158,①【入力】就業規則等一覧!$B$32:$AD$33,26,FALSE),VLOOKUP(J158,①【入力】就業規則等一覧!$B$13:$AD$27,26,FALSE)))</f>
        <v/>
      </c>
      <c r="O158" s="170" t="str">
        <f t="shared" si="15"/>
        <v/>
      </c>
      <c r="P158" s="170" t="str">
        <f t="shared" si="16"/>
        <v/>
      </c>
      <c r="Q158" s="171" t="str">
        <f t="shared" si="14"/>
        <v/>
      </c>
    </row>
    <row r="159" spans="1:17" ht="18" customHeight="1">
      <c r="A159" s="82">
        <v>147</v>
      </c>
      <c r="B159" s="82" t="str">
        <f t="shared" si="12"/>
        <v/>
      </c>
      <c r="C159" s="25"/>
      <c r="D159" s="25"/>
      <c r="E159" s="25"/>
      <c r="F159" s="25"/>
      <c r="G159" s="124"/>
      <c r="H159" s="124"/>
      <c r="I159" s="123"/>
      <c r="J159" s="178"/>
      <c r="K159" s="168"/>
      <c r="L159" s="25"/>
      <c r="M159" s="179"/>
      <c r="N159" s="180" t="str">
        <f>IF(J159="","",IF(OR(J159="1",J159="2"),VLOOKUP(J159,①【入力】就業規則等一覧!$B$32:$AD$33,26,FALSE),VLOOKUP(J159,①【入力】就業規則等一覧!$B$13:$AD$27,26,FALSE)))</f>
        <v/>
      </c>
      <c r="O159" s="170" t="str">
        <f t="shared" si="15"/>
        <v/>
      </c>
      <c r="P159" s="170" t="str">
        <f t="shared" si="16"/>
        <v/>
      </c>
      <c r="Q159" s="171" t="str">
        <f t="shared" si="14"/>
        <v/>
      </c>
    </row>
    <row r="160" spans="1:17" ht="18" customHeight="1">
      <c r="A160" s="82">
        <v>148</v>
      </c>
      <c r="B160" s="82" t="str">
        <f t="shared" si="12"/>
        <v/>
      </c>
      <c r="C160" s="25"/>
      <c r="D160" s="25"/>
      <c r="E160" s="25"/>
      <c r="F160" s="25"/>
      <c r="G160" s="124"/>
      <c r="H160" s="124"/>
      <c r="I160" s="123"/>
      <c r="J160" s="178"/>
      <c r="K160" s="168"/>
      <c r="L160" s="25"/>
      <c r="M160" s="179"/>
      <c r="N160" s="180" t="str">
        <f>IF(J160="","",IF(OR(J160="1",J160="2"),VLOOKUP(J160,①【入力】就業規則等一覧!$B$32:$AD$33,26,FALSE),VLOOKUP(J160,①【入力】就業規則等一覧!$B$13:$AD$27,26,FALSE)))</f>
        <v/>
      </c>
      <c r="O160" s="170" t="str">
        <f t="shared" si="15"/>
        <v/>
      </c>
      <c r="P160" s="170" t="str">
        <f t="shared" si="16"/>
        <v/>
      </c>
      <c r="Q160" s="171" t="str">
        <f t="shared" si="14"/>
        <v/>
      </c>
    </row>
    <row r="161" spans="1:17" ht="18" customHeight="1">
      <c r="A161" s="82">
        <v>149</v>
      </c>
      <c r="B161" s="82" t="str">
        <f t="shared" si="12"/>
        <v/>
      </c>
      <c r="C161" s="25"/>
      <c r="D161" s="25"/>
      <c r="E161" s="25"/>
      <c r="F161" s="25"/>
      <c r="G161" s="124"/>
      <c r="H161" s="124"/>
      <c r="I161" s="123"/>
      <c r="J161" s="178"/>
      <c r="K161" s="168"/>
      <c r="L161" s="25"/>
      <c r="M161" s="179"/>
      <c r="N161" s="180" t="str">
        <f>IF(J161="","",IF(OR(J161="1",J161="2"),VLOOKUP(J161,①【入力】就業規則等一覧!$B$32:$AD$33,26,FALSE),VLOOKUP(J161,①【入力】就業規則等一覧!$B$13:$AD$27,26,FALSE)))</f>
        <v/>
      </c>
      <c r="O161" s="170" t="str">
        <f t="shared" si="15"/>
        <v/>
      </c>
      <c r="P161" s="170" t="str">
        <f t="shared" si="16"/>
        <v/>
      </c>
      <c r="Q161" s="171" t="str">
        <f t="shared" si="14"/>
        <v/>
      </c>
    </row>
    <row r="162" spans="1:17" ht="18" customHeight="1">
      <c r="A162" s="82">
        <v>150</v>
      </c>
      <c r="B162" s="82" t="str">
        <f t="shared" si="12"/>
        <v/>
      </c>
      <c r="C162" s="25"/>
      <c r="D162" s="25"/>
      <c r="E162" s="25"/>
      <c r="F162" s="25"/>
      <c r="G162" s="124"/>
      <c r="H162" s="124"/>
      <c r="I162" s="123"/>
      <c r="J162" s="178"/>
      <c r="K162" s="168"/>
      <c r="L162" s="25"/>
      <c r="M162" s="179"/>
      <c r="N162" s="180" t="str">
        <f>IF(J162="","",IF(OR(J162="1",J162="2"),VLOOKUP(J162,①【入力】就業規則等一覧!$B$32:$AD$33,26,FALSE),VLOOKUP(J162,①【入力】就業規則等一覧!$B$13:$AD$27,26,FALSE)))</f>
        <v/>
      </c>
      <c r="O162" s="170" t="str">
        <f t="shared" si="15"/>
        <v/>
      </c>
      <c r="P162" s="170" t="str">
        <f t="shared" si="16"/>
        <v/>
      </c>
      <c r="Q162" s="171" t="str">
        <f t="shared" si="14"/>
        <v/>
      </c>
    </row>
  </sheetData>
  <sheetProtection algorithmName="SHA-512" hashValue="XHVLFqEETQ2jpxTvgc6SfqG3wXCSBQUUyPwnA9NHm46rGFhS7JmUpiWVoC3+W9n/QY/Y+VL8Nc3XHdV8tGrj/w==" saltValue="tAe3KecXR6T1BTVenzCcIA==" spinCount="100000" sheet="1" objects="1" scenarios="1"/>
  <mergeCells count="12">
    <mergeCell ref="A11:A12"/>
    <mergeCell ref="C11:E11"/>
    <mergeCell ref="F11:I11"/>
    <mergeCell ref="J11:J12"/>
    <mergeCell ref="K11:K12"/>
    <mergeCell ref="D3:E3"/>
    <mergeCell ref="L11:L12"/>
    <mergeCell ref="Q11:Q12"/>
    <mergeCell ref="P11:P12"/>
    <mergeCell ref="O11:O12"/>
    <mergeCell ref="N11:N12"/>
    <mergeCell ref="M11:M12"/>
  </mergeCells>
  <phoneticPr fontId="1"/>
  <conditionalFormatting sqref="A46:B68">
    <cfRule type="expression" dxfId="22" priority="5">
      <formula>$T46="月数オーバー！"</formula>
    </cfRule>
  </conditionalFormatting>
  <conditionalFormatting sqref="A14:B45 A69:B162 A13:M13 O13:Q162 D14:M162">
    <cfRule type="expression" dxfId="21" priority="8">
      <formula>$T13="月数オーバー！"</formula>
    </cfRule>
  </conditionalFormatting>
  <conditionalFormatting sqref="G13:I162">
    <cfRule type="expression" dxfId="20" priority="7">
      <formula>$F13="〇"</formula>
    </cfRule>
  </conditionalFormatting>
  <conditionalFormatting sqref="N13">
    <cfRule type="expression" dxfId="19" priority="4">
      <formula>$T13="月数オーバー！"</formula>
    </cfRule>
  </conditionalFormatting>
  <conditionalFormatting sqref="N14:N162">
    <cfRule type="expression" dxfId="18" priority="3">
      <formula>$T14="月数オーバー！"</formula>
    </cfRule>
  </conditionalFormatting>
  <conditionalFormatting sqref="C14:C162">
    <cfRule type="expression" dxfId="17" priority="1">
      <formula>$T14="月数オーバー！"</formula>
    </cfRule>
  </conditionalFormatting>
  <dataValidations count="3">
    <dataValidation type="list" allowBlank="1" showInputMessage="1" showErrorMessage="1" sqref="J13:J162">
      <formula1>"a,b,c,d,e,f,g,h,I,j,k,l,m,n,o,1,2"</formula1>
    </dataValidation>
    <dataValidation type="list" allowBlank="1" showInputMessage="1" showErrorMessage="1" sqref="F13:F162">
      <formula1>"〇"</formula1>
    </dataValidation>
    <dataValidation type="list" showInputMessage="1" showErrorMessage="1" sqref="L13:L162">
      <formula1>"福祉・介護職員"</formula1>
    </dataValidation>
  </dataValidations>
  <printOptions horizontalCentered="1"/>
  <pageMargins left="0.23622047244094491" right="0.23622047244094491" top="0.74803149606299213" bottom="0.55118110236220474" header="0.11811023622047245" footer="0.11811023622047245"/>
  <pageSetup paperSize="9" scale="36" orientation="portrait" r:id="rId1"/>
  <headerFooter>
    <oddFooter>&amp;C&amp;P</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リスト!$B$2:$B$33</xm:f>
          </x14:formula1>
          <xm:sqref>D13:D162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P117"/>
  <sheetViews>
    <sheetView showGridLines="0" view="pageBreakPreview" zoomScale="85" zoomScaleNormal="70" zoomScaleSheetLayoutView="85" workbookViewId="0">
      <selection activeCell="C7" sqref="C7"/>
    </sheetView>
  </sheetViews>
  <sheetFormatPr defaultColWidth="8.625" defaultRowHeight="15.75"/>
  <cols>
    <col min="1" max="1" width="4" style="5" customWidth="1"/>
    <col min="2" max="2" width="21" style="5" hidden="1" customWidth="1"/>
    <col min="3" max="3" width="15.875" style="8" customWidth="1"/>
    <col min="4" max="4" width="31.375" style="5" customWidth="1"/>
    <col min="5" max="5" width="21.625" style="5" customWidth="1"/>
    <col min="6" max="7" width="17.625" style="5" customWidth="1"/>
    <col min="8" max="10" width="14.625" style="5" customWidth="1"/>
    <col min="11" max="13" width="16.625" style="5" customWidth="1"/>
    <col min="14" max="14" width="8.625" style="5"/>
    <col min="15" max="16" width="0" style="5" hidden="1" customWidth="1"/>
    <col min="17" max="16384" width="8.625" style="5"/>
  </cols>
  <sheetData>
    <row r="1" spans="1:13" ht="27.6" customHeight="1">
      <c r="A1" s="326" t="str">
        <f>【入力シート】!C1&amp;【入力シート】!D1&amp;"年度品川区障害福祉サービス等居住支援手当事業補助金交付申請書　事業所別補助対象額一覧"</f>
        <v>令和7年度品川区障害福祉サービス等居住支援手当事業補助金交付申請書　事業所別補助対象額一覧</v>
      </c>
      <c r="B1" s="327"/>
      <c r="C1" s="327"/>
      <c r="D1" s="327"/>
      <c r="E1" s="327"/>
      <c r="F1" s="327"/>
      <c r="G1" s="327"/>
      <c r="H1" s="327"/>
      <c r="I1" s="327"/>
      <c r="J1" s="327"/>
      <c r="K1" s="327"/>
      <c r="L1" s="327"/>
      <c r="M1" s="327"/>
    </row>
    <row r="3" spans="1:13" ht="18.75">
      <c r="J3" s="41" t="s">
        <v>82</v>
      </c>
      <c r="K3" s="325" t="str">
        <f>IF(【入力シート】!J22="","",【入力シート】!J22)</f>
        <v/>
      </c>
      <c r="L3" s="325"/>
      <c r="M3" s="325"/>
    </row>
    <row r="6" spans="1:13" ht="38.450000000000003" customHeight="1">
      <c r="A6" s="10" t="s">
        <v>83</v>
      </c>
      <c r="B6" s="118" t="s">
        <v>201</v>
      </c>
      <c r="C6" s="10" t="s">
        <v>70</v>
      </c>
      <c r="D6" s="10" t="s">
        <v>71</v>
      </c>
      <c r="E6" s="10" t="s">
        <v>84</v>
      </c>
      <c r="F6" s="10" t="s">
        <v>85</v>
      </c>
      <c r="G6" s="10" t="s">
        <v>219</v>
      </c>
      <c r="H6" s="10" t="s">
        <v>86</v>
      </c>
      <c r="I6" s="10" t="s">
        <v>87</v>
      </c>
      <c r="J6" s="10" t="s">
        <v>88</v>
      </c>
      <c r="K6" s="10" t="s">
        <v>269</v>
      </c>
      <c r="L6" s="198"/>
      <c r="M6" s="196"/>
    </row>
    <row r="7" spans="1:13" ht="20.100000000000001" customHeight="1">
      <c r="A7" s="7">
        <v>1</v>
      </c>
      <c r="B7" s="7" t="str">
        <f>IF(①【入力】別紙_職員一覧!B13="","",①【入力】別紙_職員一覧!B13)</f>
        <v/>
      </c>
      <c r="C7" s="137" t="str">
        <f>IF(B7="","",VLOOKUP($B7,①【入力】別紙_職員一覧!$B$1:$Q$162,2,FALSE))</f>
        <v/>
      </c>
      <c r="D7" s="125" t="str">
        <f>IF(B7="","",VLOOKUP($B7,①【入力】別紙_職員一覧!$B$13:$Q$162,3,FALSE))</f>
        <v/>
      </c>
      <c r="E7" s="125" t="str">
        <f>IF(B7="","",VLOOKUP($B7,①【入力】別紙_職員一覧!$B$13:$Q$162,4,FALSE))</f>
        <v/>
      </c>
      <c r="F7" s="153" t="str">
        <f>IF(B7="","",SUMIF(①【入力】別紙_職員一覧!$B$13:$B$162,①事業所別一覧!B7,①【入力】別紙_職員一覧!$Q$13:$Q$162))</f>
        <v/>
      </c>
      <c r="G7" s="153" t="str">
        <f>IF(C7="","",ROUNDDOWN(F7+ROUNDUP(F7*0.15,0),-3))</f>
        <v/>
      </c>
      <c r="H7" s="125" t="str">
        <f>IF(B7="","",COUNTIF(①【入力】別紙_職員一覧!$B$13:$B$162,①事業所別一覧!B7))</f>
        <v/>
      </c>
      <c r="I7" s="125" t="str">
        <f>IF(B7="","",COUNTIFS(①【入力】別紙_職員一覧!$B$13:$B$162,①事業所別一覧!B7,①【入力】別紙_職員一覧!$F$13:$F$162,"〇"))</f>
        <v/>
      </c>
      <c r="J7" s="125" t="str">
        <f>IF(B7="","",COUNTIFS(①【入力】別紙_職員一覧!$B$13:$B$162,①事業所別一覧!B7,①【入力】別紙_職員一覧!$K$13:$K$162,"〇"))</f>
        <v/>
      </c>
      <c r="K7" s="125" t="str">
        <f>IF(B7="","",COUNTIFS(①【入力】別紙_職員一覧!$B$13:$B$162,①事業所別一覧!B7,①【入力】別紙_職員一覧!$L$13:$L$162,$K$6))</f>
        <v/>
      </c>
      <c r="L7" s="200"/>
      <c r="M7" s="165"/>
    </row>
    <row r="8" spans="1:13" ht="20.100000000000001" customHeight="1">
      <c r="A8" s="7">
        <v>2</v>
      </c>
      <c r="B8" s="7" t="str">
        <f t="array" ref="B8">IFERROR(IF(INDEX(①【入力】別紙_職員一覧!$B$13:$B$162,MATCH(0,COUNTIF(B$7:B7,①【入力】別紙_職員一覧!$B$13:$B$162),0))=0,"",INDEX(①【入力】別紙_職員一覧!$B$13:$B$162,MATCH(0,COUNTIF(B$7:B7,①【入力】別紙_職員一覧!$B$13:$B$162),0))),"")</f>
        <v/>
      </c>
      <c r="C8" s="137" t="str">
        <f>IF(B8="","",VLOOKUP($B8,①【入力】別紙_職員一覧!$B$1:$Q$162,2,FALSE))</f>
        <v/>
      </c>
      <c r="D8" s="125" t="str">
        <f>IF(B8="","",VLOOKUP($B8,①【入力】別紙_職員一覧!$B$13:$Q$162,3,FALSE))</f>
        <v/>
      </c>
      <c r="E8" s="125" t="str">
        <f>IF(B8="","",VLOOKUP($B8,①【入力】別紙_職員一覧!$B$13:$Q$162,4,FALSE))</f>
        <v/>
      </c>
      <c r="F8" s="153" t="str">
        <f>IF(B8="","",SUMIF(①【入力】別紙_職員一覧!$B$13:$B$162,①事業所別一覧!B8,①【入力】別紙_職員一覧!$Q$13:$Q$162))</f>
        <v/>
      </c>
      <c r="G8" s="153" t="str">
        <f>IF(C8="","",ROUNDDOWN(F8+ROUNDUP(F8*0.15,0),-3))</f>
        <v/>
      </c>
      <c r="H8" s="125" t="str">
        <f>IF(B8="","",COUNTIF(①【入力】別紙_職員一覧!$B$13:$B$162,①事業所別一覧!B8))</f>
        <v/>
      </c>
      <c r="I8" s="125" t="str">
        <f>IF(B8="","",COUNTIFS(①【入力】別紙_職員一覧!$B$13:$B$162,①事業所別一覧!B8,①【入力】別紙_職員一覧!$F$13:$F$162,"〇"))</f>
        <v/>
      </c>
      <c r="J8" s="125" t="str">
        <f>IF(B8="","",COUNTIFS(①【入力】別紙_職員一覧!$B$13:$B$162,①事業所別一覧!B8,①【入力】別紙_職員一覧!$K$13:$K$162,"〇"))</f>
        <v/>
      </c>
      <c r="K8" s="125" t="str">
        <f>IF(B8="","",COUNTIFS(①【入力】別紙_職員一覧!$B$13:$B$162,①事業所別一覧!B8,①【入力】別紙_職員一覧!$L$13:$L$162,$K$6))</f>
        <v/>
      </c>
      <c r="L8" s="200"/>
      <c r="M8" s="165"/>
    </row>
    <row r="9" spans="1:13" ht="20.100000000000001" customHeight="1">
      <c r="A9" s="7">
        <v>3</v>
      </c>
      <c r="B9" s="7" t="str">
        <f t="array" ref="B9">IFERROR(IF(INDEX(①【入力】別紙_職員一覧!$B$13:$B$162,MATCH(0,COUNTIF(B$7:B8,①【入力】別紙_職員一覧!$B$13:$B$162),0))=0,"",INDEX(①【入力】別紙_職員一覧!$B$13:$B$162,MATCH(0,COUNTIF(B$7:B8,①【入力】別紙_職員一覧!$B$13:$B$162),0))),"")</f>
        <v/>
      </c>
      <c r="C9" s="137" t="str">
        <f>IF(B9="","",VLOOKUP($B9,①【入力】別紙_職員一覧!$B$1:$Q$162,2,FALSE))</f>
        <v/>
      </c>
      <c r="D9" s="125" t="str">
        <f>IF(B9="","",VLOOKUP($B9,①【入力】別紙_職員一覧!$B$13:$Q$162,3,FALSE))</f>
        <v/>
      </c>
      <c r="E9" s="125" t="str">
        <f>IF(B9="","",VLOOKUP($B9,①【入力】別紙_職員一覧!$B$13:$Q$162,4,FALSE))</f>
        <v/>
      </c>
      <c r="F9" s="153" t="str">
        <f>IF(B9="","",SUMIF(①【入力】別紙_職員一覧!$B$13:$B$162,①事業所別一覧!B9,①【入力】別紙_職員一覧!$Q$13:$Q$162))</f>
        <v/>
      </c>
      <c r="G9" s="153" t="str">
        <f t="shared" ref="G9:G26" si="0">IF(C9="","",ROUNDDOWN(F9+ROUNDUP(F9*0.15,0),-3))</f>
        <v/>
      </c>
      <c r="H9" s="125" t="str">
        <f>IF(B9="","",COUNTIF(①【入力】別紙_職員一覧!$B$13:$B$162,①事業所別一覧!B9))</f>
        <v/>
      </c>
      <c r="I9" s="125" t="str">
        <f>IF(B9="","",COUNTIFS(①【入力】別紙_職員一覧!$B$13:$B$162,①事業所別一覧!B9,①【入力】別紙_職員一覧!$F$13:$F$162,"〇"))</f>
        <v/>
      </c>
      <c r="J9" s="125" t="str">
        <f>IF(B9="","",COUNTIFS(①【入力】別紙_職員一覧!$B$13:$B$162,①事業所別一覧!B9,①【入力】別紙_職員一覧!$K$13:$K$162,"〇"))</f>
        <v/>
      </c>
      <c r="K9" s="125" t="str">
        <f>IF(B9="","",COUNTIFS(①【入力】別紙_職員一覧!$B$13:$B$162,①事業所別一覧!B9,①【入力】別紙_職員一覧!$L$13:$L$162,$K$6))</f>
        <v/>
      </c>
      <c r="L9" s="200"/>
      <c r="M9" s="165"/>
    </row>
    <row r="10" spans="1:13" ht="20.100000000000001" customHeight="1">
      <c r="A10" s="7">
        <v>4</v>
      </c>
      <c r="B10" s="7" t="str">
        <f t="array" ref="B10">IFERROR(IF(INDEX(①【入力】別紙_職員一覧!$B$13:$B$162,MATCH(0,COUNTIF(B$7:B9,①【入力】別紙_職員一覧!$B$13:$B$162),0))=0,"",INDEX(①【入力】別紙_職員一覧!$B$13:$B$162,MATCH(0,COUNTIF(B$7:B9,①【入力】別紙_職員一覧!$B$13:$B$162),0))),"")</f>
        <v/>
      </c>
      <c r="C10" s="137" t="str">
        <f>IF(B10="","",VLOOKUP($B10,①【入力】別紙_職員一覧!$B$1:$Q$162,2,FALSE))</f>
        <v/>
      </c>
      <c r="D10" s="125" t="str">
        <f>IF(B10="","",VLOOKUP($B10,①【入力】別紙_職員一覧!$B$13:$Q$162,3,FALSE))</f>
        <v/>
      </c>
      <c r="E10" s="125" t="str">
        <f>IF(B10="","",VLOOKUP($B10,①【入力】別紙_職員一覧!$B$13:$Q$162,4,FALSE))</f>
        <v/>
      </c>
      <c r="F10" s="153" t="str">
        <f>IF(B10="","",SUMIF(①【入力】別紙_職員一覧!$B$13:$B$162,①事業所別一覧!B10,①【入力】別紙_職員一覧!$Q$13:$Q$162))</f>
        <v/>
      </c>
      <c r="G10" s="153" t="str">
        <f t="shared" si="0"/>
        <v/>
      </c>
      <c r="H10" s="125" t="str">
        <f>IF(B10="","",COUNTIF(①【入力】別紙_職員一覧!$B$13:$B$162,①事業所別一覧!B10))</f>
        <v/>
      </c>
      <c r="I10" s="125" t="str">
        <f>IF(B10="","",COUNTIFS(①【入力】別紙_職員一覧!$B$13:$B$162,①事業所別一覧!B10,①【入力】別紙_職員一覧!$F$13:$F$162,"〇"))</f>
        <v/>
      </c>
      <c r="J10" s="125" t="str">
        <f>IF(B10="","",COUNTIFS(①【入力】別紙_職員一覧!$B$13:$B$162,①事業所別一覧!B10,①【入力】別紙_職員一覧!$K$13:$K$162,"〇"))</f>
        <v/>
      </c>
      <c r="K10" s="125" t="str">
        <f>IF(B10="","",COUNTIFS(①【入力】別紙_職員一覧!$B$13:$B$162,①事業所別一覧!B10,①【入力】別紙_職員一覧!$L$13:$L$162,$K$6))</f>
        <v/>
      </c>
      <c r="L10" s="200"/>
      <c r="M10" s="165"/>
    </row>
    <row r="11" spans="1:13" ht="20.100000000000001" customHeight="1">
      <c r="A11" s="7">
        <v>5</v>
      </c>
      <c r="B11" s="7" t="str">
        <f t="array" ref="B11">IFERROR(IF(INDEX(①【入力】別紙_職員一覧!$B$13:$B$162,MATCH(0,COUNTIF(B$7:B10,①【入力】別紙_職員一覧!$B$13:$B$162),0))=0,"",INDEX(①【入力】別紙_職員一覧!$B$13:$B$162,MATCH(0,COUNTIF(B$7:B10,①【入力】別紙_職員一覧!$B$13:$B$162),0))),"")</f>
        <v/>
      </c>
      <c r="C11" s="137" t="str">
        <f>IF(B11="","",VLOOKUP($B11,①【入力】別紙_職員一覧!$B$1:$Q$162,2,FALSE))</f>
        <v/>
      </c>
      <c r="D11" s="125" t="str">
        <f>IF(B11="","",VLOOKUP($B11,①【入力】別紙_職員一覧!$B$13:$Q$162,3,FALSE))</f>
        <v/>
      </c>
      <c r="E11" s="125" t="str">
        <f>IF(B11="","",VLOOKUP($B11,①【入力】別紙_職員一覧!$B$13:$Q$162,4,FALSE))</f>
        <v/>
      </c>
      <c r="F11" s="153" t="str">
        <f>IF(B11="","",SUMIF(①【入力】別紙_職員一覧!$B$13:$B$162,①事業所別一覧!B11,①【入力】別紙_職員一覧!$Q$13:$Q$162))</f>
        <v/>
      </c>
      <c r="G11" s="153" t="str">
        <f t="shared" si="0"/>
        <v/>
      </c>
      <c r="H11" s="125" t="str">
        <f>IF(B11="","",COUNTIF(①【入力】別紙_職員一覧!$B$13:$B$162,①事業所別一覧!B11))</f>
        <v/>
      </c>
      <c r="I11" s="125" t="str">
        <f>IF(B11="","",COUNTIFS(①【入力】別紙_職員一覧!$B$13:$B$162,①事業所別一覧!B11,①【入力】別紙_職員一覧!$F$13:$F$162,"〇"))</f>
        <v/>
      </c>
      <c r="J11" s="125" t="str">
        <f>IF(B11="","",COUNTIFS(①【入力】別紙_職員一覧!$B$13:$B$162,①事業所別一覧!B11,①【入力】別紙_職員一覧!$K$13:$K$162,"〇"))</f>
        <v/>
      </c>
      <c r="K11" s="125" t="str">
        <f>IF(B11="","",COUNTIFS(①【入力】別紙_職員一覧!$B$13:$B$162,①事業所別一覧!B11,①【入力】別紙_職員一覧!$L$13:$L$162,$K$6))</f>
        <v/>
      </c>
      <c r="L11" s="200"/>
      <c r="M11" s="165"/>
    </row>
    <row r="12" spans="1:13" ht="20.100000000000001" customHeight="1">
      <c r="A12" s="7">
        <v>6</v>
      </c>
      <c r="B12" s="7" t="str">
        <f t="array" ref="B12">IFERROR(IF(INDEX(①【入力】別紙_職員一覧!$B$13:$B$162,MATCH(0,COUNTIF(B$7:B11,①【入力】別紙_職員一覧!$B$13:$B$162),0))=0,"",INDEX(①【入力】別紙_職員一覧!$B$13:$B$162,MATCH(0,COUNTIF(B$7:B11,①【入力】別紙_職員一覧!$B$13:$B$162),0))),"")</f>
        <v/>
      </c>
      <c r="C12" s="137" t="str">
        <f>IF(B12="","",VLOOKUP($B12,①【入力】別紙_職員一覧!$B$1:$Q$162,2,FALSE))</f>
        <v/>
      </c>
      <c r="D12" s="125" t="str">
        <f>IF(B12="","",VLOOKUP($B12,①【入力】別紙_職員一覧!$B$13:$Q$162,3,FALSE))</f>
        <v/>
      </c>
      <c r="E12" s="125" t="str">
        <f>IF(B12="","",VLOOKUP($B12,①【入力】別紙_職員一覧!$B$13:$Q$162,4,FALSE))</f>
        <v/>
      </c>
      <c r="F12" s="153" t="str">
        <f>IF(B12="","",SUMIF(①【入力】別紙_職員一覧!$B$13:$B$162,①事業所別一覧!B12,①【入力】別紙_職員一覧!$Q$13:$Q$162))</f>
        <v/>
      </c>
      <c r="G12" s="153" t="str">
        <f t="shared" si="0"/>
        <v/>
      </c>
      <c r="H12" s="125" t="str">
        <f>IF(B12="","",COUNTIF(①【入力】別紙_職員一覧!$B$13:$B$162,①事業所別一覧!B12))</f>
        <v/>
      </c>
      <c r="I12" s="125" t="str">
        <f>IF(B12="","",COUNTIFS(①【入力】別紙_職員一覧!$B$13:$B$162,①事業所別一覧!B12,①【入力】別紙_職員一覧!$F$13:$F$162,"〇"))</f>
        <v/>
      </c>
      <c r="J12" s="125" t="str">
        <f>IF(B12="","",COUNTIFS(①【入力】別紙_職員一覧!$B$13:$B$162,①事業所別一覧!B12,①【入力】別紙_職員一覧!$K$13:$K$162,"〇"))</f>
        <v/>
      </c>
      <c r="K12" s="125" t="str">
        <f>IF(B12="","",COUNTIFS(①【入力】別紙_職員一覧!$B$13:$B$162,①事業所別一覧!B12,①【入力】別紙_職員一覧!$L$13:$L$162,$K$6))</f>
        <v/>
      </c>
      <c r="L12" s="200"/>
      <c r="M12" s="165"/>
    </row>
    <row r="13" spans="1:13" ht="20.100000000000001" customHeight="1">
      <c r="A13" s="7">
        <v>7</v>
      </c>
      <c r="B13" s="7" t="str">
        <f t="array" ref="B13">IFERROR(IF(INDEX(①【入力】別紙_職員一覧!$B$13:$B$162,MATCH(0,COUNTIF(B$7:B12,①【入力】別紙_職員一覧!$B$13:$B$162),0))=0,"",INDEX(①【入力】別紙_職員一覧!$B$13:$B$162,MATCH(0,COUNTIF(B$7:B12,①【入力】別紙_職員一覧!$B$13:$B$162),0))),"")</f>
        <v/>
      </c>
      <c r="C13" s="137" t="str">
        <f>IF(B13="","",VLOOKUP($B13,①【入力】別紙_職員一覧!$B$1:$Q$162,2,FALSE))</f>
        <v/>
      </c>
      <c r="D13" s="125" t="str">
        <f>IF(B13="","",VLOOKUP($B13,①【入力】別紙_職員一覧!$B$13:$Q$162,3,FALSE))</f>
        <v/>
      </c>
      <c r="E13" s="125" t="str">
        <f>IF(B13="","",VLOOKUP($B13,①【入力】別紙_職員一覧!$B$13:$Q$162,4,FALSE))</f>
        <v/>
      </c>
      <c r="F13" s="153" t="str">
        <f>IF(B13="","",SUMIF(①【入力】別紙_職員一覧!$B$13:$B$162,①事業所別一覧!B13,①【入力】別紙_職員一覧!$Q$13:$Q$162))</f>
        <v/>
      </c>
      <c r="G13" s="153" t="str">
        <f t="shared" si="0"/>
        <v/>
      </c>
      <c r="H13" s="125" t="str">
        <f>IF(B13="","",COUNTIF(①【入力】別紙_職員一覧!$B$13:$B$162,①事業所別一覧!B13))</f>
        <v/>
      </c>
      <c r="I13" s="125" t="str">
        <f>IF(B13="","",COUNTIFS(①【入力】別紙_職員一覧!$B$13:$B$162,①事業所別一覧!B13,①【入力】別紙_職員一覧!$F$13:$F$162,"〇"))</f>
        <v/>
      </c>
      <c r="J13" s="125" t="str">
        <f>IF(B13="","",COUNTIFS(①【入力】別紙_職員一覧!$B$13:$B$162,①事業所別一覧!B13,①【入力】別紙_職員一覧!$K$13:$K$162,"〇"))</f>
        <v/>
      </c>
      <c r="K13" s="125" t="str">
        <f>IF(B13="","",COUNTIFS(①【入力】別紙_職員一覧!$B$13:$B$162,①事業所別一覧!B13,①【入力】別紙_職員一覧!$L$13:$L$162,$K$6))</f>
        <v/>
      </c>
      <c r="L13" s="200"/>
      <c r="M13" s="165"/>
    </row>
    <row r="14" spans="1:13" ht="20.100000000000001" customHeight="1">
      <c r="A14" s="7">
        <v>8</v>
      </c>
      <c r="B14" s="7" t="str">
        <f t="array" ref="B14">IFERROR(IF(INDEX(①【入力】別紙_職員一覧!$B$13:$B$162,MATCH(0,COUNTIF(B$7:B13,①【入力】別紙_職員一覧!$B$13:$B$162),0))=0,"",INDEX(①【入力】別紙_職員一覧!$B$13:$B$162,MATCH(0,COUNTIF(B$7:B13,①【入力】別紙_職員一覧!$B$13:$B$162),0))),"")</f>
        <v/>
      </c>
      <c r="C14" s="137" t="str">
        <f>IF(B14="","",VLOOKUP($B14,①【入力】別紙_職員一覧!$B$1:$Q$162,2,FALSE))</f>
        <v/>
      </c>
      <c r="D14" s="125" t="str">
        <f>IF(B14="","",VLOOKUP($B14,①【入力】別紙_職員一覧!$B$13:$Q$162,3,FALSE))</f>
        <v/>
      </c>
      <c r="E14" s="125" t="str">
        <f>IF(B14="","",VLOOKUP($B14,①【入力】別紙_職員一覧!$B$13:$Q$162,4,FALSE))</f>
        <v/>
      </c>
      <c r="F14" s="153" t="str">
        <f>IF(B14="","",SUMIF(①【入力】別紙_職員一覧!$B$13:$B$162,①事業所別一覧!B14,①【入力】別紙_職員一覧!$Q$13:$Q$162))</f>
        <v/>
      </c>
      <c r="G14" s="153" t="str">
        <f t="shared" si="0"/>
        <v/>
      </c>
      <c r="H14" s="125" t="str">
        <f>IF(B14="","",COUNTIF(①【入力】別紙_職員一覧!$B$13:$B$162,①事業所別一覧!B14))</f>
        <v/>
      </c>
      <c r="I14" s="125" t="str">
        <f>IF(B14="","",COUNTIFS(①【入力】別紙_職員一覧!$B$13:$B$162,①事業所別一覧!B14,①【入力】別紙_職員一覧!$F$13:$F$162,"〇"))</f>
        <v/>
      </c>
      <c r="J14" s="125" t="str">
        <f>IF(B14="","",COUNTIFS(①【入力】別紙_職員一覧!$B$13:$B$162,①事業所別一覧!B14,①【入力】別紙_職員一覧!$K$13:$K$162,"〇"))</f>
        <v/>
      </c>
      <c r="K14" s="125" t="str">
        <f>IF(B14="","",COUNTIFS(①【入力】別紙_職員一覧!$B$13:$B$162,①事業所別一覧!B14,①【入力】別紙_職員一覧!$L$13:$L$162,$K$6))</f>
        <v/>
      </c>
      <c r="L14" s="200"/>
      <c r="M14" s="165"/>
    </row>
    <row r="15" spans="1:13" ht="20.100000000000001" customHeight="1">
      <c r="A15" s="7">
        <v>9</v>
      </c>
      <c r="B15" s="7" t="str">
        <f t="array" ref="B15">IFERROR(IF(INDEX(①【入力】別紙_職員一覧!$B$13:$B$162,MATCH(0,COUNTIF(B$7:B14,①【入力】別紙_職員一覧!$B$13:$B$162),0))=0,"",INDEX(①【入力】別紙_職員一覧!$B$13:$B$162,MATCH(0,COUNTIF(B$7:B14,①【入力】別紙_職員一覧!$B$13:$B$162),0))),"")</f>
        <v/>
      </c>
      <c r="C15" s="137" t="str">
        <f>IF(B15="","",VLOOKUP($B15,①【入力】別紙_職員一覧!$B$1:$Q$162,2,FALSE))</f>
        <v/>
      </c>
      <c r="D15" s="125" t="str">
        <f>IF(B15="","",VLOOKUP($B15,①【入力】別紙_職員一覧!$B$13:$Q$162,3,FALSE))</f>
        <v/>
      </c>
      <c r="E15" s="125" t="str">
        <f>IF(B15="","",VLOOKUP($B15,①【入力】別紙_職員一覧!$B$13:$Q$162,4,FALSE))</f>
        <v/>
      </c>
      <c r="F15" s="153" t="str">
        <f>IF(B15="","",SUMIF(①【入力】別紙_職員一覧!$B$13:$B$162,①事業所別一覧!B15,①【入力】別紙_職員一覧!$Q$13:$Q$162))</f>
        <v/>
      </c>
      <c r="G15" s="153" t="str">
        <f t="shared" si="0"/>
        <v/>
      </c>
      <c r="H15" s="125" t="str">
        <f>IF(B15="","",COUNTIF(①【入力】別紙_職員一覧!$B$13:$B$162,①事業所別一覧!B15))</f>
        <v/>
      </c>
      <c r="I15" s="125" t="str">
        <f>IF(B15="","",COUNTIFS(①【入力】別紙_職員一覧!$B$13:$B$162,①事業所別一覧!B15,①【入力】別紙_職員一覧!$F$13:$F$162,"〇"))</f>
        <v/>
      </c>
      <c r="J15" s="125" t="str">
        <f>IF(B15="","",COUNTIFS(①【入力】別紙_職員一覧!$B$13:$B$162,①事業所別一覧!B15,①【入力】別紙_職員一覧!$K$13:$K$162,"〇"))</f>
        <v/>
      </c>
      <c r="K15" s="125" t="str">
        <f>IF(B15="","",COUNTIFS(①【入力】別紙_職員一覧!$B$13:$B$162,①事業所別一覧!B15,①【入力】別紙_職員一覧!$L$13:$L$162,$K$6))</f>
        <v/>
      </c>
      <c r="L15" s="200"/>
      <c r="M15" s="165"/>
    </row>
    <row r="16" spans="1:13" ht="20.100000000000001" customHeight="1">
      <c r="A16" s="7">
        <v>10</v>
      </c>
      <c r="B16" s="7" t="str">
        <f t="array" ref="B16">IFERROR(IF(INDEX(①【入力】別紙_職員一覧!$B$13:$B$162,MATCH(0,COUNTIF(B$7:B15,①【入力】別紙_職員一覧!$B$13:$B$162),0))=0,"",INDEX(①【入力】別紙_職員一覧!$B$13:$B$162,MATCH(0,COUNTIF(B$7:B15,①【入力】別紙_職員一覧!$B$13:$B$162),0))),"")</f>
        <v/>
      </c>
      <c r="C16" s="137" t="str">
        <f>IF(B16="","",VLOOKUP($B16,①【入力】別紙_職員一覧!$B$1:$Q$162,2,FALSE))</f>
        <v/>
      </c>
      <c r="D16" s="125" t="str">
        <f>IF(B16="","",VLOOKUP($B16,①【入力】別紙_職員一覧!$B$13:$Q$162,3,FALSE))</f>
        <v/>
      </c>
      <c r="E16" s="125" t="str">
        <f>IF(B16="","",VLOOKUP($B16,①【入力】別紙_職員一覧!$B$13:$Q$162,4,FALSE))</f>
        <v/>
      </c>
      <c r="F16" s="153" t="str">
        <f>IF(B16="","",SUMIF(①【入力】別紙_職員一覧!$B$13:$B$162,①事業所別一覧!B16,①【入力】別紙_職員一覧!$Q$13:$Q$162))</f>
        <v/>
      </c>
      <c r="G16" s="153" t="str">
        <f t="shared" si="0"/>
        <v/>
      </c>
      <c r="H16" s="125" t="str">
        <f>IF(B16="","",COUNTIF(①【入力】別紙_職員一覧!$B$13:$B$162,①事業所別一覧!B16))</f>
        <v/>
      </c>
      <c r="I16" s="125" t="str">
        <f>IF(B16="","",COUNTIFS(①【入力】別紙_職員一覧!$B$13:$B$162,①事業所別一覧!B16,①【入力】別紙_職員一覧!$F$13:$F$162,"〇"))</f>
        <v/>
      </c>
      <c r="J16" s="125" t="str">
        <f>IF(B16="","",COUNTIFS(①【入力】別紙_職員一覧!$B$13:$B$162,①事業所別一覧!B16,①【入力】別紙_職員一覧!$K$13:$K$162,"〇"))</f>
        <v/>
      </c>
      <c r="K16" s="125" t="str">
        <f>IF(B16="","",COUNTIFS(①【入力】別紙_職員一覧!$B$13:$B$162,①事業所別一覧!B16,①【入力】別紙_職員一覧!$L$13:$L$162,$K$6))</f>
        <v/>
      </c>
      <c r="L16" s="200"/>
      <c r="M16" s="165"/>
    </row>
    <row r="17" spans="1:16" ht="20.100000000000001" customHeight="1">
      <c r="A17" s="7">
        <v>11</v>
      </c>
      <c r="B17" s="7" t="str">
        <f t="array" ref="B17">IFERROR(IF(INDEX(①【入力】別紙_職員一覧!$B$13:$B$162,MATCH(0,COUNTIF(B$7:B16,①【入力】別紙_職員一覧!$B$13:$B$162),0))=0,"",INDEX(①【入力】別紙_職員一覧!$B$13:$B$162,MATCH(0,COUNTIF(B$7:B16,①【入力】別紙_職員一覧!$B$13:$B$162),0))),"")</f>
        <v/>
      </c>
      <c r="C17" s="137" t="str">
        <f>IF(B17="","",VLOOKUP($B17,①【入力】別紙_職員一覧!$B$1:$Q$162,2,FALSE))</f>
        <v/>
      </c>
      <c r="D17" s="125" t="str">
        <f>IF(B17="","",VLOOKUP($B17,①【入力】別紙_職員一覧!$B$13:$Q$162,3,FALSE))</f>
        <v/>
      </c>
      <c r="E17" s="125" t="str">
        <f>IF(B17="","",VLOOKUP($B17,①【入力】別紙_職員一覧!$B$13:$Q$162,4,FALSE))</f>
        <v/>
      </c>
      <c r="F17" s="153" t="str">
        <f>IF(B17="","",SUMIF(①【入力】別紙_職員一覧!$B$13:$B$162,①事業所別一覧!B17,①【入力】別紙_職員一覧!$Q$13:$Q$162))</f>
        <v/>
      </c>
      <c r="G17" s="153" t="str">
        <f t="shared" si="0"/>
        <v/>
      </c>
      <c r="H17" s="125" t="str">
        <f>IF(B17="","",COUNTIF(①【入力】別紙_職員一覧!$B$13:$B$162,①事業所別一覧!B17))</f>
        <v/>
      </c>
      <c r="I17" s="125" t="str">
        <f>IF(B17="","",COUNTIFS(①【入力】別紙_職員一覧!$B$13:$B$162,①事業所別一覧!B17,①【入力】別紙_職員一覧!$F$13:$F$162,"〇"))</f>
        <v/>
      </c>
      <c r="J17" s="125" t="str">
        <f>IF(B17="","",COUNTIFS(①【入力】別紙_職員一覧!$B$13:$B$162,①事業所別一覧!B17,①【入力】別紙_職員一覧!$K$13:$K$162,"〇"))</f>
        <v/>
      </c>
      <c r="K17" s="125" t="str">
        <f>IF(B17="","",COUNTIFS(①【入力】別紙_職員一覧!$B$13:$B$162,①事業所別一覧!B17,①【入力】別紙_職員一覧!$L$13:$L$162,$K$6))</f>
        <v/>
      </c>
      <c r="L17" s="200"/>
      <c r="M17" s="165"/>
    </row>
    <row r="18" spans="1:16" ht="20.100000000000001" customHeight="1">
      <c r="A18" s="7">
        <v>12</v>
      </c>
      <c r="B18" s="7" t="str">
        <f t="array" ref="B18">IFERROR(IF(INDEX(①【入力】別紙_職員一覧!$B$13:$B$162,MATCH(0,COUNTIF(B$7:B17,①【入力】別紙_職員一覧!$B$13:$B$162),0))=0,"",INDEX(①【入力】別紙_職員一覧!$B$13:$B$162,MATCH(0,COUNTIF(B$7:B17,①【入力】別紙_職員一覧!$B$13:$B$162),0))),"")</f>
        <v/>
      </c>
      <c r="C18" s="137" t="str">
        <f>IF(B18="","",VLOOKUP($B18,①【入力】別紙_職員一覧!$B$1:$Q$162,2,FALSE))</f>
        <v/>
      </c>
      <c r="D18" s="125" t="str">
        <f>IF(B18="","",VLOOKUP($B18,①【入力】別紙_職員一覧!$B$13:$Q$162,3,FALSE))</f>
        <v/>
      </c>
      <c r="E18" s="125" t="str">
        <f>IF(B18="","",VLOOKUP($B18,①【入力】別紙_職員一覧!$B$13:$Q$162,4,FALSE))</f>
        <v/>
      </c>
      <c r="F18" s="153" t="str">
        <f>IF(B18="","",SUMIF(①【入力】別紙_職員一覧!$B$13:$B$162,①事業所別一覧!B18,①【入力】別紙_職員一覧!$Q$13:$Q$162))</f>
        <v/>
      </c>
      <c r="G18" s="153" t="str">
        <f t="shared" si="0"/>
        <v/>
      </c>
      <c r="H18" s="125" t="str">
        <f>IF(B18="","",COUNTIF(①【入力】別紙_職員一覧!$B$13:$B$162,①事業所別一覧!B18))</f>
        <v/>
      </c>
      <c r="I18" s="125" t="str">
        <f>IF(B18="","",COUNTIFS(①【入力】別紙_職員一覧!$B$13:$B$162,①事業所別一覧!B18,①【入力】別紙_職員一覧!$F$13:$F$162,"〇"))</f>
        <v/>
      </c>
      <c r="J18" s="125" t="str">
        <f>IF(B18="","",COUNTIFS(①【入力】別紙_職員一覧!$B$13:$B$162,①事業所別一覧!B18,①【入力】別紙_職員一覧!$K$13:$K$162,"〇"))</f>
        <v/>
      </c>
      <c r="K18" s="125" t="str">
        <f>IF(B18="","",COUNTIFS(①【入力】別紙_職員一覧!$B$13:$B$162,①事業所別一覧!B18,①【入力】別紙_職員一覧!$L$13:$L$162,$K$6))</f>
        <v/>
      </c>
      <c r="L18" s="200"/>
      <c r="M18" s="165"/>
    </row>
    <row r="19" spans="1:16" ht="20.100000000000001" customHeight="1">
      <c r="A19" s="7">
        <v>13</v>
      </c>
      <c r="B19" s="7" t="str">
        <f t="array" ref="B19">IFERROR(IF(INDEX(①【入力】別紙_職員一覧!$B$13:$B$162,MATCH(0,COUNTIF(B$7:B18,①【入力】別紙_職員一覧!$B$13:$B$162),0))=0,"",INDEX(①【入力】別紙_職員一覧!$B$13:$B$162,MATCH(0,COUNTIF(B$7:B18,①【入力】別紙_職員一覧!$B$13:$B$162),0))),"")</f>
        <v/>
      </c>
      <c r="C19" s="137" t="str">
        <f>IF(B19="","",VLOOKUP($B19,①【入力】別紙_職員一覧!$B$1:$Q$162,2,FALSE))</f>
        <v/>
      </c>
      <c r="D19" s="125" t="str">
        <f>IF(B19="","",VLOOKUP($B19,①【入力】別紙_職員一覧!$B$13:$Q$162,3,FALSE))</f>
        <v/>
      </c>
      <c r="E19" s="125" t="str">
        <f>IF(B19="","",VLOOKUP($B19,①【入力】別紙_職員一覧!$B$13:$Q$162,4,FALSE))</f>
        <v/>
      </c>
      <c r="F19" s="153" t="str">
        <f>IF(B19="","",SUMIF(①【入力】別紙_職員一覧!$B$13:$B$162,①事業所別一覧!B19,①【入力】別紙_職員一覧!$Q$13:$Q$162))</f>
        <v/>
      </c>
      <c r="G19" s="153" t="str">
        <f t="shared" si="0"/>
        <v/>
      </c>
      <c r="H19" s="125" t="str">
        <f>IF(B19="","",COUNTIF(①【入力】別紙_職員一覧!$B$13:$B$162,①事業所別一覧!B19))</f>
        <v/>
      </c>
      <c r="I19" s="125" t="str">
        <f>IF(B19="","",COUNTIFS(①【入力】別紙_職員一覧!$B$13:$B$162,①事業所別一覧!B19,①【入力】別紙_職員一覧!$F$13:$F$162,"〇"))</f>
        <v/>
      </c>
      <c r="J19" s="125" t="str">
        <f>IF(B19="","",COUNTIFS(①【入力】別紙_職員一覧!$B$13:$B$162,①事業所別一覧!B19,①【入力】別紙_職員一覧!$K$13:$K$162,"〇"))</f>
        <v/>
      </c>
      <c r="K19" s="125" t="str">
        <f>IF(B19="","",COUNTIFS(①【入力】別紙_職員一覧!$B$13:$B$162,①事業所別一覧!B19,①【入力】別紙_職員一覧!$L$13:$L$162,$K$6))</f>
        <v/>
      </c>
      <c r="L19" s="200"/>
      <c r="M19" s="165"/>
    </row>
    <row r="20" spans="1:16" ht="20.100000000000001" customHeight="1">
      <c r="A20" s="7">
        <v>14</v>
      </c>
      <c r="B20" s="7" t="str">
        <f t="array" ref="B20">IFERROR(IF(INDEX(①【入力】別紙_職員一覧!$B$13:$B$162,MATCH(0,COUNTIF(B$7:B19,①【入力】別紙_職員一覧!$B$13:$B$162),0))=0,"",INDEX(①【入力】別紙_職員一覧!$B$13:$B$162,MATCH(0,COUNTIF(B$7:B19,①【入力】別紙_職員一覧!$B$13:$B$162),0))),"")</f>
        <v/>
      </c>
      <c r="C20" s="137" t="str">
        <f>IF(B20="","",VLOOKUP($B20,①【入力】別紙_職員一覧!$B$1:$Q$162,2,FALSE))</f>
        <v/>
      </c>
      <c r="D20" s="125" t="str">
        <f>IF(B20="","",VLOOKUP($B20,①【入力】別紙_職員一覧!$B$13:$Q$162,3,FALSE))</f>
        <v/>
      </c>
      <c r="E20" s="125" t="str">
        <f>IF(B20="","",VLOOKUP($B20,①【入力】別紙_職員一覧!$B$13:$Q$162,4,FALSE))</f>
        <v/>
      </c>
      <c r="F20" s="153" t="str">
        <f>IF(B20="","",SUMIF(①【入力】別紙_職員一覧!$B$13:$B$162,①事業所別一覧!B20,①【入力】別紙_職員一覧!$Q$13:$Q$162))</f>
        <v/>
      </c>
      <c r="G20" s="153" t="str">
        <f t="shared" si="0"/>
        <v/>
      </c>
      <c r="H20" s="125" t="str">
        <f>IF(B20="","",COUNTIF(①【入力】別紙_職員一覧!$B$13:$B$162,①事業所別一覧!B20))</f>
        <v/>
      </c>
      <c r="I20" s="125" t="str">
        <f>IF(B20="","",COUNTIFS(①【入力】別紙_職員一覧!$B$13:$B$162,①事業所別一覧!B20,①【入力】別紙_職員一覧!$F$13:$F$162,"〇"))</f>
        <v/>
      </c>
      <c r="J20" s="125" t="str">
        <f>IF(B20="","",COUNTIFS(①【入力】別紙_職員一覧!$B$13:$B$162,①事業所別一覧!B20,①【入力】別紙_職員一覧!$K$13:$K$162,"〇"))</f>
        <v/>
      </c>
      <c r="K20" s="125" t="str">
        <f>IF(B20="","",COUNTIFS(①【入力】別紙_職員一覧!$B$13:$B$162,①事業所別一覧!B20,①【入力】別紙_職員一覧!$L$13:$L$162,$K$6))</f>
        <v/>
      </c>
      <c r="L20" s="200"/>
      <c r="M20" s="165"/>
    </row>
    <row r="21" spans="1:16" ht="20.100000000000001" customHeight="1">
      <c r="A21" s="7">
        <v>15</v>
      </c>
      <c r="B21" s="7" t="str">
        <f t="array" ref="B21">IFERROR(IF(INDEX(①【入力】別紙_職員一覧!$B$13:$B$162,MATCH(0,COUNTIF(B$7:B20,①【入力】別紙_職員一覧!$B$13:$B$162),0))=0,"",INDEX(①【入力】別紙_職員一覧!$B$13:$B$162,MATCH(0,COUNTIF(B$7:B20,①【入力】別紙_職員一覧!$B$13:$B$162),0))),"")</f>
        <v/>
      </c>
      <c r="C21" s="137" t="str">
        <f>IF(B21="","",VLOOKUP($B21,①【入力】別紙_職員一覧!$B$1:$Q$162,2,FALSE))</f>
        <v/>
      </c>
      <c r="D21" s="125" t="str">
        <f>IF(B21="","",VLOOKUP($B21,①【入力】別紙_職員一覧!$B$13:$Q$162,3,FALSE))</f>
        <v/>
      </c>
      <c r="E21" s="125" t="str">
        <f>IF(B21="","",VLOOKUP($B21,①【入力】別紙_職員一覧!$B$13:$Q$162,4,FALSE))</f>
        <v/>
      </c>
      <c r="F21" s="153" t="str">
        <f>IF(B21="","",SUMIF(①【入力】別紙_職員一覧!$B$13:$B$162,①事業所別一覧!B21,①【入力】別紙_職員一覧!$Q$13:$Q$162))</f>
        <v/>
      </c>
      <c r="G21" s="153" t="str">
        <f t="shared" si="0"/>
        <v/>
      </c>
      <c r="H21" s="125" t="str">
        <f>IF(B21="","",COUNTIF(①【入力】別紙_職員一覧!$B$13:$B$162,①事業所別一覧!B21))</f>
        <v/>
      </c>
      <c r="I21" s="125" t="str">
        <f>IF(B21="","",COUNTIFS(①【入力】別紙_職員一覧!$B$13:$B$162,①事業所別一覧!B21,①【入力】別紙_職員一覧!$F$13:$F$162,"〇"))</f>
        <v/>
      </c>
      <c r="J21" s="125" t="str">
        <f>IF(B21="","",COUNTIFS(①【入力】別紙_職員一覧!$B$13:$B$162,①事業所別一覧!B21,①【入力】別紙_職員一覧!$K$13:$K$162,"〇"))</f>
        <v/>
      </c>
      <c r="K21" s="125" t="str">
        <f>IF(B21="","",COUNTIFS(①【入力】別紙_職員一覧!$B$13:$B$162,①事業所別一覧!B21,①【入力】別紙_職員一覧!$L$13:$L$162,$K$6))</f>
        <v/>
      </c>
      <c r="L21" s="200"/>
      <c r="M21" s="165"/>
    </row>
    <row r="22" spans="1:16" ht="20.100000000000001" customHeight="1">
      <c r="A22" s="7">
        <v>16</v>
      </c>
      <c r="B22" s="7" t="str">
        <f t="array" ref="B22">IFERROR(IF(INDEX(①【入力】別紙_職員一覧!$B$13:$B$162,MATCH(0,COUNTIF(B$7:B21,①【入力】別紙_職員一覧!$B$13:$B$162),0))=0,"",INDEX(①【入力】別紙_職員一覧!$B$13:$B$162,MATCH(0,COUNTIF(B$7:B21,①【入力】別紙_職員一覧!$B$13:$B$162),0))),"")</f>
        <v/>
      </c>
      <c r="C22" s="137" t="str">
        <f>IF(B22="","",VLOOKUP($B22,①【入力】別紙_職員一覧!$B$1:$Q$162,2,FALSE))</f>
        <v/>
      </c>
      <c r="D22" s="125" t="str">
        <f>IF(B22="","",VLOOKUP($B22,①【入力】別紙_職員一覧!$B$13:$Q$162,3,FALSE))</f>
        <v/>
      </c>
      <c r="E22" s="125" t="str">
        <f>IF(B22="","",VLOOKUP($B22,①【入力】別紙_職員一覧!$B$13:$Q$162,4,FALSE))</f>
        <v/>
      </c>
      <c r="F22" s="153" t="str">
        <f>IF(B22="","",SUMIF(①【入力】別紙_職員一覧!$B$13:$B$162,①事業所別一覧!B22,①【入力】別紙_職員一覧!$Q$13:$Q$162))</f>
        <v/>
      </c>
      <c r="G22" s="153" t="str">
        <f t="shared" si="0"/>
        <v/>
      </c>
      <c r="H22" s="125" t="str">
        <f>IF(B22="","",COUNTIF(①【入力】別紙_職員一覧!$B$13:$B$162,①事業所別一覧!B22))</f>
        <v/>
      </c>
      <c r="I22" s="125" t="str">
        <f>IF(B22="","",COUNTIFS(①【入力】別紙_職員一覧!$B$13:$B$162,①事業所別一覧!B22,①【入力】別紙_職員一覧!$F$13:$F$162,"〇"))</f>
        <v/>
      </c>
      <c r="J22" s="125" t="str">
        <f>IF(B22="","",COUNTIFS(①【入力】別紙_職員一覧!$B$13:$B$162,①事業所別一覧!B22,①【入力】別紙_職員一覧!$K$13:$K$162,"〇"))</f>
        <v/>
      </c>
      <c r="K22" s="125" t="str">
        <f>IF(B22="","",COUNTIFS(①【入力】別紙_職員一覧!$B$13:$B$162,①事業所別一覧!B22,①【入力】別紙_職員一覧!$L$13:$L$162,$K$6))</f>
        <v/>
      </c>
      <c r="L22" s="200"/>
      <c r="M22" s="165"/>
    </row>
    <row r="23" spans="1:16" ht="20.100000000000001" customHeight="1">
      <c r="A23" s="7">
        <v>17</v>
      </c>
      <c r="B23" s="7" t="str">
        <f t="array" ref="B23">IFERROR(IF(INDEX(①【入力】別紙_職員一覧!$B$13:$B$162,MATCH(0,COUNTIF(B$7:B22,①【入力】別紙_職員一覧!$B$13:$B$162),0))=0,"",INDEX(①【入力】別紙_職員一覧!$B$13:$B$162,MATCH(0,COUNTIF(B$7:B22,①【入力】別紙_職員一覧!$B$13:$B$162),0))),"")</f>
        <v/>
      </c>
      <c r="C23" s="137" t="str">
        <f>IF(B23="","",VLOOKUP($B23,①【入力】別紙_職員一覧!$B$1:$Q$162,2,FALSE))</f>
        <v/>
      </c>
      <c r="D23" s="125" t="str">
        <f>IF(B23="","",VLOOKUP($B23,①【入力】別紙_職員一覧!$B$13:$Q$162,3,FALSE))</f>
        <v/>
      </c>
      <c r="E23" s="125" t="str">
        <f>IF(B23="","",VLOOKUP($B23,①【入力】別紙_職員一覧!$B$13:$Q$162,4,FALSE))</f>
        <v/>
      </c>
      <c r="F23" s="153" t="str">
        <f>IF(B23="","",SUMIF(①【入力】別紙_職員一覧!$B$13:$B$162,①事業所別一覧!B23,①【入力】別紙_職員一覧!$Q$13:$Q$162))</f>
        <v/>
      </c>
      <c r="G23" s="153" t="str">
        <f t="shared" si="0"/>
        <v/>
      </c>
      <c r="H23" s="125" t="str">
        <f>IF(B23="","",COUNTIF(①【入力】別紙_職員一覧!$B$13:$B$162,①事業所別一覧!B23))</f>
        <v/>
      </c>
      <c r="I23" s="125" t="str">
        <f>IF(B23="","",COUNTIFS(①【入力】別紙_職員一覧!$B$13:$B$162,①事業所別一覧!B23,①【入力】別紙_職員一覧!$F$13:$F$162,"〇"))</f>
        <v/>
      </c>
      <c r="J23" s="125" t="str">
        <f>IF(B23="","",COUNTIFS(①【入力】別紙_職員一覧!$B$13:$B$162,①事業所別一覧!B23,①【入力】別紙_職員一覧!$K$13:$K$162,"〇"))</f>
        <v/>
      </c>
      <c r="K23" s="125" t="str">
        <f>IF(B23="","",COUNTIFS(①【入力】別紙_職員一覧!$B$13:$B$162,①事業所別一覧!B23,①【入力】別紙_職員一覧!$L$13:$L$162,$K$6))</f>
        <v/>
      </c>
      <c r="L23" s="200"/>
      <c r="M23" s="165"/>
    </row>
    <row r="24" spans="1:16" ht="20.100000000000001" customHeight="1">
      <c r="A24" s="7">
        <v>18</v>
      </c>
      <c r="B24" s="7" t="str">
        <f t="array" ref="B24">IFERROR(IF(INDEX(①【入力】別紙_職員一覧!$B$13:$B$162,MATCH(0,COUNTIF(B$7:B23,①【入力】別紙_職員一覧!$B$13:$B$162),0))=0,"",INDEX(①【入力】別紙_職員一覧!$B$13:$B$162,MATCH(0,COUNTIF(B$7:B23,①【入力】別紙_職員一覧!$B$13:$B$162),0))),"")</f>
        <v/>
      </c>
      <c r="C24" s="137" t="str">
        <f>IF(B24="","",VLOOKUP($B24,①【入力】別紙_職員一覧!$B$1:$Q$162,2,FALSE))</f>
        <v/>
      </c>
      <c r="D24" s="125" t="str">
        <f>IF(B24="","",VLOOKUP($B24,①【入力】別紙_職員一覧!$B$13:$Q$162,3,FALSE))</f>
        <v/>
      </c>
      <c r="E24" s="125" t="str">
        <f>IF(B24="","",VLOOKUP($B24,①【入力】別紙_職員一覧!$B$13:$Q$162,4,FALSE))</f>
        <v/>
      </c>
      <c r="F24" s="153" t="str">
        <f>IF(B24="","",SUMIF(①【入力】別紙_職員一覧!$B$13:$B$162,①事業所別一覧!B24,①【入力】別紙_職員一覧!$Q$13:$Q$162))</f>
        <v/>
      </c>
      <c r="G24" s="153" t="str">
        <f t="shared" si="0"/>
        <v/>
      </c>
      <c r="H24" s="125" t="str">
        <f>IF(B24="","",COUNTIF(①【入力】別紙_職員一覧!$B$13:$B$162,①事業所別一覧!B24))</f>
        <v/>
      </c>
      <c r="I24" s="125" t="str">
        <f>IF(B24="","",COUNTIFS(①【入力】別紙_職員一覧!$B$13:$B$162,①事業所別一覧!B24,①【入力】別紙_職員一覧!$F$13:$F$162,"〇"))</f>
        <v/>
      </c>
      <c r="J24" s="125" t="str">
        <f>IF(B24="","",COUNTIFS(①【入力】別紙_職員一覧!$B$13:$B$162,①事業所別一覧!B24,①【入力】別紙_職員一覧!$K$13:$K$162,"〇"))</f>
        <v/>
      </c>
      <c r="K24" s="125" t="str">
        <f>IF(B24="","",COUNTIFS(①【入力】別紙_職員一覧!$B$13:$B$162,①事業所別一覧!B24,①【入力】別紙_職員一覧!$L$13:$L$162,$K$6))</f>
        <v/>
      </c>
      <c r="L24" s="200"/>
      <c r="M24" s="165"/>
    </row>
    <row r="25" spans="1:16" ht="20.100000000000001" customHeight="1">
      <c r="A25" s="7">
        <v>19</v>
      </c>
      <c r="B25" s="7" t="str">
        <f t="array" ref="B25">IFERROR(IF(INDEX(①【入力】別紙_職員一覧!$B$13:$B$162,MATCH(0,COUNTIF(B$7:B24,①【入力】別紙_職員一覧!$B$13:$B$162),0))=0,"",INDEX(①【入力】別紙_職員一覧!$B$13:$B$162,MATCH(0,COUNTIF(B$7:B24,①【入力】別紙_職員一覧!$B$13:$B$162),0))),"")</f>
        <v/>
      </c>
      <c r="C25" s="137" t="str">
        <f>IF(B25="","",VLOOKUP($B25,①【入力】別紙_職員一覧!$B$1:$Q$162,2,FALSE))</f>
        <v/>
      </c>
      <c r="D25" s="125" t="str">
        <f>IF(B25="","",VLOOKUP($B25,①【入力】別紙_職員一覧!$B$13:$Q$162,3,FALSE))</f>
        <v/>
      </c>
      <c r="E25" s="125" t="str">
        <f>IF(B25="","",VLOOKUP($B25,①【入力】別紙_職員一覧!$B$13:$Q$162,4,FALSE))</f>
        <v/>
      </c>
      <c r="F25" s="153" t="str">
        <f>IF(B25="","",SUMIF(①【入力】別紙_職員一覧!$B$13:$B$162,①事業所別一覧!B25,①【入力】別紙_職員一覧!$Q$13:$Q$162))</f>
        <v/>
      </c>
      <c r="G25" s="153" t="str">
        <f t="shared" si="0"/>
        <v/>
      </c>
      <c r="H25" s="125" t="str">
        <f>IF(B25="","",COUNTIF(①【入力】別紙_職員一覧!$B$13:$B$162,①事業所別一覧!B25))</f>
        <v/>
      </c>
      <c r="I25" s="125" t="str">
        <f>IF(B25="","",COUNTIFS(①【入力】別紙_職員一覧!$B$13:$B$162,①事業所別一覧!B25,①【入力】別紙_職員一覧!$F$13:$F$162,"〇"))</f>
        <v/>
      </c>
      <c r="J25" s="125" t="str">
        <f>IF(B25="","",COUNTIFS(①【入力】別紙_職員一覧!$B$13:$B$162,①事業所別一覧!B25,①【入力】別紙_職員一覧!$K$13:$K$162,"〇"))</f>
        <v/>
      </c>
      <c r="K25" s="125" t="str">
        <f>IF(B25="","",COUNTIFS(①【入力】別紙_職員一覧!$B$13:$B$162,①事業所別一覧!B25,①【入力】別紙_職員一覧!$L$13:$L$162,$K$6))</f>
        <v/>
      </c>
      <c r="L25" s="200"/>
      <c r="M25" s="165"/>
    </row>
    <row r="26" spans="1:16" ht="20.100000000000001" customHeight="1">
      <c r="A26" s="7">
        <v>20</v>
      </c>
      <c r="B26" s="7" t="str">
        <f t="array" ref="B26">IFERROR(IF(INDEX(①【入力】別紙_職員一覧!$B$13:$B$162,MATCH(0,COUNTIF(B$7:B25,①【入力】別紙_職員一覧!$B$13:$B$162),0))=0,"",INDEX(①【入力】別紙_職員一覧!$B$13:$B$162,MATCH(0,COUNTIF(B$7:B25,①【入力】別紙_職員一覧!$B$13:$B$162),0))),"")</f>
        <v/>
      </c>
      <c r="C26" s="137" t="str">
        <f>IF(B26="","",VLOOKUP($B26,①【入力】別紙_職員一覧!$B$1:$Q$162,2,FALSE))</f>
        <v/>
      </c>
      <c r="D26" s="125" t="str">
        <f>IF(B26="","",VLOOKUP($B26,①【入力】別紙_職員一覧!$B$13:$Q$162,3,FALSE))</f>
        <v/>
      </c>
      <c r="E26" s="125" t="str">
        <f>IF(B26="","",VLOOKUP($B26,①【入力】別紙_職員一覧!$B$13:$Q$162,4,FALSE))</f>
        <v/>
      </c>
      <c r="F26" s="153" t="str">
        <f>IF(B26="","",SUMIF(①【入力】別紙_職員一覧!$B$13:$B$162,①事業所別一覧!B26,①【入力】別紙_職員一覧!$Q$13:$Q$162))</f>
        <v/>
      </c>
      <c r="G26" s="153" t="str">
        <f t="shared" si="0"/>
        <v/>
      </c>
      <c r="H26" s="125" t="str">
        <f>IF(B26="","",COUNTIF(①【入力】別紙_職員一覧!$B$13:$B$162,①事業所別一覧!B26))</f>
        <v/>
      </c>
      <c r="I26" s="125" t="str">
        <f>IF(B26="","",COUNTIFS(①【入力】別紙_職員一覧!$B$13:$B$162,①事業所別一覧!B26,①【入力】別紙_職員一覧!$F$13:$F$162,"〇"))</f>
        <v/>
      </c>
      <c r="J26" s="125" t="str">
        <f>IF(B26="","",COUNTIFS(①【入力】別紙_職員一覧!$B$13:$B$162,①事業所別一覧!B26,①【入力】別紙_職員一覧!$K$13:$K$162,"〇"))</f>
        <v/>
      </c>
      <c r="K26" s="125" t="str">
        <f>IF(B26="","",COUNTIFS(①【入力】別紙_職員一覧!$B$13:$B$162,①事業所別一覧!B26,①【入力】別紙_職員一覧!$L$13:$L$162,$K$6))</f>
        <v/>
      </c>
      <c r="L26" s="200"/>
      <c r="M26" s="165"/>
    </row>
    <row r="27" spans="1:16" ht="45.95" customHeight="1">
      <c r="C27" s="164"/>
      <c r="D27" s="165"/>
      <c r="E27" s="137" t="s">
        <v>220</v>
      </c>
      <c r="F27" s="153">
        <f>SUM(F7:F26)</f>
        <v>0</v>
      </c>
      <c r="G27" s="153">
        <f>ROUNDDOWN(F27+ROUNDUP(F27*0.15,0),-3)</f>
        <v>0</v>
      </c>
      <c r="H27" s="125">
        <f>SUM(H7:H26)</f>
        <v>0</v>
      </c>
      <c r="I27" s="125">
        <f>SUM(I7:I26)</f>
        <v>0</v>
      </c>
      <c r="J27" s="125">
        <f>SUM(J7:J26)</f>
        <v>0</v>
      </c>
      <c r="K27" s="125">
        <f>SUM(K7:K26)</f>
        <v>0</v>
      </c>
      <c r="L27" s="200"/>
      <c r="M27" s="165"/>
    </row>
    <row r="28" spans="1:16">
      <c r="G28" s="5" t="s">
        <v>245</v>
      </c>
    </row>
    <row r="29" spans="1:16">
      <c r="G29" s="5" t="s">
        <v>246</v>
      </c>
      <c r="P29" s="6"/>
    </row>
    <row r="30" spans="1:16">
      <c r="P30" s="6"/>
    </row>
    <row r="31" spans="1:16">
      <c r="P31" s="6"/>
    </row>
    <row r="32" spans="1:16">
      <c r="P32" s="6"/>
    </row>
    <row r="33" spans="16:16">
      <c r="P33" s="6"/>
    </row>
    <row r="34" spans="16:16">
      <c r="P34" s="6"/>
    </row>
    <row r="35" spans="16:16">
      <c r="P35" s="6"/>
    </row>
    <row r="37" spans="16:16">
      <c r="P37" s="6"/>
    </row>
    <row r="38" spans="16:16">
      <c r="P38" s="6"/>
    </row>
    <row r="39" spans="16:16">
      <c r="P39" s="6"/>
    </row>
    <row r="40" spans="16:16">
      <c r="P40" s="6"/>
    </row>
    <row r="41" spans="16:16">
      <c r="P41" s="6"/>
    </row>
    <row r="42" spans="16:16">
      <c r="P42" s="6"/>
    </row>
    <row r="43" spans="16:16">
      <c r="P43" s="6"/>
    </row>
    <row r="45" spans="16:16">
      <c r="P45" s="6"/>
    </row>
    <row r="46" spans="16:16">
      <c r="P46" s="6"/>
    </row>
    <row r="47" spans="16:16">
      <c r="P47" s="6"/>
    </row>
    <row r="48" spans="16:16">
      <c r="P48" s="6"/>
    </row>
    <row r="49" spans="16:16">
      <c r="P49" s="6"/>
    </row>
    <row r="50" spans="16:16">
      <c r="P50" s="6"/>
    </row>
    <row r="51" spans="16:16">
      <c r="P51" s="6"/>
    </row>
    <row r="52" spans="16:16">
      <c r="P52" s="6"/>
    </row>
    <row r="58" spans="16:16">
      <c r="P58" s="6"/>
    </row>
    <row r="59" spans="16:16">
      <c r="P59" s="6"/>
    </row>
    <row r="60" spans="16:16">
      <c r="P60" s="6"/>
    </row>
    <row r="62" spans="16:16">
      <c r="P62" s="6"/>
    </row>
    <row r="63" spans="16:16">
      <c r="P63" s="6"/>
    </row>
    <row r="64" spans="16:16">
      <c r="P64" s="6"/>
    </row>
    <row r="65" spans="16:16">
      <c r="P65" s="6"/>
    </row>
    <row r="66" spans="16:16">
      <c r="P66" s="6"/>
    </row>
    <row r="67" spans="16:16">
      <c r="P67" s="6"/>
    </row>
    <row r="68" spans="16:16">
      <c r="P68" s="6"/>
    </row>
    <row r="70" spans="16:16">
      <c r="P70" s="6"/>
    </row>
    <row r="71" spans="16:16">
      <c r="P71" s="6"/>
    </row>
    <row r="72" spans="16:16">
      <c r="P72" s="6"/>
    </row>
    <row r="73" spans="16:16">
      <c r="P73" s="6"/>
    </row>
    <row r="74" spans="16:16">
      <c r="P74" s="6"/>
    </row>
    <row r="75" spans="16:16">
      <c r="P75" s="6"/>
    </row>
    <row r="76" spans="16:16">
      <c r="P76" s="6"/>
    </row>
    <row r="78" spans="16:16">
      <c r="P78" s="6"/>
    </row>
    <row r="79" spans="16:16">
      <c r="P79" s="6"/>
    </row>
    <row r="80" spans="16:16">
      <c r="P80" s="6"/>
    </row>
    <row r="81" spans="16:16">
      <c r="P81" s="6"/>
    </row>
    <row r="82" spans="16:16">
      <c r="P82" s="6"/>
    </row>
    <row r="83" spans="16:16">
      <c r="P83" s="6"/>
    </row>
    <row r="84" spans="16:16">
      <c r="P84" s="6"/>
    </row>
    <row r="86" spans="16:16">
      <c r="P86" s="6"/>
    </row>
    <row r="87" spans="16:16">
      <c r="P87" s="6"/>
    </row>
    <row r="88" spans="16:16">
      <c r="P88" s="6"/>
    </row>
    <row r="89" spans="16:16">
      <c r="P89" s="6"/>
    </row>
    <row r="90" spans="16:16">
      <c r="P90" s="6"/>
    </row>
    <row r="91" spans="16:16">
      <c r="P91" s="6"/>
    </row>
    <row r="92" spans="16:16">
      <c r="P92" s="6"/>
    </row>
    <row r="98" spans="16:16">
      <c r="P98" s="6"/>
    </row>
    <row r="99" spans="16:16">
      <c r="P99" s="6"/>
    </row>
    <row r="100" spans="16:16">
      <c r="P100" s="6"/>
    </row>
    <row r="101" spans="16:16">
      <c r="P101" s="6"/>
    </row>
    <row r="103" spans="16:16">
      <c r="P103" s="6"/>
    </row>
    <row r="104" spans="16:16">
      <c r="P104" s="6"/>
    </row>
    <row r="105" spans="16:16">
      <c r="P105" s="6"/>
    </row>
    <row r="106" spans="16:16">
      <c r="P106" s="6"/>
    </row>
    <row r="107" spans="16:16">
      <c r="P107" s="6"/>
    </row>
    <row r="108" spans="16:16">
      <c r="P108" s="6"/>
    </row>
    <row r="109" spans="16:16">
      <c r="P109" s="6"/>
    </row>
    <row r="111" spans="16:16">
      <c r="P111" s="6"/>
    </row>
    <row r="112" spans="16:16">
      <c r="P112" s="6"/>
    </row>
    <row r="113" spans="16:16">
      <c r="P113" s="6"/>
    </row>
    <row r="114" spans="16:16">
      <c r="P114" s="6"/>
    </row>
    <row r="115" spans="16:16">
      <c r="P115" s="6"/>
    </row>
    <row r="116" spans="16:16">
      <c r="P116" s="6"/>
    </row>
    <row r="117" spans="16:16">
      <c r="P117" s="6"/>
    </row>
  </sheetData>
  <sheetProtection algorithmName="SHA-512" hashValue="uq2XaPUGS8Ke4VwqLEZp4TpUlbZAErobgYNQsQkIzg6YorkdX2BCxQWWxTW+IZqSWfWOdJsE6Ru5AC8LHtBfAw==" saltValue="tO8mHJntzukz887nkjY/yA==" spinCount="100000" sheet="1" objects="1" scenarios="1"/>
  <mergeCells count="2">
    <mergeCell ref="K3:M3"/>
    <mergeCell ref="A1:M1"/>
  </mergeCells>
  <phoneticPr fontId="1"/>
  <pageMargins left="0.51181102362204722" right="0.51181102362204722" top="0.74803149606299213" bottom="0.55118110236220474" header="0.31496062992125984" footer="0.31496062992125984"/>
  <pageSetup paperSize="9" scale="4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FF00"/>
    <pageSetUpPr fitToPage="1"/>
  </sheetPr>
  <dimension ref="B1:AE99"/>
  <sheetViews>
    <sheetView showGridLines="0" view="pageBreakPreview" zoomScaleNormal="100" zoomScaleSheetLayoutView="100" workbookViewId="0">
      <selection activeCell="AC11" sqref="AC11:AD11"/>
    </sheetView>
  </sheetViews>
  <sheetFormatPr defaultColWidth="8.625" defaultRowHeight="13.5"/>
  <cols>
    <col min="1" max="26" width="2.625" style="1" customWidth="1"/>
    <col min="27" max="28" width="3.25" style="1" customWidth="1"/>
    <col min="29" max="33" width="2.625" style="1" customWidth="1"/>
    <col min="34" max="16384" width="8.625" style="1"/>
  </cols>
  <sheetData>
    <row r="1" spans="2:31" ht="12" customHeight="1">
      <c r="B1" s="280" t="s">
        <v>97</v>
      </c>
      <c r="C1" s="280"/>
      <c r="D1" s="280"/>
      <c r="E1" s="280"/>
      <c r="F1" s="280"/>
      <c r="G1" s="280"/>
      <c r="H1" s="280"/>
      <c r="I1" s="280"/>
      <c r="J1" s="280"/>
      <c r="K1" s="280"/>
      <c r="L1" s="280"/>
      <c r="M1" s="280"/>
      <c r="N1" s="280"/>
      <c r="O1" s="280"/>
      <c r="P1" s="280"/>
      <c r="Q1" s="280"/>
      <c r="R1" s="280"/>
      <c r="S1" s="280"/>
      <c r="T1" s="280"/>
      <c r="U1" s="280"/>
      <c r="V1" s="280"/>
      <c r="W1" s="280"/>
      <c r="X1" s="280"/>
      <c r="Y1" s="280"/>
      <c r="Z1" s="280"/>
      <c r="AA1" s="280"/>
      <c r="AB1" s="280"/>
      <c r="AC1" s="280"/>
      <c r="AD1" s="280"/>
    </row>
    <row r="2" spans="2:31" ht="12" customHeight="1">
      <c r="B2" s="280"/>
      <c r="C2" s="280"/>
      <c r="D2" s="280"/>
      <c r="E2" s="280"/>
      <c r="F2" s="280"/>
      <c r="G2" s="280"/>
      <c r="H2" s="280"/>
      <c r="I2" s="280"/>
      <c r="J2" s="280"/>
      <c r="K2" s="280"/>
      <c r="L2" s="280"/>
      <c r="M2" s="280"/>
      <c r="N2" s="280"/>
      <c r="O2" s="280"/>
      <c r="P2" s="280"/>
      <c r="Q2" s="280"/>
      <c r="R2" s="280"/>
      <c r="S2" s="280"/>
      <c r="T2" s="280"/>
      <c r="U2" s="280"/>
      <c r="V2" s="280"/>
      <c r="W2" s="280"/>
      <c r="X2" s="280"/>
      <c r="Y2" s="280"/>
      <c r="Z2" s="280"/>
      <c r="AA2" s="280"/>
      <c r="AB2" s="280"/>
      <c r="AC2" s="280"/>
      <c r="AD2" s="280"/>
    </row>
    <row r="3" spans="2:31" s="126" customFormat="1" ht="21.95" customHeight="1">
      <c r="C3" s="127"/>
      <c r="V3" s="128" t="str">
        <f>【入力シート】!J5</f>
        <v>令和</v>
      </c>
      <c r="W3" s="128"/>
      <c r="X3" s="163" t="str">
        <f>IF(【入力シート】!L5="","",【入力シート】!L5)</f>
        <v/>
      </c>
      <c r="Y3" s="128" t="s">
        <v>42</v>
      </c>
      <c r="Z3" s="331" t="str">
        <f>IF(【入力シート】!O5="","",【入力シート】!O5)</f>
        <v/>
      </c>
      <c r="AA3" s="331"/>
      <c r="AB3" s="128" t="s">
        <v>43</v>
      </c>
      <c r="AC3" s="331" t="str">
        <f>IF(【入力シート】!S5="","",【入力シート】!S5)</f>
        <v/>
      </c>
      <c r="AD3" s="331"/>
      <c r="AE3" s="128" t="s">
        <v>10</v>
      </c>
    </row>
    <row r="4" spans="2:31" ht="6" customHeight="1"/>
    <row r="5" spans="2:31" ht="18" customHeight="1">
      <c r="C5" s="2"/>
      <c r="L5" s="1" t="s">
        <v>1</v>
      </c>
      <c r="P5" s="302" t="str">
        <f>IF(【入力シート】!J22="","",【入力シート】!J22)</f>
        <v/>
      </c>
      <c r="Q5" s="302"/>
      <c r="R5" s="302"/>
      <c r="S5" s="302"/>
      <c r="T5" s="302"/>
      <c r="U5" s="302"/>
      <c r="V5" s="302"/>
      <c r="W5" s="302"/>
      <c r="X5" s="302"/>
      <c r="Y5" s="302"/>
      <c r="Z5" s="302"/>
      <c r="AA5" s="302"/>
      <c r="AB5" s="302"/>
      <c r="AC5" s="302"/>
      <c r="AD5" s="302"/>
      <c r="AE5" s="302"/>
    </row>
    <row r="6" spans="2:31" ht="6" customHeight="1"/>
    <row r="7" spans="2:31">
      <c r="B7" s="281" t="str">
        <f>"　"&amp;【入力シート】!C1&amp;【入力シート】!D1&amp;"年度品川区障害福祉サービス等居住支援手当事業補助金の交付申請にあたり、次の項目を確認したことを報告します。"</f>
        <v>　令和7年度品川区障害福祉サービス等居住支援手当事業補助金の交付申請にあたり、次の項目を確認したことを報告します。</v>
      </c>
      <c r="C7" s="281"/>
      <c r="D7" s="281"/>
      <c r="E7" s="281"/>
      <c r="F7" s="281"/>
      <c r="G7" s="281"/>
      <c r="H7" s="281"/>
      <c r="I7" s="281"/>
      <c r="J7" s="281"/>
      <c r="K7" s="281"/>
      <c r="L7" s="281"/>
      <c r="M7" s="281"/>
      <c r="N7" s="281"/>
      <c r="O7" s="281"/>
      <c r="P7" s="281"/>
      <c r="Q7" s="281"/>
      <c r="R7" s="281"/>
      <c r="S7" s="281"/>
      <c r="T7" s="281"/>
      <c r="U7" s="281"/>
      <c r="V7" s="281"/>
      <c r="W7" s="281"/>
      <c r="X7" s="281"/>
      <c r="Y7" s="281"/>
      <c r="Z7" s="281"/>
      <c r="AA7" s="281"/>
      <c r="AB7" s="281"/>
      <c r="AC7" s="281"/>
      <c r="AD7" s="281"/>
    </row>
    <row r="8" spans="2:31">
      <c r="B8" s="281"/>
      <c r="C8" s="281"/>
      <c r="D8" s="281"/>
      <c r="E8" s="281"/>
      <c r="F8" s="281"/>
      <c r="G8" s="281"/>
      <c r="H8" s="281"/>
      <c r="I8" s="281"/>
      <c r="J8" s="281"/>
      <c r="K8" s="281"/>
      <c r="L8" s="281"/>
      <c r="M8" s="281"/>
      <c r="N8" s="281"/>
      <c r="O8" s="281"/>
      <c r="P8" s="281"/>
      <c r="Q8" s="281"/>
      <c r="R8" s="281"/>
      <c r="S8" s="281"/>
      <c r="T8" s="281"/>
      <c r="U8" s="281"/>
      <c r="V8" s="281"/>
      <c r="W8" s="281"/>
      <c r="X8" s="281"/>
      <c r="Y8" s="281"/>
      <c r="Z8" s="281"/>
      <c r="AA8" s="281"/>
      <c r="AB8" s="281"/>
      <c r="AC8" s="281"/>
      <c r="AD8" s="281"/>
    </row>
    <row r="9" spans="2:31" ht="5.45" customHeight="1">
      <c r="B9" s="9"/>
      <c r="C9" s="9"/>
      <c r="D9" s="9"/>
      <c r="E9" s="9"/>
      <c r="F9" s="9"/>
      <c r="G9" s="9"/>
      <c r="H9" s="9"/>
      <c r="I9" s="9"/>
      <c r="J9" s="9"/>
      <c r="K9" s="9"/>
      <c r="L9" s="9"/>
      <c r="M9" s="9"/>
      <c r="N9" s="9"/>
      <c r="O9" s="9"/>
      <c r="P9" s="9"/>
      <c r="Q9" s="9"/>
      <c r="R9" s="9"/>
      <c r="S9" s="9"/>
      <c r="T9" s="9"/>
      <c r="U9" s="9"/>
      <c r="V9" s="9"/>
      <c r="W9" s="9"/>
      <c r="X9" s="9"/>
      <c r="Y9" s="9"/>
      <c r="Z9" s="9"/>
      <c r="AA9" s="9"/>
      <c r="AB9" s="9"/>
      <c r="AC9" s="9"/>
      <c r="AD9" s="9"/>
    </row>
    <row r="10" spans="2:31" ht="20.100000000000001" customHeight="1">
      <c r="B10" s="13" t="s">
        <v>98</v>
      </c>
      <c r="C10" s="14"/>
      <c r="D10" s="14"/>
      <c r="E10" s="14"/>
      <c r="F10" s="15"/>
      <c r="G10" s="16"/>
      <c r="H10" s="16"/>
      <c r="I10" s="16"/>
      <c r="J10" s="16"/>
      <c r="K10" s="16"/>
      <c r="L10" s="16"/>
      <c r="M10" s="16"/>
      <c r="N10" s="16"/>
      <c r="O10" s="16"/>
      <c r="P10" s="16"/>
      <c r="Q10" s="16"/>
      <c r="R10" s="16"/>
      <c r="S10" s="16"/>
      <c r="T10" s="16"/>
      <c r="U10" s="16"/>
      <c r="V10" s="16"/>
      <c r="W10" s="16"/>
      <c r="X10" s="16"/>
      <c r="Y10" s="16"/>
      <c r="Z10" s="16"/>
      <c r="AA10" s="16"/>
      <c r="AB10" s="16"/>
      <c r="AC10" s="17"/>
      <c r="AD10" s="18"/>
    </row>
    <row r="11" spans="2:31" ht="33" customHeight="1">
      <c r="B11" s="22" t="s">
        <v>99</v>
      </c>
      <c r="C11" s="23"/>
      <c r="D11" s="23"/>
      <c r="E11" s="24"/>
      <c r="F11" s="328" t="s">
        <v>100</v>
      </c>
      <c r="G11" s="329"/>
      <c r="H11" s="329"/>
      <c r="I11" s="329"/>
      <c r="J11" s="329"/>
      <c r="K11" s="329"/>
      <c r="L11" s="329"/>
      <c r="M11" s="329"/>
      <c r="N11" s="329"/>
      <c r="O11" s="329"/>
      <c r="P11" s="329"/>
      <c r="Q11" s="329"/>
      <c r="R11" s="329"/>
      <c r="S11" s="329"/>
      <c r="T11" s="329"/>
      <c r="U11" s="329"/>
      <c r="V11" s="329"/>
      <c r="W11" s="329"/>
      <c r="X11" s="329"/>
      <c r="Y11" s="329"/>
      <c r="Z11" s="329"/>
      <c r="AA11" s="329"/>
      <c r="AB11" s="330"/>
      <c r="AC11" s="332" t="s">
        <v>204</v>
      </c>
      <c r="AD11" s="333"/>
    </row>
    <row r="12" spans="2:31" ht="69" customHeight="1">
      <c r="B12" s="29" t="s">
        <v>102</v>
      </c>
      <c r="C12" s="30"/>
      <c r="D12" s="30"/>
      <c r="E12" s="31"/>
      <c r="F12" s="328" t="s">
        <v>288</v>
      </c>
      <c r="G12" s="329"/>
      <c r="H12" s="329"/>
      <c r="I12" s="329"/>
      <c r="J12" s="329"/>
      <c r="K12" s="329"/>
      <c r="L12" s="329"/>
      <c r="M12" s="329"/>
      <c r="N12" s="329"/>
      <c r="O12" s="329"/>
      <c r="P12" s="329"/>
      <c r="Q12" s="329"/>
      <c r="R12" s="329"/>
      <c r="S12" s="329"/>
      <c r="T12" s="329"/>
      <c r="U12" s="329"/>
      <c r="V12" s="329"/>
      <c r="W12" s="329"/>
      <c r="X12" s="329"/>
      <c r="Y12" s="329"/>
      <c r="Z12" s="329"/>
      <c r="AA12" s="329"/>
      <c r="AB12" s="330"/>
      <c r="AC12" s="332" t="s">
        <v>204</v>
      </c>
      <c r="AD12" s="333"/>
    </row>
    <row r="13" spans="2:31" ht="33" customHeight="1">
      <c r="B13" s="26"/>
      <c r="C13" s="27"/>
      <c r="D13" s="27"/>
      <c r="E13" s="28"/>
      <c r="F13" s="328" t="s">
        <v>289</v>
      </c>
      <c r="G13" s="329"/>
      <c r="H13" s="329"/>
      <c r="I13" s="329"/>
      <c r="J13" s="329"/>
      <c r="K13" s="329"/>
      <c r="L13" s="329"/>
      <c r="M13" s="329"/>
      <c r="N13" s="329"/>
      <c r="O13" s="329"/>
      <c r="P13" s="329"/>
      <c r="Q13" s="329"/>
      <c r="R13" s="329"/>
      <c r="S13" s="329"/>
      <c r="T13" s="329"/>
      <c r="U13" s="329"/>
      <c r="V13" s="329"/>
      <c r="W13" s="329"/>
      <c r="X13" s="329"/>
      <c r="Y13" s="329"/>
      <c r="Z13" s="329"/>
      <c r="AA13" s="329"/>
      <c r="AB13" s="330"/>
      <c r="AC13" s="332" t="s">
        <v>204</v>
      </c>
      <c r="AD13" s="333"/>
    </row>
    <row r="14" spans="2:31" ht="62.45" customHeight="1">
      <c r="B14" s="348" t="s">
        <v>122</v>
      </c>
      <c r="C14" s="349"/>
      <c r="D14" s="349"/>
      <c r="E14" s="350"/>
      <c r="F14" s="328" t="s">
        <v>290</v>
      </c>
      <c r="G14" s="329"/>
      <c r="H14" s="329"/>
      <c r="I14" s="329"/>
      <c r="J14" s="329"/>
      <c r="K14" s="329"/>
      <c r="L14" s="329"/>
      <c r="M14" s="329"/>
      <c r="N14" s="329"/>
      <c r="O14" s="329"/>
      <c r="P14" s="329"/>
      <c r="Q14" s="329"/>
      <c r="R14" s="329"/>
      <c r="S14" s="329"/>
      <c r="T14" s="329"/>
      <c r="U14" s="329"/>
      <c r="V14" s="329"/>
      <c r="W14" s="329"/>
      <c r="X14" s="329"/>
      <c r="Y14" s="329"/>
      <c r="Z14" s="329"/>
      <c r="AA14" s="329"/>
      <c r="AB14" s="330"/>
      <c r="AC14" s="332" t="s">
        <v>204</v>
      </c>
      <c r="AD14" s="333"/>
    </row>
    <row r="15" spans="2:31" ht="39.75" customHeight="1">
      <c r="B15" s="348"/>
      <c r="C15" s="349"/>
      <c r="D15" s="349"/>
      <c r="E15" s="350"/>
      <c r="F15" s="328" t="s">
        <v>291</v>
      </c>
      <c r="G15" s="329"/>
      <c r="H15" s="329"/>
      <c r="I15" s="329"/>
      <c r="J15" s="329"/>
      <c r="K15" s="329"/>
      <c r="L15" s="329"/>
      <c r="M15" s="329"/>
      <c r="N15" s="329"/>
      <c r="O15" s="329"/>
      <c r="P15" s="329"/>
      <c r="Q15" s="329"/>
      <c r="R15" s="329"/>
      <c r="S15" s="329"/>
      <c r="T15" s="329"/>
      <c r="U15" s="329"/>
      <c r="V15" s="329"/>
      <c r="W15" s="329"/>
      <c r="X15" s="329"/>
      <c r="Y15" s="329"/>
      <c r="Z15" s="329"/>
      <c r="AA15" s="329"/>
      <c r="AB15" s="330"/>
      <c r="AC15" s="332" t="s">
        <v>204</v>
      </c>
      <c r="AD15" s="333"/>
    </row>
    <row r="16" spans="2:31" ht="110.1" customHeight="1">
      <c r="B16" s="336" t="s">
        <v>104</v>
      </c>
      <c r="C16" s="337"/>
      <c r="D16" s="337"/>
      <c r="E16" s="338"/>
      <c r="F16" s="328" t="s">
        <v>295</v>
      </c>
      <c r="G16" s="329"/>
      <c r="H16" s="329"/>
      <c r="I16" s="329"/>
      <c r="J16" s="329"/>
      <c r="K16" s="329"/>
      <c r="L16" s="329"/>
      <c r="M16" s="329"/>
      <c r="N16" s="329"/>
      <c r="O16" s="329"/>
      <c r="P16" s="329"/>
      <c r="Q16" s="329"/>
      <c r="R16" s="329"/>
      <c r="S16" s="329"/>
      <c r="T16" s="329"/>
      <c r="U16" s="329"/>
      <c r="V16" s="329"/>
      <c r="W16" s="329"/>
      <c r="X16" s="329"/>
      <c r="Y16" s="329"/>
      <c r="Z16" s="329"/>
      <c r="AA16" s="329"/>
      <c r="AB16" s="330"/>
      <c r="AC16" s="332" t="s">
        <v>204</v>
      </c>
      <c r="AD16" s="333"/>
    </row>
    <row r="17" spans="2:30" ht="48" customHeight="1">
      <c r="B17" s="339"/>
      <c r="C17" s="340"/>
      <c r="D17" s="340"/>
      <c r="E17" s="341"/>
      <c r="F17" s="345" t="s">
        <v>137</v>
      </c>
      <c r="G17" s="346"/>
      <c r="H17" s="346"/>
      <c r="I17" s="346"/>
      <c r="J17" s="346"/>
      <c r="K17" s="346"/>
      <c r="L17" s="346"/>
      <c r="M17" s="346"/>
      <c r="N17" s="346"/>
      <c r="O17" s="346"/>
      <c r="P17" s="346"/>
      <c r="Q17" s="346"/>
      <c r="R17" s="346"/>
      <c r="S17" s="346"/>
      <c r="T17" s="346"/>
      <c r="U17" s="346"/>
      <c r="V17" s="346"/>
      <c r="W17" s="346"/>
      <c r="X17" s="346"/>
      <c r="Y17" s="346"/>
      <c r="Z17" s="346"/>
      <c r="AA17" s="346"/>
      <c r="AB17" s="347"/>
      <c r="AC17" s="332" t="s">
        <v>204</v>
      </c>
      <c r="AD17" s="333"/>
    </row>
    <row r="18" spans="2:30" ht="18" customHeight="1">
      <c r="B18" s="342"/>
      <c r="C18" s="343"/>
      <c r="D18" s="343"/>
      <c r="E18" s="344"/>
      <c r="F18" s="328" t="s">
        <v>292</v>
      </c>
      <c r="G18" s="329"/>
      <c r="H18" s="329"/>
      <c r="I18" s="329"/>
      <c r="J18" s="329"/>
      <c r="K18" s="329"/>
      <c r="L18" s="329"/>
      <c r="M18" s="329"/>
      <c r="N18" s="329"/>
      <c r="O18" s="329"/>
      <c r="P18" s="329"/>
      <c r="Q18" s="329"/>
      <c r="R18" s="329"/>
      <c r="S18" s="329"/>
      <c r="T18" s="329"/>
      <c r="U18" s="329"/>
      <c r="V18" s="329"/>
      <c r="W18" s="329"/>
      <c r="X18" s="329"/>
      <c r="Y18" s="329"/>
      <c r="Z18" s="329"/>
      <c r="AA18" s="329"/>
      <c r="AB18" s="330"/>
      <c r="AC18" s="332" t="s">
        <v>204</v>
      </c>
      <c r="AD18" s="333"/>
    </row>
    <row r="19" spans="2:30" ht="20.100000000000001" customHeight="1">
      <c r="B19" s="19" t="s">
        <v>211</v>
      </c>
      <c r="C19" s="20"/>
      <c r="D19" s="20"/>
      <c r="E19" s="20"/>
      <c r="F19" s="21"/>
      <c r="G19" s="21"/>
      <c r="H19" s="21"/>
      <c r="I19" s="21"/>
      <c r="J19" s="21"/>
      <c r="K19" s="21"/>
      <c r="L19" s="21"/>
      <c r="M19" s="21"/>
      <c r="N19" s="21"/>
      <c r="O19" s="21"/>
      <c r="P19" s="21"/>
      <c r="Q19" s="21"/>
      <c r="R19" s="21"/>
      <c r="S19" s="21"/>
      <c r="T19" s="21"/>
      <c r="U19" s="21"/>
      <c r="V19" s="21"/>
      <c r="W19" s="21"/>
      <c r="X19" s="21"/>
      <c r="Y19" s="21"/>
      <c r="Z19" s="21"/>
      <c r="AA19" s="21"/>
      <c r="AB19" s="21"/>
      <c r="AC19" s="334"/>
      <c r="AD19" s="335"/>
    </row>
    <row r="20" spans="2:30" ht="41.45" customHeight="1">
      <c r="B20" s="22" t="s">
        <v>105</v>
      </c>
      <c r="C20" s="23"/>
      <c r="D20" s="23"/>
      <c r="E20" s="23"/>
      <c r="F20" s="328" t="s">
        <v>212</v>
      </c>
      <c r="G20" s="329"/>
      <c r="H20" s="329"/>
      <c r="I20" s="329"/>
      <c r="J20" s="329"/>
      <c r="K20" s="329"/>
      <c r="L20" s="329"/>
      <c r="M20" s="329"/>
      <c r="N20" s="329"/>
      <c r="O20" s="329"/>
      <c r="P20" s="329"/>
      <c r="Q20" s="329"/>
      <c r="R20" s="329"/>
      <c r="S20" s="329"/>
      <c r="T20" s="329"/>
      <c r="U20" s="329"/>
      <c r="V20" s="329"/>
      <c r="W20" s="329"/>
      <c r="X20" s="329"/>
      <c r="Y20" s="329"/>
      <c r="Z20" s="329"/>
      <c r="AA20" s="329"/>
      <c r="AB20" s="330"/>
      <c r="AC20" s="332" t="s">
        <v>204</v>
      </c>
      <c r="AD20" s="333"/>
    </row>
    <row r="21" spans="2:30" ht="75" customHeight="1">
      <c r="B21" s="22" t="s">
        <v>123</v>
      </c>
      <c r="C21" s="23"/>
      <c r="D21" s="120"/>
      <c r="E21" s="120"/>
      <c r="F21" s="328" t="s">
        <v>293</v>
      </c>
      <c r="G21" s="329"/>
      <c r="H21" s="329"/>
      <c r="I21" s="329"/>
      <c r="J21" s="329"/>
      <c r="K21" s="329"/>
      <c r="L21" s="329"/>
      <c r="M21" s="329"/>
      <c r="N21" s="329"/>
      <c r="O21" s="329"/>
      <c r="P21" s="329"/>
      <c r="Q21" s="329"/>
      <c r="R21" s="329"/>
      <c r="S21" s="329"/>
      <c r="T21" s="329"/>
      <c r="U21" s="329"/>
      <c r="V21" s="329"/>
      <c r="W21" s="329"/>
      <c r="X21" s="329"/>
      <c r="Y21" s="329"/>
      <c r="Z21" s="329"/>
      <c r="AA21" s="329"/>
      <c r="AB21" s="330"/>
      <c r="AC21" s="332" t="s">
        <v>204</v>
      </c>
      <c r="AD21" s="333"/>
    </row>
    <row r="22" spans="2:30" ht="33" customHeight="1">
      <c r="B22" s="26" t="s">
        <v>124</v>
      </c>
      <c r="C22" s="27"/>
      <c r="D22" s="120"/>
      <c r="E22" s="120"/>
      <c r="F22" s="328" t="s">
        <v>202</v>
      </c>
      <c r="G22" s="329"/>
      <c r="H22" s="329"/>
      <c r="I22" s="329"/>
      <c r="J22" s="329"/>
      <c r="K22" s="329"/>
      <c r="L22" s="329"/>
      <c r="M22" s="329"/>
      <c r="N22" s="329"/>
      <c r="O22" s="329"/>
      <c r="P22" s="329"/>
      <c r="Q22" s="329"/>
      <c r="R22" s="329"/>
      <c r="S22" s="329"/>
      <c r="T22" s="329"/>
      <c r="U22" s="329"/>
      <c r="V22" s="329"/>
      <c r="W22" s="329"/>
      <c r="X22" s="329"/>
      <c r="Y22" s="329"/>
      <c r="Z22" s="329"/>
      <c r="AA22" s="329"/>
      <c r="AB22" s="330"/>
      <c r="AC22" s="332" t="s">
        <v>204</v>
      </c>
      <c r="AD22" s="333"/>
    </row>
    <row r="23" spans="2:30" ht="15.95" customHeight="1">
      <c r="C23" s="4"/>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2"/>
      <c r="AD23" s="12"/>
    </row>
    <row r="24" spans="2:30" ht="9.9499999999999993" customHeight="1">
      <c r="C24" s="2"/>
    </row>
    <row r="25" spans="2:30">
      <c r="B25" s="4"/>
      <c r="C25" s="4"/>
      <c r="D25" s="4"/>
      <c r="E25" s="4"/>
      <c r="F25" s="4"/>
      <c r="G25" s="4"/>
      <c r="H25" s="4"/>
      <c r="I25" s="4"/>
      <c r="J25" s="4"/>
      <c r="K25" s="4"/>
      <c r="L25" s="4"/>
      <c r="M25" s="4"/>
      <c r="N25" s="4"/>
      <c r="O25" s="4"/>
      <c r="P25" s="4"/>
      <c r="Q25" s="4"/>
      <c r="R25" s="4"/>
      <c r="S25" s="4"/>
      <c r="T25" s="4"/>
      <c r="U25" s="4"/>
      <c r="V25" s="4"/>
      <c r="W25" s="4"/>
      <c r="X25" s="4"/>
      <c r="Y25" s="4"/>
      <c r="Z25" s="4"/>
      <c r="AA25" s="4"/>
      <c r="AB25" s="4"/>
    </row>
    <row r="26" spans="2:30">
      <c r="B26" s="4"/>
      <c r="C26" s="4"/>
      <c r="D26" s="4"/>
      <c r="E26" s="4"/>
      <c r="F26" s="4"/>
      <c r="G26" s="4"/>
      <c r="H26" s="4"/>
      <c r="I26" s="4"/>
      <c r="J26" s="4"/>
      <c r="K26" s="4"/>
      <c r="L26" s="4"/>
      <c r="M26" s="4"/>
      <c r="N26" s="4"/>
      <c r="O26" s="4"/>
      <c r="P26" s="4"/>
      <c r="Q26" s="4"/>
      <c r="R26" s="4"/>
      <c r="S26" s="4"/>
      <c r="T26" s="4"/>
      <c r="U26" s="4"/>
      <c r="V26" s="4"/>
      <c r="W26" s="4"/>
      <c r="X26" s="4"/>
      <c r="Y26" s="4"/>
      <c r="Z26" s="4"/>
      <c r="AA26" s="4"/>
      <c r="AB26" s="4"/>
    </row>
    <row r="27" spans="2:30">
      <c r="B27" s="4"/>
      <c r="C27" s="4"/>
      <c r="D27" s="4"/>
      <c r="E27" s="4"/>
      <c r="F27" s="4"/>
      <c r="G27" s="4"/>
      <c r="H27" s="4"/>
      <c r="I27" s="4"/>
      <c r="J27" s="4"/>
      <c r="K27" s="4"/>
      <c r="L27" s="4"/>
      <c r="M27" s="4"/>
      <c r="N27" s="4"/>
      <c r="O27" s="4"/>
      <c r="P27" s="4"/>
      <c r="Q27" s="4"/>
      <c r="R27" s="4"/>
      <c r="S27" s="4"/>
      <c r="T27" s="4"/>
      <c r="U27" s="4"/>
      <c r="V27" s="4"/>
      <c r="W27" s="4"/>
      <c r="X27" s="4"/>
      <c r="Y27" s="4"/>
      <c r="Z27" s="4"/>
      <c r="AA27" s="4"/>
      <c r="AB27" s="4"/>
    </row>
    <row r="28" spans="2:30">
      <c r="B28" s="4"/>
      <c r="C28" s="4"/>
      <c r="D28" s="4"/>
      <c r="E28" s="4"/>
      <c r="F28" s="4"/>
      <c r="G28" s="4"/>
      <c r="H28" s="4"/>
      <c r="I28" s="4"/>
      <c r="J28" s="4"/>
      <c r="K28" s="4"/>
      <c r="L28" s="4"/>
      <c r="M28" s="4"/>
      <c r="N28" s="4"/>
      <c r="O28" s="4"/>
      <c r="P28" s="4"/>
      <c r="Q28" s="4"/>
      <c r="R28" s="4"/>
      <c r="S28" s="4"/>
      <c r="T28" s="4"/>
      <c r="U28" s="4"/>
      <c r="V28" s="4"/>
      <c r="W28" s="4"/>
      <c r="X28" s="4"/>
      <c r="Y28" s="4"/>
      <c r="Z28" s="4"/>
      <c r="AA28" s="4"/>
      <c r="AB28" s="4"/>
    </row>
    <row r="29" spans="2:30">
      <c r="B29" s="4"/>
      <c r="C29" s="4"/>
      <c r="D29" s="4"/>
      <c r="E29" s="4"/>
      <c r="F29" s="4"/>
      <c r="G29" s="4"/>
      <c r="H29" s="4"/>
      <c r="I29" s="4"/>
      <c r="J29" s="4"/>
      <c r="K29" s="4"/>
      <c r="L29" s="4"/>
      <c r="M29" s="4"/>
      <c r="N29" s="4"/>
      <c r="O29" s="4"/>
      <c r="P29" s="4"/>
      <c r="Q29" s="4"/>
      <c r="R29" s="4"/>
      <c r="S29" s="4"/>
      <c r="T29" s="4"/>
      <c r="U29" s="4"/>
      <c r="V29" s="4"/>
      <c r="W29" s="4"/>
      <c r="X29" s="4"/>
      <c r="Y29" s="4"/>
      <c r="Z29" s="4"/>
      <c r="AA29" s="4"/>
      <c r="AB29" s="4"/>
    </row>
    <row r="30" spans="2:30">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spans="2:30">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2:30">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spans="2:28">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2:28">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2:28">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2:28">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2:28">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2:28">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2:28">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2:28">
      <c r="B40" s="4"/>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2:28">
      <c r="B41" s="4"/>
      <c r="C41" s="4"/>
      <c r="D41" s="4"/>
      <c r="E41" s="4"/>
      <c r="F41" s="4"/>
      <c r="G41" s="4"/>
      <c r="H41" s="4"/>
      <c r="I41" s="4"/>
      <c r="J41" s="4"/>
      <c r="K41" s="4"/>
      <c r="L41" s="4"/>
      <c r="M41" s="4"/>
      <c r="N41" s="4"/>
      <c r="O41" s="4"/>
      <c r="P41" s="4"/>
      <c r="Q41" s="4"/>
      <c r="R41" s="4"/>
      <c r="S41" s="4"/>
      <c r="T41" s="4"/>
      <c r="U41" s="4"/>
      <c r="V41" s="4"/>
      <c r="W41" s="4"/>
      <c r="X41" s="4"/>
      <c r="Y41" s="4"/>
      <c r="Z41" s="4"/>
      <c r="AA41" s="4"/>
      <c r="AB41" s="4"/>
    </row>
    <row r="42" spans="2:28">
      <c r="B42" s="4"/>
      <c r="C42" s="4"/>
      <c r="D42" s="4"/>
      <c r="E42" s="4"/>
      <c r="F42" s="4"/>
      <c r="G42" s="4"/>
      <c r="H42" s="4"/>
      <c r="I42" s="4"/>
      <c r="J42" s="4"/>
      <c r="K42" s="4"/>
      <c r="L42" s="4"/>
      <c r="M42" s="4"/>
      <c r="N42" s="4"/>
      <c r="O42" s="4"/>
      <c r="P42" s="4"/>
      <c r="Q42" s="4"/>
      <c r="R42" s="4"/>
      <c r="S42" s="4"/>
      <c r="T42" s="4"/>
      <c r="U42" s="4"/>
      <c r="V42" s="4"/>
      <c r="W42" s="4"/>
      <c r="X42" s="4"/>
      <c r="Y42" s="4"/>
      <c r="Z42" s="4"/>
      <c r="AA42" s="4"/>
      <c r="AB42" s="4"/>
    </row>
    <row r="43" spans="2:28">
      <c r="B43" s="4"/>
      <c r="C43" s="4"/>
      <c r="D43" s="4"/>
      <c r="E43" s="4"/>
      <c r="F43" s="4"/>
      <c r="G43" s="4"/>
      <c r="H43" s="4"/>
      <c r="I43" s="4"/>
      <c r="J43" s="4"/>
      <c r="K43" s="4"/>
      <c r="L43" s="4"/>
      <c r="M43" s="4"/>
      <c r="N43" s="4"/>
      <c r="O43" s="4"/>
      <c r="P43" s="4"/>
      <c r="Q43" s="4"/>
      <c r="R43" s="4"/>
      <c r="S43" s="4"/>
      <c r="T43" s="4"/>
      <c r="U43" s="4"/>
      <c r="V43" s="4"/>
      <c r="W43" s="4"/>
      <c r="X43" s="4"/>
      <c r="Y43" s="4"/>
      <c r="Z43" s="4"/>
      <c r="AA43" s="4"/>
      <c r="AB43" s="4"/>
    </row>
    <row r="44" spans="2:28">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spans="2:28">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2:28">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spans="2:28">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2:28">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spans="2:28">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2:28">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spans="2:28">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2:28">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spans="2:28">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spans="2:28">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spans="2:28">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spans="2:28">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spans="2:28">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spans="2:28">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spans="2:28">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2:28">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2:28">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2:28">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2:28">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2:28">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2:28">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spans="2:28">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spans="2:28">
      <c r="B67" s="4"/>
      <c r="C67" s="4"/>
      <c r="D67" s="4"/>
      <c r="E67" s="4"/>
      <c r="F67" s="4"/>
      <c r="G67" s="4"/>
      <c r="H67" s="4"/>
      <c r="I67" s="4"/>
      <c r="J67" s="4"/>
      <c r="K67" s="4"/>
      <c r="L67" s="4"/>
      <c r="M67" s="4"/>
      <c r="N67" s="4"/>
      <c r="O67" s="4"/>
      <c r="P67" s="4"/>
      <c r="Q67" s="4"/>
      <c r="R67" s="4"/>
      <c r="S67" s="4"/>
      <c r="T67" s="4"/>
      <c r="U67" s="4"/>
      <c r="V67" s="4"/>
      <c r="W67" s="4"/>
      <c r="X67" s="4"/>
      <c r="Y67" s="4"/>
      <c r="Z67" s="4"/>
      <c r="AA67" s="4"/>
      <c r="AB67" s="4"/>
    </row>
    <row r="68" spans="2:28">
      <c r="B68" s="4"/>
      <c r="C68" s="4"/>
      <c r="D68" s="4"/>
      <c r="E68" s="4"/>
      <c r="F68" s="4"/>
      <c r="G68" s="4"/>
      <c r="H68" s="4"/>
      <c r="I68" s="4"/>
      <c r="J68" s="4"/>
      <c r="K68" s="4"/>
      <c r="L68" s="4"/>
      <c r="M68" s="4"/>
      <c r="N68" s="4"/>
      <c r="O68" s="4"/>
      <c r="P68" s="4"/>
      <c r="Q68" s="4"/>
      <c r="R68" s="4"/>
      <c r="S68" s="4"/>
      <c r="T68" s="4"/>
      <c r="U68" s="4"/>
      <c r="V68" s="4"/>
      <c r="W68" s="4"/>
      <c r="X68" s="4"/>
      <c r="Y68" s="4"/>
      <c r="Z68" s="4"/>
      <c r="AA68" s="4"/>
      <c r="AB68" s="4"/>
    </row>
    <row r="69" spans="2:28">
      <c r="B69" s="4"/>
      <c r="C69" s="4"/>
      <c r="D69" s="4"/>
      <c r="E69" s="4"/>
      <c r="F69" s="4"/>
      <c r="G69" s="4"/>
      <c r="H69" s="4"/>
      <c r="I69" s="4"/>
      <c r="J69" s="4"/>
      <c r="K69" s="4"/>
      <c r="L69" s="4"/>
      <c r="M69" s="4"/>
      <c r="N69" s="4"/>
      <c r="O69" s="4"/>
      <c r="P69" s="4"/>
      <c r="Q69" s="4"/>
      <c r="R69" s="4"/>
      <c r="S69" s="4"/>
      <c r="T69" s="4"/>
      <c r="U69" s="4"/>
      <c r="V69" s="4"/>
      <c r="W69" s="4"/>
      <c r="X69" s="4"/>
      <c r="Y69" s="4"/>
      <c r="Z69" s="4"/>
      <c r="AA69" s="4"/>
      <c r="AB69" s="4"/>
    </row>
    <row r="70" spans="2:28">
      <c r="B70" s="4"/>
      <c r="C70" s="4"/>
      <c r="D70" s="4"/>
      <c r="E70" s="4"/>
      <c r="F70" s="4"/>
      <c r="G70" s="4"/>
      <c r="H70" s="4"/>
      <c r="I70" s="4"/>
      <c r="J70" s="4"/>
      <c r="K70" s="4"/>
      <c r="L70" s="4"/>
      <c r="M70" s="4"/>
      <c r="N70" s="4"/>
      <c r="O70" s="4"/>
      <c r="P70" s="4"/>
      <c r="Q70" s="4"/>
      <c r="R70" s="4"/>
      <c r="S70" s="4"/>
      <c r="T70" s="4"/>
      <c r="U70" s="4"/>
      <c r="V70" s="4"/>
      <c r="W70" s="4"/>
      <c r="X70" s="4"/>
      <c r="Y70" s="4"/>
      <c r="Z70" s="4"/>
      <c r="AA70" s="4"/>
      <c r="AB70" s="4"/>
    </row>
    <row r="71" spans="2:28">
      <c r="B71" s="4"/>
      <c r="C71" s="4"/>
      <c r="D71" s="4"/>
      <c r="E71" s="4"/>
      <c r="F71" s="4"/>
      <c r="G71" s="4"/>
      <c r="H71" s="4"/>
      <c r="I71" s="4"/>
      <c r="J71" s="4"/>
      <c r="K71" s="4"/>
      <c r="L71" s="4"/>
      <c r="M71" s="4"/>
      <c r="N71" s="4"/>
      <c r="O71" s="4"/>
      <c r="P71" s="4"/>
      <c r="Q71" s="4"/>
      <c r="R71" s="4"/>
      <c r="S71" s="4"/>
      <c r="T71" s="4"/>
      <c r="U71" s="4"/>
      <c r="V71" s="4"/>
      <c r="W71" s="4"/>
      <c r="X71" s="4"/>
      <c r="Y71" s="4"/>
      <c r="Z71" s="4"/>
      <c r="AA71" s="4"/>
      <c r="AB71" s="4"/>
    </row>
    <row r="72" spans="2:28">
      <c r="B72" s="4"/>
      <c r="C72" s="4"/>
      <c r="D72" s="4"/>
      <c r="E72" s="4"/>
      <c r="F72" s="4"/>
      <c r="G72" s="4"/>
      <c r="H72" s="4"/>
      <c r="I72" s="4"/>
      <c r="J72" s="4"/>
      <c r="K72" s="4"/>
      <c r="L72" s="4"/>
      <c r="M72" s="4"/>
      <c r="N72" s="4"/>
      <c r="O72" s="4"/>
      <c r="P72" s="4"/>
      <c r="Q72" s="4"/>
      <c r="R72" s="4"/>
      <c r="S72" s="4"/>
      <c r="T72" s="4"/>
      <c r="U72" s="4"/>
      <c r="V72" s="4"/>
      <c r="W72" s="4"/>
      <c r="X72" s="4"/>
      <c r="Y72" s="4"/>
      <c r="Z72" s="4"/>
      <c r="AA72" s="4"/>
      <c r="AB72" s="4"/>
    </row>
    <row r="73" spans="2:28">
      <c r="B73" s="4"/>
      <c r="C73" s="4"/>
      <c r="D73" s="4"/>
      <c r="E73" s="4"/>
      <c r="F73" s="4"/>
      <c r="G73" s="4"/>
      <c r="H73" s="4"/>
      <c r="I73" s="4"/>
      <c r="J73" s="4"/>
      <c r="K73" s="4"/>
      <c r="L73" s="4"/>
      <c r="M73" s="4"/>
      <c r="N73" s="4"/>
      <c r="O73" s="4"/>
      <c r="P73" s="4"/>
      <c r="Q73" s="4"/>
      <c r="R73" s="4"/>
      <c r="S73" s="4"/>
      <c r="T73" s="4"/>
      <c r="U73" s="4"/>
      <c r="V73" s="4"/>
      <c r="W73" s="4"/>
      <c r="X73" s="4"/>
      <c r="Y73" s="4"/>
      <c r="Z73" s="4"/>
      <c r="AA73" s="4"/>
      <c r="AB73" s="4"/>
    </row>
    <row r="74" spans="2:28">
      <c r="B74" s="4"/>
      <c r="C74" s="4"/>
      <c r="D74" s="4"/>
      <c r="E74" s="4"/>
      <c r="F74" s="4"/>
      <c r="G74" s="4"/>
      <c r="H74" s="4"/>
      <c r="I74" s="4"/>
      <c r="J74" s="4"/>
      <c r="K74" s="4"/>
      <c r="L74" s="4"/>
      <c r="M74" s="4"/>
      <c r="N74" s="4"/>
      <c r="O74" s="4"/>
      <c r="P74" s="4"/>
      <c r="Q74" s="4"/>
      <c r="R74" s="4"/>
      <c r="S74" s="4"/>
      <c r="T74" s="4"/>
      <c r="U74" s="4"/>
      <c r="V74" s="4"/>
      <c r="W74" s="4"/>
      <c r="X74" s="4"/>
      <c r="Y74" s="4"/>
      <c r="Z74" s="4"/>
      <c r="AA74" s="4"/>
      <c r="AB74" s="4"/>
    </row>
    <row r="75" spans="2:28">
      <c r="B75" s="4"/>
      <c r="C75" s="4"/>
      <c r="D75" s="4"/>
      <c r="E75" s="4"/>
      <c r="F75" s="4"/>
      <c r="G75" s="4"/>
      <c r="H75" s="4"/>
      <c r="I75" s="4"/>
      <c r="J75" s="4"/>
      <c r="K75" s="4"/>
      <c r="L75" s="4"/>
      <c r="M75" s="4"/>
      <c r="N75" s="4"/>
      <c r="O75" s="4"/>
      <c r="P75" s="4"/>
      <c r="Q75" s="4"/>
      <c r="R75" s="4"/>
      <c r="S75" s="4"/>
      <c r="T75" s="4"/>
      <c r="U75" s="4"/>
      <c r="V75" s="4"/>
      <c r="W75" s="4"/>
      <c r="X75" s="4"/>
      <c r="Y75" s="4"/>
      <c r="Z75" s="4"/>
      <c r="AA75" s="4"/>
      <c r="AB75" s="4"/>
    </row>
    <row r="76" spans="2:28">
      <c r="B76" s="4"/>
      <c r="C76" s="4"/>
      <c r="D76" s="4"/>
      <c r="E76" s="4"/>
      <c r="F76" s="4"/>
      <c r="G76" s="4"/>
      <c r="H76" s="4"/>
      <c r="I76" s="4"/>
      <c r="J76" s="4"/>
      <c r="K76" s="4"/>
      <c r="L76" s="4"/>
      <c r="M76" s="4"/>
      <c r="N76" s="4"/>
      <c r="O76" s="4"/>
      <c r="P76" s="4"/>
      <c r="Q76" s="4"/>
      <c r="R76" s="4"/>
      <c r="S76" s="4"/>
      <c r="T76" s="4"/>
      <c r="U76" s="4"/>
      <c r="V76" s="4"/>
      <c r="W76" s="4"/>
      <c r="X76" s="4"/>
      <c r="Y76" s="4"/>
      <c r="Z76" s="4"/>
      <c r="AA76" s="4"/>
      <c r="AB76" s="4"/>
    </row>
    <row r="77" spans="2:28">
      <c r="B77" s="4"/>
      <c r="C77" s="4"/>
      <c r="D77" s="4"/>
      <c r="E77" s="4"/>
      <c r="F77" s="4"/>
      <c r="G77" s="4"/>
      <c r="H77" s="4"/>
      <c r="I77" s="4"/>
      <c r="J77" s="4"/>
      <c r="K77" s="4"/>
      <c r="L77" s="4"/>
      <c r="M77" s="4"/>
      <c r="N77" s="4"/>
      <c r="O77" s="4"/>
      <c r="P77" s="4"/>
      <c r="Q77" s="4"/>
      <c r="R77" s="4"/>
      <c r="S77" s="4"/>
      <c r="T77" s="4"/>
      <c r="U77" s="4"/>
      <c r="V77" s="4"/>
      <c r="W77" s="4"/>
      <c r="X77" s="4"/>
      <c r="Y77" s="4"/>
      <c r="Z77" s="4"/>
      <c r="AA77" s="4"/>
      <c r="AB77" s="4"/>
    </row>
    <row r="78" spans="2:28">
      <c r="B78" s="4"/>
      <c r="C78" s="4"/>
      <c r="D78" s="4"/>
      <c r="E78" s="4"/>
      <c r="F78" s="4"/>
      <c r="G78" s="4"/>
      <c r="H78" s="4"/>
      <c r="I78" s="4"/>
      <c r="J78" s="4"/>
      <c r="K78" s="4"/>
      <c r="L78" s="4"/>
      <c r="M78" s="4"/>
      <c r="N78" s="4"/>
      <c r="O78" s="4"/>
      <c r="P78" s="4"/>
      <c r="Q78" s="4"/>
      <c r="R78" s="4"/>
      <c r="S78" s="4"/>
      <c r="T78" s="4"/>
      <c r="U78" s="4"/>
      <c r="V78" s="4"/>
      <c r="W78" s="4"/>
      <c r="X78" s="4"/>
      <c r="Y78" s="4"/>
      <c r="Z78" s="4"/>
      <c r="AA78" s="4"/>
      <c r="AB78" s="4"/>
    </row>
    <row r="79" spans="2:28">
      <c r="B79" s="4"/>
      <c r="C79" s="4"/>
      <c r="D79" s="4"/>
      <c r="E79" s="4"/>
      <c r="F79" s="4"/>
      <c r="G79" s="4"/>
      <c r="H79" s="4"/>
      <c r="I79" s="4"/>
      <c r="J79" s="4"/>
      <c r="K79" s="4"/>
      <c r="L79" s="4"/>
      <c r="M79" s="4"/>
      <c r="N79" s="4"/>
      <c r="O79" s="4"/>
      <c r="P79" s="4"/>
      <c r="Q79" s="4"/>
      <c r="R79" s="4"/>
      <c r="S79" s="4"/>
      <c r="T79" s="4"/>
      <c r="U79" s="4"/>
      <c r="V79" s="4"/>
      <c r="W79" s="4"/>
      <c r="X79" s="4"/>
      <c r="Y79" s="4"/>
      <c r="Z79" s="4"/>
      <c r="AA79" s="4"/>
      <c r="AB79" s="4"/>
    </row>
    <row r="80" spans="2:28">
      <c r="B80" s="4"/>
      <c r="C80" s="4"/>
      <c r="D80" s="4"/>
      <c r="E80" s="4"/>
      <c r="F80" s="4"/>
      <c r="G80" s="4"/>
      <c r="H80" s="4"/>
      <c r="I80" s="4"/>
      <c r="J80" s="4"/>
      <c r="K80" s="4"/>
      <c r="L80" s="4"/>
      <c r="M80" s="4"/>
      <c r="N80" s="4"/>
      <c r="O80" s="4"/>
      <c r="P80" s="4"/>
      <c r="Q80" s="4"/>
      <c r="R80" s="4"/>
      <c r="S80" s="4"/>
      <c r="T80" s="4"/>
      <c r="U80" s="4"/>
      <c r="V80" s="4"/>
      <c r="W80" s="4"/>
      <c r="X80" s="4"/>
      <c r="Y80" s="4"/>
      <c r="Z80" s="4"/>
      <c r="AA80" s="4"/>
      <c r="AB80" s="4"/>
    </row>
    <row r="81" spans="2:28">
      <c r="B81" s="4"/>
      <c r="C81" s="4"/>
      <c r="D81" s="4"/>
      <c r="E81" s="4"/>
      <c r="F81" s="4"/>
      <c r="G81" s="4"/>
      <c r="H81" s="4"/>
      <c r="I81" s="4"/>
      <c r="J81" s="4"/>
      <c r="K81" s="4"/>
      <c r="L81" s="4"/>
      <c r="M81" s="4"/>
      <c r="N81" s="4"/>
      <c r="O81" s="4"/>
      <c r="P81" s="4"/>
      <c r="Q81" s="4"/>
      <c r="R81" s="4"/>
      <c r="S81" s="4"/>
      <c r="T81" s="4"/>
      <c r="U81" s="4"/>
      <c r="V81" s="4"/>
      <c r="W81" s="4"/>
      <c r="X81" s="4"/>
      <c r="Y81" s="4"/>
      <c r="Z81" s="4"/>
      <c r="AA81" s="4"/>
      <c r="AB81" s="4"/>
    </row>
    <row r="82" spans="2:28">
      <c r="B82" s="4"/>
      <c r="C82" s="4"/>
      <c r="D82" s="4"/>
      <c r="E82" s="4"/>
      <c r="F82" s="4"/>
      <c r="G82" s="4"/>
      <c r="H82" s="4"/>
      <c r="I82" s="4"/>
      <c r="J82" s="4"/>
      <c r="K82" s="4"/>
      <c r="L82" s="4"/>
      <c r="M82" s="4"/>
      <c r="N82" s="4"/>
      <c r="O82" s="4"/>
      <c r="P82" s="4"/>
      <c r="Q82" s="4"/>
      <c r="R82" s="4"/>
      <c r="S82" s="4"/>
      <c r="T82" s="4"/>
      <c r="U82" s="4"/>
      <c r="V82" s="4"/>
      <c r="W82" s="4"/>
      <c r="X82" s="4"/>
      <c r="Y82" s="4"/>
      <c r="Z82" s="4"/>
      <c r="AA82" s="4"/>
      <c r="AB82" s="4"/>
    </row>
    <row r="83" spans="2:28">
      <c r="B83" s="4"/>
      <c r="C83" s="4"/>
      <c r="D83" s="4"/>
      <c r="E83" s="4"/>
      <c r="F83" s="4"/>
      <c r="G83" s="4"/>
      <c r="H83" s="4"/>
      <c r="I83" s="4"/>
      <c r="J83" s="4"/>
      <c r="K83" s="4"/>
      <c r="L83" s="4"/>
      <c r="M83" s="4"/>
      <c r="N83" s="4"/>
      <c r="O83" s="4"/>
      <c r="P83" s="4"/>
      <c r="Q83" s="4"/>
      <c r="R83" s="4"/>
      <c r="S83" s="4"/>
      <c r="T83" s="4"/>
      <c r="U83" s="4"/>
      <c r="V83" s="4"/>
      <c r="W83" s="4"/>
      <c r="X83" s="4"/>
      <c r="Y83" s="4"/>
      <c r="Z83" s="4"/>
      <c r="AA83" s="4"/>
      <c r="AB83" s="4"/>
    </row>
    <row r="84" spans="2:28">
      <c r="B84" s="4"/>
      <c r="C84" s="4"/>
      <c r="D84" s="4"/>
      <c r="E84" s="4"/>
      <c r="F84" s="4"/>
      <c r="G84" s="4"/>
      <c r="H84" s="4"/>
      <c r="I84" s="4"/>
      <c r="J84" s="4"/>
      <c r="K84" s="4"/>
      <c r="L84" s="4"/>
      <c r="M84" s="4"/>
      <c r="N84" s="4"/>
      <c r="O84" s="4"/>
      <c r="P84" s="4"/>
      <c r="Q84" s="4"/>
      <c r="R84" s="4"/>
      <c r="S84" s="4"/>
      <c r="T84" s="4"/>
      <c r="U84" s="4"/>
      <c r="V84" s="4"/>
      <c r="W84" s="4"/>
      <c r="X84" s="4"/>
      <c r="Y84" s="4"/>
      <c r="Z84" s="4"/>
      <c r="AA84" s="4"/>
      <c r="AB84" s="4"/>
    </row>
    <row r="85" spans="2:28">
      <c r="B85" s="4"/>
      <c r="C85" s="4"/>
      <c r="D85" s="4"/>
      <c r="E85" s="4"/>
      <c r="F85" s="4"/>
      <c r="G85" s="4"/>
      <c r="H85" s="4"/>
      <c r="I85" s="4"/>
      <c r="J85" s="4"/>
      <c r="K85" s="4"/>
      <c r="L85" s="4"/>
      <c r="M85" s="4"/>
      <c r="N85" s="4"/>
      <c r="O85" s="4"/>
      <c r="P85" s="4"/>
      <c r="Q85" s="4"/>
      <c r="R85" s="4"/>
      <c r="S85" s="4"/>
      <c r="T85" s="4"/>
      <c r="U85" s="4"/>
      <c r="V85" s="4"/>
      <c r="W85" s="4"/>
      <c r="X85" s="4"/>
      <c r="Y85" s="4"/>
      <c r="Z85" s="4"/>
      <c r="AA85" s="4"/>
      <c r="AB85" s="4"/>
    </row>
    <row r="86" spans="2:28">
      <c r="B86" s="4"/>
      <c r="C86" s="4"/>
      <c r="D86" s="4"/>
      <c r="E86" s="4"/>
      <c r="F86" s="4"/>
      <c r="G86" s="4"/>
      <c r="H86" s="4"/>
      <c r="I86" s="4"/>
      <c r="J86" s="4"/>
      <c r="K86" s="4"/>
      <c r="L86" s="4"/>
      <c r="M86" s="4"/>
      <c r="N86" s="4"/>
      <c r="O86" s="4"/>
      <c r="P86" s="4"/>
      <c r="Q86" s="4"/>
      <c r="R86" s="4"/>
      <c r="S86" s="4"/>
      <c r="T86" s="4"/>
      <c r="U86" s="4"/>
      <c r="V86" s="4"/>
      <c r="W86" s="4"/>
      <c r="X86" s="4"/>
      <c r="Y86" s="4"/>
      <c r="Z86" s="4"/>
      <c r="AA86" s="4"/>
      <c r="AB86" s="4"/>
    </row>
    <row r="87" spans="2:28">
      <c r="B87" s="4"/>
      <c r="C87" s="4"/>
      <c r="D87" s="4"/>
      <c r="E87" s="4"/>
      <c r="F87" s="4"/>
      <c r="G87" s="4"/>
      <c r="H87" s="4"/>
      <c r="I87" s="4"/>
      <c r="J87" s="4"/>
      <c r="K87" s="4"/>
      <c r="L87" s="4"/>
      <c r="M87" s="4"/>
      <c r="N87" s="4"/>
      <c r="O87" s="4"/>
      <c r="P87" s="4"/>
      <c r="Q87" s="4"/>
      <c r="R87" s="4"/>
      <c r="S87" s="4"/>
      <c r="T87" s="4"/>
      <c r="U87" s="4"/>
      <c r="V87" s="4"/>
      <c r="W87" s="4"/>
      <c r="X87" s="4"/>
      <c r="Y87" s="4"/>
      <c r="Z87" s="4"/>
      <c r="AA87" s="4"/>
      <c r="AB87" s="4"/>
    </row>
    <row r="88" spans="2:28">
      <c r="B88" s="4"/>
      <c r="C88" s="4"/>
      <c r="D88" s="4"/>
      <c r="E88" s="4"/>
      <c r="F88" s="4"/>
      <c r="G88" s="4"/>
      <c r="H88" s="4"/>
      <c r="I88" s="4"/>
      <c r="J88" s="4"/>
      <c r="K88" s="4"/>
      <c r="L88" s="4"/>
      <c r="M88" s="4"/>
      <c r="N88" s="4"/>
      <c r="O88" s="4"/>
      <c r="P88" s="4"/>
      <c r="Q88" s="4"/>
      <c r="R88" s="4"/>
      <c r="S88" s="4"/>
      <c r="T88" s="4"/>
      <c r="U88" s="4"/>
      <c r="V88" s="4"/>
      <c r="W88" s="4"/>
      <c r="X88" s="4"/>
      <c r="Y88" s="4"/>
      <c r="Z88" s="4"/>
      <c r="AA88" s="4"/>
      <c r="AB88" s="4"/>
    </row>
    <row r="89" spans="2:28">
      <c r="B89" s="4"/>
      <c r="C89" s="4"/>
      <c r="D89" s="4"/>
      <c r="E89" s="4"/>
      <c r="F89" s="4"/>
      <c r="G89" s="4"/>
      <c r="H89" s="4"/>
      <c r="I89" s="4"/>
      <c r="J89" s="4"/>
      <c r="K89" s="4"/>
      <c r="L89" s="4"/>
      <c r="M89" s="4"/>
      <c r="N89" s="4"/>
      <c r="O89" s="4"/>
      <c r="P89" s="4"/>
      <c r="Q89" s="4"/>
      <c r="R89" s="4"/>
      <c r="S89" s="4"/>
      <c r="T89" s="4"/>
      <c r="U89" s="4"/>
      <c r="V89" s="4"/>
      <c r="W89" s="4"/>
      <c r="X89" s="4"/>
      <c r="Y89" s="4"/>
      <c r="Z89" s="4"/>
      <c r="AA89" s="4"/>
      <c r="AB89" s="4"/>
    </row>
    <row r="90" spans="2:28">
      <c r="B90" s="4"/>
      <c r="C90" s="4"/>
      <c r="D90" s="4"/>
      <c r="E90" s="4"/>
      <c r="F90" s="4"/>
      <c r="G90" s="4"/>
      <c r="H90" s="4"/>
      <c r="I90" s="4"/>
      <c r="J90" s="4"/>
      <c r="K90" s="4"/>
      <c r="L90" s="4"/>
      <c r="M90" s="4"/>
      <c r="N90" s="4"/>
      <c r="O90" s="4"/>
      <c r="P90" s="4"/>
      <c r="Q90" s="4"/>
      <c r="R90" s="4"/>
      <c r="S90" s="4"/>
      <c r="T90" s="4"/>
      <c r="U90" s="4"/>
      <c r="V90" s="4"/>
      <c r="W90" s="4"/>
      <c r="X90" s="4"/>
      <c r="Y90" s="4"/>
      <c r="Z90" s="4"/>
      <c r="AA90" s="4"/>
      <c r="AB90" s="4"/>
    </row>
    <row r="91" spans="2:28">
      <c r="B91" s="4"/>
      <c r="C91" s="4"/>
      <c r="D91" s="4"/>
      <c r="E91" s="4"/>
      <c r="F91" s="4"/>
      <c r="G91" s="4"/>
      <c r="H91" s="4"/>
      <c r="I91" s="4"/>
      <c r="J91" s="4"/>
      <c r="K91" s="4"/>
      <c r="L91" s="4"/>
      <c r="M91" s="4"/>
      <c r="N91" s="4"/>
      <c r="O91" s="4"/>
      <c r="P91" s="4"/>
      <c r="Q91" s="4"/>
      <c r="R91" s="4"/>
      <c r="S91" s="4"/>
      <c r="T91" s="4"/>
      <c r="U91" s="4"/>
      <c r="V91" s="4"/>
      <c r="W91" s="4"/>
      <c r="X91" s="4"/>
      <c r="Y91" s="4"/>
      <c r="Z91" s="4"/>
      <c r="AA91" s="4"/>
      <c r="AB91" s="4"/>
    </row>
    <row r="92" spans="2:28">
      <c r="B92" s="4"/>
      <c r="C92" s="4"/>
      <c r="D92" s="4"/>
      <c r="E92" s="4"/>
      <c r="F92" s="4"/>
      <c r="G92" s="4"/>
      <c r="H92" s="4"/>
      <c r="I92" s="4"/>
      <c r="J92" s="4"/>
      <c r="K92" s="4"/>
      <c r="L92" s="4"/>
      <c r="M92" s="4"/>
      <c r="N92" s="4"/>
      <c r="O92" s="4"/>
      <c r="P92" s="4"/>
      <c r="Q92" s="4"/>
      <c r="R92" s="4"/>
      <c r="S92" s="4"/>
      <c r="T92" s="4"/>
      <c r="U92" s="4"/>
      <c r="V92" s="4"/>
      <c r="W92" s="4"/>
      <c r="X92" s="4"/>
      <c r="Y92" s="4"/>
      <c r="Z92" s="4"/>
      <c r="AA92" s="4"/>
      <c r="AB92" s="4"/>
    </row>
    <row r="93" spans="2:28">
      <c r="B93" s="4"/>
      <c r="C93" s="4"/>
      <c r="D93" s="4"/>
      <c r="E93" s="4"/>
      <c r="F93" s="4"/>
      <c r="G93" s="4"/>
      <c r="H93" s="4"/>
      <c r="I93" s="4"/>
      <c r="J93" s="4"/>
      <c r="K93" s="4"/>
      <c r="L93" s="4"/>
      <c r="M93" s="4"/>
      <c r="N93" s="4"/>
      <c r="O93" s="4"/>
      <c r="P93" s="4"/>
      <c r="Q93" s="4"/>
      <c r="R93" s="4"/>
      <c r="S93" s="4"/>
      <c r="T93" s="4"/>
      <c r="U93" s="4"/>
      <c r="V93" s="4"/>
      <c r="W93" s="4"/>
      <c r="X93" s="4"/>
      <c r="Y93" s="4"/>
      <c r="Z93" s="4"/>
      <c r="AA93" s="4"/>
      <c r="AB93" s="4"/>
    </row>
    <row r="94" spans="2:28">
      <c r="B94" s="4"/>
      <c r="C94" s="4"/>
      <c r="D94" s="4"/>
      <c r="E94" s="4"/>
      <c r="F94" s="4"/>
      <c r="G94" s="4"/>
      <c r="H94" s="4"/>
      <c r="I94" s="4"/>
      <c r="J94" s="4"/>
      <c r="K94" s="4"/>
      <c r="L94" s="4"/>
      <c r="M94" s="4"/>
      <c r="N94" s="4"/>
      <c r="O94" s="4"/>
      <c r="P94" s="4"/>
      <c r="Q94" s="4"/>
      <c r="R94" s="4"/>
      <c r="S94" s="4"/>
      <c r="T94" s="4"/>
      <c r="U94" s="4"/>
      <c r="V94" s="4"/>
      <c r="W94" s="4"/>
      <c r="X94" s="4"/>
      <c r="Y94" s="4"/>
      <c r="Z94" s="4"/>
      <c r="AA94" s="4"/>
      <c r="AB94" s="4"/>
    </row>
    <row r="95" spans="2:28">
      <c r="B95" s="4"/>
      <c r="C95" s="4"/>
      <c r="D95" s="4"/>
      <c r="E95" s="4"/>
      <c r="F95" s="4"/>
      <c r="G95" s="4"/>
      <c r="H95" s="4"/>
      <c r="I95" s="4"/>
      <c r="J95" s="4"/>
      <c r="K95" s="4"/>
      <c r="L95" s="4"/>
      <c r="M95" s="4"/>
      <c r="N95" s="4"/>
      <c r="O95" s="4"/>
      <c r="P95" s="4"/>
      <c r="Q95" s="4"/>
      <c r="R95" s="4"/>
      <c r="S95" s="4"/>
      <c r="T95" s="4"/>
      <c r="U95" s="4"/>
      <c r="V95" s="4"/>
      <c r="W95" s="4"/>
      <c r="X95" s="4"/>
      <c r="Y95" s="4"/>
      <c r="Z95" s="4"/>
      <c r="AA95" s="4"/>
      <c r="AB95" s="4"/>
    </row>
    <row r="96" spans="2:28">
      <c r="B96" s="4"/>
      <c r="C96" s="4"/>
      <c r="D96" s="4"/>
      <c r="E96" s="4"/>
      <c r="F96" s="4"/>
      <c r="G96" s="4"/>
      <c r="H96" s="4"/>
      <c r="I96" s="4"/>
      <c r="J96" s="4"/>
      <c r="K96" s="4"/>
      <c r="L96" s="4"/>
      <c r="M96" s="4"/>
      <c r="N96" s="4"/>
      <c r="O96" s="4"/>
      <c r="P96" s="4"/>
      <c r="Q96" s="4"/>
      <c r="R96" s="4"/>
      <c r="S96" s="4"/>
      <c r="T96" s="4"/>
      <c r="U96" s="4"/>
      <c r="V96" s="4"/>
      <c r="W96" s="4"/>
      <c r="X96" s="4"/>
      <c r="Y96" s="4"/>
      <c r="Z96" s="4"/>
      <c r="AA96" s="4"/>
      <c r="AB96" s="4"/>
    </row>
    <row r="97" spans="2:28">
      <c r="B97" s="4"/>
      <c r="C97" s="4"/>
      <c r="D97" s="4"/>
      <c r="E97" s="4"/>
      <c r="F97" s="4"/>
      <c r="G97" s="4"/>
      <c r="H97" s="4"/>
      <c r="I97" s="4"/>
      <c r="J97" s="4"/>
      <c r="K97" s="4"/>
      <c r="L97" s="4"/>
      <c r="M97" s="4"/>
      <c r="N97" s="4"/>
      <c r="O97" s="4"/>
      <c r="P97" s="4"/>
      <c r="Q97" s="4"/>
      <c r="R97" s="4"/>
      <c r="S97" s="4"/>
      <c r="T97" s="4"/>
      <c r="U97" s="4"/>
      <c r="V97" s="4"/>
      <c r="W97" s="4"/>
      <c r="X97" s="4"/>
      <c r="Y97" s="4"/>
      <c r="Z97" s="4"/>
      <c r="AA97" s="4"/>
      <c r="AB97" s="4"/>
    </row>
    <row r="98" spans="2:28">
      <c r="B98" s="4"/>
      <c r="C98" s="4"/>
      <c r="D98" s="4"/>
      <c r="E98" s="4"/>
      <c r="F98" s="4"/>
      <c r="G98" s="4"/>
      <c r="H98" s="4"/>
      <c r="I98" s="4"/>
      <c r="J98" s="4"/>
      <c r="K98" s="4"/>
      <c r="L98" s="4"/>
      <c r="M98" s="4"/>
      <c r="N98" s="4"/>
      <c r="O98" s="4"/>
      <c r="P98" s="4"/>
      <c r="Q98" s="4"/>
      <c r="R98" s="4"/>
      <c r="S98" s="4"/>
      <c r="T98" s="4"/>
      <c r="U98" s="4"/>
      <c r="V98" s="4"/>
      <c r="W98" s="4"/>
      <c r="X98" s="4"/>
      <c r="Y98" s="4"/>
      <c r="Z98" s="4"/>
      <c r="AA98" s="4"/>
      <c r="AB98" s="4"/>
    </row>
    <row r="99" spans="2:28">
      <c r="B99" s="4"/>
      <c r="C99" s="4"/>
      <c r="D99" s="4"/>
      <c r="E99" s="4"/>
      <c r="F99" s="4"/>
      <c r="G99" s="4"/>
      <c r="H99" s="4"/>
      <c r="I99" s="4"/>
      <c r="J99" s="4"/>
      <c r="K99" s="4"/>
      <c r="L99" s="4"/>
      <c r="M99" s="4"/>
      <c r="N99" s="4"/>
      <c r="O99" s="4"/>
      <c r="P99" s="4"/>
      <c r="Q99" s="4"/>
      <c r="R99" s="4"/>
      <c r="S99" s="4"/>
      <c r="T99" s="4"/>
      <c r="U99" s="4"/>
      <c r="V99" s="4"/>
      <c r="W99" s="4"/>
      <c r="X99" s="4"/>
      <c r="Y99" s="4"/>
      <c r="Z99" s="4"/>
      <c r="AA99" s="4"/>
      <c r="AB99" s="4"/>
    </row>
  </sheetData>
  <sheetProtection algorithmName="SHA-512" hashValue="anTaPYl5Qf5ZK9FsNj5CtbSjrGGirwEeaAEYGCNTvhTTPNfcmCuiyZxQu20NTRcsjYfOjPFkecG+uQJtHd/KaQ==" saltValue="ztQiWEZUepEua2hUGAuwWA==" spinCount="100000" sheet="1" objects="1" scenarios="1"/>
  <mergeCells count="30">
    <mergeCell ref="AC18:AD18"/>
    <mergeCell ref="AC19:AD19"/>
    <mergeCell ref="B16:E18"/>
    <mergeCell ref="F17:AB17"/>
    <mergeCell ref="B14:E15"/>
    <mergeCell ref="F14:AB14"/>
    <mergeCell ref="F15:AB15"/>
    <mergeCell ref="F16:AB16"/>
    <mergeCell ref="F22:AB22"/>
    <mergeCell ref="AC14:AD14"/>
    <mergeCell ref="F11:AB11"/>
    <mergeCell ref="AC11:AD11"/>
    <mergeCell ref="AC12:AD12"/>
    <mergeCell ref="AC13:AD13"/>
    <mergeCell ref="AC15:AD15"/>
    <mergeCell ref="F18:AB18"/>
    <mergeCell ref="AC20:AD20"/>
    <mergeCell ref="AC17:AD17"/>
    <mergeCell ref="F20:AB20"/>
    <mergeCell ref="AC21:AD21"/>
    <mergeCell ref="AC22:AD22"/>
    <mergeCell ref="F21:AB21"/>
    <mergeCell ref="AC16:AD16"/>
    <mergeCell ref="F13:AB13"/>
    <mergeCell ref="F12:AB12"/>
    <mergeCell ref="P5:AE5"/>
    <mergeCell ref="B1:AD2"/>
    <mergeCell ref="B7:AD8"/>
    <mergeCell ref="Z3:AA3"/>
    <mergeCell ref="AC3:AD3"/>
  </mergeCells>
  <phoneticPr fontId="1"/>
  <dataValidations count="1">
    <dataValidation type="list" allowBlank="1" showInputMessage="1" showErrorMessage="1" sqref="AC11:AD18 AC20:AD22">
      <formula1>"□,■"</formula1>
    </dataValidation>
  </dataValidations>
  <pageMargins left="0.7" right="0.7" top="0.75" bottom="0.75" header="0.3" footer="0.3"/>
  <pageSetup paperSize="9" scale="9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E49"/>
  <sheetViews>
    <sheetView showGridLines="0" view="pageBreakPreview" zoomScaleNormal="100" zoomScaleSheetLayoutView="100" workbookViewId="0"/>
  </sheetViews>
  <sheetFormatPr defaultColWidth="8.625" defaultRowHeight="13.5"/>
  <cols>
    <col min="1" max="2" width="2.625" style="1" customWidth="1"/>
    <col min="3" max="3" width="2.625" style="2" customWidth="1"/>
    <col min="4" max="54" width="2.625" style="1" customWidth="1"/>
    <col min="55" max="16384" width="8.625" style="1"/>
  </cols>
  <sheetData>
    <row r="1" spans="1:31" ht="12.95" customHeight="1">
      <c r="A1" s="1" t="s">
        <v>139</v>
      </c>
    </row>
    <row r="2" spans="1:31" ht="21.95" customHeight="1">
      <c r="V2" s="1" t="str">
        <f>【入力シート】!J5</f>
        <v>令和</v>
      </c>
      <c r="X2" s="191" t="str">
        <f>IF(【入力シート】!L5="","",【入力シート】!L5)</f>
        <v/>
      </c>
      <c r="Y2" s="1" t="s">
        <v>42</v>
      </c>
      <c r="Z2" s="360" t="str">
        <f>IF(【入力シート】!O5="","",【入力シート】!O5)</f>
        <v/>
      </c>
      <c r="AA2" s="360"/>
      <c r="AB2" s="1" t="s">
        <v>9</v>
      </c>
      <c r="AC2" s="360" t="str">
        <f>IF(【入力シート】!S5="","",【入力シート】!S5)</f>
        <v/>
      </c>
      <c r="AD2" s="360"/>
      <c r="AE2" s="1" t="s">
        <v>10</v>
      </c>
    </row>
    <row r="3" spans="1:31" ht="24.95" customHeight="1">
      <c r="A3" s="1" t="s">
        <v>297</v>
      </c>
    </row>
    <row r="4" spans="1:31" ht="18" customHeight="1">
      <c r="L4" s="1" t="s">
        <v>1</v>
      </c>
      <c r="P4" s="362" t="str">
        <f>IF(【入力シート】!J22="","",【入力シート】!J22)</f>
        <v/>
      </c>
      <c r="Q4" s="362"/>
      <c r="R4" s="362"/>
      <c r="S4" s="362"/>
      <c r="T4" s="362"/>
      <c r="U4" s="362"/>
      <c r="V4" s="362"/>
      <c r="W4" s="362"/>
      <c r="X4" s="362"/>
      <c r="Y4" s="362"/>
      <c r="Z4" s="362"/>
      <c r="AA4" s="362"/>
      <c r="AB4" s="362"/>
      <c r="AC4" s="362"/>
      <c r="AD4" s="362"/>
      <c r="AE4" s="362"/>
    </row>
    <row r="5" spans="1:31" ht="3" customHeight="1"/>
    <row r="6" spans="1:31" ht="18" customHeight="1">
      <c r="L6" s="1" t="s">
        <v>2</v>
      </c>
      <c r="P6" s="281" t="str">
        <f>IF(【入力シート】!M24="","",【入力シート】!M24)</f>
        <v/>
      </c>
      <c r="Q6" s="281"/>
      <c r="R6" s="281"/>
      <c r="S6" s="281"/>
      <c r="T6" s="281"/>
      <c r="U6" s="281"/>
      <c r="V6" s="281"/>
      <c r="W6" s="281"/>
      <c r="X6" s="281"/>
      <c r="Y6" s="281"/>
      <c r="Z6" s="281"/>
      <c r="AA6" s="281"/>
      <c r="AB6" s="281"/>
      <c r="AC6" s="281"/>
      <c r="AD6" s="281"/>
      <c r="AE6" s="281"/>
    </row>
    <row r="7" spans="1:31" ht="3" customHeight="1">
      <c r="P7" s="281"/>
      <c r="Q7" s="281"/>
      <c r="R7" s="281"/>
      <c r="S7" s="281"/>
      <c r="T7" s="281"/>
      <c r="U7" s="281"/>
      <c r="V7" s="281"/>
      <c r="W7" s="281"/>
      <c r="X7" s="281"/>
      <c r="Y7" s="281"/>
      <c r="Z7" s="281"/>
      <c r="AA7" s="281"/>
      <c r="AB7" s="281"/>
      <c r="AC7" s="281"/>
      <c r="AD7" s="281"/>
      <c r="AE7" s="281"/>
    </row>
    <row r="8" spans="1:31" ht="18" customHeight="1">
      <c r="P8" s="361"/>
      <c r="Q8" s="361"/>
      <c r="R8" s="361"/>
      <c r="S8" s="361"/>
      <c r="T8" s="361"/>
      <c r="U8" s="361"/>
      <c r="V8" s="361"/>
      <c r="W8" s="361"/>
      <c r="X8" s="361"/>
      <c r="Y8" s="361"/>
      <c r="Z8" s="361"/>
      <c r="AA8" s="361"/>
      <c r="AB8" s="361"/>
      <c r="AC8" s="361"/>
      <c r="AD8" s="361"/>
      <c r="AE8" s="361"/>
    </row>
    <row r="9" spans="1:31" ht="3" customHeight="1"/>
    <row r="10" spans="1:31" ht="18" customHeight="1">
      <c r="L10" s="1" t="s">
        <v>17</v>
      </c>
      <c r="P10" s="362" t="str">
        <f>IF(【入力シート】!J25="","",【入力シート】!J25)</f>
        <v/>
      </c>
      <c r="Q10" s="362"/>
      <c r="R10" s="362"/>
      <c r="S10" s="362"/>
      <c r="T10" s="362"/>
      <c r="U10" s="362"/>
      <c r="V10" s="362"/>
      <c r="W10" s="362"/>
      <c r="X10" s="362"/>
      <c r="Y10" s="362"/>
      <c r="Z10" s="362"/>
      <c r="AA10" s="362"/>
      <c r="AB10" s="362"/>
      <c r="AC10" s="362"/>
      <c r="AD10" s="362"/>
      <c r="AE10" s="362"/>
    </row>
    <row r="11" spans="1:31" ht="3" customHeight="1"/>
    <row r="12" spans="1:31" ht="18" customHeight="1">
      <c r="L12" s="1" t="s">
        <v>18</v>
      </c>
      <c r="P12" s="362" t="str">
        <f>IF(【入力シート】!J26="","",【入力シート】!J26)</f>
        <v/>
      </c>
      <c r="Q12" s="362"/>
      <c r="R12" s="362"/>
      <c r="S12" s="362"/>
      <c r="T12" s="362"/>
      <c r="U12" s="362"/>
      <c r="V12" s="362"/>
      <c r="W12" s="362"/>
      <c r="X12" s="362"/>
      <c r="Y12" s="362"/>
      <c r="Z12" s="362"/>
    </row>
    <row r="14" spans="1:31" ht="18" customHeight="1">
      <c r="B14" s="353" t="str">
        <f>【入力シート】!C1&amp;【入力シート】!D1&amp;"年度品川区障害福祉サービス等居住支援手当事業補助金"</f>
        <v>令和7年度品川区障害福祉サービス等居住支援手当事業補助金</v>
      </c>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row>
    <row r="15" spans="1:31" ht="18" customHeight="1">
      <c r="B15" s="353" t="s">
        <v>232</v>
      </c>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row>
    <row r="16" spans="1:31" ht="6" customHeight="1"/>
    <row r="17" spans="1:31" ht="14.1" customHeight="1">
      <c r="A17" s="33"/>
      <c r="B17" s="281" t="s">
        <v>270</v>
      </c>
      <c r="C17" s="354"/>
      <c r="D17" s="354"/>
      <c r="E17" s="354"/>
      <c r="F17" s="354"/>
      <c r="G17" s="354"/>
      <c r="H17" s="354"/>
      <c r="I17" s="354"/>
      <c r="J17" s="354"/>
      <c r="K17" s="354"/>
      <c r="L17" s="354"/>
      <c r="M17" s="354"/>
      <c r="N17" s="354"/>
      <c r="O17" s="354"/>
      <c r="P17" s="354"/>
      <c r="Q17" s="354"/>
      <c r="R17" s="354"/>
      <c r="S17" s="354"/>
      <c r="T17" s="354"/>
      <c r="U17" s="354"/>
      <c r="V17" s="354"/>
      <c r="W17" s="354"/>
      <c r="X17" s="354"/>
      <c r="Y17" s="354"/>
      <c r="Z17" s="354"/>
      <c r="AA17" s="354"/>
      <c r="AB17" s="354"/>
      <c r="AC17" s="354"/>
      <c r="AD17" s="354"/>
      <c r="AE17" s="33"/>
    </row>
    <row r="18" spans="1:31" ht="14.1" customHeight="1">
      <c r="A18" s="33"/>
      <c r="B18" s="354"/>
      <c r="C18" s="354"/>
      <c r="D18" s="354"/>
      <c r="E18" s="354"/>
      <c r="F18" s="354"/>
      <c r="G18" s="354"/>
      <c r="H18" s="354"/>
      <c r="I18" s="354"/>
      <c r="J18" s="354"/>
      <c r="K18" s="354"/>
      <c r="L18" s="354"/>
      <c r="M18" s="354"/>
      <c r="N18" s="354"/>
      <c r="O18" s="354"/>
      <c r="P18" s="354"/>
      <c r="Q18" s="354"/>
      <c r="R18" s="354"/>
      <c r="S18" s="354"/>
      <c r="T18" s="354"/>
      <c r="U18" s="354"/>
      <c r="V18" s="354"/>
      <c r="W18" s="354"/>
      <c r="X18" s="354"/>
      <c r="Y18" s="354"/>
      <c r="Z18" s="354"/>
      <c r="AA18" s="354"/>
      <c r="AB18" s="354"/>
      <c r="AC18" s="354"/>
      <c r="AD18" s="354"/>
      <c r="AE18" s="33"/>
    </row>
    <row r="19" spans="1:31" ht="14.1" customHeight="1">
      <c r="A19" s="33"/>
      <c r="B19" s="354"/>
      <c r="C19" s="354"/>
      <c r="D19" s="354"/>
      <c r="E19" s="354"/>
      <c r="F19" s="354"/>
      <c r="G19" s="354"/>
      <c r="H19" s="354"/>
      <c r="I19" s="354"/>
      <c r="J19" s="354"/>
      <c r="K19" s="354"/>
      <c r="L19" s="354"/>
      <c r="M19" s="354"/>
      <c r="N19" s="354"/>
      <c r="O19" s="354"/>
      <c r="P19" s="354"/>
      <c r="Q19" s="354"/>
      <c r="R19" s="354"/>
      <c r="S19" s="354"/>
      <c r="T19" s="354"/>
      <c r="U19" s="354"/>
      <c r="V19" s="354"/>
      <c r="W19" s="354"/>
      <c r="X19" s="354"/>
      <c r="Y19" s="354"/>
      <c r="Z19" s="354"/>
      <c r="AA19" s="354"/>
      <c r="AB19" s="354"/>
      <c r="AC19" s="354"/>
      <c r="AD19" s="354"/>
      <c r="AE19" s="33"/>
    </row>
    <row r="20" spans="1:31" ht="45" customHeight="1">
      <c r="A20" s="353" t="s">
        <v>106</v>
      </c>
      <c r="B20" s="353"/>
      <c r="C20" s="353"/>
      <c r="D20" s="353"/>
      <c r="E20" s="353"/>
      <c r="F20" s="353"/>
      <c r="G20" s="353"/>
      <c r="H20" s="353"/>
      <c r="I20" s="353"/>
      <c r="J20" s="353"/>
      <c r="K20" s="353"/>
      <c r="L20" s="353"/>
      <c r="M20" s="353"/>
      <c r="N20" s="353"/>
      <c r="O20" s="353"/>
      <c r="P20" s="353"/>
      <c r="Q20" s="353"/>
      <c r="R20" s="353"/>
      <c r="S20" s="353"/>
      <c r="T20" s="353"/>
      <c r="U20" s="353"/>
      <c r="V20" s="353"/>
      <c r="W20" s="353"/>
      <c r="X20" s="353"/>
      <c r="Y20" s="353"/>
      <c r="Z20" s="353"/>
      <c r="AA20" s="353"/>
      <c r="AB20" s="353"/>
      <c r="AC20" s="353"/>
      <c r="AD20" s="353"/>
      <c r="AE20" s="353"/>
    </row>
    <row r="21" spans="1:31" ht="8.25" customHeight="1">
      <c r="A21" s="181"/>
      <c r="B21" s="181"/>
      <c r="C21" s="181"/>
      <c r="D21" s="181"/>
      <c r="E21" s="181"/>
      <c r="F21" s="181"/>
      <c r="G21" s="181"/>
      <c r="H21" s="181"/>
      <c r="I21" s="181"/>
      <c r="J21" s="181"/>
      <c r="K21" s="181"/>
      <c r="L21" s="181"/>
      <c r="M21" s="181"/>
      <c r="N21" s="181"/>
      <c r="O21" s="181"/>
      <c r="P21" s="181"/>
      <c r="Q21" s="181"/>
      <c r="R21" s="181"/>
      <c r="S21" s="181"/>
      <c r="T21" s="181"/>
      <c r="U21" s="181"/>
      <c r="V21" s="181"/>
      <c r="W21" s="181"/>
      <c r="X21" s="181"/>
      <c r="Y21" s="181"/>
      <c r="Z21" s="181"/>
      <c r="AA21" s="181"/>
      <c r="AB21" s="181"/>
      <c r="AC21" s="181"/>
      <c r="AD21" s="181"/>
      <c r="AE21" s="181"/>
    </row>
    <row r="22" spans="1:31" ht="18" customHeight="1">
      <c r="B22" s="1" t="s">
        <v>107</v>
      </c>
      <c r="L22" s="355">
        <f>①【入力】別紙_職員一覧!Q7</f>
        <v>0</v>
      </c>
      <c r="M22" s="355"/>
      <c r="N22" s="355"/>
      <c r="O22" s="355"/>
      <c r="P22" s="355"/>
      <c r="Q22" s="355"/>
      <c r="R22" s="355"/>
      <c r="S22" s="355"/>
      <c r="T22" s="1" t="s">
        <v>108</v>
      </c>
    </row>
    <row r="24" spans="1:31" ht="13.5" customHeight="1">
      <c r="B24" s="1" t="s">
        <v>203</v>
      </c>
      <c r="L24" s="356" t="str">
        <f>"別紙「"&amp;【入力シート】!C1&amp;【入力シート】!D1&amp;"年度品川区障害福祉サービス等居住支援手当事業補助金交付申請対象職員一覧」のとおり"</f>
        <v>別紙「令和7年度品川区障害福祉サービス等居住支援手当事業補助金交付申請対象職員一覧」のとおり</v>
      </c>
      <c r="M24" s="356"/>
      <c r="N24" s="356"/>
      <c r="O24" s="356"/>
      <c r="P24" s="356"/>
      <c r="Q24" s="356"/>
      <c r="R24" s="356"/>
      <c r="S24" s="356"/>
      <c r="T24" s="356"/>
      <c r="U24" s="356"/>
      <c r="V24" s="356"/>
      <c r="W24" s="356"/>
      <c r="X24" s="356"/>
      <c r="Y24" s="356"/>
      <c r="Z24" s="356"/>
      <c r="AA24" s="356"/>
      <c r="AB24" s="356"/>
      <c r="AC24" s="356"/>
    </row>
    <row r="25" spans="1:31">
      <c r="L25" s="356"/>
      <c r="M25" s="356"/>
      <c r="N25" s="356"/>
      <c r="O25" s="356"/>
      <c r="P25" s="356"/>
      <c r="Q25" s="356"/>
      <c r="R25" s="356"/>
      <c r="S25" s="356"/>
      <c r="T25" s="356"/>
      <c r="U25" s="356"/>
      <c r="V25" s="356"/>
      <c r="W25" s="356"/>
      <c r="X25" s="356"/>
      <c r="Y25" s="356"/>
      <c r="Z25" s="356"/>
      <c r="AA25" s="356"/>
      <c r="AB25" s="356"/>
      <c r="AC25" s="356"/>
    </row>
    <row r="26" spans="1:31">
      <c r="L26" s="356"/>
      <c r="M26" s="356"/>
      <c r="N26" s="356"/>
      <c r="O26" s="356"/>
      <c r="P26" s="356"/>
      <c r="Q26" s="356"/>
      <c r="R26" s="356"/>
      <c r="S26" s="356"/>
      <c r="T26" s="356"/>
      <c r="U26" s="356"/>
      <c r="V26" s="356"/>
      <c r="W26" s="356"/>
      <c r="X26" s="356"/>
      <c r="Y26" s="356"/>
      <c r="Z26" s="356"/>
      <c r="AA26" s="356"/>
      <c r="AB26" s="356"/>
      <c r="AC26" s="356"/>
    </row>
    <row r="27" spans="1:31">
      <c r="B27" s="1" t="s">
        <v>109</v>
      </c>
    </row>
    <row r="29" spans="1:31">
      <c r="C29" s="2" t="s">
        <v>110</v>
      </c>
      <c r="E29" s="281" t="str">
        <f>【入力シート】!C1&amp;【入力シート】!D1&amp;"年度品川区障害福祉サービス等居住支援手当事業補助金交付申請書（本紙）"</f>
        <v>令和7年度品川区障害福祉サービス等居住支援手当事業補助金交付申請書（本紙）</v>
      </c>
      <c r="F29" s="281"/>
      <c r="G29" s="281"/>
      <c r="H29" s="281"/>
      <c r="I29" s="281"/>
      <c r="J29" s="281"/>
      <c r="K29" s="281"/>
      <c r="L29" s="281"/>
      <c r="M29" s="281"/>
      <c r="N29" s="281"/>
      <c r="O29" s="281"/>
      <c r="P29" s="281"/>
      <c r="Q29" s="281"/>
      <c r="R29" s="281"/>
      <c r="S29" s="281"/>
      <c r="T29" s="281"/>
      <c r="U29" s="281"/>
      <c r="V29" s="281"/>
      <c r="W29" s="281"/>
      <c r="X29" s="281"/>
      <c r="Y29" s="281"/>
      <c r="Z29" s="281"/>
      <c r="AA29" s="281"/>
      <c r="AB29" s="281"/>
      <c r="AC29" s="281"/>
      <c r="AD29" s="281"/>
    </row>
    <row r="30" spans="1:31">
      <c r="E30" s="281"/>
      <c r="F30" s="281"/>
      <c r="G30" s="281"/>
      <c r="H30" s="281"/>
      <c r="I30" s="281"/>
      <c r="J30" s="281"/>
      <c r="K30" s="281"/>
      <c r="L30" s="281"/>
      <c r="M30" s="281"/>
      <c r="N30" s="281"/>
      <c r="O30" s="281"/>
      <c r="P30" s="281"/>
      <c r="Q30" s="281"/>
      <c r="R30" s="281"/>
      <c r="S30" s="281"/>
      <c r="T30" s="281"/>
      <c r="U30" s="281"/>
      <c r="V30" s="281"/>
      <c r="W30" s="281"/>
      <c r="X30" s="281"/>
      <c r="Y30" s="281"/>
      <c r="Z30" s="281"/>
      <c r="AA30" s="281"/>
      <c r="AB30" s="281"/>
      <c r="AC30" s="281"/>
      <c r="AD30" s="281"/>
    </row>
    <row r="31" spans="1:31" ht="6" customHeight="1"/>
    <row r="32" spans="1:31">
      <c r="C32" s="2" t="s">
        <v>111</v>
      </c>
      <c r="E32" s="281" t="str">
        <f>【入力シート】!C1&amp;【入力シート】!D1&amp;"年度品川区障害福祉サービス等居住支援手当事業補助金交付申請対象職員一覧（別紙）"</f>
        <v>令和7年度品川区障害福祉サービス等居住支援手当事業補助金交付申請対象職員一覧（別紙）</v>
      </c>
      <c r="F32" s="281"/>
      <c r="G32" s="281"/>
      <c r="H32" s="281"/>
      <c r="I32" s="281"/>
      <c r="J32" s="281"/>
      <c r="K32" s="281"/>
      <c r="L32" s="281"/>
      <c r="M32" s="281"/>
      <c r="N32" s="281"/>
      <c r="O32" s="281"/>
      <c r="P32" s="281"/>
      <c r="Q32" s="281"/>
      <c r="R32" s="281"/>
      <c r="S32" s="281"/>
      <c r="T32" s="281"/>
      <c r="U32" s="281"/>
      <c r="V32" s="281"/>
      <c r="W32" s="281"/>
      <c r="X32" s="281"/>
      <c r="Y32" s="281"/>
      <c r="Z32" s="281"/>
      <c r="AA32" s="281"/>
      <c r="AB32" s="281"/>
      <c r="AC32" s="281"/>
      <c r="AD32" s="281"/>
    </row>
    <row r="33" spans="3:31">
      <c r="E33" s="281"/>
      <c r="F33" s="281"/>
      <c r="G33" s="281"/>
      <c r="H33" s="281"/>
      <c r="I33" s="281"/>
      <c r="J33" s="281"/>
      <c r="K33" s="281"/>
      <c r="L33" s="281"/>
      <c r="M33" s="281"/>
      <c r="N33" s="281"/>
      <c r="O33" s="281"/>
      <c r="P33" s="281"/>
      <c r="Q33" s="281"/>
      <c r="R33" s="281"/>
      <c r="S33" s="281"/>
      <c r="T33" s="281"/>
      <c r="U33" s="281"/>
      <c r="V33" s="281"/>
      <c r="W33" s="281"/>
      <c r="X33" s="281"/>
      <c r="Y33" s="281"/>
      <c r="Z33" s="281"/>
      <c r="AA33" s="281"/>
      <c r="AB33" s="281"/>
      <c r="AC33" s="281"/>
      <c r="AD33" s="281"/>
    </row>
    <row r="34" spans="3:31" ht="6" customHeight="1"/>
    <row r="35" spans="3:31">
      <c r="C35" s="2" t="s">
        <v>112</v>
      </c>
      <c r="E35" s="281" t="s">
        <v>271</v>
      </c>
      <c r="F35" s="281"/>
      <c r="G35" s="281"/>
      <c r="H35" s="281"/>
      <c r="I35" s="281"/>
      <c r="J35" s="281"/>
      <c r="K35" s="281"/>
      <c r="L35" s="281"/>
      <c r="M35" s="281"/>
      <c r="N35" s="281"/>
      <c r="O35" s="281"/>
      <c r="P35" s="281"/>
      <c r="Q35" s="281"/>
      <c r="R35" s="281"/>
      <c r="S35" s="281"/>
      <c r="T35" s="281"/>
      <c r="U35" s="281"/>
      <c r="V35" s="281"/>
      <c r="W35" s="281"/>
      <c r="X35" s="281"/>
      <c r="Y35" s="281"/>
      <c r="Z35" s="281"/>
      <c r="AA35" s="281"/>
      <c r="AB35" s="281"/>
      <c r="AC35" s="281"/>
      <c r="AD35" s="281"/>
    </row>
    <row r="36" spans="3:31">
      <c r="E36" s="281"/>
      <c r="F36" s="281"/>
      <c r="G36" s="281"/>
      <c r="H36" s="281"/>
      <c r="I36" s="281"/>
      <c r="J36" s="281"/>
      <c r="K36" s="281"/>
      <c r="L36" s="281"/>
      <c r="M36" s="281"/>
      <c r="N36" s="281"/>
      <c r="O36" s="281"/>
      <c r="P36" s="281"/>
      <c r="Q36" s="281"/>
      <c r="R36" s="281"/>
      <c r="S36" s="281"/>
      <c r="T36" s="281"/>
      <c r="U36" s="281"/>
      <c r="V36" s="281"/>
      <c r="W36" s="281"/>
      <c r="X36" s="281"/>
      <c r="Y36" s="281"/>
      <c r="Z36" s="281"/>
      <c r="AA36" s="281"/>
      <c r="AB36" s="281"/>
      <c r="AC36" s="281"/>
      <c r="AD36" s="281"/>
    </row>
    <row r="37" spans="3:31" ht="6" customHeight="1"/>
    <row r="38" spans="3:31" ht="12" customHeight="1">
      <c r="C38" s="2" t="s">
        <v>113</v>
      </c>
      <c r="E38" s="1" t="s">
        <v>114</v>
      </c>
    </row>
    <row r="39" spans="3:31" ht="6" customHeight="1"/>
    <row r="40" spans="3:31">
      <c r="C40" s="2" t="s">
        <v>115</v>
      </c>
      <c r="E40" s="1" t="s">
        <v>116</v>
      </c>
    </row>
    <row r="41" spans="3:31" ht="6" customHeight="1"/>
    <row r="42" spans="3:31">
      <c r="C42" s="2" t="s">
        <v>117</v>
      </c>
      <c r="E42" s="1" t="s">
        <v>118</v>
      </c>
    </row>
    <row r="45" spans="3:31" ht="14.1" customHeight="1">
      <c r="N45" s="4" t="s">
        <v>272</v>
      </c>
      <c r="Q45" s="4"/>
    </row>
    <row r="46" spans="3:31" ht="18" customHeight="1">
      <c r="M46" s="3"/>
      <c r="N46" s="357" t="s">
        <v>20</v>
      </c>
      <c r="O46" s="358"/>
      <c r="P46" s="358"/>
      <c r="Q46" s="359"/>
      <c r="R46" s="364" t="str">
        <f>IF(【入力シート】!J29="","",【入力シート】!J29)</f>
        <v/>
      </c>
      <c r="S46" s="365"/>
      <c r="T46" s="365"/>
      <c r="U46" s="365"/>
      <c r="V46" s="365"/>
      <c r="W46" s="365"/>
      <c r="X46" s="365"/>
      <c r="Y46" s="365"/>
      <c r="Z46" s="365"/>
      <c r="AA46" s="365"/>
      <c r="AB46" s="365"/>
      <c r="AC46" s="365"/>
      <c r="AD46" s="365"/>
      <c r="AE46" s="366"/>
    </row>
    <row r="47" spans="3:31" ht="18" customHeight="1">
      <c r="M47" s="3"/>
      <c r="N47" s="357" t="s">
        <v>3</v>
      </c>
      <c r="O47" s="358"/>
      <c r="P47" s="358"/>
      <c r="Q47" s="359"/>
      <c r="R47" s="364" t="str">
        <f>IF(【入力シート】!J30="","",【入力シート】!J30)</f>
        <v/>
      </c>
      <c r="S47" s="365"/>
      <c r="T47" s="365"/>
      <c r="U47" s="365"/>
      <c r="V47" s="365"/>
      <c r="W47" s="365"/>
      <c r="X47" s="365"/>
      <c r="Y47" s="365"/>
      <c r="Z47" s="365"/>
      <c r="AA47" s="365"/>
      <c r="AB47" s="365"/>
      <c r="AC47" s="365"/>
      <c r="AD47" s="365"/>
      <c r="AE47" s="366"/>
    </row>
    <row r="48" spans="3:31" ht="18" customHeight="1">
      <c r="M48" s="3"/>
      <c r="N48" s="357" t="s">
        <v>4</v>
      </c>
      <c r="O48" s="358"/>
      <c r="P48" s="358"/>
      <c r="Q48" s="359"/>
      <c r="R48" s="363" t="str">
        <f>IF(【入力シート】!J31="","",【入力シート】!J31)</f>
        <v/>
      </c>
      <c r="S48" s="351"/>
      <c r="T48" s="351"/>
      <c r="U48" s="192" t="s">
        <v>119</v>
      </c>
      <c r="V48" s="351" t="str">
        <f>IF(【入力シート】!P31="","",【入力シート】!P31)</f>
        <v/>
      </c>
      <c r="W48" s="351"/>
      <c r="X48" s="351"/>
      <c r="Y48" s="351"/>
      <c r="Z48" s="192" t="s">
        <v>119</v>
      </c>
      <c r="AA48" s="351" t="str">
        <f>IF(【入力シート】!Y31="","",【入力シート】!Y31)</f>
        <v/>
      </c>
      <c r="AB48" s="351"/>
      <c r="AC48" s="351"/>
      <c r="AD48" s="351"/>
      <c r="AE48" s="352"/>
    </row>
    <row r="49" spans="13:31" ht="18" customHeight="1">
      <c r="M49" s="3"/>
      <c r="N49" s="357" t="s">
        <v>5</v>
      </c>
      <c r="O49" s="358"/>
      <c r="P49" s="358"/>
      <c r="Q49" s="359"/>
      <c r="R49" s="364" t="str">
        <f>IF(【入力シート】!J32="","",【入力シート】!J32)</f>
        <v/>
      </c>
      <c r="S49" s="365"/>
      <c r="T49" s="365"/>
      <c r="U49" s="365"/>
      <c r="V49" s="365"/>
      <c r="W49" s="365"/>
      <c r="X49" s="365"/>
      <c r="Y49" s="365"/>
      <c r="Z49" s="365"/>
      <c r="AA49" s="365"/>
      <c r="AB49" s="365"/>
      <c r="AC49" s="365"/>
      <c r="AD49" s="365"/>
      <c r="AE49" s="366"/>
    </row>
  </sheetData>
  <sheetProtection algorithmName="SHA-512" hashValue="SBOaWhiDnonwUdEurpEqZCfTZujnAGrjuIp8efbG9I5W3eVSoLJHww5aD63z2frWKRi15QSFRakhrDUpzGGJdw==" saltValue="XMs6foJuYkQMFZZKFHSaug==" spinCount="100000" sheet="1" objects="1" scenarios="1"/>
  <mergeCells count="25">
    <mergeCell ref="B14:AD14"/>
    <mergeCell ref="N47:Q47"/>
    <mergeCell ref="N48:Q48"/>
    <mergeCell ref="N49:Q49"/>
    <mergeCell ref="Z2:AA2"/>
    <mergeCell ref="AC2:AD2"/>
    <mergeCell ref="P6:AE8"/>
    <mergeCell ref="P4:AE4"/>
    <mergeCell ref="P10:AE10"/>
    <mergeCell ref="P12:Z12"/>
    <mergeCell ref="R48:T48"/>
    <mergeCell ref="R46:AE46"/>
    <mergeCell ref="R47:AE47"/>
    <mergeCell ref="R49:AE49"/>
    <mergeCell ref="N46:Q46"/>
    <mergeCell ref="V48:Y48"/>
    <mergeCell ref="AA48:AE48"/>
    <mergeCell ref="B15:AD15"/>
    <mergeCell ref="B17:AD19"/>
    <mergeCell ref="E29:AD30"/>
    <mergeCell ref="E32:AD33"/>
    <mergeCell ref="E35:AD36"/>
    <mergeCell ref="L22:S22"/>
    <mergeCell ref="A20:AE20"/>
    <mergeCell ref="L24:AC26"/>
  </mergeCells>
  <phoneticPr fontId="1"/>
  <pageMargins left="0.7" right="0.7" top="0.75" bottom="0.75" header="0.3" footer="0.3"/>
  <pageSetup paperSize="9" scale="98" orientation="portrait" r:id="rId1"/>
  <ignoredErrors>
    <ignoredError sqref="C29 C32 C35 C38 C40 C42" numberStoredAsText="1"/>
  </ignoredError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B1:AH33"/>
  <sheetViews>
    <sheetView showGridLines="0" view="pageBreakPreview" zoomScaleNormal="85" zoomScaleSheetLayoutView="100" workbookViewId="0">
      <selection activeCell="H13" sqref="H13:R13"/>
    </sheetView>
  </sheetViews>
  <sheetFormatPr defaultColWidth="8.625" defaultRowHeight="13.5"/>
  <cols>
    <col min="1" max="33" width="2.625" style="1" customWidth="1"/>
    <col min="34" max="34" width="8.625" style="1"/>
    <col min="35" max="35" width="11.5" style="1" bestFit="1" customWidth="1"/>
    <col min="36" max="16384" width="8.625" style="1"/>
  </cols>
  <sheetData>
    <row r="1" spans="2:31" ht="20.100000000000001" customHeight="1">
      <c r="B1" s="280" t="s">
        <v>214</v>
      </c>
      <c r="C1" s="280"/>
      <c r="D1" s="280"/>
      <c r="E1" s="280"/>
      <c r="F1" s="280"/>
      <c r="G1" s="280"/>
      <c r="H1" s="280"/>
      <c r="I1" s="280"/>
      <c r="J1" s="280"/>
      <c r="K1" s="280"/>
      <c r="L1" s="280"/>
      <c r="M1" s="280"/>
      <c r="N1" s="280"/>
      <c r="O1" s="280"/>
      <c r="P1" s="280"/>
      <c r="Q1" s="280"/>
      <c r="R1" s="280"/>
      <c r="S1" s="280"/>
      <c r="T1" s="280"/>
      <c r="U1" s="280"/>
      <c r="V1" s="280"/>
      <c r="W1" s="280"/>
      <c r="X1" s="280"/>
      <c r="Y1" s="280"/>
      <c r="Z1" s="280"/>
      <c r="AA1" s="280"/>
      <c r="AB1" s="280"/>
      <c r="AC1" s="280"/>
      <c r="AD1" s="280"/>
    </row>
    <row r="2" spans="2:31" ht="24.95" customHeight="1">
      <c r="B2" s="280"/>
      <c r="C2" s="280"/>
      <c r="D2" s="280"/>
      <c r="E2" s="280"/>
      <c r="F2" s="280"/>
      <c r="G2" s="280"/>
      <c r="H2" s="280"/>
      <c r="I2" s="280"/>
      <c r="J2" s="280"/>
      <c r="K2" s="280"/>
      <c r="L2" s="280"/>
      <c r="M2" s="280"/>
      <c r="N2" s="280"/>
      <c r="O2" s="280"/>
      <c r="P2" s="280"/>
      <c r="Q2" s="280"/>
      <c r="R2" s="280"/>
      <c r="S2" s="280"/>
      <c r="T2" s="280"/>
      <c r="U2" s="280"/>
      <c r="V2" s="280"/>
      <c r="W2" s="280"/>
      <c r="X2" s="280"/>
      <c r="Y2" s="280"/>
      <c r="Z2" s="280"/>
      <c r="AA2" s="280"/>
      <c r="AB2" s="280"/>
      <c r="AC2" s="280"/>
      <c r="AD2" s="280"/>
    </row>
    <row r="3" spans="2:31" ht="18" customHeight="1">
      <c r="C3" s="2"/>
      <c r="U3" s="68" t="str">
        <f>【入力シート】!J8</f>
        <v>令和</v>
      </c>
      <c r="V3" s="68"/>
      <c r="W3" s="283" t="str">
        <f>IF(【入力シート】!L8="","",【入力シート】!L8)</f>
        <v/>
      </c>
      <c r="X3" s="283"/>
      <c r="Y3" s="68" t="s">
        <v>42</v>
      </c>
      <c r="Z3" s="303" t="str">
        <f>IF(【入力シート】!O8="","",【入力シート】!O8)</f>
        <v/>
      </c>
      <c r="AA3" s="303"/>
      <c r="AB3" s="68" t="s">
        <v>43</v>
      </c>
      <c r="AC3" s="303" t="str">
        <f>IF(【入力シート】!S8="","",【入力シート】!S8)</f>
        <v/>
      </c>
      <c r="AD3" s="303"/>
      <c r="AE3" s="68" t="s">
        <v>10</v>
      </c>
    </row>
    <row r="4" spans="2:31" ht="6" customHeight="1"/>
    <row r="5" spans="2:31" ht="18" customHeight="1">
      <c r="C5" s="2"/>
      <c r="L5" s="1" t="s">
        <v>1</v>
      </c>
      <c r="P5" s="302" t="str">
        <f>IF(【入力シート】!J22="","",【入力シート】!J22)</f>
        <v/>
      </c>
      <c r="Q5" s="302"/>
      <c r="R5" s="302"/>
      <c r="S5" s="302"/>
      <c r="T5" s="302"/>
      <c r="U5" s="302"/>
      <c r="V5" s="302"/>
      <c r="W5" s="302"/>
      <c r="X5" s="302"/>
      <c r="Y5" s="302"/>
      <c r="Z5" s="302"/>
      <c r="AA5" s="302"/>
      <c r="AB5" s="302"/>
      <c r="AC5" s="302"/>
      <c r="AD5" s="302"/>
      <c r="AE5" s="302"/>
    </row>
    <row r="6" spans="2:31" ht="12" customHeight="1">
      <c r="B6" s="281" t="str">
        <f>"　"&amp;【入力シート】!C1&amp;【入力シート】!D1&amp;"年度品川区障害福祉サービス等職員居住支援手当の支給に係る補助事業実施要綱第４条に基づき定めた就業規則または給与規程等を提出します。"</f>
        <v>　令和7年度品川区障害福祉サービス等職員居住支援手当の支給に係る補助事業実施要綱第４条に基づき定めた就業規則または給与規程等を提出します。</v>
      </c>
      <c r="C6" s="281"/>
      <c r="D6" s="281"/>
      <c r="E6" s="281"/>
      <c r="F6" s="281"/>
      <c r="G6" s="281"/>
      <c r="H6" s="281"/>
      <c r="I6" s="281"/>
      <c r="J6" s="281"/>
      <c r="K6" s="281"/>
      <c r="L6" s="281"/>
      <c r="M6" s="281"/>
      <c r="N6" s="281"/>
      <c r="O6" s="281"/>
      <c r="P6" s="281"/>
      <c r="Q6" s="281"/>
      <c r="R6" s="281"/>
      <c r="S6" s="281"/>
      <c r="T6" s="281"/>
      <c r="U6" s="281"/>
      <c r="V6" s="281"/>
      <c r="W6" s="281"/>
      <c r="X6" s="281"/>
      <c r="Y6" s="281"/>
      <c r="Z6" s="281"/>
      <c r="AA6" s="281"/>
      <c r="AB6" s="281"/>
      <c r="AC6" s="281"/>
      <c r="AD6" s="281"/>
    </row>
    <row r="7" spans="2:31" ht="12" customHeight="1">
      <c r="B7" s="281"/>
      <c r="C7" s="281"/>
      <c r="D7" s="281"/>
      <c r="E7" s="281"/>
      <c r="F7" s="281"/>
      <c r="G7" s="281"/>
      <c r="H7" s="281"/>
      <c r="I7" s="281"/>
      <c r="J7" s="281"/>
      <c r="K7" s="281"/>
      <c r="L7" s="281"/>
      <c r="M7" s="281"/>
      <c r="N7" s="281"/>
      <c r="O7" s="281"/>
      <c r="P7" s="281"/>
      <c r="Q7" s="281"/>
      <c r="R7" s="281"/>
      <c r="S7" s="281"/>
      <c r="T7" s="281"/>
      <c r="U7" s="281"/>
      <c r="V7" s="281"/>
      <c r="W7" s="281"/>
      <c r="X7" s="281"/>
      <c r="Y7" s="281"/>
      <c r="Z7" s="281"/>
      <c r="AA7" s="281"/>
      <c r="AB7" s="281"/>
      <c r="AC7" s="281"/>
      <c r="AD7" s="281"/>
    </row>
    <row r="8" spans="2:31" ht="12" customHeight="1">
      <c r="B8" s="281"/>
      <c r="C8" s="281"/>
      <c r="D8" s="281"/>
      <c r="E8" s="281"/>
      <c r="F8" s="281"/>
      <c r="G8" s="281"/>
      <c r="H8" s="281"/>
      <c r="I8" s="281"/>
      <c r="J8" s="281"/>
      <c r="K8" s="281"/>
      <c r="L8" s="281"/>
      <c r="M8" s="281"/>
      <c r="N8" s="281"/>
      <c r="O8" s="281"/>
      <c r="P8" s="281"/>
      <c r="Q8" s="281"/>
      <c r="R8" s="281"/>
      <c r="S8" s="281"/>
      <c r="T8" s="281"/>
      <c r="U8" s="281"/>
      <c r="V8" s="281"/>
      <c r="W8" s="281"/>
      <c r="X8" s="281"/>
      <c r="Y8" s="281"/>
      <c r="Z8" s="281"/>
      <c r="AA8" s="281"/>
      <c r="AB8" s="281"/>
      <c r="AC8" s="281"/>
      <c r="AD8" s="281"/>
    </row>
    <row r="9" spans="2:31" ht="12" customHeight="1">
      <c r="B9" s="281"/>
      <c r="C9" s="281"/>
      <c r="D9" s="281"/>
      <c r="E9" s="281"/>
      <c r="F9" s="281"/>
      <c r="G9" s="281"/>
      <c r="H9" s="281"/>
      <c r="I9" s="281"/>
      <c r="J9" s="281"/>
      <c r="K9" s="281"/>
      <c r="L9" s="281"/>
      <c r="M9" s="281"/>
      <c r="N9" s="281"/>
      <c r="O9" s="281"/>
      <c r="P9" s="281"/>
      <c r="Q9" s="281"/>
      <c r="R9" s="281"/>
      <c r="S9" s="281"/>
      <c r="T9" s="281"/>
      <c r="U9" s="281"/>
      <c r="V9" s="281"/>
      <c r="W9" s="281"/>
      <c r="X9" s="281"/>
      <c r="Y9" s="281"/>
      <c r="Z9" s="281"/>
      <c r="AA9" s="281"/>
      <c r="AB9" s="281"/>
      <c r="AC9" s="281"/>
      <c r="AD9" s="281"/>
    </row>
    <row r="10" spans="2:31" ht="15" customHeight="1">
      <c r="B10" s="1" t="s">
        <v>121</v>
      </c>
    </row>
    <row r="11" spans="2:31" ht="12.95" customHeight="1">
      <c r="B11" s="284" t="s">
        <v>44</v>
      </c>
      <c r="C11" s="284"/>
      <c r="D11" s="284"/>
      <c r="E11" s="284"/>
      <c r="F11" s="284"/>
      <c r="G11" s="284"/>
      <c r="H11" s="284" t="s">
        <v>45</v>
      </c>
      <c r="I11" s="284"/>
      <c r="J11" s="284"/>
      <c r="K11" s="284"/>
      <c r="L11" s="284"/>
      <c r="M11" s="284"/>
      <c r="N11" s="284"/>
      <c r="O11" s="284"/>
      <c r="P11" s="284"/>
      <c r="Q11" s="284"/>
      <c r="R11" s="284"/>
      <c r="S11" s="304" t="s">
        <v>46</v>
      </c>
      <c r="T11" s="305"/>
      <c r="U11" s="305"/>
      <c r="V11" s="305"/>
      <c r="W11" s="305"/>
      <c r="X11" s="305"/>
      <c r="Y11" s="305"/>
      <c r="Z11" s="306"/>
      <c r="AA11" s="284" t="s">
        <v>47</v>
      </c>
      <c r="AB11" s="285"/>
      <c r="AC11" s="285"/>
      <c r="AD11" s="285"/>
    </row>
    <row r="12" spans="2:31" ht="24.95" customHeight="1">
      <c r="B12" s="284"/>
      <c r="C12" s="284"/>
      <c r="D12" s="284"/>
      <c r="E12" s="284"/>
      <c r="F12" s="284"/>
      <c r="G12" s="284"/>
      <c r="H12" s="284"/>
      <c r="I12" s="284"/>
      <c r="J12" s="284"/>
      <c r="K12" s="284"/>
      <c r="L12" s="284"/>
      <c r="M12" s="284"/>
      <c r="N12" s="284"/>
      <c r="O12" s="284"/>
      <c r="P12" s="284"/>
      <c r="Q12" s="284"/>
      <c r="R12" s="284"/>
      <c r="S12" s="307"/>
      <c r="T12" s="308"/>
      <c r="U12" s="308"/>
      <c r="V12" s="308"/>
      <c r="W12" s="308"/>
      <c r="X12" s="308"/>
      <c r="Y12" s="308"/>
      <c r="Z12" s="309"/>
      <c r="AA12" s="285"/>
      <c r="AB12" s="285"/>
      <c r="AC12" s="285"/>
      <c r="AD12" s="285"/>
    </row>
    <row r="13" spans="2:31" ht="24" customHeight="1">
      <c r="B13" s="286" t="s">
        <v>48</v>
      </c>
      <c r="C13" s="286"/>
      <c r="D13" s="286"/>
      <c r="E13" s="286"/>
      <c r="F13" s="286"/>
      <c r="G13" s="286"/>
      <c r="H13" s="370"/>
      <c r="I13" s="371"/>
      <c r="J13" s="371"/>
      <c r="K13" s="371"/>
      <c r="L13" s="371"/>
      <c r="M13" s="371"/>
      <c r="N13" s="371"/>
      <c r="O13" s="371"/>
      <c r="P13" s="371"/>
      <c r="Q13" s="371"/>
      <c r="R13" s="372"/>
      <c r="S13" s="373" t="str">
        <f>IF(①【入力】就業規則等一覧!S13="","",①【入力】就業規則等一覧!S13)</f>
        <v/>
      </c>
      <c r="T13" s="374"/>
      <c r="U13" s="374"/>
      <c r="V13" s="374"/>
      <c r="W13" s="374"/>
      <c r="X13" s="374"/>
      <c r="Y13" s="374"/>
      <c r="Z13" s="375"/>
      <c r="AA13" s="367"/>
      <c r="AB13" s="368"/>
      <c r="AC13" s="368"/>
      <c r="AD13" s="369"/>
    </row>
    <row r="14" spans="2:31" ht="24" customHeight="1">
      <c r="B14" s="286" t="s">
        <v>49</v>
      </c>
      <c r="C14" s="286"/>
      <c r="D14" s="286"/>
      <c r="E14" s="286"/>
      <c r="F14" s="286"/>
      <c r="G14" s="286"/>
      <c r="H14" s="370" t="str">
        <f>IF(①【入力】就業規則等一覧!H14="","",①【入力】就業規則等一覧!H14)</f>
        <v>　</v>
      </c>
      <c r="I14" s="371"/>
      <c r="J14" s="371"/>
      <c r="K14" s="371"/>
      <c r="L14" s="371"/>
      <c r="M14" s="371"/>
      <c r="N14" s="371"/>
      <c r="O14" s="371"/>
      <c r="P14" s="371"/>
      <c r="Q14" s="371"/>
      <c r="R14" s="372"/>
      <c r="S14" s="373" t="str">
        <f>IF(①【入力】就業規則等一覧!S14="","",①【入力】就業規則等一覧!S14)</f>
        <v/>
      </c>
      <c r="T14" s="374"/>
      <c r="U14" s="374"/>
      <c r="V14" s="374"/>
      <c r="W14" s="374"/>
      <c r="X14" s="374"/>
      <c r="Y14" s="374"/>
      <c r="Z14" s="375"/>
      <c r="AA14" s="367" t="str">
        <f>IF(①【入力】就業規則等一覧!AA14="","",①【入力】就業規則等一覧!AA14)</f>
        <v/>
      </c>
      <c r="AB14" s="368"/>
      <c r="AC14" s="368"/>
      <c r="AD14" s="369"/>
    </row>
    <row r="15" spans="2:31" ht="24" customHeight="1">
      <c r="B15" s="286" t="s">
        <v>50</v>
      </c>
      <c r="C15" s="286"/>
      <c r="D15" s="286"/>
      <c r="E15" s="286"/>
      <c r="F15" s="286"/>
      <c r="G15" s="286"/>
      <c r="H15" s="370" t="str">
        <f>IF(①【入力】就業規則等一覧!H15="","",①【入力】就業規則等一覧!H15)</f>
        <v/>
      </c>
      <c r="I15" s="371"/>
      <c r="J15" s="371"/>
      <c r="K15" s="371"/>
      <c r="L15" s="371"/>
      <c r="M15" s="371"/>
      <c r="N15" s="371"/>
      <c r="O15" s="371"/>
      <c r="P15" s="371"/>
      <c r="Q15" s="371"/>
      <c r="R15" s="372"/>
      <c r="S15" s="373" t="str">
        <f>IF(①【入力】就業規則等一覧!S15="","",①【入力】就業規則等一覧!S15)</f>
        <v/>
      </c>
      <c r="T15" s="374"/>
      <c r="U15" s="374"/>
      <c r="V15" s="374"/>
      <c r="W15" s="374"/>
      <c r="X15" s="374"/>
      <c r="Y15" s="374"/>
      <c r="Z15" s="375"/>
      <c r="AA15" s="367" t="str">
        <f>IF(①【入力】就業規則等一覧!AA15="","",①【入力】就業規則等一覧!AA15)</f>
        <v/>
      </c>
      <c r="AB15" s="368"/>
      <c r="AC15" s="368"/>
      <c r="AD15" s="369"/>
    </row>
    <row r="16" spans="2:31" ht="24" customHeight="1">
      <c r="B16" s="286" t="s">
        <v>51</v>
      </c>
      <c r="C16" s="286"/>
      <c r="D16" s="286"/>
      <c r="E16" s="286"/>
      <c r="F16" s="286"/>
      <c r="G16" s="286"/>
      <c r="H16" s="370" t="str">
        <f>IF(①【入力】就業規則等一覧!H16="","",①【入力】就業規則等一覧!H16)</f>
        <v/>
      </c>
      <c r="I16" s="371"/>
      <c r="J16" s="371"/>
      <c r="K16" s="371"/>
      <c r="L16" s="371"/>
      <c r="M16" s="371"/>
      <c r="N16" s="371"/>
      <c r="O16" s="371"/>
      <c r="P16" s="371"/>
      <c r="Q16" s="371"/>
      <c r="R16" s="372"/>
      <c r="S16" s="373" t="str">
        <f>IF(①【入力】就業規則等一覧!S16="","",①【入力】就業規則等一覧!S16)</f>
        <v/>
      </c>
      <c r="T16" s="374"/>
      <c r="U16" s="374"/>
      <c r="V16" s="374"/>
      <c r="W16" s="374"/>
      <c r="X16" s="374"/>
      <c r="Y16" s="374"/>
      <c r="Z16" s="375"/>
      <c r="AA16" s="367" t="str">
        <f>IF(①【入力】就業規則等一覧!AA16="","",①【入力】就業規則等一覧!AA16)</f>
        <v/>
      </c>
      <c r="AB16" s="368"/>
      <c r="AC16" s="368"/>
      <c r="AD16" s="369"/>
    </row>
    <row r="17" spans="2:34" ht="24" customHeight="1">
      <c r="B17" s="286" t="s">
        <v>52</v>
      </c>
      <c r="C17" s="286"/>
      <c r="D17" s="286"/>
      <c r="E17" s="286"/>
      <c r="F17" s="286"/>
      <c r="G17" s="286"/>
      <c r="H17" s="370" t="str">
        <f>IF(①【入力】就業規則等一覧!H17="","",①【入力】就業規則等一覧!H17)</f>
        <v/>
      </c>
      <c r="I17" s="371"/>
      <c r="J17" s="371"/>
      <c r="K17" s="371"/>
      <c r="L17" s="371"/>
      <c r="M17" s="371"/>
      <c r="N17" s="371"/>
      <c r="O17" s="371"/>
      <c r="P17" s="371"/>
      <c r="Q17" s="371"/>
      <c r="R17" s="372"/>
      <c r="S17" s="373" t="str">
        <f>IF(①【入力】就業規則等一覧!S17="","",①【入力】就業規則等一覧!S17)</f>
        <v/>
      </c>
      <c r="T17" s="374"/>
      <c r="U17" s="374"/>
      <c r="V17" s="374"/>
      <c r="W17" s="374"/>
      <c r="X17" s="374"/>
      <c r="Y17" s="374"/>
      <c r="Z17" s="375"/>
      <c r="AA17" s="367" t="str">
        <f>IF(①【入力】就業規則等一覧!AA17="","",①【入力】就業規則等一覧!AA17)</f>
        <v/>
      </c>
      <c r="AB17" s="368"/>
      <c r="AC17" s="368"/>
      <c r="AD17" s="369"/>
    </row>
    <row r="18" spans="2:34" ht="24" customHeight="1">
      <c r="B18" s="286" t="s">
        <v>53</v>
      </c>
      <c r="C18" s="286"/>
      <c r="D18" s="286"/>
      <c r="E18" s="286"/>
      <c r="F18" s="286"/>
      <c r="G18" s="286"/>
      <c r="H18" s="370" t="str">
        <f>IF(①【入力】就業規則等一覧!H18="","",①【入力】就業規則等一覧!H18)</f>
        <v/>
      </c>
      <c r="I18" s="371"/>
      <c r="J18" s="371"/>
      <c r="K18" s="371"/>
      <c r="L18" s="371"/>
      <c r="M18" s="371"/>
      <c r="N18" s="371"/>
      <c r="O18" s="371"/>
      <c r="P18" s="371"/>
      <c r="Q18" s="371"/>
      <c r="R18" s="372"/>
      <c r="S18" s="373" t="str">
        <f>IF(①【入力】就業規則等一覧!S18="","",①【入力】就業規則等一覧!S18)</f>
        <v/>
      </c>
      <c r="T18" s="374"/>
      <c r="U18" s="374"/>
      <c r="V18" s="374"/>
      <c r="W18" s="374"/>
      <c r="X18" s="374"/>
      <c r="Y18" s="374"/>
      <c r="Z18" s="375"/>
      <c r="AA18" s="367" t="str">
        <f>IF(①【入力】就業規則等一覧!AA18="","",①【入力】就業規則等一覧!AA18)</f>
        <v/>
      </c>
      <c r="AB18" s="368"/>
      <c r="AC18" s="368"/>
      <c r="AD18" s="369"/>
    </row>
    <row r="19" spans="2:34" ht="24" customHeight="1">
      <c r="B19" s="286" t="s">
        <v>54</v>
      </c>
      <c r="C19" s="286"/>
      <c r="D19" s="286"/>
      <c r="E19" s="286"/>
      <c r="F19" s="286"/>
      <c r="G19" s="286"/>
      <c r="H19" s="370" t="str">
        <f>IF(①【入力】就業規則等一覧!H19="","",①【入力】就業規則等一覧!H19)</f>
        <v/>
      </c>
      <c r="I19" s="371"/>
      <c r="J19" s="371"/>
      <c r="K19" s="371"/>
      <c r="L19" s="371"/>
      <c r="M19" s="371"/>
      <c r="N19" s="371"/>
      <c r="O19" s="371"/>
      <c r="P19" s="371"/>
      <c r="Q19" s="371"/>
      <c r="R19" s="372"/>
      <c r="S19" s="373" t="str">
        <f>IF(①【入力】就業規則等一覧!S19="","",①【入力】就業規則等一覧!S19)</f>
        <v/>
      </c>
      <c r="T19" s="374"/>
      <c r="U19" s="374"/>
      <c r="V19" s="374"/>
      <c r="W19" s="374"/>
      <c r="X19" s="374"/>
      <c r="Y19" s="374"/>
      <c r="Z19" s="375"/>
      <c r="AA19" s="367" t="str">
        <f>IF(①【入力】就業規則等一覧!AA19="","",①【入力】就業規則等一覧!AA19)</f>
        <v/>
      </c>
      <c r="AB19" s="368"/>
      <c r="AC19" s="368"/>
      <c r="AD19" s="369"/>
    </row>
    <row r="20" spans="2:34" ht="24" customHeight="1">
      <c r="B20" s="286" t="s">
        <v>55</v>
      </c>
      <c r="C20" s="286"/>
      <c r="D20" s="286"/>
      <c r="E20" s="286"/>
      <c r="F20" s="286"/>
      <c r="G20" s="286"/>
      <c r="H20" s="370" t="str">
        <f>IF(①【入力】就業規則等一覧!H20="","",①【入力】就業規則等一覧!H20)</f>
        <v/>
      </c>
      <c r="I20" s="371"/>
      <c r="J20" s="371"/>
      <c r="K20" s="371"/>
      <c r="L20" s="371"/>
      <c r="M20" s="371"/>
      <c r="N20" s="371"/>
      <c r="O20" s="371"/>
      <c r="P20" s="371"/>
      <c r="Q20" s="371"/>
      <c r="R20" s="372"/>
      <c r="S20" s="373" t="str">
        <f>IF(①【入力】就業規則等一覧!S20="","",①【入力】就業規則等一覧!S20)</f>
        <v/>
      </c>
      <c r="T20" s="374"/>
      <c r="U20" s="374"/>
      <c r="V20" s="374"/>
      <c r="W20" s="374"/>
      <c r="X20" s="374"/>
      <c r="Y20" s="374"/>
      <c r="Z20" s="375"/>
      <c r="AA20" s="367" t="str">
        <f>IF(①【入力】就業規則等一覧!AA20="","",①【入力】就業規則等一覧!AA20)</f>
        <v/>
      </c>
      <c r="AB20" s="368"/>
      <c r="AC20" s="368"/>
      <c r="AD20" s="369"/>
    </row>
    <row r="21" spans="2:34" ht="24" customHeight="1">
      <c r="B21" s="286" t="s">
        <v>56</v>
      </c>
      <c r="C21" s="286"/>
      <c r="D21" s="286"/>
      <c r="E21" s="286"/>
      <c r="F21" s="286"/>
      <c r="G21" s="286"/>
      <c r="H21" s="370" t="str">
        <f>IF(①【入力】就業規則等一覧!H21="","",①【入力】就業規則等一覧!H21)</f>
        <v/>
      </c>
      <c r="I21" s="371"/>
      <c r="J21" s="371"/>
      <c r="K21" s="371"/>
      <c r="L21" s="371"/>
      <c r="M21" s="371"/>
      <c r="N21" s="371"/>
      <c r="O21" s="371"/>
      <c r="P21" s="371"/>
      <c r="Q21" s="371"/>
      <c r="R21" s="372"/>
      <c r="S21" s="373" t="str">
        <f>IF(①【入力】就業規則等一覧!S21="","",①【入力】就業規則等一覧!S21)</f>
        <v/>
      </c>
      <c r="T21" s="374"/>
      <c r="U21" s="374"/>
      <c r="V21" s="374"/>
      <c r="W21" s="374"/>
      <c r="X21" s="374"/>
      <c r="Y21" s="374"/>
      <c r="Z21" s="375"/>
      <c r="AA21" s="367" t="str">
        <f>IF(①【入力】就業規則等一覧!AA21="","",①【入力】就業規則等一覧!AA21)</f>
        <v/>
      </c>
      <c r="AB21" s="368"/>
      <c r="AC21" s="368"/>
      <c r="AD21" s="369"/>
    </row>
    <row r="22" spans="2:34" ht="24" customHeight="1">
      <c r="B22" s="286" t="s">
        <v>57</v>
      </c>
      <c r="C22" s="286"/>
      <c r="D22" s="286"/>
      <c r="E22" s="286"/>
      <c r="F22" s="286"/>
      <c r="G22" s="286"/>
      <c r="H22" s="370" t="str">
        <f>IF(①【入力】就業規則等一覧!H22="","",①【入力】就業規則等一覧!H22)</f>
        <v/>
      </c>
      <c r="I22" s="371"/>
      <c r="J22" s="371"/>
      <c r="K22" s="371"/>
      <c r="L22" s="371"/>
      <c r="M22" s="371"/>
      <c r="N22" s="371"/>
      <c r="O22" s="371"/>
      <c r="P22" s="371"/>
      <c r="Q22" s="371"/>
      <c r="R22" s="372"/>
      <c r="S22" s="373" t="str">
        <f>IF(①【入力】就業規則等一覧!S22="","",①【入力】就業規則等一覧!S22)</f>
        <v/>
      </c>
      <c r="T22" s="374"/>
      <c r="U22" s="374"/>
      <c r="V22" s="374"/>
      <c r="W22" s="374"/>
      <c r="X22" s="374"/>
      <c r="Y22" s="374"/>
      <c r="Z22" s="375"/>
      <c r="AA22" s="367" t="str">
        <f>IF(①【入力】就業規則等一覧!AA22="","",①【入力】就業規則等一覧!AA22)</f>
        <v/>
      </c>
      <c r="AB22" s="368"/>
      <c r="AC22" s="368"/>
      <c r="AD22" s="369"/>
    </row>
    <row r="23" spans="2:34" ht="24" customHeight="1">
      <c r="B23" s="286" t="s">
        <v>58</v>
      </c>
      <c r="C23" s="286"/>
      <c r="D23" s="286"/>
      <c r="E23" s="286"/>
      <c r="F23" s="286"/>
      <c r="G23" s="286"/>
      <c r="H23" s="370" t="str">
        <f>IF(①【入力】就業規則等一覧!H23="","",①【入力】就業規則等一覧!H23)</f>
        <v/>
      </c>
      <c r="I23" s="371"/>
      <c r="J23" s="371"/>
      <c r="K23" s="371"/>
      <c r="L23" s="371"/>
      <c r="M23" s="371"/>
      <c r="N23" s="371"/>
      <c r="O23" s="371"/>
      <c r="P23" s="371"/>
      <c r="Q23" s="371"/>
      <c r="R23" s="372"/>
      <c r="S23" s="373" t="str">
        <f>IF(①【入力】就業規則等一覧!S23="","",①【入力】就業規則等一覧!S23)</f>
        <v/>
      </c>
      <c r="T23" s="374"/>
      <c r="U23" s="374"/>
      <c r="V23" s="374"/>
      <c r="W23" s="374"/>
      <c r="X23" s="374"/>
      <c r="Y23" s="374"/>
      <c r="Z23" s="375"/>
      <c r="AA23" s="367" t="str">
        <f>IF(①【入力】就業規則等一覧!AA23="","",①【入力】就業規則等一覧!AA23)</f>
        <v/>
      </c>
      <c r="AB23" s="368"/>
      <c r="AC23" s="368"/>
      <c r="AD23" s="369"/>
    </row>
    <row r="24" spans="2:34" ht="24" customHeight="1">
      <c r="B24" s="286" t="s">
        <v>59</v>
      </c>
      <c r="C24" s="286"/>
      <c r="D24" s="286"/>
      <c r="E24" s="286"/>
      <c r="F24" s="286"/>
      <c r="G24" s="286"/>
      <c r="H24" s="370" t="str">
        <f>IF(①【入力】就業規則等一覧!H24="","",①【入力】就業規則等一覧!H24)</f>
        <v/>
      </c>
      <c r="I24" s="371"/>
      <c r="J24" s="371"/>
      <c r="K24" s="371"/>
      <c r="L24" s="371"/>
      <c r="M24" s="371"/>
      <c r="N24" s="371"/>
      <c r="O24" s="371"/>
      <c r="P24" s="371"/>
      <c r="Q24" s="371"/>
      <c r="R24" s="372"/>
      <c r="S24" s="373" t="str">
        <f>IF(①【入力】就業規則等一覧!S24="","",①【入力】就業規則等一覧!S24)</f>
        <v/>
      </c>
      <c r="T24" s="374"/>
      <c r="U24" s="374"/>
      <c r="V24" s="374"/>
      <c r="W24" s="374"/>
      <c r="X24" s="374"/>
      <c r="Y24" s="374"/>
      <c r="Z24" s="375"/>
      <c r="AA24" s="367" t="str">
        <f>IF(①【入力】就業規則等一覧!AA24="","",①【入力】就業規則等一覧!AA24)</f>
        <v/>
      </c>
      <c r="AB24" s="368"/>
      <c r="AC24" s="368"/>
      <c r="AD24" s="369"/>
    </row>
    <row r="25" spans="2:34" ht="24" customHeight="1">
      <c r="B25" s="286" t="s">
        <v>60</v>
      </c>
      <c r="C25" s="286"/>
      <c r="D25" s="286"/>
      <c r="E25" s="286"/>
      <c r="F25" s="286"/>
      <c r="G25" s="286"/>
      <c r="H25" s="370" t="str">
        <f>IF(①【入力】就業規則等一覧!H25="","",①【入力】就業規則等一覧!H25)</f>
        <v/>
      </c>
      <c r="I25" s="371"/>
      <c r="J25" s="371"/>
      <c r="K25" s="371"/>
      <c r="L25" s="371"/>
      <c r="M25" s="371"/>
      <c r="N25" s="371"/>
      <c r="O25" s="371"/>
      <c r="P25" s="371"/>
      <c r="Q25" s="371"/>
      <c r="R25" s="372"/>
      <c r="S25" s="373" t="str">
        <f>IF(①【入力】就業規則等一覧!S25="","",①【入力】就業規則等一覧!S25)</f>
        <v/>
      </c>
      <c r="T25" s="374"/>
      <c r="U25" s="374"/>
      <c r="V25" s="374"/>
      <c r="W25" s="374"/>
      <c r="X25" s="374"/>
      <c r="Y25" s="374"/>
      <c r="Z25" s="375"/>
      <c r="AA25" s="367" t="str">
        <f>IF(①【入力】就業規則等一覧!AA25="","",①【入力】就業規則等一覧!AA25)</f>
        <v/>
      </c>
      <c r="AB25" s="368"/>
      <c r="AC25" s="368"/>
      <c r="AD25" s="369"/>
    </row>
    <row r="26" spans="2:34" ht="24" customHeight="1">
      <c r="B26" s="286" t="s">
        <v>61</v>
      </c>
      <c r="C26" s="286"/>
      <c r="D26" s="286"/>
      <c r="E26" s="286"/>
      <c r="F26" s="286"/>
      <c r="G26" s="286"/>
      <c r="H26" s="370" t="str">
        <f>IF(①【入力】就業規則等一覧!H26="","",①【入力】就業規則等一覧!H26)</f>
        <v/>
      </c>
      <c r="I26" s="371"/>
      <c r="J26" s="371"/>
      <c r="K26" s="371"/>
      <c r="L26" s="371"/>
      <c r="M26" s="371"/>
      <c r="N26" s="371"/>
      <c r="O26" s="371"/>
      <c r="P26" s="371"/>
      <c r="Q26" s="371"/>
      <c r="R26" s="372"/>
      <c r="S26" s="373" t="str">
        <f>IF(①【入力】就業規則等一覧!S26="","",①【入力】就業規則等一覧!S26)</f>
        <v/>
      </c>
      <c r="T26" s="374"/>
      <c r="U26" s="374"/>
      <c r="V26" s="374"/>
      <c r="W26" s="374"/>
      <c r="X26" s="374"/>
      <c r="Y26" s="374"/>
      <c r="Z26" s="375"/>
      <c r="AA26" s="367" t="str">
        <f>IF(①【入力】就業規則等一覧!AA26="","",①【入力】就業規則等一覧!AA26)</f>
        <v/>
      </c>
      <c r="AB26" s="368"/>
      <c r="AC26" s="368"/>
      <c r="AD26" s="369"/>
    </row>
    <row r="27" spans="2:34" ht="24" customHeight="1">
      <c r="B27" s="286" t="s">
        <v>62</v>
      </c>
      <c r="C27" s="286"/>
      <c r="D27" s="286"/>
      <c r="E27" s="286"/>
      <c r="F27" s="286"/>
      <c r="G27" s="286"/>
      <c r="H27" s="370" t="str">
        <f>IF(①【入力】就業規則等一覧!H27="","",①【入力】就業規則等一覧!H27)</f>
        <v/>
      </c>
      <c r="I27" s="371"/>
      <c r="J27" s="371"/>
      <c r="K27" s="371"/>
      <c r="L27" s="371"/>
      <c r="M27" s="371"/>
      <c r="N27" s="371"/>
      <c r="O27" s="371"/>
      <c r="P27" s="371"/>
      <c r="Q27" s="371"/>
      <c r="R27" s="372"/>
      <c r="S27" s="373" t="str">
        <f>IF(①【入力】就業規則等一覧!S27="","",①【入力】就業規則等一覧!S27)</f>
        <v/>
      </c>
      <c r="T27" s="374"/>
      <c r="U27" s="374"/>
      <c r="V27" s="374"/>
      <c r="W27" s="374"/>
      <c r="X27" s="374"/>
      <c r="Y27" s="374"/>
      <c r="Z27" s="375"/>
      <c r="AA27" s="367" t="str">
        <f>IF(①【入力】就業規則等一覧!AA27="","",①【入力】就業規則等一覧!AA27)</f>
        <v/>
      </c>
      <c r="AB27" s="368"/>
      <c r="AC27" s="368"/>
      <c r="AD27" s="369"/>
    </row>
    <row r="28" spans="2:34" ht="24.95" customHeight="1">
      <c r="B28" s="297" t="s">
        <v>215</v>
      </c>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H28" s="84"/>
    </row>
    <row r="29" spans="2:34" ht="24.95" customHeight="1">
      <c r="B29" s="298"/>
      <c r="C29" s="298"/>
      <c r="D29" s="298"/>
      <c r="E29" s="298"/>
      <c r="F29" s="298"/>
      <c r="G29" s="298"/>
      <c r="H29" s="298"/>
      <c r="I29" s="298"/>
      <c r="J29" s="298"/>
      <c r="K29" s="298"/>
      <c r="L29" s="298"/>
      <c r="M29" s="298"/>
      <c r="N29" s="298"/>
      <c r="O29" s="298"/>
      <c r="P29" s="298"/>
      <c r="Q29" s="298"/>
      <c r="R29" s="298"/>
      <c r="S29" s="298"/>
      <c r="T29" s="298"/>
      <c r="U29" s="298"/>
      <c r="V29" s="298"/>
      <c r="W29" s="298"/>
      <c r="X29" s="298"/>
      <c r="Y29" s="298"/>
      <c r="Z29" s="298"/>
      <c r="AA29" s="298"/>
      <c r="AB29" s="298"/>
      <c r="AC29" s="298"/>
      <c r="AD29" s="298"/>
    </row>
    <row r="30" spans="2:34" ht="12.95" customHeight="1">
      <c r="B30" s="284" t="s">
        <v>44</v>
      </c>
      <c r="C30" s="284"/>
      <c r="D30" s="284"/>
      <c r="E30" s="284"/>
      <c r="F30" s="284"/>
      <c r="G30" s="284"/>
      <c r="H30" s="289" t="s">
        <v>8</v>
      </c>
      <c r="I30" s="290"/>
      <c r="J30" s="290"/>
      <c r="K30" s="290"/>
      <c r="L30" s="290"/>
      <c r="M30" s="290"/>
      <c r="N30" s="290"/>
      <c r="O30" s="290"/>
      <c r="P30" s="290"/>
      <c r="Q30" s="290"/>
      <c r="R30" s="290"/>
      <c r="S30" s="290"/>
      <c r="T30" s="290"/>
      <c r="U30" s="290"/>
      <c r="V30" s="290"/>
      <c r="W30" s="290"/>
      <c r="X30" s="290"/>
      <c r="Y30" s="290"/>
      <c r="Z30" s="290"/>
      <c r="AA30" s="289" t="s">
        <v>242</v>
      </c>
      <c r="AB30" s="290"/>
      <c r="AC30" s="290"/>
      <c r="AD30" s="293"/>
    </row>
    <row r="31" spans="2:34" ht="12.95" customHeight="1">
      <c r="B31" s="284"/>
      <c r="C31" s="284"/>
      <c r="D31" s="284"/>
      <c r="E31" s="284"/>
      <c r="F31" s="284"/>
      <c r="G31" s="284"/>
      <c r="H31" s="291"/>
      <c r="I31" s="292"/>
      <c r="J31" s="292"/>
      <c r="K31" s="292"/>
      <c r="L31" s="292"/>
      <c r="M31" s="292"/>
      <c r="N31" s="292"/>
      <c r="O31" s="292"/>
      <c r="P31" s="292"/>
      <c r="Q31" s="292"/>
      <c r="R31" s="292"/>
      <c r="S31" s="292"/>
      <c r="T31" s="292"/>
      <c r="U31" s="292"/>
      <c r="V31" s="292"/>
      <c r="W31" s="292"/>
      <c r="X31" s="292"/>
      <c r="Y31" s="292"/>
      <c r="Z31" s="292"/>
      <c r="AA31" s="291"/>
      <c r="AB31" s="292"/>
      <c r="AC31" s="292"/>
      <c r="AD31" s="294"/>
    </row>
    <row r="32" spans="2:34" ht="24" customHeight="1">
      <c r="B32" s="288" t="s">
        <v>243</v>
      </c>
      <c r="C32" s="288"/>
      <c r="D32" s="288"/>
      <c r="E32" s="288"/>
      <c r="F32" s="288"/>
      <c r="G32" s="288"/>
      <c r="H32" s="295" t="s">
        <v>63</v>
      </c>
      <c r="I32" s="296"/>
      <c r="J32" s="296"/>
      <c r="K32" s="296"/>
      <c r="L32" s="296"/>
      <c r="M32" s="296"/>
      <c r="N32" s="296"/>
      <c r="O32" s="296"/>
      <c r="P32" s="296"/>
      <c r="Q32" s="296"/>
      <c r="R32" s="296"/>
      <c r="S32" s="296"/>
      <c r="T32" s="296"/>
      <c r="U32" s="296"/>
      <c r="V32" s="296"/>
      <c r="W32" s="296"/>
      <c r="X32" s="296"/>
      <c r="Y32" s="296"/>
      <c r="Z32" s="296"/>
      <c r="AA32" s="367" t="str">
        <f>IF(①【入力】就業規則等一覧!AA32="","",①【入力】就業規則等一覧!AA32)</f>
        <v/>
      </c>
      <c r="AB32" s="368"/>
      <c r="AC32" s="368"/>
      <c r="AD32" s="369"/>
    </row>
    <row r="33" spans="2:30" ht="24" customHeight="1">
      <c r="B33" s="288" t="s">
        <v>244</v>
      </c>
      <c r="C33" s="288"/>
      <c r="D33" s="288"/>
      <c r="E33" s="288"/>
      <c r="F33" s="288"/>
      <c r="G33" s="288"/>
      <c r="H33" s="295" t="s">
        <v>64</v>
      </c>
      <c r="I33" s="296"/>
      <c r="J33" s="296"/>
      <c r="K33" s="296"/>
      <c r="L33" s="296"/>
      <c r="M33" s="296"/>
      <c r="N33" s="296"/>
      <c r="O33" s="296"/>
      <c r="P33" s="296"/>
      <c r="Q33" s="296"/>
      <c r="R33" s="296"/>
      <c r="S33" s="296"/>
      <c r="T33" s="296"/>
      <c r="U33" s="296"/>
      <c r="V33" s="296"/>
      <c r="W33" s="296"/>
      <c r="X33" s="296"/>
      <c r="Y33" s="296"/>
      <c r="Z33" s="296"/>
      <c r="AA33" s="367" t="str">
        <f>IF(①【入力】就業規則等一覧!AA33="","",①【入力】就業規則等一覧!AA33)</f>
        <v/>
      </c>
      <c r="AB33" s="368"/>
      <c r="AC33" s="368"/>
      <c r="AD33" s="369"/>
    </row>
  </sheetData>
  <sheetProtection algorithmName="SHA-512" hashValue="nxd3tYl66wvgWNXnCfj2nOoNgoWyCl1ON633BGyxIp/n/GSLyAA/VS5/FUv70Qd9qEyUuvDzRQOk6tRcz2gXHw==" saltValue="PJV3ws2HcyrtG6VNjq2a3Q==" spinCount="100000" sheet="1" objects="1" scenarios="1"/>
  <mergeCells count="80">
    <mergeCell ref="B6:AD9"/>
    <mergeCell ref="B1:AD2"/>
    <mergeCell ref="W3:X3"/>
    <mergeCell ref="Z3:AA3"/>
    <mergeCell ref="AC3:AD3"/>
    <mergeCell ref="P5:AE5"/>
    <mergeCell ref="B11:G12"/>
    <mergeCell ref="H11:R12"/>
    <mergeCell ref="S11:Z12"/>
    <mergeCell ref="AA11:AD12"/>
    <mergeCell ref="B13:G13"/>
    <mergeCell ref="H13:R13"/>
    <mergeCell ref="S13:Z13"/>
    <mergeCell ref="AA13:AD13"/>
    <mergeCell ref="B14:G14"/>
    <mergeCell ref="H14:R14"/>
    <mergeCell ref="S14:Z14"/>
    <mergeCell ref="AA14:AD14"/>
    <mergeCell ref="B15:G15"/>
    <mergeCell ref="H15:R15"/>
    <mergeCell ref="S15:Z15"/>
    <mergeCell ref="AA15:AD15"/>
    <mergeCell ref="B16:G16"/>
    <mergeCell ref="H16:R16"/>
    <mergeCell ref="S16:Z16"/>
    <mergeCell ref="AA16:AD16"/>
    <mergeCell ref="B17:G17"/>
    <mergeCell ref="H17:R17"/>
    <mergeCell ref="S17:Z17"/>
    <mergeCell ref="AA17:AD17"/>
    <mergeCell ref="B18:G18"/>
    <mergeCell ref="H18:R18"/>
    <mergeCell ref="S18:Z18"/>
    <mergeCell ref="AA18:AD18"/>
    <mergeCell ref="B19:G19"/>
    <mergeCell ref="H19:R19"/>
    <mergeCell ref="S19:Z19"/>
    <mergeCell ref="AA19:AD19"/>
    <mergeCell ref="B20:G20"/>
    <mergeCell ref="H20:R20"/>
    <mergeCell ref="S20:Z20"/>
    <mergeCell ref="AA20:AD20"/>
    <mergeCell ref="B21:G21"/>
    <mergeCell ref="H21:R21"/>
    <mergeCell ref="S21:Z21"/>
    <mergeCell ref="AA21:AD21"/>
    <mergeCell ref="B22:G22"/>
    <mergeCell ref="H22:R22"/>
    <mergeCell ref="S22:Z22"/>
    <mergeCell ref="AA22:AD22"/>
    <mergeCell ref="B23:G23"/>
    <mergeCell ref="H23:R23"/>
    <mergeCell ref="S23:Z23"/>
    <mergeCell ref="AA23:AD23"/>
    <mergeCell ref="B24:G24"/>
    <mergeCell ref="H24:R24"/>
    <mergeCell ref="S24:Z24"/>
    <mergeCell ref="AA24:AD24"/>
    <mergeCell ref="B25:G25"/>
    <mergeCell ref="H25:R25"/>
    <mergeCell ref="S25:Z25"/>
    <mergeCell ref="AA25:AD25"/>
    <mergeCell ref="B26:G26"/>
    <mergeCell ref="H26:R26"/>
    <mergeCell ref="S26:Z26"/>
    <mergeCell ref="AA26:AD26"/>
    <mergeCell ref="B27:G27"/>
    <mergeCell ref="H27:R27"/>
    <mergeCell ref="S27:Z27"/>
    <mergeCell ref="AA27:AD27"/>
    <mergeCell ref="B33:G33"/>
    <mergeCell ref="H33:Z33"/>
    <mergeCell ref="AA33:AD33"/>
    <mergeCell ref="B28:AD29"/>
    <mergeCell ref="B30:G31"/>
    <mergeCell ref="H30:Z31"/>
    <mergeCell ref="AA30:AD31"/>
    <mergeCell ref="B32:G32"/>
    <mergeCell ref="H32:Z32"/>
    <mergeCell ref="AA32:AD32"/>
  </mergeCells>
  <phoneticPr fontId="1"/>
  <printOptions horizontalCentered="1"/>
  <pageMargins left="0.70866141732283472" right="0.70866141732283472" top="0.74803149606299213" bottom="0.74803149606299213" header="0.31496062992125984" footer="0.31496062992125984"/>
  <pageSetup paperSize="9" scale="93"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BFB97D59-B33C-42C4-B6B3-2D08B8AD59CA}">
            <xm:f>H13&lt;&gt;①【入力】就業規則等一覧!H13</xm:f>
            <x14:dxf>
              <fill>
                <patternFill>
                  <bgColor rgb="FFFFFF00"/>
                </patternFill>
              </fill>
            </x14:dxf>
          </x14:cfRule>
          <xm:sqref>AA32:AD33 H13:AD27</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W162"/>
  <sheetViews>
    <sheetView showGridLines="0" view="pageBreakPreview" zoomScale="70" zoomScaleNormal="55" zoomScaleSheetLayoutView="70" workbookViewId="0">
      <pane xSplit="1" ySplit="12" topLeftCell="C13" activePane="bottomRight" state="frozen"/>
      <selection activeCell="I11" sqref="I11"/>
      <selection pane="topRight" activeCell="I11" sqref="I11"/>
      <selection pane="bottomLeft" activeCell="I11" sqref="I11"/>
      <selection pane="bottomRight" activeCell="C13" sqref="C13"/>
    </sheetView>
  </sheetViews>
  <sheetFormatPr defaultColWidth="9" defaultRowHeight="18" customHeight="1"/>
  <cols>
    <col min="1" max="1" width="5" style="69" customWidth="1"/>
    <col min="2" max="2" width="19.875" style="69" hidden="1" customWidth="1"/>
    <col min="3" max="3" width="13.625" style="69" customWidth="1"/>
    <col min="4" max="4" width="21.375" style="69" customWidth="1"/>
    <col min="5" max="5" width="41.625" style="69" customWidth="1"/>
    <col min="6" max="6" width="9" style="69" customWidth="1"/>
    <col min="7" max="8" width="9" style="6" customWidth="1"/>
    <col min="9" max="9" width="14.625" style="141" customWidth="1"/>
    <col min="10" max="10" width="14" style="71" customWidth="1"/>
    <col min="11" max="11" width="10.5" style="69" customWidth="1"/>
    <col min="12" max="12" width="25.625" style="6" customWidth="1"/>
    <col min="13" max="13" width="11.625" style="6" customWidth="1"/>
    <col min="14" max="14" width="7.875" style="72" customWidth="1"/>
    <col min="15" max="15" width="12.5" style="72" customWidth="1"/>
    <col min="16" max="16" width="10.125" style="72" customWidth="1"/>
    <col min="17" max="17" width="13.625" style="6" customWidth="1"/>
    <col min="18" max="18" width="14.375" style="69" customWidth="1"/>
    <col min="19" max="19" width="29.125" style="6" customWidth="1"/>
    <col min="20" max="20" width="9.375" style="6" customWidth="1"/>
    <col min="21" max="21" width="13.875" style="6" customWidth="1"/>
    <col min="22" max="24" width="9" style="6" customWidth="1"/>
    <col min="25" max="16384" width="9" style="6"/>
  </cols>
  <sheetData>
    <row r="1" spans="1:23" ht="5.45" customHeight="1"/>
    <row r="2" spans="1:23" ht="26.25" customHeight="1">
      <c r="A2" s="136" t="str">
        <f>【入力シート】!C1&amp;【入力シート】!D1&amp;"年度品川区障害福祉サービス等職員居住支援手当事業補助金交付申請対象職員一覧"</f>
        <v>令和7年度品川区障害福祉サービス等職員居住支援手当事業補助金交付申請対象職員一覧</v>
      </c>
      <c r="B2" s="73"/>
      <c r="N2" s="74"/>
      <c r="O2" s="74"/>
      <c r="P2" s="74"/>
      <c r="Q2" s="150" t="s">
        <v>262</v>
      </c>
    </row>
    <row r="3" spans="1:23" ht="28.5" customHeight="1">
      <c r="C3" s="75" t="s">
        <v>65</v>
      </c>
      <c r="D3" s="376" t="str">
        <f>IF(【入力シート】!J22="","",【入力シート】!J22)</f>
        <v/>
      </c>
      <c r="E3" s="376"/>
      <c r="N3" s="6"/>
      <c r="O3" s="6"/>
      <c r="P3" s="6"/>
    </row>
    <row r="4" spans="1:23" ht="18" customHeight="1">
      <c r="N4" s="6"/>
      <c r="O4" s="6"/>
      <c r="P4" s="122" t="s">
        <v>133</v>
      </c>
      <c r="Q4" s="172">
        <f>SUM(Q13:Q162)</f>
        <v>0</v>
      </c>
    </row>
    <row r="5" spans="1:23" ht="18" customHeight="1">
      <c r="C5" s="76" t="str">
        <f>IF(COUNTIF(T13:T112,"月数オーバー！")&gt;0,"※黄色の行は申請対象月数が12か月を超えています。修正してから印刷してください。","")</f>
        <v/>
      </c>
      <c r="N5" s="6"/>
      <c r="O5" s="6"/>
      <c r="P5" s="122" t="s">
        <v>134</v>
      </c>
      <c r="Q5" s="172">
        <f>ROUNDUP(Q4*0.15,0)</f>
        <v>0</v>
      </c>
    </row>
    <row r="6" spans="1:23" ht="18" customHeight="1" thickBot="1">
      <c r="N6" s="6"/>
      <c r="O6" s="6"/>
      <c r="P6" s="122" t="s">
        <v>135</v>
      </c>
      <c r="Q6" s="172">
        <f>Q4+Q5</f>
        <v>0</v>
      </c>
    </row>
    <row r="7" spans="1:23" ht="18" customHeight="1" thickTop="1" thickBot="1">
      <c r="N7" s="6"/>
      <c r="O7" s="6"/>
      <c r="P7" s="122" t="s">
        <v>142</v>
      </c>
      <c r="Q7" s="173">
        <f>ROUNDDOWN((Q6),-3)</f>
        <v>0</v>
      </c>
    </row>
    <row r="8" spans="1:23" ht="5.0999999999999996" customHeight="1" thickTop="1">
      <c r="N8" s="6"/>
      <c r="O8" s="6"/>
      <c r="P8" s="6"/>
    </row>
    <row r="9" spans="1:23" ht="5.0999999999999996" customHeight="1">
      <c r="N9" s="6"/>
      <c r="O9" s="6"/>
      <c r="P9" s="6"/>
    </row>
    <row r="10" spans="1:23" ht="18" customHeight="1">
      <c r="M10" s="69" t="s">
        <v>128</v>
      </c>
      <c r="N10" s="77" t="s">
        <v>129</v>
      </c>
      <c r="O10" s="77" t="s">
        <v>130</v>
      </c>
      <c r="P10" s="77" t="s">
        <v>131</v>
      </c>
      <c r="Q10" s="69" t="s">
        <v>132</v>
      </c>
    </row>
    <row r="11" spans="1:23" s="78" customFormat="1" ht="26.45" customHeight="1">
      <c r="A11" s="315" t="s">
        <v>66</v>
      </c>
      <c r="B11" s="117"/>
      <c r="C11" s="317" t="s">
        <v>67</v>
      </c>
      <c r="D11" s="318"/>
      <c r="E11" s="319"/>
      <c r="F11" s="320" t="s">
        <v>68</v>
      </c>
      <c r="G11" s="321"/>
      <c r="H11" s="321"/>
      <c r="I11" s="322"/>
      <c r="J11" s="323" t="s">
        <v>267</v>
      </c>
      <c r="K11" s="311" t="s">
        <v>69</v>
      </c>
      <c r="L11" s="311" t="s">
        <v>269</v>
      </c>
      <c r="M11" s="313" t="s">
        <v>77</v>
      </c>
      <c r="N11" s="314" t="s">
        <v>78</v>
      </c>
      <c r="O11" s="314" t="s">
        <v>80</v>
      </c>
      <c r="P11" s="314" t="s">
        <v>79</v>
      </c>
      <c r="Q11" s="313" t="s">
        <v>81</v>
      </c>
    </row>
    <row r="12" spans="1:23" s="78" customFormat="1" ht="54.6" customHeight="1">
      <c r="A12" s="316"/>
      <c r="B12" s="115" t="s">
        <v>200</v>
      </c>
      <c r="C12" s="79" t="s">
        <v>70</v>
      </c>
      <c r="D12" s="79" t="s">
        <v>71</v>
      </c>
      <c r="E12" s="79" t="s">
        <v>72</v>
      </c>
      <c r="F12" s="80" t="s">
        <v>73</v>
      </c>
      <c r="G12" s="80" t="s">
        <v>74</v>
      </c>
      <c r="H12" s="80" t="s">
        <v>75</v>
      </c>
      <c r="I12" s="142" t="s">
        <v>76</v>
      </c>
      <c r="J12" s="324"/>
      <c r="K12" s="312"/>
      <c r="L12" s="312"/>
      <c r="M12" s="313"/>
      <c r="N12" s="314"/>
      <c r="O12" s="314"/>
      <c r="P12" s="314"/>
      <c r="Q12" s="313"/>
    </row>
    <row r="13" spans="1:23" ht="18" customHeight="1">
      <c r="A13" s="82">
        <v>1</v>
      </c>
      <c r="B13" s="82" t="str">
        <f>C13&amp;D13</f>
        <v/>
      </c>
      <c r="C13" s="43" t="str">
        <f>IF(①【入力】別紙_職員一覧!C13="","",①【入力】別紙_職員一覧!C13)</f>
        <v/>
      </c>
      <c r="D13" s="43" t="str">
        <f>IF(①【入力】別紙_職員一覧!D13="","",①【入力】別紙_職員一覧!D13)</f>
        <v/>
      </c>
      <c r="E13" s="43" t="str">
        <f>IF(①【入力】別紙_職員一覧!E13="","",①【入力】別紙_職員一覧!E13)</f>
        <v/>
      </c>
      <c r="F13" s="43" t="str">
        <f>IF(①【入力】別紙_職員一覧!F13="","",①【入力】別紙_職員一覧!F13)</f>
        <v/>
      </c>
      <c r="G13" s="166" t="str">
        <f>IF(①【入力】別紙_職員一覧!G13="","",①【入力】別紙_職員一覧!G13)</f>
        <v/>
      </c>
      <c r="H13" s="166" t="str">
        <f>IF(①【入力】別紙_職員一覧!H13="","",①【入力】別紙_職員一覧!H13)</f>
        <v/>
      </c>
      <c r="I13" s="143" t="str">
        <f>IF(①【入力】別紙_職員一覧!I13="","",①【入力】別紙_職員一覧!I13)</f>
        <v/>
      </c>
      <c r="J13" s="167" t="str">
        <f>IF(①【入力】別紙_職員一覧!J13="","",①【入力】別紙_職員一覧!J13)</f>
        <v/>
      </c>
      <c r="K13" s="168" t="str">
        <f t="shared" ref="K13:K76" si="0">IF(OR(J13="1",J13=1),"〇","")</f>
        <v/>
      </c>
      <c r="L13" s="43" t="str">
        <f>IF(①【入力】別紙_職員一覧!L13="","",①【入力】別紙_職員一覧!L13)</f>
        <v/>
      </c>
      <c r="M13" s="169" t="str">
        <f>IF(①【入力】別紙_職員一覧!M13="","",①【入力】別紙_職員一覧!M13)</f>
        <v/>
      </c>
      <c r="N13" s="161" t="str">
        <f>IF(J13="","",IF(OR(J13="1",J13="2"),VLOOKUP(J13,①【入力】就業規則等一覧!$B$32:$AD$33,26,FALSE),VLOOKUP(J13,①【入力】就業規則等一覧!$B$13:$AD$27,26,FALSE)))</f>
        <v/>
      </c>
      <c r="O13" s="170" t="str">
        <f t="shared" ref="O13:O77" si="1">IF(M13="","",10000)</f>
        <v/>
      </c>
      <c r="P13" s="170" t="str">
        <f>IF(N13="","",MIN(N13,10000))</f>
        <v/>
      </c>
      <c r="Q13" s="171" t="str">
        <f>IF(OR(M13="",N13=""),"",M13*P13)</f>
        <v/>
      </c>
      <c r="T13" s="83"/>
      <c r="W13" s="78"/>
    </row>
    <row r="14" spans="1:23" ht="18" customHeight="1">
      <c r="A14" s="82">
        <v>2</v>
      </c>
      <c r="B14" s="82" t="str">
        <f t="shared" ref="B14:B77" si="2">C14&amp;D14</f>
        <v/>
      </c>
      <c r="C14" s="43" t="str">
        <f>IF(①【入力】別紙_職員一覧!C14="","",①【入力】別紙_職員一覧!C14)</f>
        <v/>
      </c>
      <c r="D14" s="43" t="str">
        <f>IF(①【入力】別紙_職員一覧!D14="","",①【入力】別紙_職員一覧!D14)</f>
        <v/>
      </c>
      <c r="E14" s="43" t="str">
        <f>IF(①【入力】別紙_職員一覧!E14="","",①【入力】別紙_職員一覧!E14)</f>
        <v/>
      </c>
      <c r="F14" s="43" t="str">
        <f>IF(①【入力】別紙_職員一覧!F14="","",①【入力】別紙_職員一覧!F14)</f>
        <v/>
      </c>
      <c r="G14" s="166" t="str">
        <f>IF(①【入力】別紙_職員一覧!G14="","",①【入力】別紙_職員一覧!G14)</f>
        <v/>
      </c>
      <c r="H14" s="166" t="str">
        <f>IF(①【入力】別紙_職員一覧!H14="","",①【入力】別紙_職員一覧!H14)</f>
        <v/>
      </c>
      <c r="I14" s="143" t="str">
        <f>IF(①【入力】別紙_職員一覧!I14="","",①【入力】別紙_職員一覧!I14)</f>
        <v/>
      </c>
      <c r="J14" s="167" t="str">
        <f>IF(①【入力】別紙_職員一覧!J14="","",①【入力】別紙_職員一覧!J14)</f>
        <v/>
      </c>
      <c r="K14" s="168" t="str">
        <f t="shared" si="0"/>
        <v/>
      </c>
      <c r="L14" s="43" t="str">
        <f>IF(①【入力】別紙_職員一覧!L14="","",①【入力】別紙_職員一覧!L14)</f>
        <v/>
      </c>
      <c r="M14" s="169" t="str">
        <f>IF(①【入力】別紙_職員一覧!M14="","",①【入力】別紙_職員一覧!M14)</f>
        <v/>
      </c>
      <c r="N14" s="161" t="str">
        <f>IF(J14="","",IF(OR(J14="1",J14="2"),VLOOKUP(J14,①【入力】就業規則等一覧!$B$32:$AD$33,26,FALSE),VLOOKUP(J14,①【入力】就業規則等一覧!$B$13:$AD$27,26,FALSE)))</f>
        <v/>
      </c>
      <c r="O14" s="170" t="str">
        <f t="shared" si="1"/>
        <v/>
      </c>
      <c r="P14" s="170" t="str">
        <f t="shared" ref="P14:P77" si="3">IF(N14="","",MIN(N14,10000))</f>
        <v/>
      </c>
      <c r="Q14" s="171" t="str">
        <f t="shared" ref="Q14:Q77" si="4">IF(OR(M14="",N14=""),"",M14*P14)</f>
        <v/>
      </c>
      <c r="T14" s="83"/>
    </row>
    <row r="15" spans="1:23" ht="18" customHeight="1">
      <c r="A15" s="82">
        <v>3</v>
      </c>
      <c r="B15" s="82" t="str">
        <f t="shared" si="2"/>
        <v/>
      </c>
      <c r="C15" s="43" t="str">
        <f>IF(①【入力】別紙_職員一覧!C15="","",①【入力】別紙_職員一覧!C15)</f>
        <v/>
      </c>
      <c r="D15" s="43" t="str">
        <f>IF(①【入力】別紙_職員一覧!D15="","",①【入力】別紙_職員一覧!D15)</f>
        <v/>
      </c>
      <c r="E15" s="43" t="str">
        <f>IF(①【入力】別紙_職員一覧!E15="","",①【入力】別紙_職員一覧!E15)</f>
        <v/>
      </c>
      <c r="F15" s="43" t="str">
        <f>IF(①【入力】別紙_職員一覧!F15="","",①【入力】別紙_職員一覧!F15)</f>
        <v/>
      </c>
      <c r="G15" s="166" t="str">
        <f>IF(①【入力】別紙_職員一覧!G15="","",①【入力】別紙_職員一覧!G15)</f>
        <v/>
      </c>
      <c r="H15" s="166" t="str">
        <f>IF(①【入力】別紙_職員一覧!H15="","",①【入力】別紙_職員一覧!H15)</f>
        <v/>
      </c>
      <c r="I15" s="143" t="str">
        <f>IF(①【入力】別紙_職員一覧!I15="","",①【入力】別紙_職員一覧!I15)</f>
        <v/>
      </c>
      <c r="J15" s="167" t="str">
        <f>IF(①【入力】別紙_職員一覧!J15="","",①【入力】別紙_職員一覧!J15)</f>
        <v/>
      </c>
      <c r="K15" s="168" t="str">
        <f t="shared" si="0"/>
        <v/>
      </c>
      <c r="L15" s="43" t="str">
        <f>IF(①【入力】別紙_職員一覧!L15="","",①【入力】別紙_職員一覧!L15)</f>
        <v/>
      </c>
      <c r="M15" s="169" t="str">
        <f>IF(①【入力】別紙_職員一覧!M15="","",①【入力】別紙_職員一覧!M15)</f>
        <v/>
      </c>
      <c r="N15" s="161" t="str">
        <f>IF(J15="","",IF(OR(J15="1",J15="2"),VLOOKUP(J15,①【入力】就業規則等一覧!$B$32:$AD$33,26,FALSE),VLOOKUP(J15,①【入力】就業規則等一覧!$B$13:$AD$27,26,FALSE)))</f>
        <v/>
      </c>
      <c r="O15" s="170" t="str">
        <f t="shared" si="1"/>
        <v/>
      </c>
      <c r="P15" s="170" t="str">
        <f t="shared" si="3"/>
        <v/>
      </c>
      <c r="Q15" s="171" t="str">
        <f t="shared" si="4"/>
        <v/>
      </c>
      <c r="T15" s="83"/>
    </row>
    <row r="16" spans="1:23" ht="18" customHeight="1">
      <c r="A16" s="82">
        <v>4</v>
      </c>
      <c r="B16" s="82" t="str">
        <f t="shared" si="2"/>
        <v/>
      </c>
      <c r="C16" s="43" t="str">
        <f>IF(①【入力】別紙_職員一覧!C16="","",①【入力】別紙_職員一覧!C16)</f>
        <v/>
      </c>
      <c r="D16" s="43" t="str">
        <f>IF(①【入力】別紙_職員一覧!D16="","",①【入力】別紙_職員一覧!D16)</f>
        <v/>
      </c>
      <c r="E16" s="43" t="str">
        <f>IF(①【入力】別紙_職員一覧!E16="","",①【入力】別紙_職員一覧!E16)</f>
        <v/>
      </c>
      <c r="F16" s="43" t="str">
        <f>IF(①【入力】別紙_職員一覧!F16="","",①【入力】別紙_職員一覧!F16)</f>
        <v/>
      </c>
      <c r="G16" s="166" t="str">
        <f>IF(①【入力】別紙_職員一覧!G16="","",①【入力】別紙_職員一覧!G16)</f>
        <v/>
      </c>
      <c r="H16" s="166" t="str">
        <f>IF(①【入力】別紙_職員一覧!H16="","",①【入力】別紙_職員一覧!H16)</f>
        <v/>
      </c>
      <c r="I16" s="143" t="str">
        <f>IF(①【入力】別紙_職員一覧!I16="","",①【入力】別紙_職員一覧!I16)</f>
        <v/>
      </c>
      <c r="J16" s="167" t="str">
        <f>IF(①【入力】別紙_職員一覧!J16="","",①【入力】別紙_職員一覧!J16)</f>
        <v/>
      </c>
      <c r="K16" s="168" t="str">
        <f t="shared" si="0"/>
        <v/>
      </c>
      <c r="L16" s="43" t="str">
        <f>IF(①【入力】別紙_職員一覧!L16="","",①【入力】別紙_職員一覧!L16)</f>
        <v/>
      </c>
      <c r="M16" s="169" t="str">
        <f>IF(①【入力】別紙_職員一覧!M16="","",①【入力】別紙_職員一覧!M16)</f>
        <v/>
      </c>
      <c r="N16" s="161" t="str">
        <f>IF(J16="","",IF(OR(J16="1",J16="2"),VLOOKUP(J16,①【入力】就業規則等一覧!$B$32:$AD$33,26,FALSE),VLOOKUP(J16,①【入力】就業規則等一覧!$B$13:$AD$27,26,FALSE)))</f>
        <v/>
      </c>
      <c r="O16" s="170" t="str">
        <f t="shared" si="1"/>
        <v/>
      </c>
      <c r="P16" s="170" t="str">
        <f t="shared" si="3"/>
        <v/>
      </c>
      <c r="Q16" s="171" t="str">
        <f t="shared" si="4"/>
        <v/>
      </c>
      <c r="T16" s="83"/>
    </row>
    <row r="17" spans="1:23" ht="18" customHeight="1">
      <c r="A17" s="82">
        <v>5</v>
      </c>
      <c r="B17" s="82" t="str">
        <f t="shared" si="2"/>
        <v/>
      </c>
      <c r="C17" s="43" t="str">
        <f>IF(①【入力】別紙_職員一覧!C17="","",①【入力】別紙_職員一覧!C17)</f>
        <v/>
      </c>
      <c r="D17" s="43" t="str">
        <f>IF(①【入力】別紙_職員一覧!D17="","",①【入力】別紙_職員一覧!D17)</f>
        <v/>
      </c>
      <c r="E17" s="43" t="str">
        <f>IF(①【入力】別紙_職員一覧!E17="","",①【入力】別紙_職員一覧!E17)</f>
        <v/>
      </c>
      <c r="F17" s="43" t="str">
        <f>IF(①【入力】別紙_職員一覧!F17="","",①【入力】別紙_職員一覧!F17)</f>
        <v/>
      </c>
      <c r="G17" s="166" t="str">
        <f>IF(①【入力】別紙_職員一覧!G17="","",①【入力】別紙_職員一覧!G17)</f>
        <v/>
      </c>
      <c r="H17" s="166" t="str">
        <f>IF(①【入力】別紙_職員一覧!H17="","",①【入力】別紙_職員一覧!H17)</f>
        <v/>
      </c>
      <c r="I17" s="143" t="str">
        <f>IF(①【入力】別紙_職員一覧!I17="","",①【入力】別紙_職員一覧!I17)</f>
        <v/>
      </c>
      <c r="J17" s="167" t="str">
        <f>IF(①【入力】別紙_職員一覧!J17="","",①【入力】別紙_職員一覧!J17)</f>
        <v/>
      </c>
      <c r="K17" s="168" t="str">
        <f t="shared" si="0"/>
        <v/>
      </c>
      <c r="L17" s="43" t="str">
        <f>IF(①【入力】別紙_職員一覧!L17="","",①【入力】別紙_職員一覧!L17)</f>
        <v/>
      </c>
      <c r="M17" s="169" t="str">
        <f>IF(①【入力】別紙_職員一覧!M17="","",①【入力】別紙_職員一覧!M17)</f>
        <v/>
      </c>
      <c r="N17" s="161" t="str">
        <f>IF(J17="","",IF(OR(J17="1",J17="2"),VLOOKUP(J17,①【入力】就業規則等一覧!$B$32:$AD$33,26,FALSE),VLOOKUP(J17,①【入力】就業規則等一覧!$B$13:$AD$27,26,FALSE)))</f>
        <v/>
      </c>
      <c r="O17" s="170" t="str">
        <f t="shared" si="1"/>
        <v/>
      </c>
      <c r="P17" s="170" t="str">
        <f t="shared" si="3"/>
        <v/>
      </c>
      <c r="Q17" s="171" t="str">
        <f t="shared" si="4"/>
        <v/>
      </c>
      <c r="T17" s="83"/>
    </row>
    <row r="18" spans="1:23" ht="18" customHeight="1">
      <c r="A18" s="82">
        <v>6</v>
      </c>
      <c r="B18" s="82" t="str">
        <f t="shared" si="2"/>
        <v/>
      </c>
      <c r="C18" s="43" t="str">
        <f>IF(①【入力】別紙_職員一覧!C18="","",①【入力】別紙_職員一覧!C18)</f>
        <v/>
      </c>
      <c r="D18" s="43" t="str">
        <f>IF(①【入力】別紙_職員一覧!D18="","",①【入力】別紙_職員一覧!D18)</f>
        <v/>
      </c>
      <c r="E18" s="43" t="str">
        <f>IF(①【入力】別紙_職員一覧!E18="","",①【入力】別紙_職員一覧!E18)</f>
        <v/>
      </c>
      <c r="F18" s="43" t="str">
        <f>IF(①【入力】別紙_職員一覧!F18="","",①【入力】別紙_職員一覧!F18)</f>
        <v/>
      </c>
      <c r="G18" s="166" t="str">
        <f>IF(①【入力】別紙_職員一覧!G18="","",①【入力】別紙_職員一覧!G18)</f>
        <v/>
      </c>
      <c r="H18" s="166" t="str">
        <f>IF(①【入力】別紙_職員一覧!H18="","",①【入力】別紙_職員一覧!H18)</f>
        <v/>
      </c>
      <c r="I18" s="143" t="str">
        <f>IF(①【入力】別紙_職員一覧!I18="","",①【入力】別紙_職員一覧!I18)</f>
        <v/>
      </c>
      <c r="J18" s="167" t="str">
        <f>IF(①【入力】別紙_職員一覧!J18="","",①【入力】別紙_職員一覧!J18)</f>
        <v/>
      </c>
      <c r="K18" s="168" t="str">
        <f t="shared" si="0"/>
        <v/>
      </c>
      <c r="L18" s="43" t="str">
        <f>IF(①【入力】別紙_職員一覧!L18="","",①【入力】別紙_職員一覧!L18)</f>
        <v/>
      </c>
      <c r="M18" s="169" t="str">
        <f>IF(①【入力】別紙_職員一覧!M18="","",①【入力】別紙_職員一覧!M18)</f>
        <v/>
      </c>
      <c r="N18" s="161" t="str">
        <f>IF(J18="","",IF(OR(J18="1",J18="2"),VLOOKUP(J18,①【入力】就業規則等一覧!$B$32:$AD$33,26,FALSE),VLOOKUP(J18,①【入力】就業規則等一覧!$B$13:$AD$27,26,FALSE)))</f>
        <v/>
      </c>
      <c r="O18" s="170" t="str">
        <f t="shared" si="1"/>
        <v/>
      </c>
      <c r="P18" s="170" t="str">
        <f t="shared" si="3"/>
        <v/>
      </c>
      <c r="Q18" s="171" t="str">
        <f t="shared" si="4"/>
        <v/>
      </c>
      <c r="T18" s="83"/>
    </row>
    <row r="19" spans="1:23" ht="18" customHeight="1">
      <c r="A19" s="82">
        <v>7</v>
      </c>
      <c r="B19" s="82" t="str">
        <f t="shared" si="2"/>
        <v/>
      </c>
      <c r="C19" s="43" t="str">
        <f>IF(①【入力】別紙_職員一覧!C19="","",①【入力】別紙_職員一覧!C19)</f>
        <v/>
      </c>
      <c r="D19" s="43" t="str">
        <f>IF(①【入力】別紙_職員一覧!D19="","",①【入力】別紙_職員一覧!D19)</f>
        <v/>
      </c>
      <c r="E19" s="43" t="str">
        <f>IF(①【入力】別紙_職員一覧!E19="","",①【入力】別紙_職員一覧!E19)</f>
        <v/>
      </c>
      <c r="F19" s="43" t="str">
        <f>IF(①【入力】別紙_職員一覧!F19="","",①【入力】別紙_職員一覧!F19)</f>
        <v/>
      </c>
      <c r="G19" s="166" t="str">
        <f>IF(①【入力】別紙_職員一覧!G19="","",①【入力】別紙_職員一覧!G19)</f>
        <v/>
      </c>
      <c r="H19" s="166" t="str">
        <f>IF(①【入力】別紙_職員一覧!H19="","",①【入力】別紙_職員一覧!H19)</f>
        <v/>
      </c>
      <c r="I19" s="143" t="str">
        <f>IF(①【入力】別紙_職員一覧!I19="","",①【入力】別紙_職員一覧!I19)</f>
        <v/>
      </c>
      <c r="J19" s="167" t="str">
        <f>IF(①【入力】別紙_職員一覧!J19="","",①【入力】別紙_職員一覧!J19)</f>
        <v/>
      </c>
      <c r="K19" s="168" t="str">
        <f t="shared" si="0"/>
        <v/>
      </c>
      <c r="L19" s="43" t="str">
        <f>IF(①【入力】別紙_職員一覧!L19="","",①【入力】別紙_職員一覧!L19)</f>
        <v/>
      </c>
      <c r="M19" s="169" t="str">
        <f>IF(①【入力】別紙_職員一覧!M19="","",①【入力】別紙_職員一覧!M19)</f>
        <v/>
      </c>
      <c r="N19" s="161" t="str">
        <f>IF(J19="","",IF(OR(J19="1",J19="2"),VLOOKUP(J19,①【入力】就業規則等一覧!$B$32:$AD$33,26,FALSE),VLOOKUP(J19,①【入力】就業規則等一覧!$B$13:$AD$27,26,FALSE)))</f>
        <v/>
      </c>
      <c r="O19" s="170" t="str">
        <f t="shared" si="1"/>
        <v/>
      </c>
      <c r="P19" s="170" t="str">
        <f t="shared" si="3"/>
        <v/>
      </c>
      <c r="Q19" s="171" t="str">
        <f t="shared" si="4"/>
        <v/>
      </c>
      <c r="T19" s="83"/>
    </row>
    <row r="20" spans="1:23" ht="18" customHeight="1">
      <c r="A20" s="82">
        <v>8</v>
      </c>
      <c r="B20" s="82" t="str">
        <f t="shared" si="2"/>
        <v/>
      </c>
      <c r="C20" s="43" t="str">
        <f>IF(①【入力】別紙_職員一覧!C20="","",①【入力】別紙_職員一覧!C20)</f>
        <v/>
      </c>
      <c r="D20" s="43" t="str">
        <f>IF(①【入力】別紙_職員一覧!D20="","",①【入力】別紙_職員一覧!D20)</f>
        <v/>
      </c>
      <c r="E20" s="43" t="str">
        <f>IF(①【入力】別紙_職員一覧!E20="","",①【入力】別紙_職員一覧!E20)</f>
        <v/>
      </c>
      <c r="F20" s="43" t="str">
        <f>IF(①【入力】別紙_職員一覧!F20="","",①【入力】別紙_職員一覧!F20)</f>
        <v/>
      </c>
      <c r="G20" s="166" t="str">
        <f>IF(①【入力】別紙_職員一覧!G20="","",①【入力】別紙_職員一覧!G20)</f>
        <v/>
      </c>
      <c r="H20" s="166" t="str">
        <f>IF(①【入力】別紙_職員一覧!H20="","",①【入力】別紙_職員一覧!H20)</f>
        <v/>
      </c>
      <c r="I20" s="143" t="str">
        <f>IF(①【入力】別紙_職員一覧!I20="","",①【入力】別紙_職員一覧!I20)</f>
        <v/>
      </c>
      <c r="J20" s="167" t="str">
        <f>IF(①【入力】別紙_職員一覧!J20="","",①【入力】別紙_職員一覧!J20)</f>
        <v/>
      </c>
      <c r="K20" s="168" t="str">
        <f t="shared" si="0"/>
        <v/>
      </c>
      <c r="L20" s="43" t="str">
        <f>IF(①【入力】別紙_職員一覧!L20="","",①【入力】別紙_職員一覧!L20)</f>
        <v/>
      </c>
      <c r="M20" s="169" t="str">
        <f>IF(①【入力】別紙_職員一覧!M20="","",①【入力】別紙_職員一覧!M20)</f>
        <v/>
      </c>
      <c r="N20" s="161" t="str">
        <f>IF(J20="","",IF(OR(J20="1",J20="2"),VLOOKUP(J20,①【入力】就業規則等一覧!$B$32:$AD$33,26,FALSE),VLOOKUP(J20,①【入力】就業規則等一覧!$B$13:$AD$27,26,FALSE)))</f>
        <v/>
      </c>
      <c r="O20" s="170" t="str">
        <f t="shared" si="1"/>
        <v/>
      </c>
      <c r="P20" s="170" t="str">
        <f t="shared" si="3"/>
        <v/>
      </c>
      <c r="Q20" s="171" t="str">
        <f t="shared" si="4"/>
        <v/>
      </c>
      <c r="T20" s="83"/>
    </row>
    <row r="21" spans="1:23" ht="18" customHeight="1">
      <c r="A21" s="82">
        <v>9</v>
      </c>
      <c r="B21" s="82" t="str">
        <f t="shared" si="2"/>
        <v/>
      </c>
      <c r="C21" s="43" t="str">
        <f>IF(①【入力】別紙_職員一覧!C21="","",①【入力】別紙_職員一覧!C21)</f>
        <v/>
      </c>
      <c r="D21" s="43" t="str">
        <f>IF(①【入力】別紙_職員一覧!D21="","",①【入力】別紙_職員一覧!D21)</f>
        <v/>
      </c>
      <c r="E21" s="43" t="str">
        <f>IF(①【入力】別紙_職員一覧!E21="","",①【入力】別紙_職員一覧!E21)</f>
        <v/>
      </c>
      <c r="F21" s="43" t="str">
        <f>IF(①【入力】別紙_職員一覧!F21="","",①【入力】別紙_職員一覧!F21)</f>
        <v/>
      </c>
      <c r="G21" s="166" t="str">
        <f>IF(①【入力】別紙_職員一覧!G21="","",①【入力】別紙_職員一覧!G21)</f>
        <v/>
      </c>
      <c r="H21" s="166" t="str">
        <f>IF(①【入力】別紙_職員一覧!H21="","",①【入力】別紙_職員一覧!H21)</f>
        <v/>
      </c>
      <c r="I21" s="143" t="str">
        <f>IF(①【入力】別紙_職員一覧!I21="","",①【入力】別紙_職員一覧!I21)</f>
        <v/>
      </c>
      <c r="J21" s="167" t="str">
        <f>IF(①【入力】別紙_職員一覧!J21="","",①【入力】別紙_職員一覧!J21)</f>
        <v/>
      </c>
      <c r="K21" s="168" t="str">
        <f t="shared" si="0"/>
        <v/>
      </c>
      <c r="L21" s="43" t="str">
        <f>IF(①【入力】別紙_職員一覧!L21="","",①【入力】別紙_職員一覧!L21)</f>
        <v/>
      </c>
      <c r="M21" s="169" t="str">
        <f>IF(①【入力】別紙_職員一覧!M21="","",①【入力】別紙_職員一覧!M21)</f>
        <v/>
      </c>
      <c r="N21" s="161" t="str">
        <f>IF(J21="","",IF(OR(J21="1",J21="2"),VLOOKUP(J21,①【入力】就業規則等一覧!$B$32:$AD$33,26,FALSE),VLOOKUP(J21,①【入力】就業規則等一覧!$B$13:$AD$27,26,FALSE)))</f>
        <v/>
      </c>
      <c r="O21" s="170" t="str">
        <f>IF(M21="","",10000)</f>
        <v/>
      </c>
      <c r="P21" s="170" t="str">
        <f t="shared" si="3"/>
        <v/>
      </c>
      <c r="Q21" s="171" t="str">
        <f>IF(OR(M21="",N21=""),"",M21*P21)</f>
        <v/>
      </c>
      <c r="T21" s="83"/>
    </row>
    <row r="22" spans="1:23" ht="18" customHeight="1">
      <c r="A22" s="82">
        <v>10</v>
      </c>
      <c r="B22" s="82" t="str">
        <f t="shared" si="2"/>
        <v/>
      </c>
      <c r="C22" s="43" t="str">
        <f>IF(①【入力】別紙_職員一覧!C22="","",①【入力】別紙_職員一覧!C22)</f>
        <v/>
      </c>
      <c r="D22" s="43" t="str">
        <f>IF(①【入力】別紙_職員一覧!D22="","",①【入力】別紙_職員一覧!D22)</f>
        <v/>
      </c>
      <c r="E22" s="43" t="str">
        <f>IF(①【入力】別紙_職員一覧!E22="","",①【入力】別紙_職員一覧!E22)</f>
        <v/>
      </c>
      <c r="F22" s="43" t="str">
        <f>IF(①【入力】別紙_職員一覧!F22="","",①【入力】別紙_職員一覧!F22)</f>
        <v/>
      </c>
      <c r="G22" s="166" t="str">
        <f>IF(①【入力】別紙_職員一覧!G22="","",①【入力】別紙_職員一覧!G22)</f>
        <v/>
      </c>
      <c r="H22" s="166" t="str">
        <f>IF(①【入力】別紙_職員一覧!H22="","",①【入力】別紙_職員一覧!H22)</f>
        <v/>
      </c>
      <c r="I22" s="143" t="str">
        <f>IF(①【入力】別紙_職員一覧!I22="","",①【入力】別紙_職員一覧!I22)</f>
        <v/>
      </c>
      <c r="J22" s="167" t="str">
        <f>IF(①【入力】別紙_職員一覧!J22="","",①【入力】別紙_職員一覧!J22)</f>
        <v/>
      </c>
      <c r="K22" s="168" t="str">
        <f t="shared" si="0"/>
        <v/>
      </c>
      <c r="L22" s="43" t="str">
        <f>IF(①【入力】別紙_職員一覧!L22="","",①【入力】別紙_職員一覧!L22)</f>
        <v/>
      </c>
      <c r="M22" s="169" t="str">
        <f>IF(①【入力】別紙_職員一覧!M22="","",①【入力】別紙_職員一覧!M22)</f>
        <v/>
      </c>
      <c r="N22" s="161" t="str">
        <f>IF(J22="","",IF(OR(J22="1",J22="2"),VLOOKUP(J22,①【入力】就業規則等一覧!$B$32:$AD$33,26,FALSE),VLOOKUP(J22,①【入力】就業規則等一覧!$B$13:$AD$27,26,FALSE)))</f>
        <v/>
      </c>
      <c r="O22" s="170" t="str">
        <f>IF(M22="","",10000)</f>
        <v/>
      </c>
      <c r="P22" s="170" t="str">
        <f t="shared" si="3"/>
        <v/>
      </c>
      <c r="Q22" s="171" t="str">
        <f>IF(OR(M22="",N22=""),"",M22*P22)</f>
        <v/>
      </c>
      <c r="T22" s="83"/>
    </row>
    <row r="23" spans="1:23" ht="18" customHeight="1">
      <c r="A23" s="82">
        <v>11</v>
      </c>
      <c r="B23" s="82" t="str">
        <f t="shared" si="2"/>
        <v/>
      </c>
      <c r="C23" s="43" t="str">
        <f>IF(①【入力】別紙_職員一覧!C23="","",①【入力】別紙_職員一覧!C23)</f>
        <v/>
      </c>
      <c r="D23" s="43" t="str">
        <f>IF(①【入力】別紙_職員一覧!D23="","",①【入力】別紙_職員一覧!D23)</f>
        <v/>
      </c>
      <c r="E23" s="43" t="str">
        <f>IF(①【入力】別紙_職員一覧!E23="","",①【入力】別紙_職員一覧!E23)</f>
        <v/>
      </c>
      <c r="F23" s="43" t="str">
        <f>IF(①【入力】別紙_職員一覧!F23="","",①【入力】別紙_職員一覧!F23)</f>
        <v/>
      </c>
      <c r="G23" s="166" t="str">
        <f>IF(①【入力】別紙_職員一覧!G23="","",①【入力】別紙_職員一覧!G23)</f>
        <v/>
      </c>
      <c r="H23" s="166" t="str">
        <f>IF(①【入力】別紙_職員一覧!H23="","",①【入力】別紙_職員一覧!H23)</f>
        <v/>
      </c>
      <c r="I23" s="143" t="str">
        <f>IF(①【入力】別紙_職員一覧!I23="","",①【入力】別紙_職員一覧!I23)</f>
        <v/>
      </c>
      <c r="J23" s="167" t="str">
        <f>IF(①【入力】別紙_職員一覧!J23="","",①【入力】別紙_職員一覧!J23)</f>
        <v/>
      </c>
      <c r="K23" s="168" t="str">
        <f t="shared" si="0"/>
        <v/>
      </c>
      <c r="L23" s="43" t="str">
        <f>IF(①【入力】別紙_職員一覧!L23="","",①【入力】別紙_職員一覧!L23)</f>
        <v/>
      </c>
      <c r="M23" s="169" t="str">
        <f>IF(①【入力】別紙_職員一覧!M23="","",①【入力】別紙_職員一覧!M23)</f>
        <v/>
      </c>
      <c r="N23" s="161" t="str">
        <f>IF(J23="","",IF(OR(J23="1",J23="2"),VLOOKUP(J23,①【入力】就業規則等一覧!$B$32:$AD$33,26,FALSE),VLOOKUP(J23,①【入力】就業規則等一覧!$B$13:$AD$27,26,FALSE)))</f>
        <v/>
      </c>
      <c r="O23" s="170" t="str">
        <f t="shared" si="1"/>
        <v/>
      </c>
      <c r="P23" s="170" t="str">
        <f t="shared" si="3"/>
        <v/>
      </c>
      <c r="Q23" s="171" t="str">
        <f t="shared" si="4"/>
        <v/>
      </c>
      <c r="T23" s="83"/>
    </row>
    <row r="24" spans="1:23" ht="18" customHeight="1">
      <c r="A24" s="82">
        <v>12</v>
      </c>
      <c r="B24" s="82" t="str">
        <f t="shared" si="2"/>
        <v/>
      </c>
      <c r="C24" s="43" t="str">
        <f>IF(①【入力】別紙_職員一覧!C24="","",①【入力】別紙_職員一覧!C24)</f>
        <v/>
      </c>
      <c r="D24" s="43" t="str">
        <f>IF(①【入力】別紙_職員一覧!D24="","",①【入力】別紙_職員一覧!D24)</f>
        <v/>
      </c>
      <c r="E24" s="43" t="str">
        <f>IF(①【入力】別紙_職員一覧!E24="","",①【入力】別紙_職員一覧!E24)</f>
        <v/>
      </c>
      <c r="F24" s="43" t="str">
        <f>IF(①【入力】別紙_職員一覧!F24="","",①【入力】別紙_職員一覧!F24)</f>
        <v/>
      </c>
      <c r="G24" s="166" t="str">
        <f>IF(①【入力】別紙_職員一覧!G24="","",①【入力】別紙_職員一覧!G24)</f>
        <v/>
      </c>
      <c r="H24" s="166" t="str">
        <f>IF(①【入力】別紙_職員一覧!H24="","",①【入力】別紙_職員一覧!H24)</f>
        <v/>
      </c>
      <c r="I24" s="143" t="str">
        <f>IF(①【入力】別紙_職員一覧!I24="","",①【入力】別紙_職員一覧!I24)</f>
        <v/>
      </c>
      <c r="J24" s="167" t="str">
        <f>IF(①【入力】別紙_職員一覧!J24="","",①【入力】別紙_職員一覧!J24)</f>
        <v/>
      </c>
      <c r="K24" s="168" t="str">
        <f t="shared" si="0"/>
        <v/>
      </c>
      <c r="L24" s="43" t="str">
        <f>IF(①【入力】別紙_職員一覧!L24="","",①【入力】別紙_職員一覧!L24)</f>
        <v/>
      </c>
      <c r="M24" s="169" t="str">
        <f>IF(①【入力】別紙_職員一覧!M24="","",①【入力】別紙_職員一覧!M24)</f>
        <v/>
      </c>
      <c r="N24" s="161" t="str">
        <f>IF(J24="","",IF(OR(J24="1",J24="2"),VLOOKUP(J24,①【入力】就業規則等一覧!$B$32:$AD$33,26,FALSE),VLOOKUP(J24,①【入力】就業規則等一覧!$B$13:$AD$27,26,FALSE)))</f>
        <v/>
      </c>
      <c r="O24" s="170" t="str">
        <f t="shared" si="1"/>
        <v/>
      </c>
      <c r="P24" s="170" t="str">
        <f t="shared" si="3"/>
        <v/>
      </c>
      <c r="Q24" s="171" t="str">
        <f t="shared" si="4"/>
        <v/>
      </c>
      <c r="T24" s="83"/>
      <c r="W24" s="78"/>
    </row>
    <row r="25" spans="1:23" ht="18" customHeight="1">
      <c r="A25" s="82">
        <v>13</v>
      </c>
      <c r="B25" s="82" t="str">
        <f t="shared" si="2"/>
        <v/>
      </c>
      <c r="C25" s="43" t="str">
        <f>IF(①【入力】別紙_職員一覧!C25="","",①【入力】別紙_職員一覧!C25)</f>
        <v/>
      </c>
      <c r="D25" s="43" t="str">
        <f>IF(①【入力】別紙_職員一覧!D25="","",①【入力】別紙_職員一覧!D25)</f>
        <v/>
      </c>
      <c r="E25" s="43" t="str">
        <f>IF(①【入力】別紙_職員一覧!E25="","",①【入力】別紙_職員一覧!E25)</f>
        <v/>
      </c>
      <c r="F25" s="43" t="str">
        <f>IF(①【入力】別紙_職員一覧!F25="","",①【入力】別紙_職員一覧!F25)</f>
        <v/>
      </c>
      <c r="G25" s="166" t="str">
        <f>IF(①【入力】別紙_職員一覧!G25="","",①【入力】別紙_職員一覧!G25)</f>
        <v/>
      </c>
      <c r="H25" s="166" t="str">
        <f>IF(①【入力】別紙_職員一覧!H25="","",①【入力】別紙_職員一覧!H25)</f>
        <v/>
      </c>
      <c r="I25" s="143" t="str">
        <f>IF(①【入力】別紙_職員一覧!I25="","",①【入力】別紙_職員一覧!I25)</f>
        <v/>
      </c>
      <c r="J25" s="167" t="str">
        <f>IF(①【入力】別紙_職員一覧!J25="","",①【入力】別紙_職員一覧!J25)</f>
        <v/>
      </c>
      <c r="K25" s="168" t="str">
        <f t="shared" si="0"/>
        <v/>
      </c>
      <c r="L25" s="43" t="str">
        <f>IF(①【入力】別紙_職員一覧!L25="","",①【入力】別紙_職員一覧!L25)</f>
        <v/>
      </c>
      <c r="M25" s="169" t="str">
        <f>IF(①【入力】別紙_職員一覧!M25="","",①【入力】別紙_職員一覧!M25)</f>
        <v/>
      </c>
      <c r="N25" s="161" t="str">
        <f>IF(J25="","",IF(OR(J25="1",J25="2"),VLOOKUP(J25,①【入力】就業規則等一覧!$B$32:$AD$33,26,FALSE),VLOOKUP(J25,①【入力】就業規則等一覧!$B$13:$AD$27,26,FALSE)))</f>
        <v/>
      </c>
      <c r="O25" s="170" t="str">
        <f t="shared" si="1"/>
        <v/>
      </c>
      <c r="P25" s="170" t="str">
        <f t="shared" si="3"/>
        <v/>
      </c>
      <c r="Q25" s="171" t="str">
        <f t="shared" si="4"/>
        <v/>
      </c>
      <c r="T25" s="83"/>
    </row>
    <row r="26" spans="1:23" ht="18" customHeight="1">
      <c r="A26" s="82">
        <v>14</v>
      </c>
      <c r="B26" s="82" t="str">
        <f t="shared" si="2"/>
        <v/>
      </c>
      <c r="C26" s="43" t="str">
        <f>IF(①【入力】別紙_職員一覧!C26="","",①【入力】別紙_職員一覧!C26)</f>
        <v/>
      </c>
      <c r="D26" s="43" t="str">
        <f>IF(①【入力】別紙_職員一覧!D26="","",①【入力】別紙_職員一覧!D26)</f>
        <v/>
      </c>
      <c r="E26" s="43" t="str">
        <f>IF(①【入力】別紙_職員一覧!E26="","",①【入力】別紙_職員一覧!E26)</f>
        <v/>
      </c>
      <c r="F26" s="43" t="str">
        <f>IF(①【入力】別紙_職員一覧!F26="","",①【入力】別紙_職員一覧!F26)</f>
        <v/>
      </c>
      <c r="G26" s="166" t="str">
        <f>IF(①【入力】別紙_職員一覧!G26="","",①【入力】別紙_職員一覧!G26)</f>
        <v/>
      </c>
      <c r="H26" s="166" t="str">
        <f>IF(①【入力】別紙_職員一覧!H26="","",①【入力】別紙_職員一覧!H26)</f>
        <v/>
      </c>
      <c r="I26" s="143" t="str">
        <f>IF(①【入力】別紙_職員一覧!I26="","",①【入力】別紙_職員一覧!I26)</f>
        <v/>
      </c>
      <c r="J26" s="167" t="str">
        <f>IF(①【入力】別紙_職員一覧!J26="","",①【入力】別紙_職員一覧!J26)</f>
        <v/>
      </c>
      <c r="K26" s="168" t="str">
        <f t="shared" si="0"/>
        <v/>
      </c>
      <c r="L26" s="43" t="str">
        <f>IF(①【入力】別紙_職員一覧!L26="","",①【入力】別紙_職員一覧!L26)</f>
        <v/>
      </c>
      <c r="M26" s="169" t="str">
        <f>IF(①【入力】別紙_職員一覧!M26="","",①【入力】別紙_職員一覧!M26)</f>
        <v/>
      </c>
      <c r="N26" s="161" t="str">
        <f>IF(J26="","",IF(OR(J26="1",J26="2"),VLOOKUP(J26,①【入力】就業規則等一覧!$B$32:$AD$33,26,FALSE),VLOOKUP(J26,①【入力】就業規則等一覧!$B$13:$AD$27,26,FALSE)))</f>
        <v/>
      </c>
      <c r="O26" s="170" t="str">
        <f t="shared" si="1"/>
        <v/>
      </c>
      <c r="P26" s="170" t="str">
        <f t="shared" si="3"/>
        <v/>
      </c>
      <c r="Q26" s="171" t="str">
        <f t="shared" si="4"/>
        <v/>
      </c>
      <c r="T26" s="83"/>
    </row>
    <row r="27" spans="1:23" ht="18" customHeight="1">
      <c r="A27" s="82">
        <v>15</v>
      </c>
      <c r="B27" s="82" t="str">
        <f t="shared" si="2"/>
        <v/>
      </c>
      <c r="C27" s="43" t="str">
        <f>IF(①【入力】別紙_職員一覧!C27="","",①【入力】別紙_職員一覧!C27)</f>
        <v/>
      </c>
      <c r="D27" s="43" t="str">
        <f>IF(①【入力】別紙_職員一覧!D27="","",①【入力】別紙_職員一覧!D27)</f>
        <v/>
      </c>
      <c r="E27" s="43" t="str">
        <f>IF(①【入力】別紙_職員一覧!E27="","",①【入力】別紙_職員一覧!E27)</f>
        <v/>
      </c>
      <c r="F27" s="43" t="str">
        <f>IF(①【入力】別紙_職員一覧!F27="","",①【入力】別紙_職員一覧!F27)</f>
        <v/>
      </c>
      <c r="G27" s="166" t="str">
        <f>IF(①【入力】別紙_職員一覧!G27="","",①【入力】別紙_職員一覧!G27)</f>
        <v/>
      </c>
      <c r="H27" s="166" t="str">
        <f>IF(①【入力】別紙_職員一覧!H27="","",①【入力】別紙_職員一覧!H27)</f>
        <v/>
      </c>
      <c r="I27" s="143" t="str">
        <f>IF(①【入力】別紙_職員一覧!I27="","",①【入力】別紙_職員一覧!I27)</f>
        <v/>
      </c>
      <c r="J27" s="167" t="str">
        <f>IF(①【入力】別紙_職員一覧!J27="","",①【入力】別紙_職員一覧!J27)</f>
        <v/>
      </c>
      <c r="K27" s="168" t="str">
        <f t="shared" si="0"/>
        <v/>
      </c>
      <c r="L27" s="43" t="str">
        <f>IF(①【入力】別紙_職員一覧!L27="","",①【入力】別紙_職員一覧!L27)</f>
        <v/>
      </c>
      <c r="M27" s="169" t="str">
        <f>IF(①【入力】別紙_職員一覧!M27="","",①【入力】別紙_職員一覧!M27)</f>
        <v/>
      </c>
      <c r="N27" s="161" t="str">
        <f>IF(J27="","",IF(OR(J27="1",J27="2"),VLOOKUP(J27,①【入力】就業規則等一覧!$B$32:$AD$33,26,FALSE),VLOOKUP(J27,①【入力】就業規則等一覧!$B$13:$AD$27,26,FALSE)))</f>
        <v/>
      </c>
      <c r="O27" s="170" t="str">
        <f t="shared" si="1"/>
        <v/>
      </c>
      <c r="P27" s="170" t="str">
        <f t="shared" si="3"/>
        <v/>
      </c>
      <c r="Q27" s="171" t="str">
        <f t="shared" si="4"/>
        <v/>
      </c>
      <c r="T27" s="83"/>
    </row>
    <row r="28" spans="1:23" ht="18" customHeight="1">
      <c r="A28" s="82">
        <v>16</v>
      </c>
      <c r="B28" s="82" t="str">
        <f t="shared" si="2"/>
        <v/>
      </c>
      <c r="C28" s="43" t="str">
        <f>IF(①【入力】別紙_職員一覧!C28="","",①【入力】別紙_職員一覧!C28)</f>
        <v/>
      </c>
      <c r="D28" s="43" t="str">
        <f>IF(①【入力】別紙_職員一覧!D28="","",①【入力】別紙_職員一覧!D28)</f>
        <v/>
      </c>
      <c r="E28" s="43" t="str">
        <f>IF(①【入力】別紙_職員一覧!E28="","",①【入力】別紙_職員一覧!E28)</f>
        <v/>
      </c>
      <c r="F28" s="43" t="str">
        <f>IF(①【入力】別紙_職員一覧!F28="","",①【入力】別紙_職員一覧!F28)</f>
        <v/>
      </c>
      <c r="G28" s="166" t="str">
        <f>IF(①【入力】別紙_職員一覧!G28="","",①【入力】別紙_職員一覧!G28)</f>
        <v/>
      </c>
      <c r="H28" s="166" t="str">
        <f>IF(①【入力】別紙_職員一覧!H28="","",①【入力】別紙_職員一覧!H28)</f>
        <v/>
      </c>
      <c r="I28" s="143" t="str">
        <f>IF(①【入力】別紙_職員一覧!I28="","",①【入力】別紙_職員一覧!I28)</f>
        <v/>
      </c>
      <c r="J28" s="167" t="str">
        <f>IF(①【入力】別紙_職員一覧!J28="","",①【入力】別紙_職員一覧!J28)</f>
        <v/>
      </c>
      <c r="K28" s="168" t="str">
        <f t="shared" si="0"/>
        <v/>
      </c>
      <c r="L28" s="43" t="str">
        <f>IF(①【入力】別紙_職員一覧!L28="","",①【入力】別紙_職員一覧!L28)</f>
        <v/>
      </c>
      <c r="M28" s="169" t="str">
        <f>IF(①【入力】別紙_職員一覧!M28="","",①【入力】別紙_職員一覧!M28)</f>
        <v/>
      </c>
      <c r="N28" s="161" t="str">
        <f>IF(J28="","",IF(OR(J28="1",J28="2"),VLOOKUP(J28,①【入力】就業規則等一覧!$B$32:$AD$33,26,FALSE),VLOOKUP(J28,①【入力】就業規則等一覧!$B$13:$AD$27,26,FALSE)))</f>
        <v/>
      </c>
      <c r="O28" s="170" t="str">
        <f t="shared" si="1"/>
        <v/>
      </c>
      <c r="P28" s="170" t="str">
        <f t="shared" si="3"/>
        <v/>
      </c>
      <c r="Q28" s="171" t="str">
        <f t="shared" si="4"/>
        <v/>
      </c>
      <c r="T28" s="83"/>
    </row>
    <row r="29" spans="1:23" ht="18" customHeight="1">
      <c r="A29" s="82">
        <v>17</v>
      </c>
      <c r="B29" s="82" t="str">
        <f t="shared" si="2"/>
        <v/>
      </c>
      <c r="C29" s="43" t="str">
        <f>IF(①【入力】別紙_職員一覧!C29="","",①【入力】別紙_職員一覧!C29)</f>
        <v/>
      </c>
      <c r="D29" s="43" t="str">
        <f>IF(①【入力】別紙_職員一覧!D29="","",①【入力】別紙_職員一覧!D29)</f>
        <v/>
      </c>
      <c r="E29" s="43" t="str">
        <f>IF(①【入力】別紙_職員一覧!E29="","",①【入力】別紙_職員一覧!E29)</f>
        <v/>
      </c>
      <c r="F29" s="43" t="str">
        <f>IF(①【入力】別紙_職員一覧!F29="","",①【入力】別紙_職員一覧!F29)</f>
        <v/>
      </c>
      <c r="G29" s="166" t="str">
        <f>IF(①【入力】別紙_職員一覧!G29="","",①【入力】別紙_職員一覧!G29)</f>
        <v/>
      </c>
      <c r="H29" s="166" t="str">
        <f>IF(①【入力】別紙_職員一覧!H29="","",①【入力】別紙_職員一覧!H29)</f>
        <v/>
      </c>
      <c r="I29" s="143" t="str">
        <f>IF(①【入力】別紙_職員一覧!I29="","",①【入力】別紙_職員一覧!I29)</f>
        <v/>
      </c>
      <c r="J29" s="167" t="str">
        <f>IF(①【入力】別紙_職員一覧!J29="","",①【入力】別紙_職員一覧!J29)</f>
        <v/>
      </c>
      <c r="K29" s="168" t="str">
        <f t="shared" si="0"/>
        <v/>
      </c>
      <c r="L29" s="43" t="str">
        <f>IF(①【入力】別紙_職員一覧!L29="","",①【入力】別紙_職員一覧!L29)</f>
        <v/>
      </c>
      <c r="M29" s="169" t="str">
        <f>IF(①【入力】別紙_職員一覧!M29="","",①【入力】別紙_職員一覧!M29)</f>
        <v/>
      </c>
      <c r="N29" s="161" t="str">
        <f>IF(J29="","",IF(OR(J29="1",J29="2"),VLOOKUP(J29,①【入力】就業規則等一覧!$B$32:$AD$33,26,FALSE),VLOOKUP(J29,①【入力】就業規則等一覧!$B$13:$AD$27,26,FALSE)))</f>
        <v/>
      </c>
      <c r="O29" s="170" t="str">
        <f t="shared" si="1"/>
        <v/>
      </c>
      <c r="P29" s="170" t="str">
        <f t="shared" si="3"/>
        <v/>
      </c>
      <c r="Q29" s="171" t="str">
        <f t="shared" si="4"/>
        <v/>
      </c>
      <c r="T29" s="83"/>
    </row>
    <row r="30" spans="1:23" ht="18" customHeight="1">
      <c r="A30" s="82">
        <v>18</v>
      </c>
      <c r="B30" s="82" t="str">
        <f t="shared" si="2"/>
        <v/>
      </c>
      <c r="C30" s="43" t="str">
        <f>IF(①【入力】別紙_職員一覧!C30="","",①【入力】別紙_職員一覧!C30)</f>
        <v/>
      </c>
      <c r="D30" s="43" t="str">
        <f>IF(①【入力】別紙_職員一覧!D30="","",①【入力】別紙_職員一覧!D30)</f>
        <v/>
      </c>
      <c r="E30" s="43" t="str">
        <f>IF(①【入力】別紙_職員一覧!E30="","",①【入力】別紙_職員一覧!E30)</f>
        <v/>
      </c>
      <c r="F30" s="43" t="str">
        <f>IF(①【入力】別紙_職員一覧!F30="","",①【入力】別紙_職員一覧!F30)</f>
        <v/>
      </c>
      <c r="G30" s="166" t="str">
        <f>IF(①【入力】別紙_職員一覧!G30="","",①【入力】別紙_職員一覧!G30)</f>
        <v/>
      </c>
      <c r="H30" s="166" t="str">
        <f>IF(①【入力】別紙_職員一覧!H30="","",①【入力】別紙_職員一覧!H30)</f>
        <v/>
      </c>
      <c r="I30" s="143" t="str">
        <f>IF(①【入力】別紙_職員一覧!I30="","",①【入力】別紙_職員一覧!I30)</f>
        <v/>
      </c>
      <c r="J30" s="167" t="str">
        <f>IF(①【入力】別紙_職員一覧!J30="","",①【入力】別紙_職員一覧!J30)</f>
        <v/>
      </c>
      <c r="K30" s="168" t="str">
        <f t="shared" si="0"/>
        <v/>
      </c>
      <c r="L30" s="43" t="str">
        <f>IF(①【入力】別紙_職員一覧!L30="","",①【入力】別紙_職員一覧!L30)</f>
        <v/>
      </c>
      <c r="M30" s="169" t="str">
        <f>IF(①【入力】別紙_職員一覧!M30="","",①【入力】別紙_職員一覧!M30)</f>
        <v/>
      </c>
      <c r="N30" s="161" t="str">
        <f>IF(J30="","",IF(OR(J30="1",J30="2"),VLOOKUP(J30,①【入力】就業規則等一覧!$B$32:$AD$33,26,FALSE),VLOOKUP(J30,①【入力】就業規則等一覧!$B$13:$AD$27,26,FALSE)))</f>
        <v/>
      </c>
      <c r="O30" s="170" t="str">
        <f t="shared" si="1"/>
        <v/>
      </c>
      <c r="P30" s="170" t="str">
        <f t="shared" si="3"/>
        <v/>
      </c>
      <c r="Q30" s="171" t="str">
        <f t="shared" si="4"/>
        <v/>
      </c>
      <c r="T30" s="83"/>
    </row>
    <row r="31" spans="1:23" ht="18" customHeight="1">
      <c r="A31" s="82">
        <v>19</v>
      </c>
      <c r="B31" s="82" t="str">
        <f t="shared" si="2"/>
        <v/>
      </c>
      <c r="C31" s="43" t="str">
        <f>IF(①【入力】別紙_職員一覧!C31="","",①【入力】別紙_職員一覧!C31)</f>
        <v/>
      </c>
      <c r="D31" s="43" t="str">
        <f>IF(①【入力】別紙_職員一覧!D31="","",①【入力】別紙_職員一覧!D31)</f>
        <v/>
      </c>
      <c r="E31" s="43" t="str">
        <f>IF(①【入力】別紙_職員一覧!E31="","",①【入力】別紙_職員一覧!E31)</f>
        <v/>
      </c>
      <c r="F31" s="43" t="str">
        <f>IF(①【入力】別紙_職員一覧!F31="","",①【入力】別紙_職員一覧!F31)</f>
        <v/>
      </c>
      <c r="G31" s="166" t="str">
        <f>IF(①【入力】別紙_職員一覧!G31="","",①【入力】別紙_職員一覧!G31)</f>
        <v/>
      </c>
      <c r="H31" s="166" t="str">
        <f>IF(①【入力】別紙_職員一覧!H31="","",①【入力】別紙_職員一覧!H31)</f>
        <v/>
      </c>
      <c r="I31" s="143" t="str">
        <f>IF(①【入力】別紙_職員一覧!I31="","",①【入力】別紙_職員一覧!I31)</f>
        <v/>
      </c>
      <c r="J31" s="167" t="str">
        <f>IF(①【入力】別紙_職員一覧!J31="","",①【入力】別紙_職員一覧!J31)</f>
        <v/>
      </c>
      <c r="K31" s="168" t="str">
        <f t="shared" si="0"/>
        <v/>
      </c>
      <c r="L31" s="43" t="str">
        <f>IF(①【入力】別紙_職員一覧!L31="","",①【入力】別紙_職員一覧!L31)</f>
        <v/>
      </c>
      <c r="M31" s="169" t="str">
        <f>IF(①【入力】別紙_職員一覧!M31="","",①【入力】別紙_職員一覧!M31)</f>
        <v/>
      </c>
      <c r="N31" s="161" t="str">
        <f>IF(J31="","",IF(OR(J31="1",J31="2"),VLOOKUP(J31,①【入力】就業規則等一覧!$B$32:$AD$33,26,FALSE),VLOOKUP(J31,①【入力】就業規則等一覧!$B$13:$AD$27,26,FALSE)))</f>
        <v/>
      </c>
      <c r="O31" s="170" t="str">
        <f t="shared" si="1"/>
        <v/>
      </c>
      <c r="P31" s="170" t="str">
        <f t="shared" si="3"/>
        <v/>
      </c>
      <c r="Q31" s="171" t="str">
        <f t="shared" si="4"/>
        <v/>
      </c>
      <c r="T31" s="83"/>
    </row>
    <row r="32" spans="1:23" ht="18" customHeight="1">
      <c r="A32" s="82">
        <v>20</v>
      </c>
      <c r="B32" s="82" t="str">
        <f t="shared" si="2"/>
        <v/>
      </c>
      <c r="C32" s="43" t="str">
        <f>IF(①【入力】別紙_職員一覧!C32="","",①【入力】別紙_職員一覧!C32)</f>
        <v/>
      </c>
      <c r="D32" s="43" t="str">
        <f>IF(①【入力】別紙_職員一覧!D32="","",①【入力】別紙_職員一覧!D32)</f>
        <v/>
      </c>
      <c r="E32" s="43" t="str">
        <f>IF(①【入力】別紙_職員一覧!E32="","",①【入力】別紙_職員一覧!E32)</f>
        <v/>
      </c>
      <c r="F32" s="43" t="str">
        <f>IF(①【入力】別紙_職員一覧!F32="","",①【入力】別紙_職員一覧!F32)</f>
        <v/>
      </c>
      <c r="G32" s="166" t="str">
        <f>IF(①【入力】別紙_職員一覧!G32="","",①【入力】別紙_職員一覧!G32)</f>
        <v/>
      </c>
      <c r="H32" s="166" t="str">
        <f>IF(①【入力】別紙_職員一覧!H32="","",①【入力】別紙_職員一覧!H32)</f>
        <v/>
      </c>
      <c r="I32" s="143" t="str">
        <f>IF(①【入力】別紙_職員一覧!I32="","",①【入力】別紙_職員一覧!I32)</f>
        <v/>
      </c>
      <c r="J32" s="167" t="str">
        <f>IF(①【入力】別紙_職員一覧!J32="","",①【入力】別紙_職員一覧!J32)</f>
        <v/>
      </c>
      <c r="K32" s="168" t="str">
        <f t="shared" si="0"/>
        <v/>
      </c>
      <c r="L32" s="43" t="str">
        <f>IF(①【入力】別紙_職員一覧!L32="","",①【入力】別紙_職員一覧!L32)</f>
        <v/>
      </c>
      <c r="M32" s="169" t="str">
        <f>IF(①【入力】別紙_職員一覧!M32="","",①【入力】別紙_職員一覧!M32)</f>
        <v/>
      </c>
      <c r="N32" s="161" t="str">
        <f>IF(J32="","",IF(OR(J32="1",J32="2"),VLOOKUP(J32,①【入力】就業規則等一覧!$B$32:$AD$33,26,FALSE),VLOOKUP(J32,①【入力】就業規則等一覧!$B$13:$AD$27,26,FALSE)))</f>
        <v/>
      </c>
      <c r="O32" s="170" t="str">
        <f t="shared" si="1"/>
        <v/>
      </c>
      <c r="P32" s="170" t="str">
        <f t="shared" si="3"/>
        <v/>
      </c>
      <c r="Q32" s="171" t="str">
        <f t="shared" si="4"/>
        <v/>
      </c>
      <c r="T32" s="83"/>
    </row>
    <row r="33" spans="1:23" ht="18" customHeight="1">
      <c r="A33" s="82">
        <v>21</v>
      </c>
      <c r="B33" s="82" t="str">
        <f t="shared" si="2"/>
        <v/>
      </c>
      <c r="C33" s="43" t="str">
        <f>IF(①【入力】別紙_職員一覧!C33="","",①【入力】別紙_職員一覧!C33)</f>
        <v/>
      </c>
      <c r="D33" s="43" t="str">
        <f>IF(①【入力】別紙_職員一覧!D33="","",①【入力】別紙_職員一覧!D33)</f>
        <v/>
      </c>
      <c r="E33" s="43" t="str">
        <f>IF(①【入力】別紙_職員一覧!E33="","",①【入力】別紙_職員一覧!E33)</f>
        <v/>
      </c>
      <c r="F33" s="43" t="str">
        <f>IF(①【入力】別紙_職員一覧!F33="","",①【入力】別紙_職員一覧!F33)</f>
        <v/>
      </c>
      <c r="G33" s="166" t="str">
        <f>IF(①【入力】別紙_職員一覧!G33="","",①【入力】別紙_職員一覧!G33)</f>
        <v/>
      </c>
      <c r="H33" s="166" t="str">
        <f>IF(①【入力】別紙_職員一覧!H33="","",①【入力】別紙_職員一覧!H33)</f>
        <v/>
      </c>
      <c r="I33" s="143" t="str">
        <f>IF(①【入力】別紙_職員一覧!I33="","",①【入力】別紙_職員一覧!I33)</f>
        <v/>
      </c>
      <c r="J33" s="167" t="str">
        <f>IF(①【入力】別紙_職員一覧!J33="","",①【入力】別紙_職員一覧!J33)</f>
        <v/>
      </c>
      <c r="K33" s="168" t="str">
        <f t="shared" si="0"/>
        <v/>
      </c>
      <c r="L33" s="43" t="str">
        <f>IF(①【入力】別紙_職員一覧!L33="","",①【入力】別紙_職員一覧!L33)</f>
        <v/>
      </c>
      <c r="M33" s="169" t="str">
        <f>IF(①【入力】別紙_職員一覧!M33="","",①【入力】別紙_職員一覧!M33)</f>
        <v/>
      </c>
      <c r="N33" s="161" t="str">
        <f>IF(J33="","",IF(OR(J33="1",J33="2"),VLOOKUP(J33,①【入力】就業規則等一覧!$B$32:$AD$33,26,FALSE),VLOOKUP(J33,①【入力】就業規則等一覧!$B$13:$AD$27,26,FALSE)))</f>
        <v/>
      </c>
      <c r="O33" s="170" t="str">
        <f t="shared" si="1"/>
        <v/>
      </c>
      <c r="P33" s="170" t="str">
        <f t="shared" si="3"/>
        <v/>
      </c>
      <c r="Q33" s="171" t="str">
        <f t="shared" si="4"/>
        <v/>
      </c>
      <c r="T33" s="83"/>
    </row>
    <row r="34" spans="1:23" ht="18" customHeight="1">
      <c r="A34" s="82">
        <v>22</v>
      </c>
      <c r="B34" s="82" t="str">
        <f t="shared" si="2"/>
        <v/>
      </c>
      <c r="C34" s="43" t="str">
        <f>IF(①【入力】別紙_職員一覧!C34="","",①【入力】別紙_職員一覧!C34)</f>
        <v/>
      </c>
      <c r="D34" s="43" t="str">
        <f>IF(①【入力】別紙_職員一覧!D34="","",①【入力】別紙_職員一覧!D34)</f>
        <v/>
      </c>
      <c r="E34" s="43" t="str">
        <f>IF(①【入力】別紙_職員一覧!E34="","",①【入力】別紙_職員一覧!E34)</f>
        <v/>
      </c>
      <c r="F34" s="43" t="str">
        <f>IF(①【入力】別紙_職員一覧!F34="","",①【入力】別紙_職員一覧!F34)</f>
        <v/>
      </c>
      <c r="G34" s="166" t="str">
        <f>IF(①【入力】別紙_職員一覧!G34="","",①【入力】別紙_職員一覧!G34)</f>
        <v/>
      </c>
      <c r="H34" s="166" t="str">
        <f>IF(①【入力】別紙_職員一覧!H34="","",①【入力】別紙_職員一覧!H34)</f>
        <v/>
      </c>
      <c r="I34" s="143" t="str">
        <f>IF(①【入力】別紙_職員一覧!I34="","",①【入力】別紙_職員一覧!I34)</f>
        <v/>
      </c>
      <c r="J34" s="167" t="str">
        <f>IF(①【入力】別紙_職員一覧!J34="","",①【入力】別紙_職員一覧!J34)</f>
        <v/>
      </c>
      <c r="K34" s="168" t="str">
        <f t="shared" si="0"/>
        <v/>
      </c>
      <c r="L34" s="43" t="str">
        <f>IF(①【入力】別紙_職員一覧!L34="","",①【入力】別紙_職員一覧!L34)</f>
        <v/>
      </c>
      <c r="M34" s="169" t="str">
        <f>IF(①【入力】別紙_職員一覧!M34="","",①【入力】別紙_職員一覧!M34)</f>
        <v/>
      </c>
      <c r="N34" s="161" t="str">
        <f>IF(J34="","",IF(OR(J34="1",J34="2"),VLOOKUP(J34,①【入力】就業規則等一覧!$B$32:$AD$33,26,FALSE),VLOOKUP(J34,①【入力】就業規則等一覧!$B$13:$AD$27,26,FALSE)))</f>
        <v/>
      </c>
      <c r="O34" s="170" t="str">
        <f t="shared" si="1"/>
        <v/>
      </c>
      <c r="P34" s="170" t="str">
        <f t="shared" si="3"/>
        <v/>
      </c>
      <c r="Q34" s="171" t="str">
        <f t="shared" si="4"/>
        <v/>
      </c>
      <c r="T34" s="83"/>
    </row>
    <row r="35" spans="1:23" ht="18" customHeight="1">
      <c r="A35" s="82">
        <v>23</v>
      </c>
      <c r="B35" s="82" t="str">
        <f t="shared" si="2"/>
        <v/>
      </c>
      <c r="C35" s="43" t="str">
        <f>IF(①【入力】別紙_職員一覧!C35="","",①【入力】別紙_職員一覧!C35)</f>
        <v/>
      </c>
      <c r="D35" s="43" t="str">
        <f>IF(①【入力】別紙_職員一覧!D35="","",①【入力】別紙_職員一覧!D35)</f>
        <v/>
      </c>
      <c r="E35" s="43" t="str">
        <f>IF(①【入力】別紙_職員一覧!E35="","",①【入力】別紙_職員一覧!E35)</f>
        <v/>
      </c>
      <c r="F35" s="43" t="str">
        <f>IF(①【入力】別紙_職員一覧!F35="","",①【入力】別紙_職員一覧!F35)</f>
        <v/>
      </c>
      <c r="G35" s="166" t="str">
        <f>IF(①【入力】別紙_職員一覧!G35="","",①【入力】別紙_職員一覧!G35)</f>
        <v/>
      </c>
      <c r="H35" s="166" t="str">
        <f>IF(①【入力】別紙_職員一覧!H35="","",①【入力】別紙_職員一覧!H35)</f>
        <v/>
      </c>
      <c r="I35" s="143" t="str">
        <f>IF(①【入力】別紙_職員一覧!I35="","",①【入力】別紙_職員一覧!I35)</f>
        <v/>
      </c>
      <c r="J35" s="167" t="str">
        <f>IF(①【入力】別紙_職員一覧!J35="","",①【入力】別紙_職員一覧!J35)</f>
        <v/>
      </c>
      <c r="K35" s="168" t="str">
        <f t="shared" si="0"/>
        <v/>
      </c>
      <c r="L35" s="43" t="str">
        <f>IF(①【入力】別紙_職員一覧!L35="","",①【入力】別紙_職員一覧!L35)</f>
        <v/>
      </c>
      <c r="M35" s="169" t="str">
        <f>IF(①【入力】別紙_職員一覧!M35="","",①【入力】別紙_職員一覧!M35)</f>
        <v/>
      </c>
      <c r="N35" s="161" t="str">
        <f>IF(J35="","",IF(OR(J35="1",J35="2"),VLOOKUP(J35,①【入力】就業規則等一覧!$B$32:$AD$33,26,FALSE),VLOOKUP(J35,①【入力】就業規則等一覧!$B$13:$AD$27,26,FALSE)))</f>
        <v/>
      </c>
      <c r="O35" s="170" t="str">
        <f t="shared" si="1"/>
        <v/>
      </c>
      <c r="P35" s="170" t="str">
        <f t="shared" si="3"/>
        <v/>
      </c>
      <c r="Q35" s="171" t="str">
        <f t="shared" si="4"/>
        <v/>
      </c>
      <c r="T35" s="83"/>
    </row>
    <row r="36" spans="1:23" ht="18" customHeight="1">
      <c r="A36" s="82">
        <v>24</v>
      </c>
      <c r="B36" s="82" t="str">
        <f t="shared" si="2"/>
        <v/>
      </c>
      <c r="C36" s="43" t="str">
        <f>IF(①【入力】別紙_職員一覧!C36="","",①【入力】別紙_職員一覧!C36)</f>
        <v/>
      </c>
      <c r="D36" s="43" t="str">
        <f>IF(①【入力】別紙_職員一覧!D36="","",①【入力】別紙_職員一覧!D36)</f>
        <v/>
      </c>
      <c r="E36" s="43" t="str">
        <f>IF(①【入力】別紙_職員一覧!E36="","",①【入力】別紙_職員一覧!E36)</f>
        <v/>
      </c>
      <c r="F36" s="43" t="str">
        <f>IF(①【入力】別紙_職員一覧!F36="","",①【入力】別紙_職員一覧!F36)</f>
        <v/>
      </c>
      <c r="G36" s="166" t="str">
        <f>IF(①【入力】別紙_職員一覧!G36="","",①【入力】別紙_職員一覧!G36)</f>
        <v/>
      </c>
      <c r="H36" s="166" t="str">
        <f>IF(①【入力】別紙_職員一覧!H36="","",①【入力】別紙_職員一覧!H36)</f>
        <v/>
      </c>
      <c r="I36" s="143" t="str">
        <f>IF(①【入力】別紙_職員一覧!I36="","",①【入力】別紙_職員一覧!I36)</f>
        <v/>
      </c>
      <c r="J36" s="167" t="str">
        <f>IF(①【入力】別紙_職員一覧!J36="","",①【入力】別紙_職員一覧!J36)</f>
        <v/>
      </c>
      <c r="K36" s="168" t="str">
        <f t="shared" si="0"/>
        <v/>
      </c>
      <c r="L36" s="43" t="str">
        <f>IF(①【入力】別紙_職員一覧!L36="","",①【入力】別紙_職員一覧!L36)</f>
        <v/>
      </c>
      <c r="M36" s="169" t="str">
        <f>IF(①【入力】別紙_職員一覧!M36="","",①【入力】別紙_職員一覧!M36)</f>
        <v/>
      </c>
      <c r="N36" s="161" t="str">
        <f>IF(J36="","",IF(OR(J36="1",J36="2"),VLOOKUP(J36,①【入力】就業規則等一覧!$B$32:$AD$33,26,FALSE),VLOOKUP(J36,①【入力】就業規則等一覧!$B$13:$AD$27,26,FALSE)))</f>
        <v/>
      </c>
      <c r="O36" s="170" t="str">
        <f t="shared" si="1"/>
        <v/>
      </c>
      <c r="P36" s="170" t="str">
        <f t="shared" si="3"/>
        <v/>
      </c>
      <c r="Q36" s="171" t="str">
        <f t="shared" si="4"/>
        <v/>
      </c>
      <c r="T36" s="83"/>
    </row>
    <row r="37" spans="1:23" ht="18" customHeight="1">
      <c r="A37" s="82">
        <v>25</v>
      </c>
      <c r="B37" s="82" t="str">
        <f t="shared" si="2"/>
        <v/>
      </c>
      <c r="C37" s="43" t="str">
        <f>IF(①【入力】別紙_職員一覧!C37="","",①【入力】別紙_職員一覧!C37)</f>
        <v/>
      </c>
      <c r="D37" s="43" t="str">
        <f>IF(①【入力】別紙_職員一覧!D37="","",①【入力】別紙_職員一覧!D37)</f>
        <v/>
      </c>
      <c r="E37" s="43" t="str">
        <f>IF(①【入力】別紙_職員一覧!E37="","",①【入力】別紙_職員一覧!E37)</f>
        <v/>
      </c>
      <c r="F37" s="43" t="str">
        <f>IF(①【入力】別紙_職員一覧!F37="","",①【入力】別紙_職員一覧!F37)</f>
        <v/>
      </c>
      <c r="G37" s="166" t="str">
        <f>IF(①【入力】別紙_職員一覧!G37="","",①【入力】別紙_職員一覧!G37)</f>
        <v/>
      </c>
      <c r="H37" s="166" t="str">
        <f>IF(①【入力】別紙_職員一覧!H37="","",①【入力】別紙_職員一覧!H37)</f>
        <v/>
      </c>
      <c r="I37" s="143" t="str">
        <f>IF(①【入力】別紙_職員一覧!I37="","",①【入力】別紙_職員一覧!I37)</f>
        <v/>
      </c>
      <c r="J37" s="167" t="str">
        <f>IF(①【入力】別紙_職員一覧!J37="","",①【入力】別紙_職員一覧!J37)</f>
        <v/>
      </c>
      <c r="K37" s="168" t="str">
        <f t="shared" si="0"/>
        <v/>
      </c>
      <c r="L37" s="43" t="str">
        <f>IF(①【入力】別紙_職員一覧!L37="","",①【入力】別紙_職員一覧!L37)</f>
        <v/>
      </c>
      <c r="M37" s="169" t="str">
        <f>IF(①【入力】別紙_職員一覧!M37="","",①【入力】別紙_職員一覧!M37)</f>
        <v/>
      </c>
      <c r="N37" s="161" t="str">
        <f>IF(J37="","",IF(OR(J37="1",J37="2"),VLOOKUP(J37,①【入力】就業規則等一覧!$B$32:$AD$33,26,FALSE),VLOOKUP(J37,①【入力】就業規則等一覧!$B$13:$AD$27,26,FALSE)))</f>
        <v/>
      </c>
      <c r="O37" s="170" t="str">
        <f t="shared" si="1"/>
        <v/>
      </c>
      <c r="P37" s="170" t="str">
        <f t="shared" si="3"/>
        <v/>
      </c>
      <c r="Q37" s="171" t="str">
        <f t="shared" si="4"/>
        <v/>
      </c>
      <c r="T37" s="83"/>
      <c r="W37" s="78"/>
    </row>
    <row r="38" spans="1:23" ht="18" customHeight="1">
      <c r="A38" s="82">
        <v>26</v>
      </c>
      <c r="B38" s="82" t="str">
        <f t="shared" si="2"/>
        <v/>
      </c>
      <c r="C38" s="43" t="str">
        <f>IF(①【入力】別紙_職員一覧!C38="","",①【入力】別紙_職員一覧!C38)</f>
        <v/>
      </c>
      <c r="D38" s="43" t="str">
        <f>IF(①【入力】別紙_職員一覧!D38="","",①【入力】別紙_職員一覧!D38)</f>
        <v/>
      </c>
      <c r="E38" s="43" t="str">
        <f>IF(①【入力】別紙_職員一覧!E38="","",①【入力】別紙_職員一覧!E38)</f>
        <v/>
      </c>
      <c r="F38" s="43" t="str">
        <f>IF(①【入力】別紙_職員一覧!F38="","",①【入力】別紙_職員一覧!F38)</f>
        <v/>
      </c>
      <c r="G38" s="166" t="str">
        <f>IF(①【入力】別紙_職員一覧!G38="","",①【入力】別紙_職員一覧!G38)</f>
        <v/>
      </c>
      <c r="H38" s="166" t="str">
        <f>IF(①【入力】別紙_職員一覧!H38="","",①【入力】別紙_職員一覧!H38)</f>
        <v/>
      </c>
      <c r="I38" s="143" t="str">
        <f>IF(①【入力】別紙_職員一覧!I38="","",①【入力】別紙_職員一覧!I38)</f>
        <v/>
      </c>
      <c r="J38" s="167" t="str">
        <f>IF(①【入力】別紙_職員一覧!J38="","",①【入力】別紙_職員一覧!J38)</f>
        <v/>
      </c>
      <c r="K38" s="168" t="str">
        <f t="shared" si="0"/>
        <v/>
      </c>
      <c r="L38" s="43" t="str">
        <f>IF(①【入力】別紙_職員一覧!L38="","",①【入力】別紙_職員一覧!L38)</f>
        <v/>
      </c>
      <c r="M38" s="169" t="str">
        <f>IF(①【入力】別紙_職員一覧!M38="","",①【入力】別紙_職員一覧!M38)</f>
        <v/>
      </c>
      <c r="N38" s="161" t="str">
        <f>IF(J38="","",IF(OR(J38="1",J38="2"),VLOOKUP(J38,①【入力】就業規則等一覧!$B$32:$AD$33,26,FALSE),VLOOKUP(J38,①【入力】就業規則等一覧!$B$13:$AD$27,26,FALSE)))</f>
        <v/>
      </c>
      <c r="O38" s="170" t="str">
        <f t="shared" si="1"/>
        <v/>
      </c>
      <c r="P38" s="170" t="str">
        <f t="shared" si="3"/>
        <v/>
      </c>
      <c r="Q38" s="171" t="str">
        <f t="shared" si="4"/>
        <v/>
      </c>
      <c r="T38" s="83"/>
    </row>
    <row r="39" spans="1:23" ht="18" customHeight="1">
      <c r="A39" s="82">
        <v>27</v>
      </c>
      <c r="B39" s="82" t="str">
        <f t="shared" si="2"/>
        <v/>
      </c>
      <c r="C39" s="43" t="str">
        <f>IF(①【入力】別紙_職員一覧!C39="","",①【入力】別紙_職員一覧!C39)</f>
        <v/>
      </c>
      <c r="D39" s="43" t="str">
        <f>IF(①【入力】別紙_職員一覧!D39="","",①【入力】別紙_職員一覧!D39)</f>
        <v/>
      </c>
      <c r="E39" s="43" t="str">
        <f>IF(①【入力】別紙_職員一覧!E39="","",①【入力】別紙_職員一覧!E39)</f>
        <v/>
      </c>
      <c r="F39" s="43" t="str">
        <f>IF(①【入力】別紙_職員一覧!F39="","",①【入力】別紙_職員一覧!F39)</f>
        <v/>
      </c>
      <c r="G39" s="166" t="str">
        <f>IF(①【入力】別紙_職員一覧!G39="","",①【入力】別紙_職員一覧!G39)</f>
        <v/>
      </c>
      <c r="H39" s="166" t="str">
        <f>IF(①【入力】別紙_職員一覧!H39="","",①【入力】別紙_職員一覧!H39)</f>
        <v/>
      </c>
      <c r="I39" s="143" t="str">
        <f>IF(①【入力】別紙_職員一覧!I39="","",①【入力】別紙_職員一覧!I39)</f>
        <v/>
      </c>
      <c r="J39" s="167" t="str">
        <f>IF(①【入力】別紙_職員一覧!J39="","",①【入力】別紙_職員一覧!J39)</f>
        <v/>
      </c>
      <c r="K39" s="168" t="str">
        <f t="shared" si="0"/>
        <v/>
      </c>
      <c r="L39" s="43" t="str">
        <f>IF(①【入力】別紙_職員一覧!L39="","",①【入力】別紙_職員一覧!L39)</f>
        <v/>
      </c>
      <c r="M39" s="169" t="str">
        <f>IF(①【入力】別紙_職員一覧!M39="","",①【入力】別紙_職員一覧!M39)</f>
        <v/>
      </c>
      <c r="N39" s="161" t="str">
        <f>IF(J39="","",IF(OR(J39="1",J39="2"),VLOOKUP(J39,①【入力】就業規則等一覧!$B$32:$AD$33,26,FALSE),VLOOKUP(J39,①【入力】就業規則等一覧!$B$13:$AD$27,26,FALSE)))</f>
        <v/>
      </c>
      <c r="O39" s="170" t="str">
        <f t="shared" si="1"/>
        <v/>
      </c>
      <c r="P39" s="170" t="str">
        <f t="shared" si="3"/>
        <v/>
      </c>
      <c r="Q39" s="171" t="str">
        <f t="shared" si="4"/>
        <v/>
      </c>
      <c r="T39" s="83"/>
    </row>
    <row r="40" spans="1:23" ht="18" customHeight="1">
      <c r="A40" s="82">
        <v>28</v>
      </c>
      <c r="B40" s="82" t="str">
        <f t="shared" si="2"/>
        <v/>
      </c>
      <c r="C40" s="43" t="str">
        <f>IF(①【入力】別紙_職員一覧!C40="","",①【入力】別紙_職員一覧!C40)</f>
        <v/>
      </c>
      <c r="D40" s="43" t="str">
        <f>IF(①【入力】別紙_職員一覧!D40="","",①【入力】別紙_職員一覧!D40)</f>
        <v/>
      </c>
      <c r="E40" s="43" t="str">
        <f>IF(①【入力】別紙_職員一覧!E40="","",①【入力】別紙_職員一覧!E40)</f>
        <v/>
      </c>
      <c r="F40" s="43" t="str">
        <f>IF(①【入力】別紙_職員一覧!F40="","",①【入力】別紙_職員一覧!F40)</f>
        <v/>
      </c>
      <c r="G40" s="166" t="str">
        <f>IF(①【入力】別紙_職員一覧!G40="","",①【入力】別紙_職員一覧!G40)</f>
        <v/>
      </c>
      <c r="H40" s="166" t="str">
        <f>IF(①【入力】別紙_職員一覧!H40="","",①【入力】別紙_職員一覧!H40)</f>
        <v/>
      </c>
      <c r="I40" s="143" t="str">
        <f>IF(①【入力】別紙_職員一覧!I40="","",①【入力】別紙_職員一覧!I40)</f>
        <v/>
      </c>
      <c r="J40" s="167" t="str">
        <f>IF(①【入力】別紙_職員一覧!J40="","",①【入力】別紙_職員一覧!J40)</f>
        <v/>
      </c>
      <c r="K40" s="168" t="str">
        <f t="shared" si="0"/>
        <v/>
      </c>
      <c r="L40" s="43" t="str">
        <f>IF(①【入力】別紙_職員一覧!L40="","",①【入力】別紙_職員一覧!L40)</f>
        <v/>
      </c>
      <c r="M40" s="169" t="str">
        <f>IF(①【入力】別紙_職員一覧!M40="","",①【入力】別紙_職員一覧!M40)</f>
        <v/>
      </c>
      <c r="N40" s="161" t="str">
        <f>IF(J40="","",IF(OR(J40="1",J40="2"),VLOOKUP(J40,①【入力】就業規則等一覧!$B$32:$AD$33,26,FALSE),VLOOKUP(J40,①【入力】就業規則等一覧!$B$13:$AD$27,26,FALSE)))</f>
        <v/>
      </c>
      <c r="O40" s="170" t="str">
        <f t="shared" si="1"/>
        <v/>
      </c>
      <c r="P40" s="170" t="str">
        <f t="shared" si="3"/>
        <v/>
      </c>
      <c r="Q40" s="171" t="str">
        <f t="shared" si="4"/>
        <v/>
      </c>
      <c r="T40" s="83"/>
    </row>
    <row r="41" spans="1:23" ht="18" customHeight="1">
      <c r="A41" s="82">
        <v>29</v>
      </c>
      <c r="B41" s="82" t="str">
        <f t="shared" si="2"/>
        <v/>
      </c>
      <c r="C41" s="43" t="str">
        <f>IF(①【入力】別紙_職員一覧!C41="","",①【入力】別紙_職員一覧!C41)</f>
        <v/>
      </c>
      <c r="D41" s="43" t="str">
        <f>IF(①【入力】別紙_職員一覧!D41="","",①【入力】別紙_職員一覧!D41)</f>
        <v/>
      </c>
      <c r="E41" s="43" t="str">
        <f>IF(①【入力】別紙_職員一覧!E41="","",①【入力】別紙_職員一覧!E41)</f>
        <v/>
      </c>
      <c r="F41" s="43" t="str">
        <f>IF(①【入力】別紙_職員一覧!F41="","",①【入力】別紙_職員一覧!F41)</f>
        <v/>
      </c>
      <c r="G41" s="166" t="str">
        <f>IF(①【入力】別紙_職員一覧!G41="","",①【入力】別紙_職員一覧!G41)</f>
        <v/>
      </c>
      <c r="H41" s="166" t="str">
        <f>IF(①【入力】別紙_職員一覧!H41="","",①【入力】別紙_職員一覧!H41)</f>
        <v/>
      </c>
      <c r="I41" s="143" t="str">
        <f>IF(①【入力】別紙_職員一覧!I41="","",①【入力】別紙_職員一覧!I41)</f>
        <v/>
      </c>
      <c r="J41" s="167" t="str">
        <f>IF(①【入力】別紙_職員一覧!J41="","",①【入力】別紙_職員一覧!J41)</f>
        <v/>
      </c>
      <c r="K41" s="168" t="str">
        <f t="shared" si="0"/>
        <v/>
      </c>
      <c r="L41" s="43" t="str">
        <f>IF(①【入力】別紙_職員一覧!L41="","",①【入力】別紙_職員一覧!L41)</f>
        <v/>
      </c>
      <c r="M41" s="169" t="str">
        <f>IF(①【入力】別紙_職員一覧!M41="","",①【入力】別紙_職員一覧!M41)</f>
        <v/>
      </c>
      <c r="N41" s="161" t="str">
        <f>IF(J41="","",IF(OR(J41="1",J41="2"),VLOOKUP(J41,①【入力】就業規則等一覧!$B$32:$AD$33,26,FALSE),VLOOKUP(J41,①【入力】就業規則等一覧!$B$13:$AD$27,26,FALSE)))</f>
        <v/>
      </c>
      <c r="O41" s="170" t="str">
        <f t="shared" si="1"/>
        <v/>
      </c>
      <c r="P41" s="170" t="str">
        <f t="shared" si="3"/>
        <v/>
      </c>
      <c r="Q41" s="171" t="str">
        <f t="shared" si="4"/>
        <v/>
      </c>
      <c r="T41" s="83"/>
    </row>
    <row r="42" spans="1:23" ht="18" customHeight="1">
      <c r="A42" s="82">
        <v>30</v>
      </c>
      <c r="B42" s="82" t="str">
        <f t="shared" si="2"/>
        <v/>
      </c>
      <c r="C42" s="43" t="str">
        <f>IF(①【入力】別紙_職員一覧!C42="","",①【入力】別紙_職員一覧!C42)</f>
        <v/>
      </c>
      <c r="D42" s="43" t="str">
        <f>IF(①【入力】別紙_職員一覧!D42="","",①【入力】別紙_職員一覧!D42)</f>
        <v/>
      </c>
      <c r="E42" s="43" t="str">
        <f>IF(①【入力】別紙_職員一覧!E42="","",①【入力】別紙_職員一覧!E42)</f>
        <v/>
      </c>
      <c r="F42" s="43"/>
      <c r="G42" s="166" t="str">
        <f>IF(①【入力】別紙_職員一覧!G42="","",①【入力】別紙_職員一覧!G42)</f>
        <v/>
      </c>
      <c r="H42" s="166" t="str">
        <f>IF(①【入力】別紙_職員一覧!H42="","",①【入力】別紙_職員一覧!H42)</f>
        <v/>
      </c>
      <c r="I42" s="143" t="str">
        <f>IF(①【入力】別紙_職員一覧!I42="","",①【入力】別紙_職員一覧!I42)</f>
        <v/>
      </c>
      <c r="J42" s="167" t="str">
        <f>IF(①【入力】別紙_職員一覧!J42="","",①【入力】別紙_職員一覧!J42)</f>
        <v/>
      </c>
      <c r="K42" s="168" t="str">
        <f t="shared" si="0"/>
        <v/>
      </c>
      <c r="L42" s="43" t="str">
        <f>IF(①【入力】別紙_職員一覧!L42="","",①【入力】別紙_職員一覧!L42)</f>
        <v/>
      </c>
      <c r="M42" s="169" t="str">
        <f>IF(①【入力】別紙_職員一覧!M42="","",①【入力】別紙_職員一覧!M42)</f>
        <v/>
      </c>
      <c r="N42" s="161" t="str">
        <f>IF(J42="","",IF(OR(J42="1",J42="2"),VLOOKUP(J42,①【入力】就業規則等一覧!$B$32:$AD$33,26,FALSE),VLOOKUP(J42,①【入力】就業規則等一覧!$B$13:$AD$27,26,FALSE)))</f>
        <v/>
      </c>
      <c r="O42" s="170" t="str">
        <f t="shared" si="1"/>
        <v/>
      </c>
      <c r="P42" s="170" t="str">
        <f t="shared" si="3"/>
        <v/>
      </c>
      <c r="Q42" s="171" t="str">
        <f t="shared" si="4"/>
        <v/>
      </c>
      <c r="T42" s="83"/>
    </row>
    <row r="43" spans="1:23" ht="18" customHeight="1">
      <c r="A43" s="82">
        <v>31</v>
      </c>
      <c r="B43" s="82" t="str">
        <f t="shared" si="2"/>
        <v/>
      </c>
      <c r="C43" s="43" t="str">
        <f>IF(①【入力】別紙_職員一覧!C43="","",①【入力】別紙_職員一覧!C43)</f>
        <v/>
      </c>
      <c r="D43" s="43" t="str">
        <f>IF(①【入力】別紙_職員一覧!D43="","",①【入力】別紙_職員一覧!D43)</f>
        <v/>
      </c>
      <c r="E43" s="43" t="str">
        <f>IF(①【入力】別紙_職員一覧!E43="","",①【入力】別紙_職員一覧!E43)</f>
        <v/>
      </c>
      <c r="F43" s="43"/>
      <c r="G43" s="166" t="str">
        <f>IF(①【入力】別紙_職員一覧!G43="","",①【入力】別紙_職員一覧!G43)</f>
        <v/>
      </c>
      <c r="H43" s="166" t="str">
        <f>IF(①【入力】別紙_職員一覧!H43="","",①【入力】別紙_職員一覧!H43)</f>
        <v/>
      </c>
      <c r="I43" s="143" t="str">
        <f>IF(①【入力】別紙_職員一覧!I43="","",①【入力】別紙_職員一覧!I43)</f>
        <v/>
      </c>
      <c r="J43" s="167" t="str">
        <f>IF(①【入力】別紙_職員一覧!J43="","",①【入力】別紙_職員一覧!J43)</f>
        <v/>
      </c>
      <c r="K43" s="168" t="str">
        <f t="shared" si="0"/>
        <v/>
      </c>
      <c r="L43" s="43" t="str">
        <f>IF(①【入力】別紙_職員一覧!L43="","",①【入力】別紙_職員一覧!L43)</f>
        <v/>
      </c>
      <c r="M43" s="169" t="str">
        <f>IF(①【入力】別紙_職員一覧!M43="","",①【入力】別紙_職員一覧!M43)</f>
        <v/>
      </c>
      <c r="N43" s="161" t="str">
        <f>IF(J43="","",IF(OR(J43="1",J43="2"),VLOOKUP(J43,①【入力】就業規則等一覧!$B$32:$AD$33,26,FALSE),VLOOKUP(J43,①【入力】就業規則等一覧!$B$13:$AD$27,26,FALSE)))</f>
        <v/>
      </c>
      <c r="O43" s="170" t="str">
        <f t="shared" si="1"/>
        <v/>
      </c>
      <c r="P43" s="170" t="str">
        <f t="shared" si="3"/>
        <v/>
      </c>
      <c r="Q43" s="171" t="str">
        <f t="shared" si="4"/>
        <v/>
      </c>
      <c r="T43" s="83"/>
    </row>
    <row r="44" spans="1:23" ht="19.5" customHeight="1">
      <c r="A44" s="82">
        <v>32</v>
      </c>
      <c r="B44" s="82" t="str">
        <f t="shared" si="2"/>
        <v/>
      </c>
      <c r="C44" s="43" t="str">
        <f>IF(①【入力】別紙_職員一覧!C44="","",①【入力】別紙_職員一覧!C44)</f>
        <v/>
      </c>
      <c r="D44" s="43" t="str">
        <f>IF(①【入力】別紙_職員一覧!D44="","",①【入力】別紙_職員一覧!D44)</f>
        <v/>
      </c>
      <c r="E44" s="43" t="str">
        <f>IF(①【入力】別紙_職員一覧!E44="","",①【入力】別紙_職員一覧!E44)</f>
        <v/>
      </c>
      <c r="F44" s="43"/>
      <c r="G44" s="166" t="str">
        <f>IF(①【入力】別紙_職員一覧!G44="","",①【入力】別紙_職員一覧!G44)</f>
        <v/>
      </c>
      <c r="H44" s="166" t="str">
        <f>IF(①【入力】別紙_職員一覧!H44="","",①【入力】別紙_職員一覧!H44)</f>
        <v/>
      </c>
      <c r="I44" s="143" t="str">
        <f>IF(①【入力】別紙_職員一覧!I44="","",①【入力】別紙_職員一覧!I44)</f>
        <v/>
      </c>
      <c r="J44" s="167" t="str">
        <f>IF(①【入力】別紙_職員一覧!J44="","",①【入力】別紙_職員一覧!J44)</f>
        <v/>
      </c>
      <c r="K44" s="168" t="str">
        <f t="shared" si="0"/>
        <v/>
      </c>
      <c r="L44" s="43" t="str">
        <f>IF(①【入力】別紙_職員一覧!L44="","",①【入力】別紙_職員一覧!L44)</f>
        <v/>
      </c>
      <c r="M44" s="169" t="str">
        <f>IF(①【入力】別紙_職員一覧!M44="","",①【入力】別紙_職員一覧!M44)</f>
        <v/>
      </c>
      <c r="N44" s="161" t="str">
        <f>IF(J44="","",IF(OR(J44="1",J44="2"),VLOOKUP(J44,①【入力】就業規則等一覧!$B$32:$AD$33,26,FALSE),VLOOKUP(J44,①【入力】就業規則等一覧!$B$13:$AD$27,26,FALSE)))</f>
        <v/>
      </c>
      <c r="O44" s="170" t="str">
        <f t="shared" si="1"/>
        <v/>
      </c>
      <c r="P44" s="170" t="str">
        <f t="shared" si="3"/>
        <v/>
      </c>
      <c r="Q44" s="171" t="str">
        <f t="shared" si="4"/>
        <v/>
      </c>
      <c r="T44" s="83"/>
    </row>
    <row r="45" spans="1:23" ht="18" customHeight="1">
      <c r="A45" s="82">
        <v>33</v>
      </c>
      <c r="B45" s="82" t="str">
        <f t="shared" si="2"/>
        <v/>
      </c>
      <c r="C45" s="43" t="str">
        <f>IF(①【入力】別紙_職員一覧!C45="","",①【入力】別紙_職員一覧!C45)</f>
        <v/>
      </c>
      <c r="D45" s="43" t="str">
        <f>IF(①【入力】別紙_職員一覧!D45="","",①【入力】別紙_職員一覧!D45)</f>
        <v/>
      </c>
      <c r="E45" s="43" t="str">
        <f>IF(①【入力】別紙_職員一覧!E45="","",①【入力】別紙_職員一覧!E45)</f>
        <v/>
      </c>
      <c r="F45" s="43" t="str">
        <f>IF(①【入力】別紙_職員一覧!F45="","",①【入力】別紙_職員一覧!F45)</f>
        <v/>
      </c>
      <c r="G45" s="166" t="str">
        <f>IF(①【入力】別紙_職員一覧!G45="","",①【入力】別紙_職員一覧!G45)</f>
        <v/>
      </c>
      <c r="H45" s="166" t="str">
        <f>IF(①【入力】別紙_職員一覧!H45="","",①【入力】別紙_職員一覧!H45)</f>
        <v/>
      </c>
      <c r="I45" s="143" t="str">
        <f>IF(①【入力】別紙_職員一覧!I45="","",①【入力】別紙_職員一覧!I45)</f>
        <v/>
      </c>
      <c r="J45" s="167" t="str">
        <f>IF(①【入力】別紙_職員一覧!J45="","",①【入力】別紙_職員一覧!J45)</f>
        <v/>
      </c>
      <c r="K45" s="168" t="str">
        <f t="shared" si="0"/>
        <v/>
      </c>
      <c r="L45" s="43" t="str">
        <f>IF(①【入力】別紙_職員一覧!L45="","",①【入力】別紙_職員一覧!L45)</f>
        <v/>
      </c>
      <c r="M45" s="169" t="str">
        <f>IF(①【入力】別紙_職員一覧!M45="","",①【入力】別紙_職員一覧!M45)</f>
        <v/>
      </c>
      <c r="N45" s="161" t="str">
        <f>IF(J45="","",IF(OR(J45="1",J45="2"),VLOOKUP(J45,①【入力】就業規則等一覧!$B$32:$AD$33,26,FALSE),VLOOKUP(J45,①【入力】就業規則等一覧!$B$13:$AD$27,26,FALSE)))</f>
        <v/>
      </c>
      <c r="O45" s="170" t="str">
        <f t="shared" si="1"/>
        <v/>
      </c>
      <c r="P45" s="170" t="str">
        <f t="shared" si="3"/>
        <v/>
      </c>
      <c r="Q45" s="171" t="str">
        <f t="shared" si="4"/>
        <v/>
      </c>
      <c r="T45" s="83"/>
    </row>
    <row r="46" spans="1:23" ht="18" customHeight="1">
      <c r="A46" s="82">
        <v>34</v>
      </c>
      <c r="B46" s="82" t="str">
        <f t="shared" si="2"/>
        <v/>
      </c>
      <c r="C46" s="43" t="str">
        <f>IF(①【入力】別紙_職員一覧!C46="","",①【入力】別紙_職員一覧!C46)</f>
        <v/>
      </c>
      <c r="D46" s="43" t="str">
        <f>IF(①【入力】別紙_職員一覧!D46="","",①【入力】別紙_職員一覧!D46)</f>
        <v/>
      </c>
      <c r="E46" s="43" t="str">
        <f>IF(①【入力】別紙_職員一覧!E46="","",①【入力】別紙_職員一覧!E46)</f>
        <v/>
      </c>
      <c r="F46" s="43" t="str">
        <f>IF(①【入力】別紙_職員一覧!F46="","",①【入力】別紙_職員一覧!F46)</f>
        <v/>
      </c>
      <c r="G46" s="166" t="str">
        <f>IF(①【入力】別紙_職員一覧!G46="","",①【入力】別紙_職員一覧!G46)</f>
        <v/>
      </c>
      <c r="H46" s="166" t="str">
        <f>IF(①【入力】別紙_職員一覧!H46="","",①【入力】別紙_職員一覧!H46)</f>
        <v/>
      </c>
      <c r="I46" s="143" t="str">
        <f>IF(①【入力】別紙_職員一覧!I46="","",①【入力】別紙_職員一覧!I46)</f>
        <v/>
      </c>
      <c r="J46" s="167" t="str">
        <f>IF(①【入力】別紙_職員一覧!J46="","",①【入力】別紙_職員一覧!J46)</f>
        <v/>
      </c>
      <c r="K46" s="168" t="str">
        <f t="shared" si="0"/>
        <v/>
      </c>
      <c r="L46" s="43" t="str">
        <f>IF(①【入力】別紙_職員一覧!L46="","",①【入力】別紙_職員一覧!L46)</f>
        <v/>
      </c>
      <c r="M46" s="169" t="str">
        <f>IF(①【入力】別紙_職員一覧!M46="","",①【入力】別紙_職員一覧!M46)</f>
        <v/>
      </c>
      <c r="N46" s="161" t="str">
        <f>IF(J46="","",IF(OR(J46="1",J46="2"),VLOOKUP(J46,①【入力】就業規則等一覧!$B$32:$AD$33,26,FALSE),VLOOKUP(J46,①【入力】就業規則等一覧!$B$13:$AD$27,26,FALSE)))</f>
        <v/>
      </c>
      <c r="O46" s="170" t="str">
        <f t="shared" si="1"/>
        <v/>
      </c>
      <c r="P46" s="170" t="str">
        <f t="shared" si="3"/>
        <v/>
      </c>
      <c r="Q46" s="171" t="str">
        <f t="shared" si="4"/>
        <v/>
      </c>
      <c r="T46" s="83"/>
    </row>
    <row r="47" spans="1:23" ht="18" customHeight="1">
      <c r="A47" s="82">
        <v>35</v>
      </c>
      <c r="B47" s="82" t="str">
        <f t="shared" si="2"/>
        <v/>
      </c>
      <c r="C47" s="43" t="str">
        <f>IF(①【入力】別紙_職員一覧!C47="","",①【入力】別紙_職員一覧!C47)</f>
        <v/>
      </c>
      <c r="D47" s="43" t="str">
        <f>IF(①【入力】別紙_職員一覧!D47="","",①【入力】別紙_職員一覧!D47)</f>
        <v/>
      </c>
      <c r="E47" s="43" t="str">
        <f>IF(①【入力】別紙_職員一覧!E47="","",①【入力】別紙_職員一覧!E47)</f>
        <v/>
      </c>
      <c r="F47" s="43" t="str">
        <f>IF(①【入力】別紙_職員一覧!F47="","",①【入力】別紙_職員一覧!F47)</f>
        <v/>
      </c>
      <c r="G47" s="166" t="str">
        <f>IF(①【入力】別紙_職員一覧!G47="","",①【入力】別紙_職員一覧!G47)</f>
        <v/>
      </c>
      <c r="H47" s="166" t="str">
        <f>IF(①【入力】別紙_職員一覧!H47="","",①【入力】別紙_職員一覧!H47)</f>
        <v/>
      </c>
      <c r="I47" s="143" t="str">
        <f>IF(①【入力】別紙_職員一覧!I47="","",①【入力】別紙_職員一覧!I47)</f>
        <v/>
      </c>
      <c r="J47" s="167" t="str">
        <f>IF(①【入力】別紙_職員一覧!J47="","",①【入力】別紙_職員一覧!J47)</f>
        <v/>
      </c>
      <c r="K47" s="168" t="str">
        <f t="shared" si="0"/>
        <v/>
      </c>
      <c r="L47" s="43" t="str">
        <f>IF(①【入力】別紙_職員一覧!L47="","",①【入力】別紙_職員一覧!L47)</f>
        <v/>
      </c>
      <c r="M47" s="169" t="str">
        <f>IF(①【入力】別紙_職員一覧!M47="","",①【入力】別紙_職員一覧!M47)</f>
        <v/>
      </c>
      <c r="N47" s="161" t="str">
        <f>IF(J47="","",IF(OR(J47="1",J47="2"),VLOOKUP(J47,①【入力】就業規則等一覧!$B$32:$AD$33,26,FALSE),VLOOKUP(J47,①【入力】就業規則等一覧!$B$13:$AD$27,26,FALSE)))</f>
        <v/>
      </c>
      <c r="O47" s="170" t="str">
        <f t="shared" si="1"/>
        <v/>
      </c>
      <c r="P47" s="170" t="str">
        <f t="shared" si="3"/>
        <v/>
      </c>
      <c r="Q47" s="171" t="str">
        <f t="shared" si="4"/>
        <v/>
      </c>
      <c r="T47" s="83"/>
    </row>
    <row r="48" spans="1:23" ht="18" customHeight="1">
      <c r="A48" s="82">
        <v>36</v>
      </c>
      <c r="B48" s="82" t="str">
        <f t="shared" si="2"/>
        <v/>
      </c>
      <c r="C48" s="43" t="str">
        <f>IF(①【入力】別紙_職員一覧!C48="","",①【入力】別紙_職員一覧!C48)</f>
        <v/>
      </c>
      <c r="D48" s="43" t="str">
        <f>IF(①【入力】別紙_職員一覧!D48="","",①【入力】別紙_職員一覧!D48)</f>
        <v/>
      </c>
      <c r="E48" s="43" t="str">
        <f>IF(①【入力】別紙_職員一覧!E48="","",①【入力】別紙_職員一覧!E48)</f>
        <v/>
      </c>
      <c r="F48" s="43" t="str">
        <f>IF(①【入力】別紙_職員一覧!F48="","",①【入力】別紙_職員一覧!F48)</f>
        <v/>
      </c>
      <c r="G48" s="166" t="str">
        <f>IF(①【入力】別紙_職員一覧!G48="","",①【入力】別紙_職員一覧!G48)</f>
        <v/>
      </c>
      <c r="H48" s="166" t="str">
        <f>IF(①【入力】別紙_職員一覧!H48="","",①【入力】別紙_職員一覧!H48)</f>
        <v/>
      </c>
      <c r="I48" s="143" t="str">
        <f>IF(①【入力】別紙_職員一覧!I48="","",①【入力】別紙_職員一覧!I48)</f>
        <v/>
      </c>
      <c r="J48" s="167" t="str">
        <f>IF(①【入力】別紙_職員一覧!J48="","",①【入力】別紙_職員一覧!J48)</f>
        <v/>
      </c>
      <c r="K48" s="168" t="str">
        <f t="shared" si="0"/>
        <v/>
      </c>
      <c r="L48" s="43" t="str">
        <f>IF(①【入力】別紙_職員一覧!L48="","",①【入力】別紙_職員一覧!L48)</f>
        <v/>
      </c>
      <c r="M48" s="169" t="str">
        <f>IF(①【入力】別紙_職員一覧!M48="","",①【入力】別紙_職員一覧!M48)</f>
        <v/>
      </c>
      <c r="N48" s="161" t="str">
        <f>IF(J48="","",IF(OR(J48="1",J48="2"),VLOOKUP(J48,①【入力】就業規則等一覧!$B$32:$AD$33,26,FALSE),VLOOKUP(J48,①【入力】就業規則等一覧!$B$13:$AD$27,26,FALSE)))</f>
        <v/>
      </c>
      <c r="O48" s="170" t="str">
        <f t="shared" si="1"/>
        <v/>
      </c>
      <c r="P48" s="170" t="str">
        <f t="shared" si="3"/>
        <v/>
      </c>
      <c r="Q48" s="171" t="str">
        <f t="shared" si="4"/>
        <v/>
      </c>
      <c r="T48" s="83"/>
    </row>
    <row r="49" spans="1:23" ht="18" customHeight="1">
      <c r="A49" s="82">
        <v>37</v>
      </c>
      <c r="B49" s="82" t="str">
        <f t="shared" si="2"/>
        <v/>
      </c>
      <c r="C49" s="43" t="str">
        <f>IF(①【入力】別紙_職員一覧!C49="","",①【入力】別紙_職員一覧!C49)</f>
        <v/>
      </c>
      <c r="D49" s="43" t="str">
        <f>IF(①【入力】別紙_職員一覧!D49="","",①【入力】別紙_職員一覧!D49)</f>
        <v/>
      </c>
      <c r="E49" s="43" t="str">
        <f>IF(①【入力】別紙_職員一覧!E49="","",①【入力】別紙_職員一覧!E49)</f>
        <v/>
      </c>
      <c r="F49" s="43" t="str">
        <f>IF(①【入力】別紙_職員一覧!F49="","",①【入力】別紙_職員一覧!F49)</f>
        <v/>
      </c>
      <c r="G49" s="166" t="str">
        <f>IF(①【入力】別紙_職員一覧!G49="","",①【入力】別紙_職員一覧!G49)</f>
        <v/>
      </c>
      <c r="H49" s="166" t="str">
        <f>IF(①【入力】別紙_職員一覧!H49="","",①【入力】別紙_職員一覧!H49)</f>
        <v/>
      </c>
      <c r="I49" s="143" t="str">
        <f>IF(①【入力】別紙_職員一覧!I49="","",①【入力】別紙_職員一覧!I49)</f>
        <v/>
      </c>
      <c r="J49" s="167" t="str">
        <f>IF(①【入力】別紙_職員一覧!J49="","",①【入力】別紙_職員一覧!J49)</f>
        <v/>
      </c>
      <c r="K49" s="168" t="str">
        <f t="shared" si="0"/>
        <v/>
      </c>
      <c r="L49" s="43" t="str">
        <f>IF(①【入力】別紙_職員一覧!L49="","",①【入力】別紙_職員一覧!L49)</f>
        <v/>
      </c>
      <c r="M49" s="169" t="str">
        <f>IF(①【入力】別紙_職員一覧!M49="","",①【入力】別紙_職員一覧!M49)</f>
        <v/>
      </c>
      <c r="N49" s="161" t="str">
        <f>IF(J49="","",IF(OR(J49="1",J49="2"),VLOOKUP(J49,①【入力】就業規則等一覧!$B$32:$AD$33,26,FALSE),VLOOKUP(J49,①【入力】就業規則等一覧!$B$13:$AD$27,26,FALSE)))</f>
        <v/>
      </c>
      <c r="O49" s="170" t="str">
        <f t="shared" si="1"/>
        <v/>
      </c>
      <c r="P49" s="170" t="str">
        <f t="shared" si="3"/>
        <v/>
      </c>
      <c r="Q49" s="171" t="str">
        <f t="shared" si="4"/>
        <v/>
      </c>
      <c r="T49" s="83"/>
    </row>
    <row r="50" spans="1:23" ht="18" customHeight="1">
      <c r="A50" s="82">
        <v>38</v>
      </c>
      <c r="B50" s="82" t="str">
        <f t="shared" si="2"/>
        <v/>
      </c>
      <c r="C50" s="43" t="str">
        <f>IF(①【入力】別紙_職員一覧!C50="","",①【入力】別紙_職員一覧!C50)</f>
        <v/>
      </c>
      <c r="D50" s="43" t="str">
        <f>IF(①【入力】別紙_職員一覧!D50="","",①【入力】別紙_職員一覧!D50)</f>
        <v/>
      </c>
      <c r="E50" s="43" t="str">
        <f>IF(①【入力】別紙_職員一覧!E50="","",①【入力】別紙_職員一覧!E50)</f>
        <v/>
      </c>
      <c r="F50" s="43" t="str">
        <f>IF(①【入力】別紙_職員一覧!F50="","",①【入力】別紙_職員一覧!F50)</f>
        <v/>
      </c>
      <c r="G50" s="166" t="str">
        <f>IF(①【入力】別紙_職員一覧!G50="","",①【入力】別紙_職員一覧!G50)</f>
        <v/>
      </c>
      <c r="H50" s="166" t="str">
        <f>IF(①【入力】別紙_職員一覧!H50="","",①【入力】別紙_職員一覧!H50)</f>
        <v/>
      </c>
      <c r="I50" s="143" t="str">
        <f>IF(①【入力】別紙_職員一覧!I50="","",①【入力】別紙_職員一覧!I50)</f>
        <v/>
      </c>
      <c r="J50" s="167" t="str">
        <f>IF(①【入力】別紙_職員一覧!J50="","",①【入力】別紙_職員一覧!J50)</f>
        <v/>
      </c>
      <c r="K50" s="168" t="str">
        <f t="shared" si="0"/>
        <v/>
      </c>
      <c r="L50" s="43" t="str">
        <f>IF(①【入力】別紙_職員一覧!L50="","",①【入力】別紙_職員一覧!L50)</f>
        <v/>
      </c>
      <c r="M50" s="169" t="str">
        <f>IF(①【入力】別紙_職員一覧!M50="","",①【入力】別紙_職員一覧!M50)</f>
        <v/>
      </c>
      <c r="N50" s="161" t="str">
        <f>IF(J50="","",IF(OR(J50="1",J50="2"),VLOOKUP(J50,①【入力】就業規則等一覧!$B$32:$AD$33,26,FALSE),VLOOKUP(J50,①【入力】就業規則等一覧!$B$13:$AD$27,26,FALSE)))</f>
        <v/>
      </c>
      <c r="O50" s="170" t="str">
        <f t="shared" si="1"/>
        <v/>
      </c>
      <c r="P50" s="170" t="str">
        <f t="shared" si="3"/>
        <v/>
      </c>
      <c r="Q50" s="171" t="str">
        <f t="shared" si="4"/>
        <v/>
      </c>
      <c r="T50" s="83"/>
      <c r="W50" s="78"/>
    </row>
    <row r="51" spans="1:23" ht="18" customHeight="1">
      <c r="A51" s="82">
        <v>39</v>
      </c>
      <c r="B51" s="82" t="str">
        <f t="shared" si="2"/>
        <v/>
      </c>
      <c r="C51" s="43" t="str">
        <f>IF(①【入力】別紙_職員一覧!C51="","",①【入力】別紙_職員一覧!C51)</f>
        <v/>
      </c>
      <c r="D51" s="43" t="str">
        <f>IF(①【入力】別紙_職員一覧!D51="","",①【入力】別紙_職員一覧!D51)</f>
        <v/>
      </c>
      <c r="E51" s="43" t="str">
        <f>IF(①【入力】別紙_職員一覧!E51="","",①【入力】別紙_職員一覧!E51)</f>
        <v/>
      </c>
      <c r="F51" s="43" t="str">
        <f>IF(①【入力】別紙_職員一覧!F51="","",①【入力】別紙_職員一覧!F51)</f>
        <v/>
      </c>
      <c r="G51" s="166" t="str">
        <f>IF(①【入力】別紙_職員一覧!G51="","",①【入力】別紙_職員一覧!G51)</f>
        <v/>
      </c>
      <c r="H51" s="166" t="str">
        <f>IF(①【入力】別紙_職員一覧!H51="","",①【入力】別紙_職員一覧!H51)</f>
        <v/>
      </c>
      <c r="I51" s="143" t="str">
        <f>IF(①【入力】別紙_職員一覧!I51="","",①【入力】別紙_職員一覧!I51)</f>
        <v/>
      </c>
      <c r="J51" s="167" t="str">
        <f>IF(①【入力】別紙_職員一覧!J51="","",①【入力】別紙_職員一覧!J51)</f>
        <v/>
      </c>
      <c r="K51" s="168" t="str">
        <f t="shared" si="0"/>
        <v/>
      </c>
      <c r="L51" s="43" t="str">
        <f>IF(①【入力】別紙_職員一覧!L51="","",①【入力】別紙_職員一覧!L51)</f>
        <v/>
      </c>
      <c r="M51" s="169" t="str">
        <f>IF(①【入力】別紙_職員一覧!M51="","",①【入力】別紙_職員一覧!M51)</f>
        <v/>
      </c>
      <c r="N51" s="161" t="str">
        <f>IF(J51="","",IF(OR(J51="1",J51="2"),VLOOKUP(J51,①【入力】就業規則等一覧!$B$32:$AD$33,26,FALSE),VLOOKUP(J51,①【入力】就業規則等一覧!$B$13:$AD$27,26,FALSE)))</f>
        <v/>
      </c>
      <c r="O51" s="170" t="str">
        <f t="shared" si="1"/>
        <v/>
      </c>
      <c r="P51" s="170" t="str">
        <f t="shared" si="3"/>
        <v/>
      </c>
      <c r="Q51" s="171" t="str">
        <f t="shared" si="4"/>
        <v/>
      </c>
      <c r="T51" s="83"/>
    </row>
    <row r="52" spans="1:23" ht="18" customHeight="1">
      <c r="A52" s="82">
        <v>40</v>
      </c>
      <c r="B52" s="82" t="str">
        <f t="shared" si="2"/>
        <v/>
      </c>
      <c r="C52" s="43" t="str">
        <f>IF(①【入力】別紙_職員一覧!C52="","",①【入力】別紙_職員一覧!C52)</f>
        <v/>
      </c>
      <c r="D52" s="43" t="str">
        <f>IF(①【入力】別紙_職員一覧!D52="","",①【入力】別紙_職員一覧!D52)</f>
        <v/>
      </c>
      <c r="E52" s="43" t="str">
        <f>IF(①【入力】別紙_職員一覧!E52="","",①【入力】別紙_職員一覧!E52)</f>
        <v/>
      </c>
      <c r="F52" s="43" t="str">
        <f>IF(①【入力】別紙_職員一覧!F52="","",①【入力】別紙_職員一覧!F52)</f>
        <v/>
      </c>
      <c r="G52" s="166" t="str">
        <f>IF(①【入力】別紙_職員一覧!G52="","",①【入力】別紙_職員一覧!G52)</f>
        <v/>
      </c>
      <c r="H52" s="166" t="str">
        <f>IF(①【入力】別紙_職員一覧!H52="","",①【入力】別紙_職員一覧!H52)</f>
        <v/>
      </c>
      <c r="I52" s="143" t="str">
        <f>IF(①【入力】別紙_職員一覧!I52="","",①【入力】別紙_職員一覧!I52)</f>
        <v/>
      </c>
      <c r="J52" s="167" t="str">
        <f>IF(①【入力】別紙_職員一覧!J52="","",①【入力】別紙_職員一覧!J52)</f>
        <v/>
      </c>
      <c r="K52" s="168" t="str">
        <f t="shared" si="0"/>
        <v/>
      </c>
      <c r="L52" s="43" t="str">
        <f>IF(①【入力】別紙_職員一覧!L52="","",①【入力】別紙_職員一覧!L52)</f>
        <v/>
      </c>
      <c r="M52" s="169" t="str">
        <f>IF(①【入力】別紙_職員一覧!M52="","",①【入力】別紙_職員一覧!M52)</f>
        <v/>
      </c>
      <c r="N52" s="161" t="str">
        <f>IF(J52="","",IF(OR(J52="1",J52="2"),VLOOKUP(J52,①【入力】就業規則等一覧!$B$32:$AD$33,26,FALSE),VLOOKUP(J52,①【入力】就業規則等一覧!$B$13:$AD$27,26,FALSE)))</f>
        <v/>
      </c>
      <c r="O52" s="170" t="str">
        <f t="shared" si="1"/>
        <v/>
      </c>
      <c r="P52" s="170" t="str">
        <f t="shared" si="3"/>
        <v/>
      </c>
      <c r="Q52" s="171" t="str">
        <f t="shared" si="4"/>
        <v/>
      </c>
      <c r="T52" s="83"/>
    </row>
    <row r="53" spans="1:23" ht="18" customHeight="1">
      <c r="A53" s="82">
        <v>41</v>
      </c>
      <c r="B53" s="82" t="str">
        <f t="shared" si="2"/>
        <v/>
      </c>
      <c r="C53" s="43" t="str">
        <f>IF(①【入力】別紙_職員一覧!C53="","",①【入力】別紙_職員一覧!C53)</f>
        <v/>
      </c>
      <c r="D53" s="43" t="str">
        <f>IF(①【入力】別紙_職員一覧!D53="","",①【入力】別紙_職員一覧!D53)</f>
        <v/>
      </c>
      <c r="E53" s="43" t="str">
        <f>IF(①【入力】別紙_職員一覧!E53="","",①【入力】別紙_職員一覧!E53)</f>
        <v/>
      </c>
      <c r="F53" s="43" t="str">
        <f>IF(①【入力】別紙_職員一覧!F53="","",①【入力】別紙_職員一覧!F53)</f>
        <v/>
      </c>
      <c r="G53" s="166" t="str">
        <f>IF(①【入力】別紙_職員一覧!G53="","",①【入力】別紙_職員一覧!G53)</f>
        <v/>
      </c>
      <c r="H53" s="166" t="str">
        <f>IF(①【入力】別紙_職員一覧!H53="","",①【入力】別紙_職員一覧!H53)</f>
        <v/>
      </c>
      <c r="I53" s="143" t="str">
        <f>IF(①【入力】別紙_職員一覧!I53="","",①【入力】別紙_職員一覧!I53)</f>
        <v/>
      </c>
      <c r="J53" s="167" t="str">
        <f>IF(①【入力】別紙_職員一覧!J53="","",①【入力】別紙_職員一覧!J53)</f>
        <v/>
      </c>
      <c r="K53" s="168" t="str">
        <f t="shared" si="0"/>
        <v/>
      </c>
      <c r="L53" s="43" t="str">
        <f>IF(①【入力】別紙_職員一覧!L53="","",①【入力】別紙_職員一覧!L53)</f>
        <v/>
      </c>
      <c r="M53" s="169" t="str">
        <f>IF(①【入力】別紙_職員一覧!M53="","",①【入力】別紙_職員一覧!M53)</f>
        <v/>
      </c>
      <c r="N53" s="161" t="str">
        <f>IF(J53="","",IF(OR(J53="1",J53="2"),VLOOKUP(J53,①【入力】就業規則等一覧!$B$32:$AD$33,26,FALSE),VLOOKUP(J53,①【入力】就業規則等一覧!$B$13:$AD$27,26,FALSE)))</f>
        <v/>
      </c>
      <c r="O53" s="170" t="str">
        <f t="shared" si="1"/>
        <v/>
      </c>
      <c r="P53" s="170" t="str">
        <f t="shared" si="3"/>
        <v/>
      </c>
      <c r="Q53" s="171" t="str">
        <f t="shared" si="4"/>
        <v/>
      </c>
      <c r="T53" s="83"/>
    </row>
    <row r="54" spans="1:23" ht="18" customHeight="1">
      <c r="A54" s="82">
        <v>42</v>
      </c>
      <c r="B54" s="82" t="str">
        <f t="shared" si="2"/>
        <v/>
      </c>
      <c r="C54" s="43" t="str">
        <f>IF(①【入力】別紙_職員一覧!C54="","",①【入力】別紙_職員一覧!C54)</f>
        <v/>
      </c>
      <c r="D54" s="43" t="str">
        <f>IF(①【入力】別紙_職員一覧!D54="","",①【入力】別紙_職員一覧!D54)</f>
        <v/>
      </c>
      <c r="E54" s="43" t="str">
        <f>IF(①【入力】別紙_職員一覧!E54="","",①【入力】別紙_職員一覧!E54)</f>
        <v/>
      </c>
      <c r="F54" s="43" t="str">
        <f>IF(①【入力】別紙_職員一覧!F54="","",①【入力】別紙_職員一覧!F54)</f>
        <v/>
      </c>
      <c r="G54" s="166" t="str">
        <f>IF(①【入力】別紙_職員一覧!G54="","",①【入力】別紙_職員一覧!G54)</f>
        <v/>
      </c>
      <c r="H54" s="166" t="str">
        <f>IF(①【入力】別紙_職員一覧!H54="","",①【入力】別紙_職員一覧!H54)</f>
        <v/>
      </c>
      <c r="I54" s="143" t="str">
        <f>IF(①【入力】別紙_職員一覧!I54="","",①【入力】別紙_職員一覧!I54)</f>
        <v/>
      </c>
      <c r="J54" s="167" t="str">
        <f>IF(①【入力】別紙_職員一覧!J54="","",①【入力】別紙_職員一覧!J54)</f>
        <v/>
      </c>
      <c r="K54" s="168" t="str">
        <f t="shared" si="0"/>
        <v/>
      </c>
      <c r="L54" s="43" t="str">
        <f>IF(①【入力】別紙_職員一覧!L54="","",①【入力】別紙_職員一覧!L54)</f>
        <v/>
      </c>
      <c r="M54" s="169" t="str">
        <f>IF(①【入力】別紙_職員一覧!M54="","",①【入力】別紙_職員一覧!M54)</f>
        <v/>
      </c>
      <c r="N54" s="161" t="str">
        <f>IF(J54="","",IF(OR(J54="1",J54="2"),VLOOKUP(J54,①【入力】就業規則等一覧!$B$32:$AD$33,26,FALSE),VLOOKUP(J54,①【入力】就業規則等一覧!$B$13:$AD$27,26,FALSE)))</f>
        <v/>
      </c>
      <c r="O54" s="170" t="str">
        <f t="shared" si="1"/>
        <v/>
      </c>
      <c r="P54" s="170" t="str">
        <f t="shared" si="3"/>
        <v/>
      </c>
      <c r="Q54" s="171" t="str">
        <f t="shared" si="4"/>
        <v/>
      </c>
      <c r="T54" s="83"/>
    </row>
    <row r="55" spans="1:23" ht="18" customHeight="1">
      <c r="A55" s="82">
        <v>43</v>
      </c>
      <c r="B55" s="82" t="str">
        <f t="shared" si="2"/>
        <v/>
      </c>
      <c r="C55" s="43" t="str">
        <f>IF(①【入力】別紙_職員一覧!C55="","",①【入力】別紙_職員一覧!C55)</f>
        <v/>
      </c>
      <c r="D55" s="43" t="str">
        <f>IF(①【入力】別紙_職員一覧!D55="","",①【入力】別紙_職員一覧!D55)</f>
        <v/>
      </c>
      <c r="E55" s="43" t="str">
        <f>IF(①【入力】別紙_職員一覧!E55="","",①【入力】別紙_職員一覧!E55)</f>
        <v/>
      </c>
      <c r="F55" s="43" t="str">
        <f>IF(①【入力】別紙_職員一覧!F55="","",①【入力】別紙_職員一覧!F55)</f>
        <v/>
      </c>
      <c r="G55" s="166" t="str">
        <f>IF(①【入力】別紙_職員一覧!G55="","",①【入力】別紙_職員一覧!G55)</f>
        <v/>
      </c>
      <c r="H55" s="166" t="str">
        <f>IF(①【入力】別紙_職員一覧!H55="","",①【入力】別紙_職員一覧!H55)</f>
        <v/>
      </c>
      <c r="I55" s="143" t="str">
        <f>IF(①【入力】別紙_職員一覧!I55="","",①【入力】別紙_職員一覧!I55)</f>
        <v/>
      </c>
      <c r="J55" s="167" t="str">
        <f>IF(①【入力】別紙_職員一覧!J55="","",①【入力】別紙_職員一覧!J55)</f>
        <v/>
      </c>
      <c r="K55" s="168" t="str">
        <f t="shared" si="0"/>
        <v/>
      </c>
      <c r="L55" s="43" t="str">
        <f>IF(①【入力】別紙_職員一覧!L55="","",①【入力】別紙_職員一覧!L55)</f>
        <v/>
      </c>
      <c r="M55" s="169" t="str">
        <f>IF(①【入力】別紙_職員一覧!M55="","",①【入力】別紙_職員一覧!M55)</f>
        <v/>
      </c>
      <c r="N55" s="161" t="str">
        <f>IF(J55="","",IF(OR(J55="1",J55="2"),VLOOKUP(J55,①【入力】就業規則等一覧!$B$32:$AD$33,26,FALSE),VLOOKUP(J55,①【入力】就業規則等一覧!$B$13:$AD$27,26,FALSE)))</f>
        <v/>
      </c>
      <c r="O55" s="170" t="str">
        <f t="shared" si="1"/>
        <v/>
      </c>
      <c r="P55" s="170" t="str">
        <f t="shared" si="3"/>
        <v/>
      </c>
      <c r="Q55" s="171" t="str">
        <f t="shared" si="4"/>
        <v/>
      </c>
      <c r="T55" s="83"/>
    </row>
    <row r="56" spans="1:23" ht="18" customHeight="1">
      <c r="A56" s="82">
        <v>44</v>
      </c>
      <c r="B56" s="82" t="str">
        <f t="shared" si="2"/>
        <v/>
      </c>
      <c r="C56" s="43" t="str">
        <f>IF(①【入力】別紙_職員一覧!C56="","",①【入力】別紙_職員一覧!C56)</f>
        <v/>
      </c>
      <c r="D56" s="43" t="str">
        <f>IF(①【入力】別紙_職員一覧!D56="","",①【入力】別紙_職員一覧!D56)</f>
        <v/>
      </c>
      <c r="E56" s="43" t="str">
        <f>IF(①【入力】別紙_職員一覧!E56="","",①【入力】別紙_職員一覧!E56)</f>
        <v/>
      </c>
      <c r="F56" s="43" t="str">
        <f>IF(①【入力】別紙_職員一覧!F56="","",①【入力】別紙_職員一覧!F56)</f>
        <v/>
      </c>
      <c r="G56" s="166" t="str">
        <f>IF(①【入力】別紙_職員一覧!G56="","",①【入力】別紙_職員一覧!G56)</f>
        <v/>
      </c>
      <c r="H56" s="166" t="str">
        <f>IF(①【入力】別紙_職員一覧!H56="","",①【入力】別紙_職員一覧!H56)</f>
        <v/>
      </c>
      <c r="I56" s="143" t="str">
        <f>IF(①【入力】別紙_職員一覧!I56="","",①【入力】別紙_職員一覧!I56)</f>
        <v/>
      </c>
      <c r="J56" s="167" t="str">
        <f>IF(①【入力】別紙_職員一覧!J56="","",①【入力】別紙_職員一覧!J56)</f>
        <v/>
      </c>
      <c r="K56" s="168" t="str">
        <f t="shared" si="0"/>
        <v/>
      </c>
      <c r="L56" s="43" t="str">
        <f>IF(①【入力】別紙_職員一覧!L56="","",①【入力】別紙_職員一覧!L56)</f>
        <v/>
      </c>
      <c r="M56" s="169" t="str">
        <f>IF(①【入力】別紙_職員一覧!M56="","",①【入力】別紙_職員一覧!M56)</f>
        <v/>
      </c>
      <c r="N56" s="161" t="str">
        <f>IF(J56="","",IF(OR(J56="1",J56="2"),VLOOKUP(J56,①【入力】就業規則等一覧!$B$32:$AD$33,26,FALSE),VLOOKUP(J56,①【入力】就業規則等一覧!$B$13:$AD$27,26,FALSE)))</f>
        <v/>
      </c>
      <c r="O56" s="170" t="str">
        <f t="shared" si="1"/>
        <v/>
      </c>
      <c r="P56" s="170" t="str">
        <f t="shared" si="3"/>
        <v/>
      </c>
      <c r="Q56" s="171" t="str">
        <f t="shared" si="4"/>
        <v/>
      </c>
      <c r="T56" s="83"/>
    </row>
    <row r="57" spans="1:23" ht="18" customHeight="1">
      <c r="A57" s="82">
        <v>45</v>
      </c>
      <c r="B57" s="82" t="str">
        <f t="shared" si="2"/>
        <v/>
      </c>
      <c r="C57" s="43" t="str">
        <f>IF(①【入力】別紙_職員一覧!C57="","",①【入力】別紙_職員一覧!C57)</f>
        <v/>
      </c>
      <c r="D57" s="43" t="str">
        <f>IF(①【入力】別紙_職員一覧!D57="","",①【入力】別紙_職員一覧!D57)</f>
        <v/>
      </c>
      <c r="E57" s="43" t="str">
        <f>IF(①【入力】別紙_職員一覧!E57="","",①【入力】別紙_職員一覧!E57)</f>
        <v/>
      </c>
      <c r="F57" s="43" t="str">
        <f>IF(①【入力】別紙_職員一覧!F57="","",①【入力】別紙_職員一覧!F57)</f>
        <v/>
      </c>
      <c r="G57" s="166" t="str">
        <f>IF(①【入力】別紙_職員一覧!G57="","",①【入力】別紙_職員一覧!G57)</f>
        <v/>
      </c>
      <c r="H57" s="166" t="str">
        <f>IF(①【入力】別紙_職員一覧!H57="","",①【入力】別紙_職員一覧!H57)</f>
        <v/>
      </c>
      <c r="I57" s="143" t="str">
        <f>IF(①【入力】別紙_職員一覧!I57="","",①【入力】別紙_職員一覧!I57)</f>
        <v/>
      </c>
      <c r="J57" s="167" t="str">
        <f>IF(①【入力】別紙_職員一覧!J57="","",①【入力】別紙_職員一覧!J57)</f>
        <v/>
      </c>
      <c r="K57" s="168" t="str">
        <f t="shared" si="0"/>
        <v/>
      </c>
      <c r="L57" s="43" t="str">
        <f>IF(①【入力】別紙_職員一覧!L57="","",①【入力】別紙_職員一覧!L57)</f>
        <v/>
      </c>
      <c r="M57" s="169" t="str">
        <f>IF(①【入力】別紙_職員一覧!M57="","",①【入力】別紙_職員一覧!M57)</f>
        <v/>
      </c>
      <c r="N57" s="161" t="str">
        <f>IF(J57="","",IF(OR(J57="1",J57="2"),VLOOKUP(J57,①【入力】就業規則等一覧!$B$32:$AD$33,26,FALSE),VLOOKUP(J57,①【入力】就業規則等一覧!$B$13:$AD$27,26,FALSE)))</f>
        <v/>
      </c>
      <c r="O57" s="170" t="str">
        <f t="shared" si="1"/>
        <v/>
      </c>
      <c r="P57" s="170" t="str">
        <f t="shared" si="3"/>
        <v/>
      </c>
      <c r="Q57" s="171" t="str">
        <f t="shared" si="4"/>
        <v/>
      </c>
      <c r="T57" s="83"/>
    </row>
    <row r="58" spans="1:23" ht="18" customHeight="1">
      <c r="A58" s="82">
        <v>46</v>
      </c>
      <c r="B58" s="82" t="str">
        <f t="shared" si="2"/>
        <v/>
      </c>
      <c r="C58" s="43" t="str">
        <f>IF(①【入力】別紙_職員一覧!C58="","",①【入力】別紙_職員一覧!C58)</f>
        <v/>
      </c>
      <c r="D58" s="43" t="str">
        <f>IF(①【入力】別紙_職員一覧!D58="","",①【入力】別紙_職員一覧!D58)</f>
        <v/>
      </c>
      <c r="E58" s="43" t="str">
        <f>IF(①【入力】別紙_職員一覧!E58="","",①【入力】別紙_職員一覧!E58)</f>
        <v/>
      </c>
      <c r="F58" s="43" t="str">
        <f>IF(①【入力】別紙_職員一覧!F58="","",①【入力】別紙_職員一覧!F58)</f>
        <v/>
      </c>
      <c r="G58" s="166" t="str">
        <f>IF(①【入力】別紙_職員一覧!G58="","",①【入力】別紙_職員一覧!G58)</f>
        <v/>
      </c>
      <c r="H58" s="166" t="str">
        <f>IF(①【入力】別紙_職員一覧!H58="","",①【入力】別紙_職員一覧!H58)</f>
        <v/>
      </c>
      <c r="I58" s="143" t="str">
        <f>IF(①【入力】別紙_職員一覧!I58="","",①【入力】別紙_職員一覧!I58)</f>
        <v/>
      </c>
      <c r="J58" s="167" t="str">
        <f>IF(①【入力】別紙_職員一覧!J58="","",①【入力】別紙_職員一覧!J58)</f>
        <v/>
      </c>
      <c r="K58" s="168" t="str">
        <f t="shared" si="0"/>
        <v/>
      </c>
      <c r="L58" s="43" t="str">
        <f>IF(①【入力】別紙_職員一覧!L58="","",①【入力】別紙_職員一覧!L58)</f>
        <v/>
      </c>
      <c r="M58" s="169" t="str">
        <f>IF(①【入力】別紙_職員一覧!M58="","",①【入力】別紙_職員一覧!M58)</f>
        <v/>
      </c>
      <c r="N58" s="161" t="str">
        <f>IF(J58="","",IF(OR(J58="1",J58="2"),VLOOKUP(J58,①【入力】就業規則等一覧!$B$32:$AD$33,26,FALSE),VLOOKUP(J58,①【入力】就業規則等一覧!$B$13:$AD$27,26,FALSE)))</f>
        <v/>
      </c>
      <c r="O58" s="170" t="str">
        <f t="shared" si="1"/>
        <v/>
      </c>
      <c r="P58" s="170" t="str">
        <f t="shared" si="3"/>
        <v/>
      </c>
      <c r="Q58" s="171" t="str">
        <f t="shared" si="4"/>
        <v/>
      </c>
      <c r="T58" s="83"/>
    </row>
    <row r="59" spans="1:23" ht="18" customHeight="1">
      <c r="A59" s="82">
        <v>47</v>
      </c>
      <c r="B59" s="82" t="str">
        <f t="shared" si="2"/>
        <v/>
      </c>
      <c r="C59" s="43" t="str">
        <f>IF(①【入力】別紙_職員一覧!C59="","",①【入力】別紙_職員一覧!C59)</f>
        <v/>
      </c>
      <c r="D59" s="43" t="str">
        <f>IF(①【入力】別紙_職員一覧!D59="","",①【入力】別紙_職員一覧!D59)</f>
        <v/>
      </c>
      <c r="E59" s="43" t="str">
        <f>IF(①【入力】別紙_職員一覧!E59="","",①【入力】別紙_職員一覧!E59)</f>
        <v/>
      </c>
      <c r="F59" s="43" t="str">
        <f>IF(①【入力】別紙_職員一覧!F59="","",①【入力】別紙_職員一覧!F59)</f>
        <v/>
      </c>
      <c r="G59" s="166" t="str">
        <f>IF(①【入力】別紙_職員一覧!G59="","",①【入力】別紙_職員一覧!G59)</f>
        <v/>
      </c>
      <c r="H59" s="166" t="str">
        <f>IF(①【入力】別紙_職員一覧!H59="","",①【入力】別紙_職員一覧!H59)</f>
        <v/>
      </c>
      <c r="I59" s="143" t="str">
        <f>IF(①【入力】別紙_職員一覧!I59="","",①【入力】別紙_職員一覧!I59)</f>
        <v/>
      </c>
      <c r="J59" s="167" t="str">
        <f>IF(①【入力】別紙_職員一覧!J59="","",①【入力】別紙_職員一覧!J59)</f>
        <v/>
      </c>
      <c r="K59" s="168" t="str">
        <f t="shared" si="0"/>
        <v/>
      </c>
      <c r="L59" s="43" t="str">
        <f>IF(①【入力】別紙_職員一覧!L59="","",①【入力】別紙_職員一覧!L59)</f>
        <v/>
      </c>
      <c r="M59" s="169" t="str">
        <f>IF(①【入力】別紙_職員一覧!M59="","",①【入力】別紙_職員一覧!M59)</f>
        <v/>
      </c>
      <c r="N59" s="161" t="str">
        <f>IF(J59="","",IF(OR(J59="1",J59="2"),VLOOKUP(J59,①【入力】就業規則等一覧!$B$32:$AD$33,26,FALSE),VLOOKUP(J59,①【入力】就業規則等一覧!$B$13:$AD$27,26,FALSE)))</f>
        <v/>
      </c>
      <c r="O59" s="170" t="str">
        <f t="shared" si="1"/>
        <v/>
      </c>
      <c r="P59" s="170" t="str">
        <f t="shared" si="3"/>
        <v/>
      </c>
      <c r="Q59" s="171" t="str">
        <f t="shared" si="4"/>
        <v/>
      </c>
      <c r="T59" s="83"/>
    </row>
    <row r="60" spans="1:23" ht="18" customHeight="1">
      <c r="A60" s="82">
        <v>48</v>
      </c>
      <c r="B60" s="82" t="str">
        <f t="shared" si="2"/>
        <v/>
      </c>
      <c r="C60" s="43" t="str">
        <f>IF(①【入力】別紙_職員一覧!C60="","",①【入力】別紙_職員一覧!C60)</f>
        <v/>
      </c>
      <c r="D60" s="43" t="str">
        <f>IF(①【入力】別紙_職員一覧!D60="","",①【入力】別紙_職員一覧!D60)</f>
        <v/>
      </c>
      <c r="E60" s="43" t="str">
        <f>IF(①【入力】別紙_職員一覧!E60="","",①【入力】別紙_職員一覧!E60)</f>
        <v/>
      </c>
      <c r="F60" s="43" t="str">
        <f>IF(①【入力】別紙_職員一覧!F60="","",①【入力】別紙_職員一覧!F60)</f>
        <v/>
      </c>
      <c r="G60" s="166" t="str">
        <f>IF(①【入力】別紙_職員一覧!G60="","",①【入力】別紙_職員一覧!G60)</f>
        <v/>
      </c>
      <c r="H60" s="166" t="str">
        <f>IF(①【入力】別紙_職員一覧!H60="","",①【入力】別紙_職員一覧!H60)</f>
        <v/>
      </c>
      <c r="I60" s="143" t="str">
        <f>IF(①【入力】別紙_職員一覧!I60="","",①【入力】別紙_職員一覧!I60)</f>
        <v/>
      </c>
      <c r="J60" s="167" t="str">
        <f>IF(①【入力】別紙_職員一覧!J60="","",①【入力】別紙_職員一覧!J60)</f>
        <v/>
      </c>
      <c r="K60" s="168" t="str">
        <f t="shared" si="0"/>
        <v/>
      </c>
      <c r="L60" s="43" t="str">
        <f>IF(①【入力】別紙_職員一覧!L60="","",①【入力】別紙_職員一覧!L60)</f>
        <v/>
      </c>
      <c r="M60" s="169" t="str">
        <f>IF(①【入力】別紙_職員一覧!M60="","",①【入力】別紙_職員一覧!M60)</f>
        <v/>
      </c>
      <c r="N60" s="161" t="str">
        <f>IF(J60="","",IF(OR(J60="1",J60="2"),VLOOKUP(J60,①【入力】就業規則等一覧!$B$32:$AD$33,26,FALSE),VLOOKUP(J60,①【入力】就業規則等一覧!$B$13:$AD$27,26,FALSE)))</f>
        <v/>
      </c>
      <c r="O60" s="170" t="str">
        <f t="shared" si="1"/>
        <v/>
      </c>
      <c r="P60" s="170" t="str">
        <f t="shared" si="3"/>
        <v/>
      </c>
      <c r="Q60" s="171" t="str">
        <f t="shared" si="4"/>
        <v/>
      </c>
      <c r="T60" s="83"/>
    </row>
    <row r="61" spans="1:23" ht="18" customHeight="1">
      <c r="A61" s="82">
        <v>49</v>
      </c>
      <c r="B61" s="82" t="str">
        <f t="shared" si="2"/>
        <v/>
      </c>
      <c r="C61" s="43" t="str">
        <f>IF(①【入力】別紙_職員一覧!C61="","",①【入力】別紙_職員一覧!C61)</f>
        <v/>
      </c>
      <c r="D61" s="43" t="str">
        <f>IF(①【入力】別紙_職員一覧!D61="","",①【入力】別紙_職員一覧!D61)</f>
        <v/>
      </c>
      <c r="E61" s="43" t="str">
        <f>IF(①【入力】別紙_職員一覧!E61="","",①【入力】別紙_職員一覧!E61)</f>
        <v/>
      </c>
      <c r="F61" s="43" t="str">
        <f>IF(①【入力】別紙_職員一覧!F61="","",①【入力】別紙_職員一覧!F61)</f>
        <v/>
      </c>
      <c r="G61" s="166" t="str">
        <f>IF(①【入力】別紙_職員一覧!G61="","",①【入力】別紙_職員一覧!G61)</f>
        <v/>
      </c>
      <c r="H61" s="166" t="str">
        <f>IF(①【入力】別紙_職員一覧!H61="","",①【入力】別紙_職員一覧!H61)</f>
        <v/>
      </c>
      <c r="I61" s="143" t="str">
        <f>IF(①【入力】別紙_職員一覧!I61="","",①【入力】別紙_職員一覧!I61)</f>
        <v/>
      </c>
      <c r="J61" s="167" t="str">
        <f>IF(①【入力】別紙_職員一覧!J61="","",①【入力】別紙_職員一覧!J61)</f>
        <v/>
      </c>
      <c r="K61" s="168" t="str">
        <f t="shared" si="0"/>
        <v/>
      </c>
      <c r="L61" s="43" t="str">
        <f>IF(①【入力】別紙_職員一覧!L61="","",①【入力】別紙_職員一覧!L61)</f>
        <v/>
      </c>
      <c r="M61" s="169" t="str">
        <f>IF(①【入力】別紙_職員一覧!M61="","",①【入力】別紙_職員一覧!M61)</f>
        <v/>
      </c>
      <c r="N61" s="161" t="str">
        <f>IF(J61="","",IF(OR(J61="1",J61="2"),VLOOKUP(J61,①【入力】就業規則等一覧!$B$32:$AD$33,26,FALSE),VLOOKUP(J61,①【入力】就業規則等一覧!$B$13:$AD$27,26,FALSE)))</f>
        <v/>
      </c>
      <c r="O61" s="170" t="str">
        <f t="shared" si="1"/>
        <v/>
      </c>
      <c r="P61" s="170" t="str">
        <f t="shared" si="3"/>
        <v/>
      </c>
      <c r="Q61" s="171" t="str">
        <f t="shared" si="4"/>
        <v/>
      </c>
      <c r="T61" s="83"/>
    </row>
    <row r="62" spans="1:23" ht="18" customHeight="1">
      <c r="A62" s="82">
        <v>50</v>
      </c>
      <c r="B62" s="82" t="str">
        <f t="shared" si="2"/>
        <v/>
      </c>
      <c r="C62" s="43" t="str">
        <f>IF(①【入力】別紙_職員一覧!C62="","",①【入力】別紙_職員一覧!C62)</f>
        <v/>
      </c>
      <c r="D62" s="43" t="str">
        <f>IF(①【入力】別紙_職員一覧!D62="","",①【入力】別紙_職員一覧!D62)</f>
        <v/>
      </c>
      <c r="E62" s="43" t="str">
        <f>IF(①【入力】別紙_職員一覧!E62="","",①【入力】別紙_職員一覧!E62)</f>
        <v/>
      </c>
      <c r="F62" s="43" t="str">
        <f>IF(①【入力】別紙_職員一覧!F62="","",①【入力】別紙_職員一覧!F62)</f>
        <v/>
      </c>
      <c r="G62" s="166" t="str">
        <f>IF(①【入力】別紙_職員一覧!G62="","",①【入力】別紙_職員一覧!G62)</f>
        <v/>
      </c>
      <c r="H62" s="166" t="str">
        <f>IF(①【入力】別紙_職員一覧!H62="","",①【入力】別紙_職員一覧!H62)</f>
        <v/>
      </c>
      <c r="I62" s="143" t="str">
        <f>IF(①【入力】別紙_職員一覧!I62="","",①【入力】別紙_職員一覧!I62)</f>
        <v/>
      </c>
      <c r="J62" s="167" t="str">
        <f>IF(①【入力】別紙_職員一覧!J62="","",①【入力】別紙_職員一覧!J62)</f>
        <v/>
      </c>
      <c r="K62" s="168" t="str">
        <f t="shared" si="0"/>
        <v/>
      </c>
      <c r="L62" s="43" t="str">
        <f>IF(①【入力】別紙_職員一覧!L62="","",①【入力】別紙_職員一覧!L62)</f>
        <v/>
      </c>
      <c r="M62" s="169" t="str">
        <f>IF(①【入力】別紙_職員一覧!M62="","",①【入力】別紙_職員一覧!M62)</f>
        <v/>
      </c>
      <c r="N62" s="161" t="str">
        <f>IF(J62="","",IF(OR(J62="1",J62="2"),VLOOKUP(J62,①【入力】就業規則等一覧!$B$32:$AD$33,26,FALSE),VLOOKUP(J62,①【入力】就業規則等一覧!$B$13:$AD$27,26,FALSE)))</f>
        <v/>
      </c>
      <c r="O62" s="170" t="str">
        <f t="shared" si="1"/>
        <v/>
      </c>
      <c r="P62" s="170" t="str">
        <f t="shared" si="3"/>
        <v/>
      </c>
      <c r="Q62" s="171" t="str">
        <f t="shared" si="4"/>
        <v/>
      </c>
      <c r="T62" s="83"/>
    </row>
    <row r="63" spans="1:23" ht="18" customHeight="1">
      <c r="A63" s="82">
        <v>51</v>
      </c>
      <c r="B63" s="82" t="str">
        <f t="shared" si="2"/>
        <v/>
      </c>
      <c r="C63" s="43" t="str">
        <f>IF(①【入力】別紙_職員一覧!C63="","",①【入力】別紙_職員一覧!C63)</f>
        <v/>
      </c>
      <c r="D63" s="43" t="str">
        <f>IF(①【入力】別紙_職員一覧!D63="","",①【入力】別紙_職員一覧!D63)</f>
        <v/>
      </c>
      <c r="E63" s="43" t="str">
        <f>IF(①【入力】別紙_職員一覧!E63="","",①【入力】別紙_職員一覧!E63)</f>
        <v/>
      </c>
      <c r="F63" s="43" t="str">
        <f>IF(①【入力】別紙_職員一覧!F63="","",①【入力】別紙_職員一覧!F63)</f>
        <v/>
      </c>
      <c r="G63" s="166" t="str">
        <f>IF(①【入力】別紙_職員一覧!G63="","",①【入力】別紙_職員一覧!G63)</f>
        <v/>
      </c>
      <c r="H63" s="166" t="str">
        <f>IF(①【入力】別紙_職員一覧!H63="","",①【入力】別紙_職員一覧!H63)</f>
        <v/>
      </c>
      <c r="I63" s="143" t="str">
        <f>IF(①【入力】別紙_職員一覧!I63="","",①【入力】別紙_職員一覧!I63)</f>
        <v/>
      </c>
      <c r="J63" s="167" t="str">
        <f>IF(①【入力】別紙_職員一覧!J63="","",①【入力】別紙_職員一覧!J63)</f>
        <v/>
      </c>
      <c r="K63" s="168" t="str">
        <f t="shared" si="0"/>
        <v/>
      </c>
      <c r="L63" s="43" t="str">
        <f>IF(①【入力】別紙_職員一覧!L63="","",①【入力】別紙_職員一覧!L63)</f>
        <v/>
      </c>
      <c r="M63" s="169" t="str">
        <f>IF(①【入力】別紙_職員一覧!M63="","",①【入力】別紙_職員一覧!M63)</f>
        <v/>
      </c>
      <c r="N63" s="161" t="str">
        <f>IF(J63="","",IF(OR(J63="1",J63="2"),VLOOKUP(J63,①【入力】就業規則等一覧!$B$32:$AD$33,26,FALSE),VLOOKUP(J63,①【入力】就業規則等一覧!$B$13:$AD$27,26,FALSE)))</f>
        <v/>
      </c>
      <c r="O63" s="170" t="str">
        <f t="shared" si="1"/>
        <v/>
      </c>
      <c r="P63" s="170" t="str">
        <f t="shared" si="3"/>
        <v/>
      </c>
      <c r="Q63" s="171" t="str">
        <f t="shared" si="4"/>
        <v/>
      </c>
      <c r="T63" s="83"/>
      <c r="W63" s="78"/>
    </row>
    <row r="64" spans="1:23" ht="18" customHeight="1">
      <c r="A64" s="82">
        <v>52</v>
      </c>
      <c r="B64" s="82" t="str">
        <f t="shared" si="2"/>
        <v/>
      </c>
      <c r="C64" s="43" t="str">
        <f>IF(①【入力】別紙_職員一覧!C64="","",①【入力】別紙_職員一覧!C64)</f>
        <v/>
      </c>
      <c r="D64" s="43" t="str">
        <f>IF(①【入力】別紙_職員一覧!D64="","",①【入力】別紙_職員一覧!D64)</f>
        <v/>
      </c>
      <c r="E64" s="43" t="str">
        <f>IF(①【入力】別紙_職員一覧!E64="","",①【入力】別紙_職員一覧!E64)</f>
        <v/>
      </c>
      <c r="F64" s="43" t="str">
        <f>IF(①【入力】別紙_職員一覧!F64="","",①【入力】別紙_職員一覧!F64)</f>
        <v/>
      </c>
      <c r="G64" s="166" t="str">
        <f>IF(①【入力】別紙_職員一覧!G64="","",①【入力】別紙_職員一覧!G64)</f>
        <v/>
      </c>
      <c r="H64" s="166" t="str">
        <f>IF(①【入力】別紙_職員一覧!H64="","",①【入力】別紙_職員一覧!H64)</f>
        <v/>
      </c>
      <c r="I64" s="143" t="str">
        <f>IF(①【入力】別紙_職員一覧!I64="","",①【入力】別紙_職員一覧!I64)</f>
        <v/>
      </c>
      <c r="J64" s="167" t="str">
        <f>IF(①【入力】別紙_職員一覧!J64="","",①【入力】別紙_職員一覧!J64)</f>
        <v/>
      </c>
      <c r="K64" s="168" t="str">
        <f t="shared" si="0"/>
        <v/>
      </c>
      <c r="L64" s="43" t="str">
        <f>IF(①【入力】別紙_職員一覧!L64="","",①【入力】別紙_職員一覧!L64)</f>
        <v/>
      </c>
      <c r="M64" s="169" t="str">
        <f>IF(①【入力】別紙_職員一覧!M64="","",①【入力】別紙_職員一覧!M64)</f>
        <v/>
      </c>
      <c r="N64" s="161" t="str">
        <f>IF(J64="","",IF(OR(J64="1",J64="2"),VLOOKUP(J64,①【入力】就業規則等一覧!$B$32:$AD$33,26,FALSE),VLOOKUP(J64,①【入力】就業規則等一覧!$B$13:$AD$27,26,FALSE)))</f>
        <v/>
      </c>
      <c r="O64" s="170" t="str">
        <f t="shared" si="1"/>
        <v/>
      </c>
      <c r="P64" s="170" t="str">
        <f t="shared" si="3"/>
        <v/>
      </c>
      <c r="Q64" s="171" t="str">
        <f t="shared" si="4"/>
        <v/>
      </c>
      <c r="T64" s="83"/>
    </row>
    <row r="65" spans="1:23" ht="18" customHeight="1">
      <c r="A65" s="82">
        <v>53</v>
      </c>
      <c r="B65" s="82" t="str">
        <f t="shared" si="2"/>
        <v/>
      </c>
      <c r="C65" s="43" t="str">
        <f>IF(①【入力】別紙_職員一覧!C65="","",①【入力】別紙_職員一覧!C65)</f>
        <v/>
      </c>
      <c r="D65" s="43" t="str">
        <f>IF(①【入力】別紙_職員一覧!D65="","",①【入力】別紙_職員一覧!D65)</f>
        <v/>
      </c>
      <c r="E65" s="43" t="str">
        <f>IF(①【入力】別紙_職員一覧!E65="","",①【入力】別紙_職員一覧!E65)</f>
        <v/>
      </c>
      <c r="F65" s="43" t="str">
        <f>IF(①【入力】別紙_職員一覧!F65="","",①【入力】別紙_職員一覧!F65)</f>
        <v/>
      </c>
      <c r="G65" s="166" t="str">
        <f>IF(①【入力】別紙_職員一覧!G65="","",①【入力】別紙_職員一覧!G65)</f>
        <v/>
      </c>
      <c r="H65" s="166" t="str">
        <f>IF(①【入力】別紙_職員一覧!H65="","",①【入力】別紙_職員一覧!H65)</f>
        <v/>
      </c>
      <c r="I65" s="143" t="str">
        <f>IF(①【入力】別紙_職員一覧!I65="","",①【入力】別紙_職員一覧!I65)</f>
        <v/>
      </c>
      <c r="J65" s="167" t="str">
        <f>IF(①【入力】別紙_職員一覧!J65="","",①【入力】別紙_職員一覧!J65)</f>
        <v/>
      </c>
      <c r="K65" s="168" t="str">
        <f t="shared" si="0"/>
        <v/>
      </c>
      <c r="L65" s="43" t="str">
        <f>IF(①【入力】別紙_職員一覧!L65="","",①【入力】別紙_職員一覧!L65)</f>
        <v/>
      </c>
      <c r="M65" s="169" t="str">
        <f>IF(①【入力】別紙_職員一覧!M65="","",①【入力】別紙_職員一覧!M65)</f>
        <v/>
      </c>
      <c r="N65" s="161" t="str">
        <f>IF(J65="","",IF(OR(J65="1",J65="2"),VLOOKUP(J65,①【入力】就業規則等一覧!$B$32:$AD$33,26,FALSE),VLOOKUP(J65,①【入力】就業規則等一覧!$B$13:$AD$27,26,FALSE)))</f>
        <v/>
      </c>
      <c r="O65" s="170" t="str">
        <f t="shared" si="1"/>
        <v/>
      </c>
      <c r="P65" s="170" t="str">
        <f t="shared" si="3"/>
        <v/>
      </c>
      <c r="Q65" s="171" t="str">
        <f t="shared" si="4"/>
        <v/>
      </c>
      <c r="T65" s="83"/>
    </row>
    <row r="66" spans="1:23" ht="18" customHeight="1">
      <c r="A66" s="82">
        <v>54</v>
      </c>
      <c r="B66" s="82" t="str">
        <f t="shared" si="2"/>
        <v/>
      </c>
      <c r="C66" s="43" t="str">
        <f>IF(①【入力】別紙_職員一覧!C66="","",①【入力】別紙_職員一覧!C66)</f>
        <v/>
      </c>
      <c r="D66" s="43" t="str">
        <f>IF(①【入力】別紙_職員一覧!D66="","",①【入力】別紙_職員一覧!D66)</f>
        <v/>
      </c>
      <c r="E66" s="43" t="str">
        <f>IF(①【入力】別紙_職員一覧!E66="","",①【入力】別紙_職員一覧!E66)</f>
        <v/>
      </c>
      <c r="F66" s="43" t="str">
        <f>IF(①【入力】別紙_職員一覧!F66="","",①【入力】別紙_職員一覧!F66)</f>
        <v/>
      </c>
      <c r="G66" s="166" t="str">
        <f>IF(①【入力】別紙_職員一覧!G66="","",①【入力】別紙_職員一覧!G66)</f>
        <v/>
      </c>
      <c r="H66" s="166" t="str">
        <f>IF(①【入力】別紙_職員一覧!H66="","",①【入力】別紙_職員一覧!H66)</f>
        <v/>
      </c>
      <c r="I66" s="143" t="str">
        <f>IF(①【入力】別紙_職員一覧!I66="","",①【入力】別紙_職員一覧!I66)</f>
        <v/>
      </c>
      <c r="J66" s="167" t="str">
        <f>IF(①【入力】別紙_職員一覧!J66="","",①【入力】別紙_職員一覧!J66)</f>
        <v/>
      </c>
      <c r="K66" s="168" t="str">
        <f t="shared" si="0"/>
        <v/>
      </c>
      <c r="L66" s="43" t="str">
        <f>IF(①【入力】別紙_職員一覧!L66="","",①【入力】別紙_職員一覧!L66)</f>
        <v/>
      </c>
      <c r="M66" s="169" t="str">
        <f>IF(①【入力】別紙_職員一覧!M66="","",①【入力】別紙_職員一覧!M66)</f>
        <v/>
      </c>
      <c r="N66" s="161" t="str">
        <f>IF(J66="","",IF(OR(J66="1",J66="2"),VLOOKUP(J66,①【入力】就業規則等一覧!$B$32:$AD$33,26,FALSE),VLOOKUP(J66,①【入力】就業規則等一覧!$B$13:$AD$27,26,FALSE)))</f>
        <v/>
      </c>
      <c r="O66" s="170" t="str">
        <f t="shared" si="1"/>
        <v/>
      </c>
      <c r="P66" s="170" t="str">
        <f t="shared" si="3"/>
        <v/>
      </c>
      <c r="Q66" s="171" t="str">
        <f t="shared" si="4"/>
        <v/>
      </c>
      <c r="T66" s="83"/>
    </row>
    <row r="67" spans="1:23" ht="18" customHeight="1">
      <c r="A67" s="82">
        <v>55</v>
      </c>
      <c r="B67" s="82" t="str">
        <f t="shared" si="2"/>
        <v/>
      </c>
      <c r="C67" s="43" t="str">
        <f>IF(①【入力】別紙_職員一覧!C67="","",①【入力】別紙_職員一覧!C67)</f>
        <v/>
      </c>
      <c r="D67" s="43" t="str">
        <f>IF(①【入力】別紙_職員一覧!D67="","",①【入力】別紙_職員一覧!D67)</f>
        <v/>
      </c>
      <c r="E67" s="43" t="str">
        <f>IF(①【入力】別紙_職員一覧!E67="","",①【入力】別紙_職員一覧!E67)</f>
        <v/>
      </c>
      <c r="F67" s="43" t="str">
        <f>IF(①【入力】別紙_職員一覧!F67="","",①【入力】別紙_職員一覧!F67)</f>
        <v/>
      </c>
      <c r="G67" s="166" t="str">
        <f>IF(①【入力】別紙_職員一覧!G67="","",①【入力】別紙_職員一覧!G67)</f>
        <v/>
      </c>
      <c r="H67" s="166" t="str">
        <f>IF(①【入力】別紙_職員一覧!H67="","",①【入力】別紙_職員一覧!H67)</f>
        <v/>
      </c>
      <c r="I67" s="143" t="str">
        <f>IF(①【入力】別紙_職員一覧!I67="","",①【入力】別紙_職員一覧!I67)</f>
        <v/>
      </c>
      <c r="J67" s="167" t="str">
        <f>IF(①【入力】別紙_職員一覧!J67="","",①【入力】別紙_職員一覧!J67)</f>
        <v/>
      </c>
      <c r="K67" s="168" t="str">
        <f t="shared" si="0"/>
        <v/>
      </c>
      <c r="L67" s="43" t="str">
        <f>IF(①【入力】別紙_職員一覧!L67="","",①【入力】別紙_職員一覧!L67)</f>
        <v/>
      </c>
      <c r="M67" s="169" t="str">
        <f>IF(①【入力】別紙_職員一覧!M67="","",①【入力】別紙_職員一覧!M67)</f>
        <v/>
      </c>
      <c r="N67" s="161" t="str">
        <f>IF(J67="","",IF(OR(J67="1",J67="2"),VLOOKUP(J67,①【入力】就業規則等一覧!$B$32:$AD$33,26,FALSE),VLOOKUP(J67,①【入力】就業規則等一覧!$B$13:$AD$27,26,FALSE)))</f>
        <v/>
      </c>
      <c r="O67" s="170" t="str">
        <f t="shared" si="1"/>
        <v/>
      </c>
      <c r="P67" s="170" t="str">
        <f t="shared" si="3"/>
        <v/>
      </c>
      <c r="Q67" s="171" t="str">
        <f t="shared" si="4"/>
        <v/>
      </c>
      <c r="T67" s="83"/>
    </row>
    <row r="68" spans="1:23" ht="18" customHeight="1">
      <c r="A68" s="82">
        <v>56</v>
      </c>
      <c r="B68" s="82" t="str">
        <f t="shared" si="2"/>
        <v/>
      </c>
      <c r="C68" s="43" t="str">
        <f>IF(①【入力】別紙_職員一覧!C68="","",①【入力】別紙_職員一覧!C68)</f>
        <v/>
      </c>
      <c r="D68" s="43" t="str">
        <f>IF(①【入力】別紙_職員一覧!D68="","",①【入力】別紙_職員一覧!D68)</f>
        <v/>
      </c>
      <c r="E68" s="43" t="str">
        <f>IF(①【入力】別紙_職員一覧!E68="","",①【入力】別紙_職員一覧!E68)</f>
        <v/>
      </c>
      <c r="F68" s="43" t="str">
        <f>IF(①【入力】別紙_職員一覧!F68="","",①【入力】別紙_職員一覧!F68)</f>
        <v/>
      </c>
      <c r="G68" s="166" t="str">
        <f>IF(①【入力】別紙_職員一覧!G68="","",①【入力】別紙_職員一覧!G68)</f>
        <v/>
      </c>
      <c r="H68" s="166" t="str">
        <f>IF(①【入力】別紙_職員一覧!H68="","",①【入力】別紙_職員一覧!H68)</f>
        <v/>
      </c>
      <c r="I68" s="143" t="str">
        <f>IF(①【入力】別紙_職員一覧!I68="","",①【入力】別紙_職員一覧!I68)</f>
        <v/>
      </c>
      <c r="J68" s="167" t="str">
        <f>IF(①【入力】別紙_職員一覧!J68="","",①【入力】別紙_職員一覧!J68)</f>
        <v/>
      </c>
      <c r="K68" s="168" t="str">
        <f t="shared" si="0"/>
        <v/>
      </c>
      <c r="L68" s="43" t="str">
        <f>IF(①【入力】別紙_職員一覧!L68="","",①【入力】別紙_職員一覧!L68)</f>
        <v/>
      </c>
      <c r="M68" s="169" t="str">
        <f>IF(①【入力】別紙_職員一覧!M68="","",①【入力】別紙_職員一覧!M68)</f>
        <v/>
      </c>
      <c r="N68" s="161" t="str">
        <f>IF(J68="","",IF(OR(J68="1",J68="2"),VLOOKUP(J68,①【入力】就業規則等一覧!$B$32:$AD$33,26,FALSE),VLOOKUP(J68,①【入力】就業規則等一覧!$B$13:$AD$27,26,FALSE)))</f>
        <v/>
      </c>
      <c r="O68" s="170" t="str">
        <f t="shared" si="1"/>
        <v/>
      </c>
      <c r="P68" s="170" t="str">
        <f t="shared" si="3"/>
        <v/>
      </c>
      <c r="Q68" s="171" t="str">
        <f t="shared" si="4"/>
        <v/>
      </c>
      <c r="T68" s="83"/>
    </row>
    <row r="69" spans="1:23" ht="18" customHeight="1">
      <c r="A69" s="82">
        <v>57</v>
      </c>
      <c r="B69" s="82" t="str">
        <f t="shared" si="2"/>
        <v/>
      </c>
      <c r="C69" s="43" t="str">
        <f>IF(①【入力】別紙_職員一覧!C69="","",①【入力】別紙_職員一覧!C69)</f>
        <v/>
      </c>
      <c r="D69" s="43" t="str">
        <f>IF(①【入力】別紙_職員一覧!D69="","",①【入力】別紙_職員一覧!D69)</f>
        <v/>
      </c>
      <c r="E69" s="43" t="str">
        <f>IF(①【入力】別紙_職員一覧!E69="","",①【入力】別紙_職員一覧!E69)</f>
        <v/>
      </c>
      <c r="F69" s="43" t="str">
        <f>IF(①【入力】別紙_職員一覧!F69="","",①【入力】別紙_職員一覧!F69)</f>
        <v/>
      </c>
      <c r="G69" s="166" t="str">
        <f>IF(①【入力】別紙_職員一覧!G69="","",①【入力】別紙_職員一覧!G69)</f>
        <v/>
      </c>
      <c r="H69" s="166" t="str">
        <f>IF(①【入力】別紙_職員一覧!H69="","",①【入力】別紙_職員一覧!H69)</f>
        <v/>
      </c>
      <c r="I69" s="143" t="str">
        <f>IF(①【入力】別紙_職員一覧!I69="","",①【入力】別紙_職員一覧!I69)</f>
        <v/>
      </c>
      <c r="J69" s="167" t="str">
        <f>IF(①【入力】別紙_職員一覧!J69="","",①【入力】別紙_職員一覧!J69)</f>
        <v/>
      </c>
      <c r="K69" s="168" t="str">
        <f t="shared" si="0"/>
        <v/>
      </c>
      <c r="L69" s="43" t="str">
        <f>IF(①【入力】別紙_職員一覧!L69="","",①【入力】別紙_職員一覧!L69)</f>
        <v/>
      </c>
      <c r="M69" s="169" t="str">
        <f>IF(①【入力】別紙_職員一覧!M69="","",①【入力】別紙_職員一覧!M69)</f>
        <v/>
      </c>
      <c r="N69" s="161" t="str">
        <f>IF(J69="","",IF(OR(J69="1",J69="2"),VLOOKUP(J69,①【入力】就業規則等一覧!$B$32:$AD$33,26,FALSE),VLOOKUP(J69,①【入力】就業規則等一覧!$B$13:$AD$27,26,FALSE)))</f>
        <v/>
      </c>
      <c r="O69" s="170" t="str">
        <f t="shared" si="1"/>
        <v/>
      </c>
      <c r="P69" s="170" t="str">
        <f t="shared" si="3"/>
        <v/>
      </c>
      <c r="Q69" s="171" t="str">
        <f t="shared" si="4"/>
        <v/>
      </c>
      <c r="T69" s="83"/>
    </row>
    <row r="70" spans="1:23" ht="18" customHeight="1">
      <c r="A70" s="82">
        <v>58</v>
      </c>
      <c r="B70" s="82" t="str">
        <f t="shared" si="2"/>
        <v/>
      </c>
      <c r="C70" s="43" t="str">
        <f>IF(①【入力】別紙_職員一覧!C70="","",①【入力】別紙_職員一覧!C70)</f>
        <v/>
      </c>
      <c r="D70" s="43" t="str">
        <f>IF(①【入力】別紙_職員一覧!D70="","",①【入力】別紙_職員一覧!D70)</f>
        <v/>
      </c>
      <c r="E70" s="43" t="str">
        <f>IF(①【入力】別紙_職員一覧!E70="","",①【入力】別紙_職員一覧!E70)</f>
        <v/>
      </c>
      <c r="F70" s="43" t="str">
        <f>IF(①【入力】別紙_職員一覧!F70="","",①【入力】別紙_職員一覧!F70)</f>
        <v/>
      </c>
      <c r="G70" s="166" t="str">
        <f>IF(①【入力】別紙_職員一覧!G70="","",①【入力】別紙_職員一覧!G70)</f>
        <v/>
      </c>
      <c r="H70" s="166" t="str">
        <f>IF(①【入力】別紙_職員一覧!H70="","",①【入力】別紙_職員一覧!H70)</f>
        <v/>
      </c>
      <c r="I70" s="143" t="str">
        <f>IF(①【入力】別紙_職員一覧!I70="","",①【入力】別紙_職員一覧!I70)</f>
        <v/>
      </c>
      <c r="J70" s="167" t="str">
        <f>IF(①【入力】別紙_職員一覧!J70="","",①【入力】別紙_職員一覧!J70)</f>
        <v/>
      </c>
      <c r="K70" s="168" t="str">
        <f t="shared" si="0"/>
        <v/>
      </c>
      <c r="L70" s="43" t="str">
        <f>IF(①【入力】別紙_職員一覧!L70="","",①【入力】別紙_職員一覧!L70)</f>
        <v/>
      </c>
      <c r="M70" s="169" t="str">
        <f>IF(①【入力】別紙_職員一覧!M70="","",①【入力】別紙_職員一覧!M70)</f>
        <v/>
      </c>
      <c r="N70" s="161" t="str">
        <f>IF(J70="","",IF(OR(J70="1",J70="2"),VLOOKUP(J70,①【入力】就業規則等一覧!$B$32:$AD$33,26,FALSE),VLOOKUP(J70,①【入力】就業規則等一覧!$B$13:$AD$27,26,FALSE)))</f>
        <v/>
      </c>
      <c r="O70" s="170" t="str">
        <f t="shared" si="1"/>
        <v/>
      </c>
      <c r="P70" s="170" t="str">
        <f t="shared" si="3"/>
        <v/>
      </c>
      <c r="Q70" s="171" t="str">
        <f t="shared" si="4"/>
        <v/>
      </c>
      <c r="T70" s="83"/>
    </row>
    <row r="71" spans="1:23" ht="18" customHeight="1">
      <c r="A71" s="82">
        <v>59</v>
      </c>
      <c r="B71" s="82" t="str">
        <f t="shared" si="2"/>
        <v/>
      </c>
      <c r="C71" s="43" t="str">
        <f>IF(①【入力】別紙_職員一覧!C71="","",①【入力】別紙_職員一覧!C71)</f>
        <v/>
      </c>
      <c r="D71" s="43" t="str">
        <f>IF(①【入力】別紙_職員一覧!D71="","",①【入力】別紙_職員一覧!D71)</f>
        <v/>
      </c>
      <c r="E71" s="43" t="str">
        <f>IF(①【入力】別紙_職員一覧!E71="","",①【入力】別紙_職員一覧!E71)</f>
        <v/>
      </c>
      <c r="F71" s="43" t="str">
        <f>IF(①【入力】別紙_職員一覧!F71="","",①【入力】別紙_職員一覧!F71)</f>
        <v/>
      </c>
      <c r="G71" s="166" t="str">
        <f>IF(①【入力】別紙_職員一覧!G71="","",①【入力】別紙_職員一覧!G71)</f>
        <v/>
      </c>
      <c r="H71" s="166" t="str">
        <f>IF(①【入力】別紙_職員一覧!H71="","",①【入力】別紙_職員一覧!H71)</f>
        <v/>
      </c>
      <c r="I71" s="143" t="str">
        <f>IF(①【入力】別紙_職員一覧!I71="","",①【入力】別紙_職員一覧!I71)</f>
        <v/>
      </c>
      <c r="J71" s="167" t="str">
        <f>IF(①【入力】別紙_職員一覧!J71="","",①【入力】別紙_職員一覧!J71)</f>
        <v/>
      </c>
      <c r="K71" s="168" t="str">
        <f t="shared" si="0"/>
        <v/>
      </c>
      <c r="L71" s="43" t="str">
        <f>IF(①【入力】別紙_職員一覧!L71="","",①【入力】別紙_職員一覧!L71)</f>
        <v/>
      </c>
      <c r="M71" s="169" t="str">
        <f>IF(①【入力】別紙_職員一覧!M71="","",①【入力】別紙_職員一覧!M71)</f>
        <v/>
      </c>
      <c r="N71" s="161" t="str">
        <f>IF(J71="","",IF(OR(J71="1",J71="2"),VLOOKUP(J71,①【入力】就業規則等一覧!$B$32:$AD$33,26,FALSE),VLOOKUP(J71,①【入力】就業規則等一覧!$B$13:$AD$27,26,FALSE)))</f>
        <v/>
      </c>
      <c r="O71" s="170" t="str">
        <f t="shared" si="1"/>
        <v/>
      </c>
      <c r="P71" s="170" t="str">
        <f t="shared" si="3"/>
        <v/>
      </c>
      <c r="Q71" s="171" t="str">
        <f t="shared" si="4"/>
        <v/>
      </c>
      <c r="T71" s="83"/>
    </row>
    <row r="72" spans="1:23" ht="18" customHeight="1">
      <c r="A72" s="82">
        <v>60</v>
      </c>
      <c r="B72" s="82" t="str">
        <f t="shared" si="2"/>
        <v/>
      </c>
      <c r="C72" s="43" t="str">
        <f>IF(①【入力】別紙_職員一覧!C72="","",①【入力】別紙_職員一覧!C72)</f>
        <v/>
      </c>
      <c r="D72" s="43" t="str">
        <f>IF(①【入力】別紙_職員一覧!D72="","",①【入力】別紙_職員一覧!D72)</f>
        <v/>
      </c>
      <c r="E72" s="43" t="str">
        <f>IF(①【入力】別紙_職員一覧!E72="","",①【入力】別紙_職員一覧!E72)</f>
        <v/>
      </c>
      <c r="F72" s="43" t="str">
        <f>IF(①【入力】別紙_職員一覧!F72="","",①【入力】別紙_職員一覧!F72)</f>
        <v/>
      </c>
      <c r="G72" s="166" t="str">
        <f>IF(①【入力】別紙_職員一覧!G72="","",①【入力】別紙_職員一覧!G72)</f>
        <v/>
      </c>
      <c r="H72" s="166" t="str">
        <f>IF(①【入力】別紙_職員一覧!H72="","",①【入力】別紙_職員一覧!H72)</f>
        <v/>
      </c>
      <c r="I72" s="143" t="str">
        <f>IF(①【入力】別紙_職員一覧!I72="","",①【入力】別紙_職員一覧!I72)</f>
        <v/>
      </c>
      <c r="J72" s="167" t="str">
        <f>IF(①【入力】別紙_職員一覧!J72="","",①【入力】別紙_職員一覧!J72)</f>
        <v/>
      </c>
      <c r="K72" s="168" t="str">
        <f t="shared" si="0"/>
        <v/>
      </c>
      <c r="L72" s="43" t="str">
        <f>IF(①【入力】別紙_職員一覧!L72="","",①【入力】別紙_職員一覧!L72)</f>
        <v/>
      </c>
      <c r="M72" s="169" t="str">
        <f>IF(①【入力】別紙_職員一覧!M72="","",①【入力】別紙_職員一覧!M72)</f>
        <v/>
      </c>
      <c r="N72" s="161" t="str">
        <f>IF(J72="","",IF(OR(J72="1",J72="2"),VLOOKUP(J72,①【入力】就業規則等一覧!$B$32:$AD$33,26,FALSE),VLOOKUP(J72,①【入力】就業規則等一覧!$B$13:$AD$27,26,FALSE)))</f>
        <v/>
      </c>
      <c r="O72" s="170" t="str">
        <f t="shared" si="1"/>
        <v/>
      </c>
      <c r="P72" s="170" t="str">
        <f t="shared" si="3"/>
        <v/>
      </c>
      <c r="Q72" s="171" t="str">
        <f t="shared" si="4"/>
        <v/>
      </c>
      <c r="T72" s="83"/>
    </row>
    <row r="73" spans="1:23" ht="18" customHeight="1">
      <c r="A73" s="82">
        <v>61</v>
      </c>
      <c r="B73" s="82" t="str">
        <f t="shared" si="2"/>
        <v/>
      </c>
      <c r="C73" s="43" t="str">
        <f>IF(①【入力】別紙_職員一覧!C73="","",①【入力】別紙_職員一覧!C73)</f>
        <v/>
      </c>
      <c r="D73" s="43" t="str">
        <f>IF(①【入力】別紙_職員一覧!D73="","",①【入力】別紙_職員一覧!D73)</f>
        <v/>
      </c>
      <c r="E73" s="43" t="str">
        <f>IF(①【入力】別紙_職員一覧!E73="","",①【入力】別紙_職員一覧!E73)</f>
        <v/>
      </c>
      <c r="F73" s="43" t="str">
        <f>IF(①【入力】別紙_職員一覧!F73="","",①【入力】別紙_職員一覧!F73)</f>
        <v/>
      </c>
      <c r="G73" s="166" t="str">
        <f>IF(①【入力】別紙_職員一覧!G73="","",①【入力】別紙_職員一覧!G73)</f>
        <v/>
      </c>
      <c r="H73" s="166" t="str">
        <f>IF(①【入力】別紙_職員一覧!H73="","",①【入力】別紙_職員一覧!H73)</f>
        <v/>
      </c>
      <c r="I73" s="143" t="str">
        <f>IF(①【入力】別紙_職員一覧!I73="","",①【入力】別紙_職員一覧!I73)</f>
        <v/>
      </c>
      <c r="J73" s="167" t="str">
        <f>IF(①【入力】別紙_職員一覧!J73="","",①【入力】別紙_職員一覧!J73)</f>
        <v/>
      </c>
      <c r="K73" s="168" t="str">
        <f t="shared" si="0"/>
        <v/>
      </c>
      <c r="L73" s="43" t="str">
        <f>IF(①【入力】別紙_職員一覧!L73="","",①【入力】別紙_職員一覧!L73)</f>
        <v/>
      </c>
      <c r="M73" s="169" t="str">
        <f>IF(①【入力】別紙_職員一覧!M73="","",①【入力】別紙_職員一覧!M73)</f>
        <v/>
      </c>
      <c r="N73" s="161" t="str">
        <f>IF(J73="","",IF(OR(J73="1",J73="2"),VLOOKUP(J73,①【入力】就業規則等一覧!$B$32:$AD$33,26,FALSE),VLOOKUP(J73,①【入力】就業規則等一覧!$B$13:$AD$27,26,FALSE)))</f>
        <v/>
      </c>
      <c r="O73" s="170" t="str">
        <f t="shared" si="1"/>
        <v/>
      </c>
      <c r="P73" s="170" t="str">
        <f t="shared" si="3"/>
        <v/>
      </c>
      <c r="Q73" s="171" t="str">
        <f t="shared" si="4"/>
        <v/>
      </c>
      <c r="T73" s="83"/>
    </row>
    <row r="74" spans="1:23" ht="18" customHeight="1">
      <c r="A74" s="82">
        <v>62</v>
      </c>
      <c r="B74" s="82" t="str">
        <f t="shared" si="2"/>
        <v/>
      </c>
      <c r="C74" s="43" t="str">
        <f>IF(①【入力】別紙_職員一覧!C74="","",①【入力】別紙_職員一覧!C74)</f>
        <v/>
      </c>
      <c r="D74" s="43" t="str">
        <f>IF(①【入力】別紙_職員一覧!D74="","",①【入力】別紙_職員一覧!D74)</f>
        <v/>
      </c>
      <c r="E74" s="43" t="str">
        <f>IF(①【入力】別紙_職員一覧!E74="","",①【入力】別紙_職員一覧!E74)</f>
        <v/>
      </c>
      <c r="F74" s="43" t="str">
        <f>IF(①【入力】別紙_職員一覧!F74="","",①【入力】別紙_職員一覧!F74)</f>
        <v/>
      </c>
      <c r="G74" s="166" t="str">
        <f>IF(①【入力】別紙_職員一覧!G74="","",①【入力】別紙_職員一覧!G74)</f>
        <v/>
      </c>
      <c r="H74" s="166" t="str">
        <f>IF(①【入力】別紙_職員一覧!H74="","",①【入力】別紙_職員一覧!H74)</f>
        <v/>
      </c>
      <c r="I74" s="143" t="str">
        <f>IF(①【入力】別紙_職員一覧!I74="","",①【入力】別紙_職員一覧!I74)</f>
        <v/>
      </c>
      <c r="J74" s="167" t="str">
        <f>IF(①【入力】別紙_職員一覧!J74="","",①【入力】別紙_職員一覧!J74)</f>
        <v/>
      </c>
      <c r="K74" s="168" t="str">
        <f t="shared" si="0"/>
        <v/>
      </c>
      <c r="L74" s="43" t="str">
        <f>IF(①【入力】別紙_職員一覧!L74="","",①【入力】別紙_職員一覧!L74)</f>
        <v/>
      </c>
      <c r="M74" s="169" t="str">
        <f>IF(①【入力】別紙_職員一覧!M74="","",①【入力】別紙_職員一覧!M74)</f>
        <v/>
      </c>
      <c r="N74" s="161" t="str">
        <f>IF(J74="","",IF(OR(J74="1",J74="2"),VLOOKUP(J74,①【入力】就業規則等一覧!$B$32:$AD$33,26,FALSE),VLOOKUP(J74,①【入力】就業規則等一覧!$B$13:$AD$27,26,FALSE)))</f>
        <v/>
      </c>
      <c r="O74" s="170" t="str">
        <f t="shared" si="1"/>
        <v/>
      </c>
      <c r="P74" s="170" t="str">
        <f t="shared" si="3"/>
        <v/>
      </c>
      <c r="Q74" s="171" t="str">
        <f t="shared" si="4"/>
        <v/>
      </c>
      <c r="T74" s="83"/>
    </row>
    <row r="75" spans="1:23" ht="18" customHeight="1">
      <c r="A75" s="82">
        <v>63</v>
      </c>
      <c r="B75" s="82" t="str">
        <f t="shared" si="2"/>
        <v/>
      </c>
      <c r="C75" s="43" t="str">
        <f>IF(①【入力】別紙_職員一覧!C75="","",①【入力】別紙_職員一覧!C75)</f>
        <v/>
      </c>
      <c r="D75" s="43" t="str">
        <f>IF(①【入力】別紙_職員一覧!D75="","",①【入力】別紙_職員一覧!D75)</f>
        <v/>
      </c>
      <c r="E75" s="43" t="str">
        <f>IF(①【入力】別紙_職員一覧!E75="","",①【入力】別紙_職員一覧!E75)</f>
        <v/>
      </c>
      <c r="F75" s="43" t="str">
        <f>IF(①【入力】別紙_職員一覧!F75="","",①【入力】別紙_職員一覧!F75)</f>
        <v/>
      </c>
      <c r="G75" s="166" t="str">
        <f>IF(①【入力】別紙_職員一覧!G75="","",①【入力】別紙_職員一覧!G75)</f>
        <v/>
      </c>
      <c r="H75" s="166" t="str">
        <f>IF(①【入力】別紙_職員一覧!H75="","",①【入力】別紙_職員一覧!H75)</f>
        <v/>
      </c>
      <c r="I75" s="143" t="str">
        <f>IF(①【入力】別紙_職員一覧!I75="","",①【入力】別紙_職員一覧!I75)</f>
        <v/>
      </c>
      <c r="J75" s="167" t="str">
        <f>IF(①【入力】別紙_職員一覧!J75="","",①【入力】別紙_職員一覧!J75)</f>
        <v/>
      </c>
      <c r="K75" s="168" t="str">
        <f t="shared" si="0"/>
        <v/>
      </c>
      <c r="L75" s="43" t="str">
        <f>IF(①【入力】別紙_職員一覧!L75="","",①【入力】別紙_職員一覧!L75)</f>
        <v/>
      </c>
      <c r="M75" s="169" t="str">
        <f>IF(①【入力】別紙_職員一覧!M75="","",①【入力】別紙_職員一覧!M75)</f>
        <v/>
      </c>
      <c r="N75" s="161" t="str">
        <f>IF(J75="","",IF(OR(J75="1",J75="2"),VLOOKUP(J75,①【入力】就業規則等一覧!$B$32:$AD$33,26,FALSE),VLOOKUP(J75,①【入力】就業規則等一覧!$B$13:$AD$27,26,FALSE)))</f>
        <v/>
      </c>
      <c r="O75" s="170" t="str">
        <f t="shared" si="1"/>
        <v/>
      </c>
      <c r="P75" s="170" t="str">
        <f t="shared" si="3"/>
        <v/>
      </c>
      <c r="Q75" s="171" t="str">
        <f t="shared" si="4"/>
        <v/>
      </c>
      <c r="T75" s="83"/>
    </row>
    <row r="76" spans="1:23" ht="18" customHeight="1">
      <c r="A76" s="82">
        <v>64</v>
      </c>
      <c r="B76" s="82" t="str">
        <f t="shared" si="2"/>
        <v/>
      </c>
      <c r="C76" s="43" t="str">
        <f>IF(①【入力】別紙_職員一覧!C76="","",①【入力】別紙_職員一覧!C76)</f>
        <v/>
      </c>
      <c r="D76" s="43" t="str">
        <f>IF(①【入力】別紙_職員一覧!D76="","",①【入力】別紙_職員一覧!D76)</f>
        <v/>
      </c>
      <c r="E76" s="43" t="str">
        <f>IF(①【入力】別紙_職員一覧!E76="","",①【入力】別紙_職員一覧!E76)</f>
        <v/>
      </c>
      <c r="F76" s="43" t="str">
        <f>IF(①【入力】別紙_職員一覧!F76="","",①【入力】別紙_職員一覧!F76)</f>
        <v/>
      </c>
      <c r="G76" s="166" t="str">
        <f>IF(①【入力】別紙_職員一覧!G76="","",①【入力】別紙_職員一覧!G76)</f>
        <v/>
      </c>
      <c r="H76" s="166" t="str">
        <f>IF(①【入力】別紙_職員一覧!H76="","",①【入力】別紙_職員一覧!H76)</f>
        <v/>
      </c>
      <c r="I76" s="143" t="str">
        <f>IF(①【入力】別紙_職員一覧!I76="","",①【入力】別紙_職員一覧!I76)</f>
        <v/>
      </c>
      <c r="J76" s="167" t="str">
        <f>IF(①【入力】別紙_職員一覧!J76="","",①【入力】別紙_職員一覧!J76)</f>
        <v/>
      </c>
      <c r="K76" s="168" t="str">
        <f t="shared" si="0"/>
        <v/>
      </c>
      <c r="L76" s="43" t="str">
        <f>IF(①【入力】別紙_職員一覧!L76="","",①【入力】別紙_職員一覧!L76)</f>
        <v/>
      </c>
      <c r="M76" s="169" t="str">
        <f>IF(①【入力】別紙_職員一覧!M76="","",①【入力】別紙_職員一覧!M76)</f>
        <v/>
      </c>
      <c r="N76" s="161" t="str">
        <f>IF(J76="","",IF(OR(J76="1",J76="2"),VLOOKUP(J76,①【入力】就業規則等一覧!$B$32:$AD$33,26,FALSE),VLOOKUP(J76,①【入力】就業規則等一覧!$B$13:$AD$27,26,FALSE)))</f>
        <v/>
      </c>
      <c r="O76" s="170" t="str">
        <f t="shared" si="1"/>
        <v/>
      </c>
      <c r="P76" s="170" t="str">
        <f t="shared" si="3"/>
        <v/>
      </c>
      <c r="Q76" s="171" t="str">
        <f t="shared" si="4"/>
        <v/>
      </c>
      <c r="T76" s="83"/>
      <c r="W76" s="78"/>
    </row>
    <row r="77" spans="1:23" ht="18" customHeight="1">
      <c r="A77" s="82">
        <v>65</v>
      </c>
      <c r="B77" s="82" t="str">
        <f t="shared" si="2"/>
        <v/>
      </c>
      <c r="C77" s="43" t="str">
        <f>IF(①【入力】別紙_職員一覧!C77="","",①【入力】別紙_職員一覧!C77)</f>
        <v/>
      </c>
      <c r="D77" s="43" t="str">
        <f>IF(①【入力】別紙_職員一覧!D77="","",①【入力】別紙_職員一覧!D77)</f>
        <v/>
      </c>
      <c r="E77" s="43" t="str">
        <f>IF(①【入力】別紙_職員一覧!E77="","",①【入力】別紙_職員一覧!E77)</f>
        <v/>
      </c>
      <c r="F77" s="43" t="str">
        <f>IF(①【入力】別紙_職員一覧!F77="","",①【入力】別紙_職員一覧!F77)</f>
        <v/>
      </c>
      <c r="G77" s="166" t="str">
        <f>IF(①【入力】別紙_職員一覧!G77="","",①【入力】別紙_職員一覧!G77)</f>
        <v/>
      </c>
      <c r="H77" s="166" t="str">
        <f>IF(①【入力】別紙_職員一覧!H77="","",①【入力】別紙_職員一覧!H77)</f>
        <v/>
      </c>
      <c r="I77" s="143" t="str">
        <f>IF(①【入力】別紙_職員一覧!I77="","",①【入力】別紙_職員一覧!I77)</f>
        <v/>
      </c>
      <c r="J77" s="167" t="str">
        <f>IF(①【入力】別紙_職員一覧!J77="","",①【入力】別紙_職員一覧!J77)</f>
        <v/>
      </c>
      <c r="K77" s="168" t="str">
        <f t="shared" ref="K77:K141" si="5">IF(OR(J77="1",J77=1),"〇","")</f>
        <v/>
      </c>
      <c r="L77" s="43" t="str">
        <f>IF(①【入力】別紙_職員一覧!L77="","",①【入力】別紙_職員一覧!L77)</f>
        <v/>
      </c>
      <c r="M77" s="169" t="str">
        <f>IF(①【入力】別紙_職員一覧!M77="","",①【入力】別紙_職員一覧!M77)</f>
        <v/>
      </c>
      <c r="N77" s="161" t="str">
        <f>IF(J77="","",IF(OR(J77="1",J77="2"),VLOOKUP(J77,①【入力】就業規則等一覧!$B$32:$AD$33,26,FALSE),VLOOKUP(J77,①【入力】就業規則等一覧!$B$13:$AD$27,26,FALSE)))</f>
        <v/>
      </c>
      <c r="O77" s="170" t="str">
        <f t="shared" si="1"/>
        <v/>
      </c>
      <c r="P77" s="170" t="str">
        <f t="shared" si="3"/>
        <v/>
      </c>
      <c r="Q77" s="171" t="str">
        <f t="shared" si="4"/>
        <v/>
      </c>
      <c r="T77" s="83"/>
    </row>
    <row r="78" spans="1:23" ht="18" customHeight="1">
      <c r="A78" s="82">
        <v>66</v>
      </c>
      <c r="B78" s="82" t="str">
        <f t="shared" ref="B78:B141" si="6">C78&amp;D78</f>
        <v/>
      </c>
      <c r="C78" s="43" t="str">
        <f>IF(①【入力】別紙_職員一覧!C78="","",①【入力】別紙_職員一覧!C78)</f>
        <v/>
      </c>
      <c r="D78" s="43" t="str">
        <f>IF(①【入力】別紙_職員一覧!D78="","",①【入力】別紙_職員一覧!D78)</f>
        <v/>
      </c>
      <c r="E78" s="43" t="str">
        <f>IF(①【入力】別紙_職員一覧!E78="","",①【入力】別紙_職員一覧!E78)</f>
        <v/>
      </c>
      <c r="F78" s="43" t="str">
        <f>IF(①【入力】別紙_職員一覧!F78="","",①【入力】別紙_職員一覧!F78)</f>
        <v/>
      </c>
      <c r="G78" s="166" t="str">
        <f>IF(①【入力】別紙_職員一覧!G78="","",①【入力】別紙_職員一覧!G78)</f>
        <v/>
      </c>
      <c r="H78" s="166" t="str">
        <f>IF(①【入力】別紙_職員一覧!H78="","",①【入力】別紙_職員一覧!H78)</f>
        <v/>
      </c>
      <c r="I78" s="143" t="str">
        <f>IF(①【入力】別紙_職員一覧!I78="","",①【入力】別紙_職員一覧!I78)</f>
        <v/>
      </c>
      <c r="J78" s="167" t="str">
        <f>IF(①【入力】別紙_職員一覧!J78="","",①【入力】別紙_職員一覧!J78)</f>
        <v/>
      </c>
      <c r="K78" s="168" t="str">
        <f t="shared" si="5"/>
        <v/>
      </c>
      <c r="L78" s="43" t="str">
        <f>IF(①【入力】別紙_職員一覧!L78="","",①【入力】別紙_職員一覧!L78)</f>
        <v/>
      </c>
      <c r="M78" s="169" t="str">
        <f>IF(①【入力】別紙_職員一覧!M78="","",①【入力】別紙_職員一覧!M78)</f>
        <v/>
      </c>
      <c r="N78" s="161" t="str">
        <f>IF(J78="","",IF(OR(J78="1",J78="2"),VLOOKUP(J78,①【入力】就業規則等一覧!$B$32:$AD$33,26,FALSE),VLOOKUP(J78,①【入力】就業規則等一覧!$B$13:$AD$27,26,FALSE)))</f>
        <v/>
      </c>
      <c r="O78" s="170" t="str">
        <f t="shared" ref="O78:O141" si="7">IF(M78="","",10000)</f>
        <v/>
      </c>
      <c r="P78" s="170" t="str">
        <f t="shared" ref="P78:P141" si="8">IF(N78="","",MIN(N78,10000))</f>
        <v/>
      </c>
      <c r="Q78" s="171" t="str">
        <f t="shared" ref="Q78:Q141" si="9">IF(OR(M78="",N78=""),"",M78*P78)</f>
        <v/>
      </c>
      <c r="T78" s="83"/>
    </row>
    <row r="79" spans="1:23" ht="18" customHeight="1">
      <c r="A79" s="82">
        <v>67</v>
      </c>
      <c r="B79" s="82" t="str">
        <f t="shared" si="6"/>
        <v/>
      </c>
      <c r="C79" s="43" t="str">
        <f>IF(①【入力】別紙_職員一覧!C79="","",①【入力】別紙_職員一覧!C79)</f>
        <v/>
      </c>
      <c r="D79" s="43" t="str">
        <f>IF(①【入力】別紙_職員一覧!D79="","",①【入力】別紙_職員一覧!D79)</f>
        <v/>
      </c>
      <c r="E79" s="43" t="str">
        <f>IF(①【入力】別紙_職員一覧!E79="","",①【入力】別紙_職員一覧!E79)</f>
        <v/>
      </c>
      <c r="F79" s="43" t="str">
        <f>IF(①【入力】別紙_職員一覧!F79="","",①【入力】別紙_職員一覧!F79)</f>
        <v/>
      </c>
      <c r="G79" s="166" t="str">
        <f>IF(①【入力】別紙_職員一覧!G79="","",①【入力】別紙_職員一覧!G79)</f>
        <v/>
      </c>
      <c r="H79" s="166" t="str">
        <f>IF(①【入力】別紙_職員一覧!H79="","",①【入力】別紙_職員一覧!H79)</f>
        <v/>
      </c>
      <c r="I79" s="143" t="str">
        <f>IF(①【入力】別紙_職員一覧!I79="","",①【入力】別紙_職員一覧!I79)</f>
        <v/>
      </c>
      <c r="J79" s="167" t="str">
        <f>IF(①【入力】別紙_職員一覧!J79="","",①【入力】別紙_職員一覧!J79)</f>
        <v/>
      </c>
      <c r="K79" s="168" t="str">
        <f t="shared" si="5"/>
        <v/>
      </c>
      <c r="L79" s="43" t="str">
        <f>IF(①【入力】別紙_職員一覧!L79="","",①【入力】別紙_職員一覧!L79)</f>
        <v/>
      </c>
      <c r="M79" s="169" t="str">
        <f>IF(①【入力】別紙_職員一覧!M79="","",①【入力】別紙_職員一覧!M79)</f>
        <v/>
      </c>
      <c r="N79" s="161" t="str">
        <f>IF(J79="","",IF(OR(J79="1",J79="2"),VLOOKUP(J79,①【入力】就業規則等一覧!$B$32:$AD$33,26,FALSE),VLOOKUP(J79,①【入力】就業規則等一覧!$B$13:$AD$27,26,FALSE)))</f>
        <v/>
      </c>
      <c r="O79" s="170" t="str">
        <f t="shared" si="7"/>
        <v/>
      </c>
      <c r="P79" s="170" t="str">
        <f t="shared" si="8"/>
        <v/>
      </c>
      <c r="Q79" s="171" t="str">
        <f t="shared" si="9"/>
        <v/>
      </c>
      <c r="T79" s="83"/>
    </row>
    <row r="80" spans="1:23" ht="18" customHeight="1">
      <c r="A80" s="82">
        <v>68</v>
      </c>
      <c r="B80" s="82" t="str">
        <f t="shared" si="6"/>
        <v/>
      </c>
      <c r="C80" s="43" t="str">
        <f>IF(①【入力】別紙_職員一覧!C80="","",①【入力】別紙_職員一覧!C80)</f>
        <v/>
      </c>
      <c r="D80" s="43" t="str">
        <f>IF(①【入力】別紙_職員一覧!D80="","",①【入力】別紙_職員一覧!D80)</f>
        <v/>
      </c>
      <c r="E80" s="43" t="str">
        <f>IF(①【入力】別紙_職員一覧!E80="","",①【入力】別紙_職員一覧!E80)</f>
        <v/>
      </c>
      <c r="F80" s="43" t="str">
        <f>IF(①【入力】別紙_職員一覧!F80="","",①【入力】別紙_職員一覧!F80)</f>
        <v/>
      </c>
      <c r="G80" s="166" t="str">
        <f>IF(①【入力】別紙_職員一覧!G80="","",①【入力】別紙_職員一覧!G80)</f>
        <v/>
      </c>
      <c r="H80" s="166" t="str">
        <f>IF(①【入力】別紙_職員一覧!H80="","",①【入力】別紙_職員一覧!H80)</f>
        <v/>
      </c>
      <c r="I80" s="143" t="str">
        <f>IF(①【入力】別紙_職員一覧!I80="","",①【入力】別紙_職員一覧!I80)</f>
        <v/>
      </c>
      <c r="J80" s="167" t="str">
        <f>IF(①【入力】別紙_職員一覧!J80="","",①【入力】別紙_職員一覧!J80)</f>
        <v/>
      </c>
      <c r="K80" s="168" t="str">
        <f t="shared" si="5"/>
        <v/>
      </c>
      <c r="L80" s="43" t="str">
        <f>IF(①【入力】別紙_職員一覧!L80="","",①【入力】別紙_職員一覧!L80)</f>
        <v/>
      </c>
      <c r="M80" s="169" t="str">
        <f>IF(①【入力】別紙_職員一覧!M80="","",①【入力】別紙_職員一覧!M80)</f>
        <v/>
      </c>
      <c r="N80" s="161" t="str">
        <f>IF(J80="","",IF(OR(J80="1",J80="2"),VLOOKUP(J80,①【入力】就業規則等一覧!$B$32:$AD$33,26,FALSE),VLOOKUP(J80,①【入力】就業規則等一覧!$B$13:$AD$27,26,FALSE)))</f>
        <v/>
      </c>
      <c r="O80" s="170" t="str">
        <f t="shared" si="7"/>
        <v/>
      </c>
      <c r="P80" s="170" t="str">
        <f t="shared" si="8"/>
        <v/>
      </c>
      <c r="Q80" s="171" t="str">
        <f t="shared" si="9"/>
        <v/>
      </c>
      <c r="T80" s="83"/>
    </row>
    <row r="81" spans="1:23" ht="18" customHeight="1">
      <c r="A81" s="82">
        <v>69</v>
      </c>
      <c r="B81" s="82" t="str">
        <f t="shared" si="6"/>
        <v/>
      </c>
      <c r="C81" s="43" t="str">
        <f>IF(①【入力】別紙_職員一覧!C81="","",①【入力】別紙_職員一覧!C81)</f>
        <v/>
      </c>
      <c r="D81" s="43" t="str">
        <f>IF(①【入力】別紙_職員一覧!D81="","",①【入力】別紙_職員一覧!D81)</f>
        <v/>
      </c>
      <c r="E81" s="43" t="str">
        <f>IF(①【入力】別紙_職員一覧!E81="","",①【入力】別紙_職員一覧!E81)</f>
        <v/>
      </c>
      <c r="F81" s="43" t="str">
        <f>IF(①【入力】別紙_職員一覧!F81="","",①【入力】別紙_職員一覧!F81)</f>
        <v/>
      </c>
      <c r="G81" s="166" t="str">
        <f>IF(①【入力】別紙_職員一覧!G81="","",①【入力】別紙_職員一覧!G81)</f>
        <v/>
      </c>
      <c r="H81" s="166" t="str">
        <f>IF(①【入力】別紙_職員一覧!H81="","",①【入力】別紙_職員一覧!H81)</f>
        <v/>
      </c>
      <c r="I81" s="143" t="str">
        <f>IF(①【入力】別紙_職員一覧!I81="","",①【入力】別紙_職員一覧!I81)</f>
        <v/>
      </c>
      <c r="J81" s="167" t="str">
        <f>IF(①【入力】別紙_職員一覧!J81="","",①【入力】別紙_職員一覧!J81)</f>
        <v/>
      </c>
      <c r="K81" s="168" t="str">
        <f t="shared" si="5"/>
        <v/>
      </c>
      <c r="L81" s="43" t="str">
        <f>IF(①【入力】別紙_職員一覧!L81="","",①【入力】別紙_職員一覧!L81)</f>
        <v/>
      </c>
      <c r="M81" s="169" t="str">
        <f>IF(①【入力】別紙_職員一覧!M81="","",①【入力】別紙_職員一覧!M81)</f>
        <v/>
      </c>
      <c r="N81" s="161" t="str">
        <f>IF(J81="","",IF(OR(J81="1",J81="2"),VLOOKUP(J81,①【入力】就業規則等一覧!$B$32:$AD$33,26,FALSE),VLOOKUP(J81,①【入力】就業規則等一覧!$B$13:$AD$27,26,FALSE)))</f>
        <v/>
      </c>
      <c r="O81" s="170" t="str">
        <f t="shared" si="7"/>
        <v/>
      </c>
      <c r="P81" s="170" t="str">
        <f t="shared" si="8"/>
        <v/>
      </c>
      <c r="Q81" s="171" t="str">
        <f t="shared" si="9"/>
        <v/>
      </c>
      <c r="T81" s="83"/>
    </row>
    <row r="82" spans="1:23" ht="18" customHeight="1">
      <c r="A82" s="82">
        <v>70</v>
      </c>
      <c r="B82" s="82" t="str">
        <f t="shared" si="6"/>
        <v/>
      </c>
      <c r="C82" s="43" t="str">
        <f>IF(①【入力】別紙_職員一覧!C82="","",①【入力】別紙_職員一覧!C82)</f>
        <v/>
      </c>
      <c r="D82" s="43" t="str">
        <f>IF(①【入力】別紙_職員一覧!D82="","",①【入力】別紙_職員一覧!D82)</f>
        <v/>
      </c>
      <c r="E82" s="43" t="str">
        <f>IF(①【入力】別紙_職員一覧!E82="","",①【入力】別紙_職員一覧!E82)</f>
        <v/>
      </c>
      <c r="F82" s="43" t="str">
        <f>IF(①【入力】別紙_職員一覧!F82="","",①【入力】別紙_職員一覧!F82)</f>
        <v/>
      </c>
      <c r="G82" s="166" t="str">
        <f>IF(①【入力】別紙_職員一覧!G82="","",①【入力】別紙_職員一覧!G82)</f>
        <v/>
      </c>
      <c r="H82" s="166" t="str">
        <f>IF(①【入力】別紙_職員一覧!H82="","",①【入力】別紙_職員一覧!H82)</f>
        <v/>
      </c>
      <c r="I82" s="143" t="str">
        <f>IF(①【入力】別紙_職員一覧!I82="","",①【入力】別紙_職員一覧!I82)</f>
        <v/>
      </c>
      <c r="J82" s="167" t="str">
        <f>IF(①【入力】別紙_職員一覧!J82="","",①【入力】別紙_職員一覧!J82)</f>
        <v/>
      </c>
      <c r="K82" s="168" t="str">
        <f t="shared" si="5"/>
        <v/>
      </c>
      <c r="L82" s="43" t="str">
        <f>IF(①【入力】別紙_職員一覧!L82="","",①【入力】別紙_職員一覧!L82)</f>
        <v/>
      </c>
      <c r="M82" s="169" t="str">
        <f>IF(①【入力】別紙_職員一覧!M82="","",①【入力】別紙_職員一覧!M82)</f>
        <v/>
      </c>
      <c r="N82" s="161" t="str">
        <f>IF(J82="","",IF(OR(J82="1",J82="2"),VLOOKUP(J82,①【入力】就業規則等一覧!$B$32:$AD$33,26,FALSE),VLOOKUP(J82,①【入力】就業規則等一覧!$B$13:$AD$27,26,FALSE)))</f>
        <v/>
      </c>
      <c r="O82" s="170" t="str">
        <f t="shared" si="7"/>
        <v/>
      </c>
      <c r="P82" s="170" t="str">
        <f t="shared" si="8"/>
        <v/>
      </c>
      <c r="Q82" s="171" t="str">
        <f t="shared" si="9"/>
        <v/>
      </c>
      <c r="T82" s="83"/>
    </row>
    <row r="83" spans="1:23" ht="18" customHeight="1">
      <c r="A83" s="82">
        <v>71</v>
      </c>
      <c r="B83" s="82" t="str">
        <f t="shared" si="6"/>
        <v/>
      </c>
      <c r="C83" s="43" t="str">
        <f>IF(①【入力】別紙_職員一覧!C83="","",①【入力】別紙_職員一覧!C83)</f>
        <v/>
      </c>
      <c r="D83" s="43" t="str">
        <f>IF(①【入力】別紙_職員一覧!D83="","",①【入力】別紙_職員一覧!D83)</f>
        <v/>
      </c>
      <c r="E83" s="43" t="str">
        <f>IF(①【入力】別紙_職員一覧!E83="","",①【入力】別紙_職員一覧!E83)</f>
        <v/>
      </c>
      <c r="F83" s="43" t="str">
        <f>IF(①【入力】別紙_職員一覧!F83="","",①【入力】別紙_職員一覧!F83)</f>
        <v/>
      </c>
      <c r="G83" s="166" t="str">
        <f>IF(①【入力】別紙_職員一覧!G83="","",①【入力】別紙_職員一覧!G83)</f>
        <v/>
      </c>
      <c r="H83" s="166" t="str">
        <f>IF(①【入力】別紙_職員一覧!H83="","",①【入力】別紙_職員一覧!H83)</f>
        <v/>
      </c>
      <c r="I83" s="143" t="str">
        <f>IF(①【入力】別紙_職員一覧!I83="","",①【入力】別紙_職員一覧!I83)</f>
        <v/>
      </c>
      <c r="J83" s="167" t="str">
        <f>IF(①【入力】別紙_職員一覧!J83="","",①【入力】別紙_職員一覧!J83)</f>
        <v/>
      </c>
      <c r="K83" s="168" t="str">
        <f t="shared" si="5"/>
        <v/>
      </c>
      <c r="L83" s="43" t="str">
        <f>IF(①【入力】別紙_職員一覧!L83="","",①【入力】別紙_職員一覧!L83)</f>
        <v/>
      </c>
      <c r="M83" s="169" t="str">
        <f>IF(①【入力】別紙_職員一覧!M83="","",①【入力】別紙_職員一覧!M83)</f>
        <v/>
      </c>
      <c r="N83" s="161" t="str">
        <f>IF(J83="","",IF(OR(J83="1",J83="2"),VLOOKUP(J83,①【入力】就業規則等一覧!$B$32:$AD$33,26,FALSE),VLOOKUP(J83,①【入力】就業規則等一覧!$B$13:$AD$27,26,FALSE)))</f>
        <v/>
      </c>
      <c r="O83" s="170" t="str">
        <f t="shared" si="7"/>
        <v/>
      </c>
      <c r="P83" s="170" t="str">
        <f t="shared" si="8"/>
        <v/>
      </c>
      <c r="Q83" s="171" t="str">
        <f t="shared" si="9"/>
        <v/>
      </c>
      <c r="T83" s="83"/>
    </row>
    <row r="84" spans="1:23" ht="18" customHeight="1">
      <c r="A84" s="82">
        <v>72</v>
      </c>
      <c r="B84" s="82" t="str">
        <f t="shared" si="6"/>
        <v/>
      </c>
      <c r="C84" s="43" t="str">
        <f>IF(①【入力】別紙_職員一覧!C84="","",①【入力】別紙_職員一覧!C84)</f>
        <v/>
      </c>
      <c r="D84" s="43" t="str">
        <f>IF(①【入力】別紙_職員一覧!D84="","",①【入力】別紙_職員一覧!D84)</f>
        <v/>
      </c>
      <c r="E84" s="43" t="str">
        <f>IF(①【入力】別紙_職員一覧!E84="","",①【入力】別紙_職員一覧!E84)</f>
        <v/>
      </c>
      <c r="F84" s="43" t="str">
        <f>IF(①【入力】別紙_職員一覧!F84="","",①【入力】別紙_職員一覧!F84)</f>
        <v/>
      </c>
      <c r="G84" s="166" t="str">
        <f>IF(①【入力】別紙_職員一覧!G84="","",①【入力】別紙_職員一覧!G84)</f>
        <v/>
      </c>
      <c r="H84" s="166" t="str">
        <f>IF(①【入力】別紙_職員一覧!H84="","",①【入力】別紙_職員一覧!H84)</f>
        <v/>
      </c>
      <c r="I84" s="143" t="str">
        <f>IF(①【入力】別紙_職員一覧!I84="","",①【入力】別紙_職員一覧!I84)</f>
        <v/>
      </c>
      <c r="J84" s="167" t="str">
        <f>IF(①【入力】別紙_職員一覧!J84="","",①【入力】別紙_職員一覧!J84)</f>
        <v/>
      </c>
      <c r="K84" s="168" t="str">
        <f t="shared" si="5"/>
        <v/>
      </c>
      <c r="L84" s="43" t="str">
        <f>IF(①【入力】別紙_職員一覧!L84="","",①【入力】別紙_職員一覧!L84)</f>
        <v/>
      </c>
      <c r="M84" s="169" t="str">
        <f>IF(①【入力】別紙_職員一覧!M84="","",①【入力】別紙_職員一覧!M84)</f>
        <v/>
      </c>
      <c r="N84" s="161" t="str">
        <f>IF(J84="","",IF(OR(J84="1",J84="2"),VLOOKUP(J84,①【入力】就業規則等一覧!$B$32:$AD$33,26,FALSE),VLOOKUP(J84,①【入力】就業規則等一覧!$B$13:$AD$27,26,FALSE)))</f>
        <v/>
      </c>
      <c r="O84" s="170" t="str">
        <f t="shared" si="7"/>
        <v/>
      </c>
      <c r="P84" s="170" t="str">
        <f t="shared" si="8"/>
        <v/>
      </c>
      <c r="Q84" s="171" t="str">
        <f t="shared" si="9"/>
        <v/>
      </c>
      <c r="T84" s="83"/>
    </row>
    <row r="85" spans="1:23" ht="18" customHeight="1">
      <c r="A85" s="82">
        <v>73</v>
      </c>
      <c r="B85" s="82" t="str">
        <f t="shared" si="6"/>
        <v/>
      </c>
      <c r="C85" s="43" t="str">
        <f>IF(①【入力】別紙_職員一覧!C85="","",①【入力】別紙_職員一覧!C85)</f>
        <v/>
      </c>
      <c r="D85" s="43" t="str">
        <f>IF(①【入力】別紙_職員一覧!D85="","",①【入力】別紙_職員一覧!D85)</f>
        <v/>
      </c>
      <c r="E85" s="43" t="str">
        <f>IF(①【入力】別紙_職員一覧!E85="","",①【入力】別紙_職員一覧!E85)</f>
        <v/>
      </c>
      <c r="F85" s="43" t="str">
        <f>IF(①【入力】別紙_職員一覧!F85="","",①【入力】別紙_職員一覧!F85)</f>
        <v/>
      </c>
      <c r="G85" s="166" t="str">
        <f>IF(①【入力】別紙_職員一覧!G85="","",①【入力】別紙_職員一覧!G85)</f>
        <v/>
      </c>
      <c r="H85" s="166" t="str">
        <f>IF(①【入力】別紙_職員一覧!H85="","",①【入力】別紙_職員一覧!H85)</f>
        <v/>
      </c>
      <c r="I85" s="143" t="str">
        <f>IF(①【入力】別紙_職員一覧!I85="","",①【入力】別紙_職員一覧!I85)</f>
        <v/>
      </c>
      <c r="J85" s="167" t="str">
        <f>IF(①【入力】別紙_職員一覧!J85="","",①【入力】別紙_職員一覧!J85)</f>
        <v/>
      </c>
      <c r="K85" s="168" t="str">
        <f t="shared" si="5"/>
        <v/>
      </c>
      <c r="L85" s="43" t="str">
        <f>IF(①【入力】別紙_職員一覧!L85="","",①【入力】別紙_職員一覧!L85)</f>
        <v/>
      </c>
      <c r="M85" s="169" t="str">
        <f>IF(①【入力】別紙_職員一覧!M85="","",①【入力】別紙_職員一覧!M85)</f>
        <v/>
      </c>
      <c r="N85" s="161" t="str">
        <f>IF(J85="","",IF(OR(J85="1",J85="2"),VLOOKUP(J85,①【入力】就業規則等一覧!$B$32:$AD$33,26,FALSE),VLOOKUP(J85,①【入力】就業規則等一覧!$B$13:$AD$27,26,FALSE)))</f>
        <v/>
      </c>
      <c r="O85" s="170" t="str">
        <f t="shared" si="7"/>
        <v/>
      </c>
      <c r="P85" s="170" t="str">
        <f t="shared" si="8"/>
        <v/>
      </c>
      <c r="Q85" s="171" t="str">
        <f t="shared" si="9"/>
        <v/>
      </c>
      <c r="T85" s="83"/>
    </row>
    <row r="86" spans="1:23" ht="18" customHeight="1">
      <c r="A86" s="82">
        <v>74</v>
      </c>
      <c r="B86" s="82" t="str">
        <f t="shared" si="6"/>
        <v/>
      </c>
      <c r="C86" s="43" t="str">
        <f>IF(①【入力】別紙_職員一覧!C86="","",①【入力】別紙_職員一覧!C86)</f>
        <v/>
      </c>
      <c r="D86" s="43" t="str">
        <f>IF(①【入力】別紙_職員一覧!D86="","",①【入力】別紙_職員一覧!D86)</f>
        <v/>
      </c>
      <c r="E86" s="43" t="str">
        <f>IF(①【入力】別紙_職員一覧!E86="","",①【入力】別紙_職員一覧!E86)</f>
        <v/>
      </c>
      <c r="F86" s="43" t="str">
        <f>IF(①【入力】別紙_職員一覧!F86="","",①【入力】別紙_職員一覧!F86)</f>
        <v/>
      </c>
      <c r="G86" s="166" t="str">
        <f>IF(①【入力】別紙_職員一覧!G86="","",①【入力】別紙_職員一覧!G86)</f>
        <v/>
      </c>
      <c r="H86" s="166" t="str">
        <f>IF(①【入力】別紙_職員一覧!H86="","",①【入力】別紙_職員一覧!H86)</f>
        <v/>
      </c>
      <c r="I86" s="143" t="str">
        <f>IF(①【入力】別紙_職員一覧!I86="","",①【入力】別紙_職員一覧!I86)</f>
        <v/>
      </c>
      <c r="J86" s="167" t="str">
        <f>IF(①【入力】別紙_職員一覧!J86="","",①【入力】別紙_職員一覧!J86)</f>
        <v/>
      </c>
      <c r="K86" s="168" t="str">
        <f t="shared" si="5"/>
        <v/>
      </c>
      <c r="L86" s="43" t="str">
        <f>IF(①【入力】別紙_職員一覧!L86="","",①【入力】別紙_職員一覧!L86)</f>
        <v/>
      </c>
      <c r="M86" s="169" t="str">
        <f>IF(①【入力】別紙_職員一覧!M86="","",①【入力】別紙_職員一覧!M86)</f>
        <v/>
      </c>
      <c r="N86" s="161" t="str">
        <f>IF(J86="","",IF(OR(J86="1",J86="2"),VLOOKUP(J86,①【入力】就業規則等一覧!$B$32:$AD$33,26,FALSE),VLOOKUP(J86,①【入力】就業規則等一覧!$B$13:$AD$27,26,FALSE)))</f>
        <v/>
      </c>
      <c r="O86" s="170" t="str">
        <f t="shared" si="7"/>
        <v/>
      </c>
      <c r="P86" s="170" t="str">
        <f t="shared" si="8"/>
        <v/>
      </c>
      <c r="Q86" s="171" t="str">
        <f t="shared" si="9"/>
        <v/>
      </c>
      <c r="T86" s="83"/>
    </row>
    <row r="87" spans="1:23" ht="18" customHeight="1">
      <c r="A87" s="82">
        <v>75</v>
      </c>
      <c r="B87" s="82" t="str">
        <f t="shared" si="6"/>
        <v/>
      </c>
      <c r="C87" s="43" t="str">
        <f>IF(①【入力】別紙_職員一覧!C87="","",①【入力】別紙_職員一覧!C87)</f>
        <v/>
      </c>
      <c r="D87" s="43" t="str">
        <f>IF(①【入力】別紙_職員一覧!D87="","",①【入力】別紙_職員一覧!D87)</f>
        <v/>
      </c>
      <c r="E87" s="43" t="str">
        <f>IF(①【入力】別紙_職員一覧!E87="","",①【入力】別紙_職員一覧!E87)</f>
        <v/>
      </c>
      <c r="F87" s="43" t="str">
        <f>IF(①【入力】別紙_職員一覧!F87="","",①【入力】別紙_職員一覧!F87)</f>
        <v/>
      </c>
      <c r="G87" s="166" t="str">
        <f>IF(①【入力】別紙_職員一覧!G87="","",①【入力】別紙_職員一覧!G87)</f>
        <v/>
      </c>
      <c r="H87" s="166" t="str">
        <f>IF(①【入力】別紙_職員一覧!H87="","",①【入力】別紙_職員一覧!H87)</f>
        <v/>
      </c>
      <c r="I87" s="143" t="str">
        <f>IF(①【入力】別紙_職員一覧!I87="","",①【入力】別紙_職員一覧!I87)</f>
        <v/>
      </c>
      <c r="J87" s="167" t="str">
        <f>IF(①【入力】別紙_職員一覧!J87="","",①【入力】別紙_職員一覧!J87)</f>
        <v/>
      </c>
      <c r="K87" s="168" t="str">
        <f t="shared" si="5"/>
        <v/>
      </c>
      <c r="L87" s="43" t="str">
        <f>IF(①【入力】別紙_職員一覧!L87="","",①【入力】別紙_職員一覧!L87)</f>
        <v/>
      </c>
      <c r="M87" s="169" t="str">
        <f>IF(①【入力】別紙_職員一覧!M87="","",①【入力】別紙_職員一覧!M87)</f>
        <v/>
      </c>
      <c r="N87" s="161" t="str">
        <f>IF(J87="","",IF(OR(J87="1",J87="2"),VLOOKUP(J87,①【入力】就業規則等一覧!$B$32:$AD$33,26,FALSE),VLOOKUP(J87,①【入力】就業規則等一覧!$B$13:$AD$27,26,FALSE)))</f>
        <v/>
      </c>
      <c r="O87" s="170" t="str">
        <f t="shared" si="7"/>
        <v/>
      </c>
      <c r="P87" s="170" t="str">
        <f t="shared" si="8"/>
        <v/>
      </c>
      <c r="Q87" s="171" t="str">
        <f t="shared" si="9"/>
        <v/>
      </c>
      <c r="T87" s="83"/>
    </row>
    <row r="88" spans="1:23" ht="18" customHeight="1">
      <c r="A88" s="82">
        <v>76</v>
      </c>
      <c r="B88" s="82" t="str">
        <f t="shared" si="6"/>
        <v/>
      </c>
      <c r="C88" s="43" t="str">
        <f>IF(①【入力】別紙_職員一覧!C88="","",①【入力】別紙_職員一覧!C88)</f>
        <v/>
      </c>
      <c r="D88" s="43" t="str">
        <f>IF(①【入力】別紙_職員一覧!D88="","",①【入力】別紙_職員一覧!D88)</f>
        <v/>
      </c>
      <c r="E88" s="43" t="str">
        <f>IF(①【入力】別紙_職員一覧!E88="","",①【入力】別紙_職員一覧!E88)</f>
        <v/>
      </c>
      <c r="F88" s="43" t="str">
        <f>IF(①【入力】別紙_職員一覧!F88="","",①【入力】別紙_職員一覧!F88)</f>
        <v/>
      </c>
      <c r="G88" s="166" t="str">
        <f>IF(①【入力】別紙_職員一覧!G88="","",①【入力】別紙_職員一覧!G88)</f>
        <v/>
      </c>
      <c r="H88" s="166" t="str">
        <f>IF(①【入力】別紙_職員一覧!H88="","",①【入力】別紙_職員一覧!H88)</f>
        <v/>
      </c>
      <c r="I88" s="143" t="str">
        <f>IF(①【入力】別紙_職員一覧!I88="","",①【入力】別紙_職員一覧!I88)</f>
        <v/>
      </c>
      <c r="J88" s="167" t="str">
        <f>IF(①【入力】別紙_職員一覧!J88="","",①【入力】別紙_職員一覧!J88)</f>
        <v/>
      </c>
      <c r="K88" s="168" t="str">
        <f t="shared" si="5"/>
        <v/>
      </c>
      <c r="L88" s="43" t="str">
        <f>IF(①【入力】別紙_職員一覧!L88="","",①【入力】別紙_職員一覧!L88)</f>
        <v/>
      </c>
      <c r="M88" s="169" t="str">
        <f>IF(①【入力】別紙_職員一覧!M88="","",①【入力】別紙_職員一覧!M88)</f>
        <v/>
      </c>
      <c r="N88" s="161" t="str">
        <f>IF(J88="","",IF(OR(J88="1",J88="2"),VLOOKUP(J88,①【入力】就業規則等一覧!$B$32:$AD$33,26,FALSE),VLOOKUP(J88,①【入力】就業規則等一覧!$B$13:$AD$27,26,FALSE)))</f>
        <v/>
      </c>
      <c r="O88" s="170" t="str">
        <f t="shared" si="7"/>
        <v/>
      </c>
      <c r="P88" s="170" t="str">
        <f t="shared" si="8"/>
        <v/>
      </c>
      <c r="Q88" s="171" t="str">
        <f t="shared" si="9"/>
        <v/>
      </c>
      <c r="T88" s="83"/>
    </row>
    <row r="89" spans="1:23" ht="18" customHeight="1">
      <c r="A89" s="82">
        <v>77</v>
      </c>
      <c r="B89" s="82" t="str">
        <f t="shared" si="6"/>
        <v/>
      </c>
      <c r="C89" s="43" t="str">
        <f>IF(①【入力】別紙_職員一覧!C89="","",①【入力】別紙_職員一覧!C89)</f>
        <v/>
      </c>
      <c r="D89" s="43" t="str">
        <f>IF(①【入力】別紙_職員一覧!D89="","",①【入力】別紙_職員一覧!D89)</f>
        <v/>
      </c>
      <c r="E89" s="43" t="str">
        <f>IF(①【入力】別紙_職員一覧!E89="","",①【入力】別紙_職員一覧!E89)</f>
        <v/>
      </c>
      <c r="F89" s="43" t="str">
        <f>IF(①【入力】別紙_職員一覧!F89="","",①【入力】別紙_職員一覧!F89)</f>
        <v/>
      </c>
      <c r="G89" s="166" t="str">
        <f>IF(①【入力】別紙_職員一覧!G89="","",①【入力】別紙_職員一覧!G89)</f>
        <v/>
      </c>
      <c r="H89" s="166" t="str">
        <f>IF(①【入力】別紙_職員一覧!H89="","",①【入力】別紙_職員一覧!H89)</f>
        <v/>
      </c>
      <c r="I89" s="143" t="str">
        <f>IF(①【入力】別紙_職員一覧!I89="","",①【入力】別紙_職員一覧!I89)</f>
        <v/>
      </c>
      <c r="J89" s="167" t="str">
        <f>IF(①【入力】別紙_職員一覧!J89="","",①【入力】別紙_職員一覧!J89)</f>
        <v/>
      </c>
      <c r="K89" s="168" t="str">
        <f t="shared" si="5"/>
        <v/>
      </c>
      <c r="L89" s="43" t="str">
        <f>IF(①【入力】別紙_職員一覧!L89="","",①【入力】別紙_職員一覧!L89)</f>
        <v/>
      </c>
      <c r="M89" s="169" t="str">
        <f>IF(①【入力】別紙_職員一覧!M89="","",①【入力】別紙_職員一覧!M89)</f>
        <v/>
      </c>
      <c r="N89" s="161" t="str">
        <f>IF(J89="","",IF(OR(J89="1",J89="2"),VLOOKUP(J89,①【入力】就業規則等一覧!$B$32:$AD$33,26,FALSE),VLOOKUP(J89,①【入力】就業規則等一覧!$B$13:$AD$27,26,FALSE)))</f>
        <v/>
      </c>
      <c r="O89" s="170" t="str">
        <f t="shared" si="7"/>
        <v/>
      </c>
      <c r="P89" s="170" t="str">
        <f t="shared" si="8"/>
        <v/>
      </c>
      <c r="Q89" s="171" t="str">
        <f t="shared" si="9"/>
        <v/>
      </c>
      <c r="T89" s="83"/>
      <c r="W89" s="78"/>
    </row>
    <row r="90" spans="1:23" ht="18" customHeight="1">
      <c r="A90" s="82">
        <v>78</v>
      </c>
      <c r="B90" s="82" t="str">
        <f t="shared" si="6"/>
        <v/>
      </c>
      <c r="C90" s="43" t="str">
        <f>IF(①【入力】別紙_職員一覧!C90="","",①【入力】別紙_職員一覧!C90)</f>
        <v/>
      </c>
      <c r="D90" s="43" t="str">
        <f>IF(①【入力】別紙_職員一覧!D90="","",①【入力】別紙_職員一覧!D90)</f>
        <v/>
      </c>
      <c r="E90" s="43" t="str">
        <f>IF(①【入力】別紙_職員一覧!E90="","",①【入力】別紙_職員一覧!E90)</f>
        <v/>
      </c>
      <c r="F90" s="43" t="str">
        <f>IF(①【入力】別紙_職員一覧!F90="","",①【入力】別紙_職員一覧!F90)</f>
        <v/>
      </c>
      <c r="G90" s="166" t="str">
        <f>IF(①【入力】別紙_職員一覧!G90="","",①【入力】別紙_職員一覧!G90)</f>
        <v/>
      </c>
      <c r="H90" s="166" t="str">
        <f>IF(①【入力】別紙_職員一覧!H90="","",①【入力】別紙_職員一覧!H90)</f>
        <v/>
      </c>
      <c r="I90" s="143" t="str">
        <f>IF(①【入力】別紙_職員一覧!I90="","",①【入力】別紙_職員一覧!I90)</f>
        <v/>
      </c>
      <c r="J90" s="167" t="str">
        <f>IF(①【入力】別紙_職員一覧!J90="","",①【入力】別紙_職員一覧!J90)</f>
        <v/>
      </c>
      <c r="K90" s="168" t="str">
        <f t="shared" si="5"/>
        <v/>
      </c>
      <c r="L90" s="43" t="str">
        <f>IF(①【入力】別紙_職員一覧!L90="","",①【入力】別紙_職員一覧!L90)</f>
        <v/>
      </c>
      <c r="M90" s="169" t="str">
        <f>IF(①【入力】別紙_職員一覧!M90="","",①【入力】別紙_職員一覧!M90)</f>
        <v/>
      </c>
      <c r="N90" s="161" t="str">
        <f>IF(J90="","",IF(OR(J90="1",J90="2"),VLOOKUP(J90,①【入力】就業規則等一覧!$B$32:$AD$33,26,FALSE),VLOOKUP(J90,①【入力】就業規則等一覧!$B$13:$AD$27,26,FALSE)))</f>
        <v/>
      </c>
      <c r="O90" s="170" t="str">
        <f t="shared" si="7"/>
        <v/>
      </c>
      <c r="P90" s="170" t="str">
        <f t="shared" si="8"/>
        <v/>
      </c>
      <c r="Q90" s="171" t="str">
        <f t="shared" si="9"/>
        <v/>
      </c>
      <c r="T90" s="83"/>
    </row>
    <row r="91" spans="1:23" ht="18" customHeight="1">
      <c r="A91" s="82">
        <v>79</v>
      </c>
      <c r="B91" s="82" t="str">
        <f t="shared" si="6"/>
        <v/>
      </c>
      <c r="C91" s="43" t="str">
        <f>IF(①【入力】別紙_職員一覧!C91="","",①【入力】別紙_職員一覧!C91)</f>
        <v/>
      </c>
      <c r="D91" s="43" t="str">
        <f>IF(①【入力】別紙_職員一覧!D91="","",①【入力】別紙_職員一覧!D91)</f>
        <v/>
      </c>
      <c r="E91" s="43" t="str">
        <f>IF(①【入力】別紙_職員一覧!E91="","",①【入力】別紙_職員一覧!E91)</f>
        <v/>
      </c>
      <c r="F91" s="43" t="str">
        <f>IF(①【入力】別紙_職員一覧!F91="","",①【入力】別紙_職員一覧!F91)</f>
        <v/>
      </c>
      <c r="G91" s="166" t="str">
        <f>IF(①【入力】別紙_職員一覧!G91="","",①【入力】別紙_職員一覧!G91)</f>
        <v/>
      </c>
      <c r="H91" s="166" t="str">
        <f>IF(①【入力】別紙_職員一覧!H91="","",①【入力】別紙_職員一覧!H91)</f>
        <v/>
      </c>
      <c r="I91" s="143" t="str">
        <f>IF(①【入力】別紙_職員一覧!I91="","",①【入力】別紙_職員一覧!I91)</f>
        <v/>
      </c>
      <c r="J91" s="167" t="str">
        <f>IF(①【入力】別紙_職員一覧!J91="","",①【入力】別紙_職員一覧!J91)</f>
        <v/>
      </c>
      <c r="K91" s="168" t="str">
        <f t="shared" si="5"/>
        <v/>
      </c>
      <c r="L91" s="43" t="str">
        <f>IF(①【入力】別紙_職員一覧!L91="","",①【入力】別紙_職員一覧!L91)</f>
        <v/>
      </c>
      <c r="M91" s="169" t="str">
        <f>IF(①【入力】別紙_職員一覧!M91="","",①【入力】別紙_職員一覧!M91)</f>
        <v/>
      </c>
      <c r="N91" s="161" t="str">
        <f>IF(J91="","",IF(OR(J91="1",J91="2"),VLOOKUP(J91,①【入力】就業規則等一覧!$B$32:$AD$33,26,FALSE),VLOOKUP(J91,①【入力】就業規則等一覧!$B$13:$AD$27,26,FALSE)))</f>
        <v/>
      </c>
      <c r="O91" s="170" t="str">
        <f t="shared" si="7"/>
        <v/>
      </c>
      <c r="P91" s="170" t="str">
        <f t="shared" si="8"/>
        <v/>
      </c>
      <c r="Q91" s="171" t="str">
        <f t="shared" si="9"/>
        <v/>
      </c>
      <c r="T91" s="83"/>
    </row>
    <row r="92" spans="1:23" ht="18" customHeight="1">
      <c r="A92" s="82">
        <v>80</v>
      </c>
      <c r="B92" s="82" t="str">
        <f t="shared" si="6"/>
        <v/>
      </c>
      <c r="C92" s="43" t="str">
        <f>IF(①【入力】別紙_職員一覧!C92="","",①【入力】別紙_職員一覧!C92)</f>
        <v/>
      </c>
      <c r="D92" s="43" t="str">
        <f>IF(①【入力】別紙_職員一覧!D92="","",①【入力】別紙_職員一覧!D92)</f>
        <v/>
      </c>
      <c r="E92" s="43" t="str">
        <f>IF(①【入力】別紙_職員一覧!E92="","",①【入力】別紙_職員一覧!E92)</f>
        <v/>
      </c>
      <c r="F92" s="43" t="str">
        <f>IF(①【入力】別紙_職員一覧!F92="","",①【入力】別紙_職員一覧!F92)</f>
        <v/>
      </c>
      <c r="G92" s="166" t="str">
        <f>IF(①【入力】別紙_職員一覧!G92="","",①【入力】別紙_職員一覧!G92)</f>
        <v/>
      </c>
      <c r="H92" s="166" t="str">
        <f>IF(①【入力】別紙_職員一覧!H92="","",①【入力】別紙_職員一覧!H92)</f>
        <v/>
      </c>
      <c r="I92" s="143" t="str">
        <f>IF(①【入力】別紙_職員一覧!I92="","",①【入力】別紙_職員一覧!I92)</f>
        <v/>
      </c>
      <c r="J92" s="167" t="str">
        <f>IF(①【入力】別紙_職員一覧!J92="","",①【入力】別紙_職員一覧!J92)</f>
        <v/>
      </c>
      <c r="K92" s="168" t="str">
        <f t="shared" si="5"/>
        <v/>
      </c>
      <c r="L92" s="43" t="str">
        <f>IF(①【入力】別紙_職員一覧!L92="","",①【入力】別紙_職員一覧!L92)</f>
        <v/>
      </c>
      <c r="M92" s="169" t="str">
        <f>IF(①【入力】別紙_職員一覧!M92="","",①【入力】別紙_職員一覧!M92)</f>
        <v/>
      </c>
      <c r="N92" s="161" t="str">
        <f>IF(J92="","",IF(OR(J92="1",J92="2"),VLOOKUP(J92,①【入力】就業規則等一覧!$B$32:$AD$33,26,FALSE),VLOOKUP(J92,①【入力】就業規則等一覧!$B$13:$AD$27,26,FALSE)))</f>
        <v/>
      </c>
      <c r="O92" s="170" t="str">
        <f t="shared" si="7"/>
        <v/>
      </c>
      <c r="P92" s="170" t="str">
        <f t="shared" si="8"/>
        <v/>
      </c>
      <c r="Q92" s="171" t="str">
        <f t="shared" si="9"/>
        <v/>
      </c>
      <c r="T92" s="83"/>
    </row>
    <row r="93" spans="1:23" ht="18" customHeight="1">
      <c r="A93" s="82">
        <v>81</v>
      </c>
      <c r="B93" s="82" t="str">
        <f t="shared" si="6"/>
        <v/>
      </c>
      <c r="C93" s="43" t="str">
        <f>IF(①【入力】別紙_職員一覧!C93="","",①【入力】別紙_職員一覧!C93)</f>
        <v/>
      </c>
      <c r="D93" s="43" t="str">
        <f>IF(①【入力】別紙_職員一覧!D93="","",①【入力】別紙_職員一覧!D93)</f>
        <v/>
      </c>
      <c r="E93" s="43" t="str">
        <f>IF(①【入力】別紙_職員一覧!E93="","",①【入力】別紙_職員一覧!E93)</f>
        <v/>
      </c>
      <c r="F93" s="43" t="str">
        <f>IF(①【入力】別紙_職員一覧!F93="","",①【入力】別紙_職員一覧!F93)</f>
        <v/>
      </c>
      <c r="G93" s="166" t="str">
        <f>IF(①【入力】別紙_職員一覧!G93="","",①【入力】別紙_職員一覧!G93)</f>
        <v/>
      </c>
      <c r="H93" s="166" t="str">
        <f>IF(①【入力】別紙_職員一覧!H93="","",①【入力】別紙_職員一覧!H93)</f>
        <v/>
      </c>
      <c r="I93" s="143" t="str">
        <f>IF(①【入力】別紙_職員一覧!I93="","",①【入力】別紙_職員一覧!I93)</f>
        <v/>
      </c>
      <c r="J93" s="167" t="str">
        <f>IF(①【入力】別紙_職員一覧!J93="","",①【入力】別紙_職員一覧!J93)</f>
        <v/>
      </c>
      <c r="K93" s="168" t="str">
        <f t="shared" si="5"/>
        <v/>
      </c>
      <c r="L93" s="43" t="str">
        <f>IF(①【入力】別紙_職員一覧!L93="","",①【入力】別紙_職員一覧!L93)</f>
        <v/>
      </c>
      <c r="M93" s="169" t="str">
        <f>IF(①【入力】別紙_職員一覧!M93="","",①【入力】別紙_職員一覧!M93)</f>
        <v/>
      </c>
      <c r="N93" s="161" t="str">
        <f>IF(J93="","",IF(OR(J93="1",J93="2"),VLOOKUP(J93,①【入力】就業規則等一覧!$B$32:$AD$33,26,FALSE),VLOOKUP(J93,①【入力】就業規則等一覧!$B$13:$AD$27,26,FALSE)))</f>
        <v/>
      </c>
      <c r="O93" s="170" t="str">
        <f t="shared" si="7"/>
        <v/>
      </c>
      <c r="P93" s="170" t="str">
        <f t="shared" si="8"/>
        <v/>
      </c>
      <c r="Q93" s="171" t="str">
        <f t="shared" si="9"/>
        <v/>
      </c>
      <c r="T93" s="83"/>
    </row>
    <row r="94" spans="1:23" ht="18" customHeight="1">
      <c r="A94" s="82">
        <v>82</v>
      </c>
      <c r="B94" s="82" t="str">
        <f t="shared" si="6"/>
        <v/>
      </c>
      <c r="C94" s="43" t="str">
        <f>IF(①【入力】別紙_職員一覧!C94="","",①【入力】別紙_職員一覧!C94)</f>
        <v/>
      </c>
      <c r="D94" s="43" t="str">
        <f>IF(①【入力】別紙_職員一覧!D94="","",①【入力】別紙_職員一覧!D94)</f>
        <v/>
      </c>
      <c r="E94" s="43" t="str">
        <f>IF(①【入力】別紙_職員一覧!E94="","",①【入力】別紙_職員一覧!E94)</f>
        <v/>
      </c>
      <c r="F94" s="43" t="str">
        <f>IF(①【入力】別紙_職員一覧!F94="","",①【入力】別紙_職員一覧!F94)</f>
        <v/>
      </c>
      <c r="G94" s="166" t="str">
        <f>IF(①【入力】別紙_職員一覧!G94="","",①【入力】別紙_職員一覧!G94)</f>
        <v/>
      </c>
      <c r="H94" s="166" t="str">
        <f>IF(①【入力】別紙_職員一覧!H94="","",①【入力】別紙_職員一覧!H94)</f>
        <v/>
      </c>
      <c r="I94" s="143" t="str">
        <f>IF(①【入力】別紙_職員一覧!I94="","",①【入力】別紙_職員一覧!I94)</f>
        <v/>
      </c>
      <c r="J94" s="167" t="str">
        <f>IF(①【入力】別紙_職員一覧!J94="","",①【入力】別紙_職員一覧!J94)</f>
        <v/>
      </c>
      <c r="K94" s="168" t="str">
        <f t="shared" si="5"/>
        <v/>
      </c>
      <c r="L94" s="43" t="str">
        <f>IF(①【入力】別紙_職員一覧!L94="","",①【入力】別紙_職員一覧!L94)</f>
        <v/>
      </c>
      <c r="M94" s="169" t="str">
        <f>IF(①【入力】別紙_職員一覧!M94="","",①【入力】別紙_職員一覧!M94)</f>
        <v/>
      </c>
      <c r="N94" s="161" t="str">
        <f>IF(J94="","",IF(OR(J94="1",J94="2"),VLOOKUP(J94,①【入力】就業規則等一覧!$B$32:$AD$33,26,FALSE),VLOOKUP(J94,①【入力】就業規則等一覧!$B$13:$AD$27,26,FALSE)))</f>
        <v/>
      </c>
      <c r="O94" s="170" t="str">
        <f t="shared" si="7"/>
        <v/>
      </c>
      <c r="P94" s="170" t="str">
        <f t="shared" si="8"/>
        <v/>
      </c>
      <c r="Q94" s="171" t="str">
        <f t="shared" si="9"/>
        <v/>
      </c>
      <c r="T94" s="83"/>
    </row>
    <row r="95" spans="1:23" ht="18" customHeight="1">
      <c r="A95" s="82">
        <v>83</v>
      </c>
      <c r="B95" s="82" t="str">
        <f t="shared" si="6"/>
        <v/>
      </c>
      <c r="C95" s="43" t="str">
        <f>IF(①【入力】別紙_職員一覧!C95="","",①【入力】別紙_職員一覧!C95)</f>
        <v/>
      </c>
      <c r="D95" s="43" t="str">
        <f>IF(①【入力】別紙_職員一覧!D95="","",①【入力】別紙_職員一覧!D95)</f>
        <v/>
      </c>
      <c r="E95" s="43" t="str">
        <f>IF(①【入力】別紙_職員一覧!E95="","",①【入力】別紙_職員一覧!E95)</f>
        <v/>
      </c>
      <c r="F95" s="43" t="str">
        <f>IF(①【入力】別紙_職員一覧!F95="","",①【入力】別紙_職員一覧!F95)</f>
        <v/>
      </c>
      <c r="G95" s="166" t="str">
        <f>IF(①【入力】別紙_職員一覧!G95="","",①【入力】別紙_職員一覧!G95)</f>
        <v/>
      </c>
      <c r="H95" s="166" t="str">
        <f>IF(①【入力】別紙_職員一覧!H95="","",①【入力】別紙_職員一覧!H95)</f>
        <v/>
      </c>
      <c r="I95" s="143" t="str">
        <f>IF(①【入力】別紙_職員一覧!I95="","",①【入力】別紙_職員一覧!I95)</f>
        <v/>
      </c>
      <c r="J95" s="167" t="str">
        <f>IF(①【入力】別紙_職員一覧!J95="","",①【入力】別紙_職員一覧!J95)</f>
        <v/>
      </c>
      <c r="K95" s="168" t="str">
        <f t="shared" si="5"/>
        <v/>
      </c>
      <c r="L95" s="43" t="str">
        <f>IF(①【入力】別紙_職員一覧!L95="","",①【入力】別紙_職員一覧!L95)</f>
        <v/>
      </c>
      <c r="M95" s="169" t="str">
        <f>IF(①【入力】別紙_職員一覧!M95="","",①【入力】別紙_職員一覧!M95)</f>
        <v/>
      </c>
      <c r="N95" s="161" t="str">
        <f>IF(J95="","",IF(OR(J95="1",J95="2"),VLOOKUP(J95,①【入力】就業規則等一覧!$B$32:$AD$33,26,FALSE),VLOOKUP(J95,①【入力】就業規則等一覧!$B$13:$AD$27,26,FALSE)))</f>
        <v/>
      </c>
      <c r="O95" s="170" t="str">
        <f t="shared" si="7"/>
        <v/>
      </c>
      <c r="P95" s="170" t="str">
        <f t="shared" si="8"/>
        <v/>
      </c>
      <c r="Q95" s="171" t="str">
        <f t="shared" si="9"/>
        <v/>
      </c>
      <c r="T95" s="83"/>
    </row>
    <row r="96" spans="1:23" ht="18" customHeight="1">
      <c r="A96" s="82">
        <v>84</v>
      </c>
      <c r="B96" s="82" t="str">
        <f t="shared" si="6"/>
        <v/>
      </c>
      <c r="C96" s="43" t="str">
        <f>IF(①【入力】別紙_職員一覧!C96="","",①【入力】別紙_職員一覧!C96)</f>
        <v/>
      </c>
      <c r="D96" s="43" t="str">
        <f>IF(①【入力】別紙_職員一覧!D96="","",①【入力】別紙_職員一覧!D96)</f>
        <v/>
      </c>
      <c r="E96" s="43" t="str">
        <f>IF(①【入力】別紙_職員一覧!E96="","",①【入力】別紙_職員一覧!E96)</f>
        <v/>
      </c>
      <c r="F96" s="43" t="str">
        <f>IF(①【入力】別紙_職員一覧!F96="","",①【入力】別紙_職員一覧!F96)</f>
        <v/>
      </c>
      <c r="G96" s="166" t="str">
        <f>IF(①【入力】別紙_職員一覧!G96="","",①【入力】別紙_職員一覧!G96)</f>
        <v/>
      </c>
      <c r="H96" s="166" t="str">
        <f>IF(①【入力】別紙_職員一覧!H96="","",①【入力】別紙_職員一覧!H96)</f>
        <v/>
      </c>
      <c r="I96" s="143" t="str">
        <f>IF(①【入力】別紙_職員一覧!I96="","",①【入力】別紙_職員一覧!I96)</f>
        <v/>
      </c>
      <c r="J96" s="167" t="str">
        <f>IF(①【入力】別紙_職員一覧!J96="","",①【入力】別紙_職員一覧!J96)</f>
        <v/>
      </c>
      <c r="K96" s="168" t="str">
        <f t="shared" si="5"/>
        <v/>
      </c>
      <c r="L96" s="43" t="str">
        <f>IF(①【入力】別紙_職員一覧!L96="","",①【入力】別紙_職員一覧!L96)</f>
        <v/>
      </c>
      <c r="M96" s="169" t="str">
        <f>IF(①【入力】別紙_職員一覧!M96="","",①【入力】別紙_職員一覧!M96)</f>
        <v/>
      </c>
      <c r="N96" s="161" t="str">
        <f>IF(J96="","",IF(OR(J96="1",J96="2"),VLOOKUP(J96,①【入力】就業規則等一覧!$B$32:$AD$33,26,FALSE),VLOOKUP(J96,①【入力】就業規則等一覧!$B$13:$AD$27,26,FALSE)))</f>
        <v/>
      </c>
      <c r="O96" s="170" t="str">
        <f t="shared" si="7"/>
        <v/>
      </c>
      <c r="P96" s="170" t="str">
        <f t="shared" si="8"/>
        <v/>
      </c>
      <c r="Q96" s="171" t="str">
        <f t="shared" si="9"/>
        <v/>
      </c>
      <c r="T96" s="83"/>
    </row>
    <row r="97" spans="1:23" ht="18" customHeight="1">
      <c r="A97" s="82">
        <v>85</v>
      </c>
      <c r="B97" s="82" t="str">
        <f t="shared" si="6"/>
        <v/>
      </c>
      <c r="C97" s="43" t="str">
        <f>IF(①【入力】別紙_職員一覧!C97="","",①【入力】別紙_職員一覧!C97)</f>
        <v/>
      </c>
      <c r="D97" s="43" t="str">
        <f>IF(①【入力】別紙_職員一覧!D97="","",①【入力】別紙_職員一覧!D97)</f>
        <v/>
      </c>
      <c r="E97" s="43" t="str">
        <f>IF(①【入力】別紙_職員一覧!E97="","",①【入力】別紙_職員一覧!E97)</f>
        <v/>
      </c>
      <c r="F97" s="43" t="str">
        <f>IF(①【入力】別紙_職員一覧!F97="","",①【入力】別紙_職員一覧!F97)</f>
        <v/>
      </c>
      <c r="G97" s="166" t="str">
        <f>IF(①【入力】別紙_職員一覧!G97="","",①【入力】別紙_職員一覧!G97)</f>
        <v/>
      </c>
      <c r="H97" s="166" t="str">
        <f>IF(①【入力】別紙_職員一覧!H97="","",①【入力】別紙_職員一覧!H97)</f>
        <v/>
      </c>
      <c r="I97" s="143" t="str">
        <f>IF(①【入力】別紙_職員一覧!I97="","",①【入力】別紙_職員一覧!I97)</f>
        <v/>
      </c>
      <c r="J97" s="167" t="str">
        <f>IF(①【入力】別紙_職員一覧!J97="","",①【入力】別紙_職員一覧!J97)</f>
        <v/>
      </c>
      <c r="K97" s="168" t="str">
        <f t="shared" si="5"/>
        <v/>
      </c>
      <c r="L97" s="43" t="str">
        <f>IF(①【入力】別紙_職員一覧!L97="","",①【入力】別紙_職員一覧!L97)</f>
        <v/>
      </c>
      <c r="M97" s="169" t="str">
        <f>IF(①【入力】別紙_職員一覧!M97="","",①【入力】別紙_職員一覧!M97)</f>
        <v/>
      </c>
      <c r="N97" s="161" t="str">
        <f>IF(J97="","",IF(OR(J97="1",J97="2"),VLOOKUP(J97,①【入力】就業規則等一覧!$B$32:$AD$33,26,FALSE),VLOOKUP(J97,①【入力】就業規則等一覧!$B$13:$AD$27,26,FALSE)))</f>
        <v/>
      </c>
      <c r="O97" s="170" t="str">
        <f t="shared" si="7"/>
        <v/>
      </c>
      <c r="P97" s="170" t="str">
        <f t="shared" si="8"/>
        <v/>
      </c>
      <c r="Q97" s="171" t="str">
        <f t="shared" si="9"/>
        <v/>
      </c>
      <c r="T97" s="83"/>
    </row>
    <row r="98" spans="1:23" ht="18.75" customHeight="1">
      <c r="A98" s="82">
        <v>86</v>
      </c>
      <c r="B98" s="82" t="str">
        <f t="shared" si="6"/>
        <v/>
      </c>
      <c r="C98" s="43" t="str">
        <f>IF(①【入力】別紙_職員一覧!C98="","",①【入力】別紙_職員一覧!C98)</f>
        <v/>
      </c>
      <c r="D98" s="43" t="str">
        <f>IF(①【入力】別紙_職員一覧!D98="","",①【入力】別紙_職員一覧!D98)</f>
        <v/>
      </c>
      <c r="E98" s="43" t="str">
        <f>IF(①【入力】別紙_職員一覧!E98="","",①【入力】別紙_職員一覧!E98)</f>
        <v/>
      </c>
      <c r="F98" s="43" t="str">
        <f>IF(①【入力】別紙_職員一覧!F98="","",①【入力】別紙_職員一覧!F98)</f>
        <v/>
      </c>
      <c r="G98" s="166" t="str">
        <f>IF(①【入力】別紙_職員一覧!G98="","",①【入力】別紙_職員一覧!G98)</f>
        <v/>
      </c>
      <c r="H98" s="166" t="str">
        <f>IF(①【入力】別紙_職員一覧!H98="","",①【入力】別紙_職員一覧!H98)</f>
        <v/>
      </c>
      <c r="I98" s="143" t="str">
        <f>IF(①【入力】別紙_職員一覧!I98="","",①【入力】別紙_職員一覧!I98)</f>
        <v/>
      </c>
      <c r="J98" s="167" t="str">
        <f>IF(①【入力】別紙_職員一覧!J98="","",①【入力】別紙_職員一覧!J98)</f>
        <v/>
      </c>
      <c r="K98" s="168" t="str">
        <f t="shared" si="5"/>
        <v/>
      </c>
      <c r="L98" s="43" t="str">
        <f>IF(①【入力】別紙_職員一覧!L98="","",①【入力】別紙_職員一覧!L98)</f>
        <v/>
      </c>
      <c r="M98" s="169" t="str">
        <f>IF(①【入力】別紙_職員一覧!M98="","",①【入力】別紙_職員一覧!M98)</f>
        <v/>
      </c>
      <c r="N98" s="161" t="str">
        <f>IF(J98="","",IF(OR(J98="1",J98="2"),VLOOKUP(J98,①【入力】就業規則等一覧!$B$32:$AD$33,26,FALSE),VLOOKUP(J98,①【入力】就業規則等一覧!$B$13:$AD$27,26,FALSE)))</f>
        <v/>
      </c>
      <c r="O98" s="170" t="str">
        <f t="shared" si="7"/>
        <v/>
      </c>
      <c r="P98" s="170" t="str">
        <f t="shared" si="8"/>
        <v/>
      </c>
      <c r="Q98" s="171" t="str">
        <f t="shared" si="9"/>
        <v/>
      </c>
      <c r="T98" s="83"/>
    </row>
    <row r="99" spans="1:23" ht="18.75" customHeight="1">
      <c r="A99" s="82">
        <v>87</v>
      </c>
      <c r="B99" s="82" t="str">
        <f t="shared" si="6"/>
        <v/>
      </c>
      <c r="C99" s="43" t="str">
        <f>IF(①【入力】別紙_職員一覧!C99="","",①【入力】別紙_職員一覧!C99)</f>
        <v/>
      </c>
      <c r="D99" s="43" t="str">
        <f>IF(①【入力】別紙_職員一覧!D99="","",①【入力】別紙_職員一覧!D99)</f>
        <v/>
      </c>
      <c r="E99" s="43" t="str">
        <f>IF(①【入力】別紙_職員一覧!E99="","",①【入力】別紙_職員一覧!E99)</f>
        <v/>
      </c>
      <c r="F99" s="43" t="str">
        <f>IF(①【入力】別紙_職員一覧!F99="","",①【入力】別紙_職員一覧!F99)</f>
        <v/>
      </c>
      <c r="G99" s="166" t="str">
        <f>IF(①【入力】別紙_職員一覧!G99="","",①【入力】別紙_職員一覧!G99)</f>
        <v/>
      </c>
      <c r="H99" s="166" t="str">
        <f>IF(①【入力】別紙_職員一覧!H99="","",①【入力】別紙_職員一覧!H99)</f>
        <v/>
      </c>
      <c r="I99" s="143" t="str">
        <f>IF(①【入力】別紙_職員一覧!I99="","",①【入力】別紙_職員一覧!I99)</f>
        <v/>
      </c>
      <c r="J99" s="167" t="str">
        <f>IF(①【入力】別紙_職員一覧!J99="","",①【入力】別紙_職員一覧!J99)</f>
        <v/>
      </c>
      <c r="K99" s="168" t="str">
        <f t="shared" si="5"/>
        <v/>
      </c>
      <c r="L99" s="43" t="str">
        <f>IF(①【入力】別紙_職員一覧!L99="","",①【入力】別紙_職員一覧!L99)</f>
        <v/>
      </c>
      <c r="M99" s="169" t="str">
        <f>IF(①【入力】別紙_職員一覧!M99="","",①【入力】別紙_職員一覧!M99)</f>
        <v/>
      </c>
      <c r="N99" s="161" t="str">
        <f>IF(J99="","",IF(OR(J99="1",J99="2"),VLOOKUP(J99,①【入力】就業規則等一覧!$B$32:$AD$33,26,FALSE),VLOOKUP(J99,①【入力】就業規則等一覧!$B$13:$AD$27,26,FALSE)))</f>
        <v/>
      </c>
      <c r="O99" s="170" t="str">
        <f t="shared" si="7"/>
        <v/>
      </c>
      <c r="P99" s="170" t="str">
        <f t="shared" si="8"/>
        <v/>
      </c>
      <c r="Q99" s="171" t="str">
        <f t="shared" si="9"/>
        <v/>
      </c>
      <c r="T99" s="83"/>
    </row>
    <row r="100" spans="1:23" ht="18.75" customHeight="1">
      <c r="A100" s="82">
        <v>88</v>
      </c>
      <c r="B100" s="82" t="str">
        <f t="shared" si="6"/>
        <v/>
      </c>
      <c r="C100" s="43" t="str">
        <f>IF(①【入力】別紙_職員一覧!C100="","",①【入力】別紙_職員一覧!C100)</f>
        <v/>
      </c>
      <c r="D100" s="43" t="str">
        <f>IF(①【入力】別紙_職員一覧!D100="","",①【入力】別紙_職員一覧!D100)</f>
        <v/>
      </c>
      <c r="E100" s="43" t="str">
        <f>IF(①【入力】別紙_職員一覧!E100="","",①【入力】別紙_職員一覧!E100)</f>
        <v/>
      </c>
      <c r="F100" s="43" t="str">
        <f>IF(①【入力】別紙_職員一覧!F100="","",①【入力】別紙_職員一覧!F100)</f>
        <v/>
      </c>
      <c r="G100" s="166" t="str">
        <f>IF(①【入力】別紙_職員一覧!G100="","",①【入力】別紙_職員一覧!G100)</f>
        <v/>
      </c>
      <c r="H100" s="166" t="str">
        <f>IF(①【入力】別紙_職員一覧!H100="","",①【入力】別紙_職員一覧!H100)</f>
        <v/>
      </c>
      <c r="I100" s="143" t="str">
        <f>IF(①【入力】別紙_職員一覧!I100="","",①【入力】別紙_職員一覧!I100)</f>
        <v/>
      </c>
      <c r="J100" s="167" t="str">
        <f>IF(①【入力】別紙_職員一覧!J100="","",①【入力】別紙_職員一覧!J100)</f>
        <v/>
      </c>
      <c r="K100" s="168" t="str">
        <f t="shared" si="5"/>
        <v/>
      </c>
      <c r="L100" s="43" t="str">
        <f>IF(①【入力】別紙_職員一覧!L100="","",①【入力】別紙_職員一覧!L100)</f>
        <v/>
      </c>
      <c r="M100" s="169" t="str">
        <f>IF(①【入力】別紙_職員一覧!M100="","",①【入力】別紙_職員一覧!M100)</f>
        <v/>
      </c>
      <c r="N100" s="161" t="str">
        <f>IF(J100="","",IF(OR(J100="1",J100="2"),VLOOKUP(J100,①【入力】就業規則等一覧!$B$32:$AD$33,26,FALSE),VLOOKUP(J100,①【入力】就業規則等一覧!$B$13:$AD$27,26,FALSE)))</f>
        <v/>
      </c>
      <c r="O100" s="170" t="str">
        <f t="shared" si="7"/>
        <v/>
      </c>
      <c r="P100" s="170" t="str">
        <f t="shared" si="8"/>
        <v/>
      </c>
      <c r="Q100" s="171" t="str">
        <f t="shared" si="9"/>
        <v/>
      </c>
      <c r="T100" s="83"/>
    </row>
    <row r="101" spans="1:23" ht="18.75" customHeight="1">
      <c r="A101" s="82">
        <v>89</v>
      </c>
      <c r="B101" s="82" t="str">
        <f t="shared" si="6"/>
        <v/>
      </c>
      <c r="C101" s="43" t="str">
        <f>IF(①【入力】別紙_職員一覧!C101="","",①【入力】別紙_職員一覧!C101)</f>
        <v/>
      </c>
      <c r="D101" s="43" t="str">
        <f>IF(①【入力】別紙_職員一覧!D101="","",①【入力】別紙_職員一覧!D101)</f>
        <v/>
      </c>
      <c r="E101" s="43" t="str">
        <f>IF(①【入力】別紙_職員一覧!E101="","",①【入力】別紙_職員一覧!E101)</f>
        <v/>
      </c>
      <c r="F101" s="43" t="str">
        <f>IF(①【入力】別紙_職員一覧!F101="","",①【入力】別紙_職員一覧!F101)</f>
        <v/>
      </c>
      <c r="G101" s="166" t="str">
        <f>IF(①【入力】別紙_職員一覧!G101="","",①【入力】別紙_職員一覧!G101)</f>
        <v/>
      </c>
      <c r="H101" s="166" t="str">
        <f>IF(①【入力】別紙_職員一覧!H101="","",①【入力】別紙_職員一覧!H101)</f>
        <v/>
      </c>
      <c r="I101" s="143" t="str">
        <f>IF(①【入力】別紙_職員一覧!I101="","",①【入力】別紙_職員一覧!I101)</f>
        <v/>
      </c>
      <c r="J101" s="167" t="str">
        <f>IF(①【入力】別紙_職員一覧!J101="","",①【入力】別紙_職員一覧!J101)</f>
        <v/>
      </c>
      <c r="K101" s="168" t="str">
        <f t="shared" si="5"/>
        <v/>
      </c>
      <c r="L101" s="43" t="str">
        <f>IF(①【入力】別紙_職員一覧!L101="","",①【入力】別紙_職員一覧!L101)</f>
        <v/>
      </c>
      <c r="M101" s="169" t="str">
        <f>IF(①【入力】別紙_職員一覧!M101="","",①【入力】別紙_職員一覧!M101)</f>
        <v/>
      </c>
      <c r="N101" s="161" t="str">
        <f>IF(J101="","",IF(OR(J101="1",J101="2"),VLOOKUP(J101,①【入力】就業規則等一覧!$B$32:$AD$33,26,FALSE),VLOOKUP(J101,①【入力】就業規則等一覧!$B$13:$AD$27,26,FALSE)))</f>
        <v/>
      </c>
      <c r="O101" s="170" t="str">
        <f t="shared" si="7"/>
        <v/>
      </c>
      <c r="P101" s="170" t="str">
        <f t="shared" si="8"/>
        <v/>
      </c>
      <c r="Q101" s="171" t="str">
        <f t="shared" si="9"/>
        <v/>
      </c>
      <c r="T101" s="83"/>
    </row>
    <row r="102" spans="1:23" ht="18.75" customHeight="1">
      <c r="A102" s="82">
        <v>90</v>
      </c>
      <c r="B102" s="82" t="str">
        <f t="shared" si="6"/>
        <v/>
      </c>
      <c r="C102" s="43" t="str">
        <f>IF(①【入力】別紙_職員一覧!C102="","",①【入力】別紙_職員一覧!C102)</f>
        <v/>
      </c>
      <c r="D102" s="43" t="str">
        <f>IF(①【入力】別紙_職員一覧!D102="","",①【入力】別紙_職員一覧!D102)</f>
        <v/>
      </c>
      <c r="E102" s="43" t="str">
        <f>IF(①【入力】別紙_職員一覧!E102="","",①【入力】別紙_職員一覧!E102)</f>
        <v/>
      </c>
      <c r="F102" s="43" t="str">
        <f>IF(①【入力】別紙_職員一覧!F102="","",①【入力】別紙_職員一覧!F102)</f>
        <v/>
      </c>
      <c r="G102" s="166" t="str">
        <f>IF(①【入力】別紙_職員一覧!G102="","",①【入力】別紙_職員一覧!G102)</f>
        <v/>
      </c>
      <c r="H102" s="166" t="str">
        <f>IF(①【入力】別紙_職員一覧!H102="","",①【入力】別紙_職員一覧!H102)</f>
        <v/>
      </c>
      <c r="I102" s="143" t="str">
        <f>IF(①【入力】別紙_職員一覧!I102="","",①【入力】別紙_職員一覧!I102)</f>
        <v/>
      </c>
      <c r="J102" s="167" t="str">
        <f>IF(①【入力】別紙_職員一覧!J102="","",①【入力】別紙_職員一覧!J102)</f>
        <v/>
      </c>
      <c r="K102" s="168" t="str">
        <f t="shared" si="5"/>
        <v/>
      </c>
      <c r="L102" s="43" t="str">
        <f>IF(①【入力】別紙_職員一覧!L102="","",①【入力】別紙_職員一覧!L102)</f>
        <v/>
      </c>
      <c r="M102" s="169" t="str">
        <f>IF(①【入力】別紙_職員一覧!M102="","",①【入力】別紙_職員一覧!M102)</f>
        <v/>
      </c>
      <c r="N102" s="161" t="str">
        <f>IF(J102="","",IF(OR(J102="1",J102="2"),VLOOKUP(J102,①【入力】就業規則等一覧!$B$32:$AD$33,26,FALSE),VLOOKUP(J102,①【入力】就業規則等一覧!$B$13:$AD$27,26,FALSE)))</f>
        <v/>
      </c>
      <c r="O102" s="170" t="str">
        <f t="shared" si="7"/>
        <v/>
      </c>
      <c r="P102" s="170" t="str">
        <f t="shared" si="8"/>
        <v/>
      </c>
      <c r="Q102" s="171" t="str">
        <f t="shared" si="9"/>
        <v/>
      </c>
      <c r="T102" s="83"/>
      <c r="W102" s="78"/>
    </row>
    <row r="103" spans="1:23" ht="18.75" customHeight="1">
      <c r="A103" s="82">
        <v>91</v>
      </c>
      <c r="B103" s="82" t="str">
        <f t="shared" si="6"/>
        <v/>
      </c>
      <c r="C103" s="43" t="str">
        <f>IF(①【入力】別紙_職員一覧!C103="","",①【入力】別紙_職員一覧!C103)</f>
        <v/>
      </c>
      <c r="D103" s="43" t="str">
        <f>IF(①【入力】別紙_職員一覧!D103="","",①【入力】別紙_職員一覧!D103)</f>
        <v/>
      </c>
      <c r="E103" s="43" t="str">
        <f>IF(①【入力】別紙_職員一覧!E103="","",①【入力】別紙_職員一覧!E103)</f>
        <v/>
      </c>
      <c r="F103" s="43" t="str">
        <f>IF(①【入力】別紙_職員一覧!F103="","",①【入力】別紙_職員一覧!F103)</f>
        <v/>
      </c>
      <c r="G103" s="166" t="str">
        <f>IF(①【入力】別紙_職員一覧!G103="","",①【入力】別紙_職員一覧!G103)</f>
        <v/>
      </c>
      <c r="H103" s="166" t="str">
        <f>IF(①【入力】別紙_職員一覧!H103="","",①【入力】別紙_職員一覧!H103)</f>
        <v/>
      </c>
      <c r="I103" s="143" t="str">
        <f>IF(①【入力】別紙_職員一覧!I103="","",①【入力】別紙_職員一覧!I103)</f>
        <v/>
      </c>
      <c r="J103" s="167" t="str">
        <f>IF(①【入力】別紙_職員一覧!J103="","",①【入力】別紙_職員一覧!J103)</f>
        <v/>
      </c>
      <c r="K103" s="168" t="str">
        <f t="shared" si="5"/>
        <v/>
      </c>
      <c r="L103" s="43" t="str">
        <f>IF(①【入力】別紙_職員一覧!L103="","",①【入力】別紙_職員一覧!L103)</f>
        <v/>
      </c>
      <c r="M103" s="169" t="str">
        <f>IF(①【入力】別紙_職員一覧!M103="","",①【入力】別紙_職員一覧!M103)</f>
        <v/>
      </c>
      <c r="N103" s="161" t="str">
        <f>IF(J103="","",IF(OR(J103="1",J103="2"),VLOOKUP(J103,①【入力】就業規則等一覧!$B$32:$AD$33,26,FALSE),VLOOKUP(J103,①【入力】就業規則等一覧!$B$13:$AD$27,26,FALSE)))</f>
        <v/>
      </c>
      <c r="O103" s="170" t="str">
        <f t="shared" si="7"/>
        <v/>
      </c>
      <c r="P103" s="170" t="str">
        <f t="shared" si="8"/>
        <v/>
      </c>
      <c r="Q103" s="171" t="str">
        <f t="shared" si="9"/>
        <v/>
      </c>
      <c r="T103" s="83"/>
    </row>
    <row r="104" spans="1:23" ht="18.75" customHeight="1">
      <c r="A104" s="82">
        <v>92</v>
      </c>
      <c r="B104" s="82" t="str">
        <f t="shared" si="6"/>
        <v/>
      </c>
      <c r="C104" s="43" t="str">
        <f>IF(①【入力】別紙_職員一覧!C104="","",①【入力】別紙_職員一覧!C104)</f>
        <v/>
      </c>
      <c r="D104" s="43" t="str">
        <f>IF(①【入力】別紙_職員一覧!D104="","",①【入力】別紙_職員一覧!D104)</f>
        <v/>
      </c>
      <c r="E104" s="43" t="str">
        <f>IF(①【入力】別紙_職員一覧!E104="","",①【入力】別紙_職員一覧!E104)</f>
        <v/>
      </c>
      <c r="F104" s="43" t="str">
        <f>IF(①【入力】別紙_職員一覧!F104="","",①【入力】別紙_職員一覧!F104)</f>
        <v/>
      </c>
      <c r="G104" s="166" t="str">
        <f>IF(①【入力】別紙_職員一覧!G104="","",①【入力】別紙_職員一覧!G104)</f>
        <v/>
      </c>
      <c r="H104" s="166" t="str">
        <f>IF(①【入力】別紙_職員一覧!H104="","",①【入力】別紙_職員一覧!H104)</f>
        <v/>
      </c>
      <c r="I104" s="143" t="str">
        <f>IF(①【入力】別紙_職員一覧!I104="","",①【入力】別紙_職員一覧!I104)</f>
        <v/>
      </c>
      <c r="J104" s="167" t="str">
        <f>IF(①【入力】別紙_職員一覧!J104="","",①【入力】別紙_職員一覧!J104)</f>
        <v/>
      </c>
      <c r="K104" s="168" t="str">
        <f t="shared" si="5"/>
        <v/>
      </c>
      <c r="L104" s="43" t="str">
        <f>IF(①【入力】別紙_職員一覧!L104="","",①【入力】別紙_職員一覧!L104)</f>
        <v/>
      </c>
      <c r="M104" s="169" t="str">
        <f>IF(①【入力】別紙_職員一覧!M104="","",①【入力】別紙_職員一覧!M104)</f>
        <v/>
      </c>
      <c r="N104" s="161" t="str">
        <f>IF(J104="","",IF(OR(J104="1",J104="2"),VLOOKUP(J104,①【入力】就業規則等一覧!$B$32:$AD$33,26,FALSE),VLOOKUP(J104,①【入力】就業規則等一覧!$B$13:$AD$27,26,FALSE)))</f>
        <v/>
      </c>
      <c r="O104" s="170" t="str">
        <f t="shared" si="7"/>
        <v/>
      </c>
      <c r="P104" s="170" t="str">
        <f t="shared" si="8"/>
        <v/>
      </c>
      <c r="Q104" s="171" t="str">
        <f t="shared" si="9"/>
        <v/>
      </c>
      <c r="T104" s="83"/>
    </row>
    <row r="105" spans="1:23" ht="18.75" customHeight="1">
      <c r="A105" s="82">
        <v>93</v>
      </c>
      <c r="B105" s="82" t="str">
        <f t="shared" si="6"/>
        <v/>
      </c>
      <c r="C105" s="43" t="str">
        <f>IF(①【入力】別紙_職員一覧!C105="","",①【入力】別紙_職員一覧!C105)</f>
        <v/>
      </c>
      <c r="D105" s="43" t="str">
        <f>IF(①【入力】別紙_職員一覧!D105="","",①【入力】別紙_職員一覧!D105)</f>
        <v/>
      </c>
      <c r="E105" s="43" t="str">
        <f>IF(①【入力】別紙_職員一覧!E105="","",①【入力】別紙_職員一覧!E105)</f>
        <v/>
      </c>
      <c r="F105" s="43" t="str">
        <f>IF(①【入力】別紙_職員一覧!F105="","",①【入力】別紙_職員一覧!F105)</f>
        <v/>
      </c>
      <c r="G105" s="166" t="str">
        <f>IF(①【入力】別紙_職員一覧!G105="","",①【入力】別紙_職員一覧!G105)</f>
        <v/>
      </c>
      <c r="H105" s="166" t="str">
        <f>IF(①【入力】別紙_職員一覧!H105="","",①【入力】別紙_職員一覧!H105)</f>
        <v/>
      </c>
      <c r="I105" s="143" t="str">
        <f>IF(①【入力】別紙_職員一覧!I105="","",①【入力】別紙_職員一覧!I105)</f>
        <v/>
      </c>
      <c r="J105" s="167" t="str">
        <f>IF(①【入力】別紙_職員一覧!J105="","",①【入力】別紙_職員一覧!J105)</f>
        <v/>
      </c>
      <c r="K105" s="168" t="str">
        <f t="shared" si="5"/>
        <v/>
      </c>
      <c r="L105" s="43" t="str">
        <f>IF(①【入力】別紙_職員一覧!L105="","",①【入力】別紙_職員一覧!L105)</f>
        <v/>
      </c>
      <c r="M105" s="169" t="str">
        <f>IF(①【入力】別紙_職員一覧!M105="","",①【入力】別紙_職員一覧!M105)</f>
        <v/>
      </c>
      <c r="N105" s="161" t="str">
        <f>IF(J105="","",IF(OR(J105="1",J105="2"),VLOOKUP(J105,①【入力】就業規則等一覧!$B$32:$AD$33,26,FALSE),VLOOKUP(J105,①【入力】就業規則等一覧!$B$13:$AD$27,26,FALSE)))</f>
        <v/>
      </c>
      <c r="O105" s="170" t="str">
        <f t="shared" si="7"/>
        <v/>
      </c>
      <c r="P105" s="170" t="str">
        <f t="shared" si="8"/>
        <v/>
      </c>
      <c r="Q105" s="171" t="str">
        <f t="shared" si="9"/>
        <v/>
      </c>
      <c r="T105" s="83"/>
    </row>
    <row r="106" spans="1:23" ht="18.75" customHeight="1">
      <c r="A106" s="82">
        <v>94</v>
      </c>
      <c r="B106" s="82" t="str">
        <f t="shared" si="6"/>
        <v/>
      </c>
      <c r="C106" s="43" t="str">
        <f>IF(①【入力】別紙_職員一覧!C106="","",①【入力】別紙_職員一覧!C106)</f>
        <v/>
      </c>
      <c r="D106" s="43" t="str">
        <f>IF(①【入力】別紙_職員一覧!D106="","",①【入力】別紙_職員一覧!D106)</f>
        <v/>
      </c>
      <c r="E106" s="43" t="str">
        <f>IF(①【入力】別紙_職員一覧!E106="","",①【入力】別紙_職員一覧!E106)</f>
        <v/>
      </c>
      <c r="F106" s="43" t="str">
        <f>IF(①【入力】別紙_職員一覧!F106="","",①【入力】別紙_職員一覧!F106)</f>
        <v/>
      </c>
      <c r="G106" s="166" t="str">
        <f>IF(①【入力】別紙_職員一覧!G106="","",①【入力】別紙_職員一覧!G106)</f>
        <v/>
      </c>
      <c r="H106" s="166" t="str">
        <f>IF(①【入力】別紙_職員一覧!H106="","",①【入力】別紙_職員一覧!H106)</f>
        <v/>
      </c>
      <c r="I106" s="143" t="str">
        <f>IF(①【入力】別紙_職員一覧!I106="","",①【入力】別紙_職員一覧!I106)</f>
        <v/>
      </c>
      <c r="J106" s="167" t="str">
        <f>IF(①【入力】別紙_職員一覧!J106="","",①【入力】別紙_職員一覧!J106)</f>
        <v/>
      </c>
      <c r="K106" s="168" t="str">
        <f t="shared" si="5"/>
        <v/>
      </c>
      <c r="L106" s="43" t="str">
        <f>IF(①【入力】別紙_職員一覧!L106="","",①【入力】別紙_職員一覧!L106)</f>
        <v/>
      </c>
      <c r="M106" s="169" t="str">
        <f>IF(①【入力】別紙_職員一覧!M106="","",①【入力】別紙_職員一覧!M106)</f>
        <v/>
      </c>
      <c r="N106" s="161" t="str">
        <f>IF(J106="","",IF(OR(J106="1",J106="2"),VLOOKUP(J106,①【入力】就業規則等一覧!$B$32:$AD$33,26,FALSE),VLOOKUP(J106,①【入力】就業規則等一覧!$B$13:$AD$27,26,FALSE)))</f>
        <v/>
      </c>
      <c r="O106" s="170" t="str">
        <f t="shared" si="7"/>
        <v/>
      </c>
      <c r="P106" s="170" t="str">
        <f t="shared" si="8"/>
        <v/>
      </c>
      <c r="Q106" s="171" t="str">
        <f t="shared" si="9"/>
        <v/>
      </c>
      <c r="T106" s="83"/>
    </row>
    <row r="107" spans="1:23" ht="18.75" customHeight="1">
      <c r="A107" s="82">
        <v>95</v>
      </c>
      <c r="B107" s="82" t="str">
        <f t="shared" si="6"/>
        <v/>
      </c>
      <c r="C107" s="43" t="str">
        <f>IF(①【入力】別紙_職員一覧!C107="","",①【入力】別紙_職員一覧!C107)</f>
        <v/>
      </c>
      <c r="D107" s="43" t="str">
        <f>IF(①【入力】別紙_職員一覧!D107="","",①【入力】別紙_職員一覧!D107)</f>
        <v/>
      </c>
      <c r="E107" s="43" t="str">
        <f>IF(①【入力】別紙_職員一覧!E107="","",①【入力】別紙_職員一覧!E107)</f>
        <v/>
      </c>
      <c r="F107" s="43" t="str">
        <f>IF(①【入力】別紙_職員一覧!F107="","",①【入力】別紙_職員一覧!F107)</f>
        <v/>
      </c>
      <c r="G107" s="166" t="str">
        <f>IF(①【入力】別紙_職員一覧!G107="","",①【入力】別紙_職員一覧!G107)</f>
        <v/>
      </c>
      <c r="H107" s="166" t="str">
        <f>IF(①【入力】別紙_職員一覧!H107="","",①【入力】別紙_職員一覧!H107)</f>
        <v/>
      </c>
      <c r="I107" s="143" t="str">
        <f>IF(①【入力】別紙_職員一覧!I107="","",①【入力】別紙_職員一覧!I107)</f>
        <v/>
      </c>
      <c r="J107" s="167" t="str">
        <f>IF(①【入力】別紙_職員一覧!J107="","",①【入力】別紙_職員一覧!J107)</f>
        <v/>
      </c>
      <c r="K107" s="168" t="str">
        <f t="shared" si="5"/>
        <v/>
      </c>
      <c r="L107" s="43" t="str">
        <f>IF(①【入力】別紙_職員一覧!L107="","",①【入力】別紙_職員一覧!L107)</f>
        <v/>
      </c>
      <c r="M107" s="169" t="str">
        <f>IF(①【入力】別紙_職員一覧!M107="","",①【入力】別紙_職員一覧!M107)</f>
        <v/>
      </c>
      <c r="N107" s="161" t="str">
        <f>IF(J107="","",IF(OR(J107="1",J107="2"),VLOOKUP(J107,①【入力】就業規則等一覧!$B$32:$AD$33,26,FALSE),VLOOKUP(J107,①【入力】就業規則等一覧!$B$13:$AD$27,26,FALSE)))</f>
        <v/>
      </c>
      <c r="O107" s="170" t="str">
        <f t="shared" si="7"/>
        <v/>
      </c>
      <c r="P107" s="170" t="str">
        <f t="shared" si="8"/>
        <v/>
      </c>
      <c r="Q107" s="171" t="str">
        <f t="shared" si="9"/>
        <v/>
      </c>
      <c r="T107" s="83"/>
    </row>
    <row r="108" spans="1:23" ht="18.75" customHeight="1">
      <c r="A108" s="82">
        <v>96</v>
      </c>
      <c r="B108" s="82" t="str">
        <f t="shared" si="6"/>
        <v/>
      </c>
      <c r="C108" s="43" t="str">
        <f>IF(①【入力】別紙_職員一覧!C108="","",①【入力】別紙_職員一覧!C108)</f>
        <v/>
      </c>
      <c r="D108" s="43" t="str">
        <f>IF(①【入力】別紙_職員一覧!D108="","",①【入力】別紙_職員一覧!D108)</f>
        <v/>
      </c>
      <c r="E108" s="43" t="str">
        <f>IF(①【入力】別紙_職員一覧!E108="","",①【入力】別紙_職員一覧!E108)</f>
        <v/>
      </c>
      <c r="F108" s="43" t="str">
        <f>IF(①【入力】別紙_職員一覧!F108="","",①【入力】別紙_職員一覧!F108)</f>
        <v/>
      </c>
      <c r="G108" s="166" t="str">
        <f>IF(①【入力】別紙_職員一覧!G108="","",①【入力】別紙_職員一覧!G108)</f>
        <v/>
      </c>
      <c r="H108" s="166" t="str">
        <f>IF(①【入力】別紙_職員一覧!H108="","",①【入力】別紙_職員一覧!H108)</f>
        <v/>
      </c>
      <c r="I108" s="143" t="str">
        <f>IF(①【入力】別紙_職員一覧!I108="","",①【入力】別紙_職員一覧!I108)</f>
        <v/>
      </c>
      <c r="J108" s="167" t="str">
        <f>IF(①【入力】別紙_職員一覧!J108="","",①【入力】別紙_職員一覧!J108)</f>
        <v/>
      </c>
      <c r="K108" s="168" t="str">
        <f t="shared" si="5"/>
        <v/>
      </c>
      <c r="L108" s="43" t="str">
        <f>IF(①【入力】別紙_職員一覧!L108="","",①【入力】別紙_職員一覧!L108)</f>
        <v/>
      </c>
      <c r="M108" s="169" t="str">
        <f>IF(①【入力】別紙_職員一覧!M108="","",①【入力】別紙_職員一覧!M108)</f>
        <v/>
      </c>
      <c r="N108" s="161" t="str">
        <f>IF(J108="","",IF(OR(J108="1",J108="2"),VLOOKUP(J108,①【入力】就業規則等一覧!$B$32:$AD$33,26,FALSE),VLOOKUP(J108,①【入力】就業規則等一覧!$B$13:$AD$27,26,FALSE)))</f>
        <v/>
      </c>
      <c r="O108" s="170" t="str">
        <f t="shared" si="7"/>
        <v/>
      </c>
      <c r="P108" s="170" t="str">
        <f t="shared" si="8"/>
        <v/>
      </c>
      <c r="Q108" s="171" t="str">
        <f t="shared" si="9"/>
        <v/>
      </c>
      <c r="T108" s="83"/>
    </row>
    <row r="109" spans="1:23" ht="18.75" customHeight="1">
      <c r="A109" s="82">
        <v>97</v>
      </c>
      <c r="B109" s="82" t="str">
        <f t="shared" si="6"/>
        <v/>
      </c>
      <c r="C109" s="43" t="str">
        <f>IF(①【入力】別紙_職員一覧!C109="","",①【入力】別紙_職員一覧!C109)</f>
        <v/>
      </c>
      <c r="D109" s="43" t="str">
        <f>IF(①【入力】別紙_職員一覧!D109="","",①【入力】別紙_職員一覧!D109)</f>
        <v/>
      </c>
      <c r="E109" s="43" t="str">
        <f>IF(①【入力】別紙_職員一覧!E109="","",①【入力】別紙_職員一覧!E109)</f>
        <v/>
      </c>
      <c r="F109" s="43" t="str">
        <f>IF(①【入力】別紙_職員一覧!F109="","",①【入力】別紙_職員一覧!F109)</f>
        <v/>
      </c>
      <c r="G109" s="166" t="str">
        <f>IF(①【入力】別紙_職員一覧!G109="","",①【入力】別紙_職員一覧!G109)</f>
        <v/>
      </c>
      <c r="H109" s="166" t="str">
        <f>IF(①【入力】別紙_職員一覧!H109="","",①【入力】別紙_職員一覧!H109)</f>
        <v/>
      </c>
      <c r="I109" s="143" t="str">
        <f>IF(①【入力】別紙_職員一覧!I109="","",①【入力】別紙_職員一覧!I109)</f>
        <v/>
      </c>
      <c r="J109" s="167" t="str">
        <f>IF(①【入力】別紙_職員一覧!J109="","",①【入力】別紙_職員一覧!J109)</f>
        <v/>
      </c>
      <c r="K109" s="168" t="str">
        <f t="shared" si="5"/>
        <v/>
      </c>
      <c r="L109" s="43" t="str">
        <f>IF(①【入力】別紙_職員一覧!L109="","",①【入力】別紙_職員一覧!L109)</f>
        <v/>
      </c>
      <c r="M109" s="169" t="str">
        <f>IF(①【入力】別紙_職員一覧!M109="","",①【入力】別紙_職員一覧!M109)</f>
        <v/>
      </c>
      <c r="N109" s="161" t="str">
        <f>IF(J109="","",IF(OR(J109="1",J109="2"),VLOOKUP(J109,①【入力】就業規則等一覧!$B$32:$AD$33,26,FALSE),VLOOKUP(J109,①【入力】就業規則等一覧!$B$13:$AD$27,26,FALSE)))</f>
        <v/>
      </c>
      <c r="O109" s="170" t="str">
        <f t="shared" si="7"/>
        <v/>
      </c>
      <c r="P109" s="170" t="str">
        <f t="shared" si="8"/>
        <v/>
      </c>
      <c r="Q109" s="171" t="str">
        <f t="shared" si="9"/>
        <v/>
      </c>
      <c r="T109" s="83"/>
    </row>
    <row r="110" spans="1:23" ht="18.75" customHeight="1">
      <c r="A110" s="82">
        <v>98</v>
      </c>
      <c r="B110" s="82" t="str">
        <f t="shared" si="6"/>
        <v/>
      </c>
      <c r="C110" s="43" t="str">
        <f>IF(①【入力】別紙_職員一覧!C110="","",①【入力】別紙_職員一覧!C110)</f>
        <v/>
      </c>
      <c r="D110" s="43" t="str">
        <f>IF(①【入力】別紙_職員一覧!D110="","",①【入力】別紙_職員一覧!D110)</f>
        <v/>
      </c>
      <c r="E110" s="43" t="str">
        <f>IF(①【入力】別紙_職員一覧!E110="","",①【入力】別紙_職員一覧!E110)</f>
        <v/>
      </c>
      <c r="F110" s="43" t="str">
        <f>IF(①【入力】別紙_職員一覧!F110="","",①【入力】別紙_職員一覧!F110)</f>
        <v/>
      </c>
      <c r="G110" s="166" t="str">
        <f>IF(①【入力】別紙_職員一覧!G110="","",①【入力】別紙_職員一覧!G110)</f>
        <v/>
      </c>
      <c r="H110" s="166" t="str">
        <f>IF(①【入力】別紙_職員一覧!H110="","",①【入力】別紙_職員一覧!H110)</f>
        <v/>
      </c>
      <c r="I110" s="143" t="str">
        <f>IF(①【入力】別紙_職員一覧!I110="","",①【入力】別紙_職員一覧!I110)</f>
        <v/>
      </c>
      <c r="J110" s="167" t="str">
        <f>IF(①【入力】別紙_職員一覧!J110="","",①【入力】別紙_職員一覧!J110)</f>
        <v/>
      </c>
      <c r="K110" s="168" t="str">
        <f t="shared" si="5"/>
        <v/>
      </c>
      <c r="L110" s="43" t="str">
        <f>IF(①【入力】別紙_職員一覧!L110="","",①【入力】別紙_職員一覧!L110)</f>
        <v/>
      </c>
      <c r="M110" s="169" t="str">
        <f>IF(①【入力】別紙_職員一覧!M110="","",①【入力】別紙_職員一覧!M110)</f>
        <v/>
      </c>
      <c r="N110" s="161" t="str">
        <f>IF(J110="","",IF(OR(J110="1",J110="2"),VLOOKUP(J110,①【入力】就業規則等一覧!$B$32:$AD$33,26,FALSE),VLOOKUP(J110,①【入力】就業規則等一覧!$B$13:$AD$27,26,FALSE)))</f>
        <v/>
      </c>
      <c r="O110" s="170" t="str">
        <f t="shared" si="7"/>
        <v/>
      </c>
      <c r="P110" s="170" t="str">
        <f t="shared" si="8"/>
        <v/>
      </c>
      <c r="Q110" s="171" t="str">
        <f t="shared" si="9"/>
        <v/>
      </c>
      <c r="T110" s="83"/>
    </row>
    <row r="111" spans="1:23" ht="18.75" customHeight="1">
      <c r="A111" s="82">
        <v>99</v>
      </c>
      <c r="B111" s="82" t="str">
        <f t="shared" si="6"/>
        <v/>
      </c>
      <c r="C111" s="43" t="str">
        <f>IF(①【入力】別紙_職員一覧!C111="","",①【入力】別紙_職員一覧!C111)</f>
        <v/>
      </c>
      <c r="D111" s="43" t="str">
        <f>IF(①【入力】別紙_職員一覧!D111="","",①【入力】別紙_職員一覧!D111)</f>
        <v/>
      </c>
      <c r="E111" s="43" t="str">
        <f>IF(①【入力】別紙_職員一覧!E111="","",①【入力】別紙_職員一覧!E111)</f>
        <v/>
      </c>
      <c r="F111" s="43" t="str">
        <f>IF(①【入力】別紙_職員一覧!F111="","",①【入力】別紙_職員一覧!F111)</f>
        <v/>
      </c>
      <c r="G111" s="166" t="str">
        <f>IF(①【入力】別紙_職員一覧!G111="","",①【入力】別紙_職員一覧!G111)</f>
        <v/>
      </c>
      <c r="H111" s="166" t="str">
        <f>IF(①【入力】別紙_職員一覧!H111="","",①【入力】別紙_職員一覧!H111)</f>
        <v/>
      </c>
      <c r="I111" s="143" t="str">
        <f>IF(①【入力】別紙_職員一覧!I111="","",①【入力】別紙_職員一覧!I111)</f>
        <v/>
      </c>
      <c r="J111" s="167" t="str">
        <f>IF(①【入力】別紙_職員一覧!J111="","",①【入力】別紙_職員一覧!J111)</f>
        <v/>
      </c>
      <c r="K111" s="168" t="str">
        <f t="shared" si="5"/>
        <v/>
      </c>
      <c r="L111" s="43" t="str">
        <f>IF(①【入力】別紙_職員一覧!L111="","",①【入力】別紙_職員一覧!L111)</f>
        <v/>
      </c>
      <c r="M111" s="169" t="str">
        <f>IF(①【入力】別紙_職員一覧!M111="","",①【入力】別紙_職員一覧!M111)</f>
        <v/>
      </c>
      <c r="N111" s="161" t="str">
        <f>IF(J111="","",IF(OR(J111="1",J111="2"),VLOOKUP(J111,①【入力】就業規則等一覧!$B$32:$AD$33,26,FALSE),VLOOKUP(J111,①【入力】就業規則等一覧!$B$13:$AD$27,26,FALSE)))</f>
        <v/>
      </c>
      <c r="O111" s="170" t="str">
        <f t="shared" si="7"/>
        <v/>
      </c>
      <c r="P111" s="170" t="str">
        <f t="shared" si="8"/>
        <v/>
      </c>
      <c r="Q111" s="171" t="str">
        <f t="shared" si="9"/>
        <v/>
      </c>
      <c r="T111" s="83"/>
    </row>
    <row r="112" spans="1:23" ht="18.75" customHeight="1">
      <c r="A112" s="82">
        <v>100</v>
      </c>
      <c r="B112" s="82" t="str">
        <f t="shared" si="6"/>
        <v/>
      </c>
      <c r="C112" s="43" t="str">
        <f>IF(①【入力】別紙_職員一覧!C112="","",①【入力】別紙_職員一覧!C112)</f>
        <v/>
      </c>
      <c r="D112" s="43" t="str">
        <f>IF(①【入力】別紙_職員一覧!D112="","",①【入力】別紙_職員一覧!D112)</f>
        <v/>
      </c>
      <c r="E112" s="43" t="str">
        <f>IF(①【入力】別紙_職員一覧!E112="","",①【入力】別紙_職員一覧!E112)</f>
        <v/>
      </c>
      <c r="F112" s="43" t="str">
        <f>IF(①【入力】別紙_職員一覧!F112="","",①【入力】別紙_職員一覧!F112)</f>
        <v/>
      </c>
      <c r="G112" s="166" t="str">
        <f>IF(①【入力】別紙_職員一覧!G112="","",①【入力】別紙_職員一覧!G112)</f>
        <v/>
      </c>
      <c r="H112" s="166" t="str">
        <f>IF(①【入力】別紙_職員一覧!H112="","",①【入力】別紙_職員一覧!H112)</f>
        <v/>
      </c>
      <c r="I112" s="143" t="str">
        <f>IF(①【入力】別紙_職員一覧!I112="","",①【入力】別紙_職員一覧!I112)</f>
        <v/>
      </c>
      <c r="J112" s="167" t="str">
        <f>IF(①【入力】別紙_職員一覧!J112="","",①【入力】別紙_職員一覧!J112)</f>
        <v/>
      </c>
      <c r="K112" s="168" t="str">
        <f t="shared" si="5"/>
        <v/>
      </c>
      <c r="L112" s="43" t="str">
        <f>IF(①【入力】別紙_職員一覧!L112="","",①【入力】別紙_職員一覧!L112)</f>
        <v/>
      </c>
      <c r="M112" s="169" t="str">
        <f>IF(①【入力】別紙_職員一覧!M112="","",①【入力】別紙_職員一覧!M112)</f>
        <v/>
      </c>
      <c r="N112" s="161" t="str">
        <f>IF(J112="","",IF(OR(J112="1",J112="2"),VLOOKUP(J112,①【入力】就業規則等一覧!$B$32:$AD$33,26,FALSE),VLOOKUP(J112,①【入力】就業規則等一覧!$B$13:$AD$27,26,FALSE)))</f>
        <v/>
      </c>
      <c r="O112" s="170" t="str">
        <f t="shared" si="7"/>
        <v/>
      </c>
      <c r="P112" s="170" t="str">
        <f t="shared" si="8"/>
        <v/>
      </c>
      <c r="Q112" s="171" t="str">
        <f t="shared" si="9"/>
        <v/>
      </c>
      <c r="T112" s="83"/>
    </row>
    <row r="113" spans="1:17" ht="18.75" customHeight="1">
      <c r="A113" s="82">
        <v>101</v>
      </c>
      <c r="B113" s="82" t="str">
        <f t="shared" si="6"/>
        <v/>
      </c>
      <c r="C113" s="43" t="str">
        <f>IF(①【入力】別紙_職員一覧!C113="","",①【入力】別紙_職員一覧!C113)</f>
        <v/>
      </c>
      <c r="D113" s="43" t="str">
        <f>IF(①【入力】別紙_職員一覧!D113="","",①【入力】別紙_職員一覧!D113)</f>
        <v/>
      </c>
      <c r="E113" s="43" t="str">
        <f>IF(①【入力】別紙_職員一覧!E113="","",①【入力】別紙_職員一覧!E113)</f>
        <v/>
      </c>
      <c r="F113" s="43" t="str">
        <f>IF(①【入力】別紙_職員一覧!F113="","",①【入力】別紙_職員一覧!F113)</f>
        <v/>
      </c>
      <c r="G113" s="166" t="str">
        <f>IF(①【入力】別紙_職員一覧!G113="","",①【入力】別紙_職員一覧!G113)</f>
        <v/>
      </c>
      <c r="H113" s="166" t="str">
        <f>IF(①【入力】別紙_職員一覧!H113="","",①【入力】別紙_職員一覧!H113)</f>
        <v/>
      </c>
      <c r="I113" s="143" t="str">
        <f>IF(①【入力】別紙_職員一覧!I113="","",①【入力】別紙_職員一覧!I113)</f>
        <v/>
      </c>
      <c r="J113" s="167" t="str">
        <f>IF(①【入力】別紙_職員一覧!J113="","",①【入力】別紙_職員一覧!J113)</f>
        <v/>
      </c>
      <c r="K113" s="168" t="str">
        <f t="shared" si="5"/>
        <v/>
      </c>
      <c r="L113" s="43" t="str">
        <f>IF(①【入力】別紙_職員一覧!L113="","",①【入力】別紙_職員一覧!L113)</f>
        <v/>
      </c>
      <c r="M113" s="169" t="str">
        <f>IF(①【入力】別紙_職員一覧!M113="","",①【入力】別紙_職員一覧!M113)</f>
        <v/>
      </c>
      <c r="N113" s="161" t="str">
        <f>IF(J113="","",IF(OR(J113="1",J113="2"),VLOOKUP(J113,①【入力】就業規則等一覧!$B$32:$AD$33,26,FALSE),VLOOKUP(J113,①【入力】就業規則等一覧!$B$13:$AD$27,26,FALSE)))</f>
        <v/>
      </c>
      <c r="O113" s="170" t="str">
        <f t="shared" si="7"/>
        <v/>
      </c>
      <c r="P113" s="170" t="str">
        <f t="shared" si="8"/>
        <v/>
      </c>
      <c r="Q113" s="171" t="str">
        <f t="shared" si="9"/>
        <v/>
      </c>
    </row>
    <row r="114" spans="1:17" ht="18.75" customHeight="1">
      <c r="A114" s="82">
        <v>102</v>
      </c>
      <c r="B114" s="82" t="str">
        <f t="shared" si="6"/>
        <v/>
      </c>
      <c r="C114" s="43" t="str">
        <f>IF(①【入力】別紙_職員一覧!C114="","",①【入力】別紙_職員一覧!C114)</f>
        <v/>
      </c>
      <c r="D114" s="43" t="str">
        <f>IF(①【入力】別紙_職員一覧!D114="","",①【入力】別紙_職員一覧!D114)</f>
        <v/>
      </c>
      <c r="E114" s="43" t="str">
        <f>IF(①【入力】別紙_職員一覧!E114="","",①【入力】別紙_職員一覧!E114)</f>
        <v/>
      </c>
      <c r="F114" s="43" t="str">
        <f>IF(①【入力】別紙_職員一覧!F114="","",①【入力】別紙_職員一覧!F114)</f>
        <v/>
      </c>
      <c r="G114" s="166" t="str">
        <f>IF(①【入力】別紙_職員一覧!G114="","",①【入力】別紙_職員一覧!G114)</f>
        <v/>
      </c>
      <c r="H114" s="166" t="str">
        <f>IF(①【入力】別紙_職員一覧!H114="","",①【入力】別紙_職員一覧!H114)</f>
        <v/>
      </c>
      <c r="I114" s="143" t="str">
        <f>IF(①【入力】別紙_職員一覧!I114="","",①【入力】別紙_職員一覧!I114)</f>
        <v/>
      </c>
      <c r="J114" s="167" t="str">
        <f>IF(①【入力】別紙_職員一覧!J114="","",①【入力】別紙_職員一覧!J114)</f>
        <v/>
      </c>
      <c r="K114" s="168" t="str">
        <f t="shared" si="5"/>
        <v/>
      </c>
      <c r="L114" s="43" t="str">
        <f>IF(①【入力】別紙_職員一覧!L114="","",①【入力】別紙_職員一覧!L114)</f>
        <v/>
      </c>
      <c r="M114" s="169" t="str">
        <f>IF(①【入力】別紙_職員一覧!M114="","",①【入力】別紙_職員一覧!M114)</f>
        <v/>
      </c>
      <c r="N114" s="161" t="str">
        <f>IF(J114="","",IF(OR(J114="1",J114="2"),VLOOKUP(J114,①【入力】就業規則等一覧!$B$32:$AD$33,26,FALSE),VLOOKUP(J114,①【入力】就業規則等一覧!$B$13:$AD$27,26,FALSE)))</f>
        <v/>
      </c>
      <c r="O114" s="170" t="str">
        <f t="shared" si="7"/>
        <v/>
      </c>
      <c r="P114" s="170" t="str">
        <f t="shared" si="8"/>
        <v/>
      </c>
      <c r="Q114" s="171" t="str">
        <f t="shared" si="9"/>
        <v/>
      </c>
    </row>
    <row r="115" spans="1:17" ht="18.75" customHeight="1">
      <c r="A115" s="82">
        <v>103</v>
      </c>
      <c r="B115" s="82" t="str">
        <f t="shared" si="6"/>
        <v/>
      </c>
      <c r="C115" s="43" t="str">
        <f>IF(①【入力】別紙_職員一覧!C115="","",①【入力】別紙_職員一覧!C115)</f>
        <v/>
      </c>
      <c r="D115" s="43" t="str">
        <f>IF(①【入力】別紙_職員一覧!D115="","",①【入力】別紙_職員一覧!D115)</f>
        <v/>
      </c>
      <c r="E115" s="43" t="str">
        <f>IF(①【入力】別紙_職員一覧!E115="","",①【入力】別紙_職員一覧!E115)</f>
        <v/>
      </c>
      <c r="F115" s="43" t="str">
        <f>IF(①【入力】別紙_職員一覧!F115="","",①【入力】別紙_職員一覧!F115)</f>
        <v/>
      </c>
      <c r="G115" s="166" t="str">
        <f>IF(①【入力】別紙_職員一覧!G115="","",①【入力】別紙_職員一覧!G115)</f>
        <v/>
      </c>
      <c r="H115" s="166" t="str">
        <f>IF(①【入力】別紙_職員一覧!H115="","",①【入力】別紙_職員一覧!H115)</f>
        <v/>
      </c>
      <c r="I115" s="143" t="str">
        <f>IF(①【入力】別紙_職員一覧!I115="","",①【入力】別紙_職員一覧!I115)</f>
        <v/>
      </c>
      <c r="J115" s="167" t="str">
        <f>IF(①【入力】別紙_職員一覧!J115="","",①【入力】別紙_職員一覧!J115)</f>
        <v/>
      </c>
      <c r="K115" s="168" t="str">
        <f t="shared" si="5"/>
        <v/>
      </c>
      <c r="L115" s="43" t="str">
        <f>IF(①【入力】別紙_職員一覧!L115="","",①【入力】別紙_職員一覧!L115)</f>
        <v/>
      </c>
      <c r="M115" s="169" t="str">
        <f>IF(①【入力】別紙_職員一覧!M115="","",①【入力】別紙_職員一覧!M115)</f>
        <v/>
      </c>
      <c r="N115" s="161" t="str">
        <f>IF(J115="","",IF(OR(J115="1",J115="2"),VLOOKUP(J115,①【入力】就業規則等一覧!$B$32:$AD$33,26,FALSE),VLOOKUP(J115,①【入力】就業規則等一覧!$B$13:$AD$27,26,FALSE)))</f>
        <v/>
      </c>
      <c r="O115" s="170" t="str">
        <f t="shared" si="7"/>
        <v/>
      </c>
      <c r="P115" s="170" t="str">
        <f t="shared" si="8"/>
        <v/>
      </c>
      <c r="Q115" s="171" t="str">
        <f t="shared" si="9"/>
        <v/>
      </c>
    </row>
    <row r="116" spans="1:17" ht="18.75" customHeight="1">
      <c r="A116" s="82">
        <v>104</v>
      </c>
      <c r="B116" s="82" t="str">
        <f t="shared" si="6"/>
        <v/>
      </c>
      <c r="C116" s="43" t="str">
        <f>IF(①【入力】別紙_職員一覧!C116="","",①【入力】別紙_職員一覧!C116)</f>
        <v/>
      </c>
      <c r="D116" s="43" t="str">
        <f>IF(①【入力】別紙_職員一覧!D116="","",①【入力】別紙_職員一覧!D116)</f>
        <v/>
      </c>
      <c r="E116" s="43" t="str">
        <f>IF(①【入力】別紙_職員一覧!E116="","",①【入力】別紙_職員一覧!E116)</f>
        <v/>
      </c>
      <c r="F116" s="43" t="str">
        <f>IF(①【入力】別紙_職員一覧!F116="","",①【入力】別紙_職員一覧!F116)</f>
        <v/>
      </c>
      <c r="G116" s="166" t="str">
        <f>IF(①【入力】別紙_職員一覧!G116="","",①【入力】別紙_職員一覧!G116)</f>
        <v/>
      </c>
      <c r="H116" s="166" t="str">
        <f>IF(①【入力】別紙_職員一覧!H116="","",①【入力】別紙_職員一覧!H116)</f>
        <v/>
      </c>
      <c r="I116" s="143" t="str">
        <f>IF(①【入力】別紙_職員一覧!I116="","",①【入力】別紙_職員一覧!I116)</f>
        <v/>
      </c>
      <c r="J116" s="167" t="str">
        <f>IF(①【入力】別紙_職員一覧!J116="","",①【入力】別紙_職員一覧!J116)</f>
        <v/>
      </c>
      <c r="K116" s="168" t="str">
        <f t="shared" si="5"/>
        <v/>
      </c>
      <c r="L116" s="43" t="str">
        <f>IF(①【入力】別紙_職員一覧!L116="","",①【入力】別紙_職員一覧!L116)</f>
        <v/>
      </c>
      <c r="M116" s="169" t="str">
        <f>IF(①【入力】別紙_職員一覧!M116="","",①【入力】別紙_職員一覧!M116)</f>
        <v/>
      </c>
      <c r="N116" s="161" t="str">
        <f>IF(J116="","",IF(OR(J116="1",J116="2"),VLOOKUP(J116,①【入力】就業規則等一覧!$B$32:$AD$33,26,FALSE),VLOOKUP(J116,①【入力】就業規則等一覧!$B$13:$AD$27,26,FALSE)))</f>
        <v/>
      </c>
      <c r="O116" s="170" t="str">
        <f t="shared" si="7"/>
        <v/>
      </c>
      <c r="P116" s="170" t="str">
        <f t="shared" si="8"/>
        <v/>
      </c>
      <c r="Q116" s="171" t="str">
        <f t="shared" si="9"/>
        <v/>
      </c>
    </row>
    <row r="117" spans="1:17" ht="18.75" customHeight="1">
      <c r="A117" s="82">
        <v>105</v>
      </c>
      <c r="B117" s="82" t="str">
        <f t="shared" si="6"/>
        <v/>
      </c>
      <c r="C117" s="43" t="str">
        <f>IF(①【入力】別紙_職員一覧!C117="","",①【入力】別紙_職員一覧!C117)</f>
        <v/>
      </c>
      <c r="D117" s="43" t="str">
        <f>IF(①【入力】別紙_職員一覧!D117="","",①【入力】別紙_職員一覧!D117)</f>
        <v/>
      </c>
      <c r="E117" s="43" t="str">
        <f>IF(①【入力】別紙_職員一覧!E117="","",①【入力】別紙_職員一覧!E117)</f>
        <v/>
      </c>
      <c r="F117" s="43" t="str">
        <f>IF(①【入力】別紙_職員一覧!F117="","",①【入力】別紙_職員一覧!F117)</f>
        <v/>
      </c>
      <c r="G117" s="166" t="str">
        <f>IF(①【入力】別紙_職員一覧!G117="","",①【入力】別紙_職員一覧!G117)</f>
        <v/>
      </c>
      <c r="H117" s="166" t="str">
        <f>IF(①【入力】別紙_職員一覧!H117="","",①【入力】別紙_職員一覧!H117)</f>
        <v/>
      </c>
      <c r="I117" s="143" t="str">
        <f>IF(①【入力】別紙_職員一覧!I117="","",①【入力】別紙_職員一覧!I117)</f>
        <v/>
      </c>
      <c r="J117" s="167" t="str">
        <f>IF(①【入力】別紙_職員一覧!J117="","",①【入力】別紙_職員一覧!J117)</f>
        <v/>
      </c>
      <c r="K117" s="168" t="str">
        <f t="shared" si="5"/>
        <v/>
      </c>
      <c r="L117" s="43" t="str">
        <f>IF(①【入力】別紙_職員一覧!L117="","",①【入力】別紙_職員一覧!L117)</f>
        <v/>
      </c>
      <c r="M117" s="169" t="str">
        <f>IF(①【入力】別紙_職員一覧!M117="","",①【入力】別紙_職員一覧!M117)</f>
        <v/>
      </c>
      <c r="N117" s="161" t="str">
        <f>IF(J117="","",IF(OR(J117="1",J117="2"),VLOOKUP(J117,①【入力】就業規則等一覧!$B$32:$AD$33,26,FALSE),VLOOKUP(J117,①【入力】就業規則等一覧!$B$13:$AD$27,26,FALSE)))</f>
        <v/>
      </c>
      <c r="O117" s="170" t="str">
        <f t="shared" si="7"/>
        <v/>
      </c>
      <c r="P117" s="170" t="str">
        <f t="shared" si="8"/>
        <v/>
      </c>
      <c r="Q117" s="171" t="str">
        <f t="shared" si="9"/>
        <v/>
      </c>
    </row>
    <row r="118" spans="1:17" ht="18.75" customHeight="1">
      <c r="A118" s="82">
        <v>106</v>
      </c>
      <c r="B118" s="82" t="str">
        <f t="shared" si="6"/>
        <v/>
      </c>
      <c r="C118" s="43" t="str">
        <f>IF(①【入力】別紙_職員一覧!C118="","",①【入力】別紙_職員一覧!C118)</f>
        <v/>
      </c>
      <c r="D118" s="43" t="str">
        <f>IF(①【入力】別紙_職員一覧!D118="","",①【入力】別紙_職員一覧!D118)</f>
        <v/>
      </c>
      <c r="E118" s="43" t="str">
        <f>IF(①【入力】別紙_職員一覧!E118="","",①【入力】別紙_職員一覧!E118)</f>
        <v/>
      </c>
      <c r="F118" s="43" t="str">
        <f>IF(①【入力】別紙_職員一覧!F118="","",①【入力】別紙_職員一覧!F118)</f>
        <v/>
      </c>
      <c r="G118" s="166" t="str">
        <f>IF(①【入力】別紙_職員一覧!G118="","",①【入力】別紙_職員一覧!G118)</f>
        <v/>
      </c>
      <c r="H118" s="166" t="str">
        <f>IF(①【入力】別紙_職員一覧!H118="","",①【入力】別紙_職員一覧!H118)</f>
        <v/>
      </c>
      <c r="I118" s="143" t="str">
        <f>IF(①【入力】別紙_職員一覧!I118="","",①【入力】別紙_職員一覧!I118)</f>
        <v/>
      </c>
      <c r="J118" s="167" t="str">
        <f>IF(①【入力】別紙_職員一覧!J118="","",①【入力】別紙_職員一覧!J118)</f>
        <v/>
      </c>
      <c r="K118" s="168" t="str">
        <f t="shared" si="5"/>
        <v/>
      </c>
      <c r="L118" s="43" t="str">
        <f>IF(①【入力】別紙_職員一覧!L118="","",①【入力】別紙_職員一覧!L118)</f>
        <v/>
      </c>
      <c r="M118" s="169" t="str">
        <f>IF(①【入力】別紙_職員一覧!M118="","",①【入力】別紙_職員一覧!M118)</f>
        <v/>
      </c>
      <c r="N118" s="161" t="str">
        <f>IF(J118="","",IF(OR(J118="1",J118="2"),VLOOKUP(J118,①【入力】就業規則等一覧!$B$32:$AD$33,26,FALSE),VLOOKUP(J118,①【入力】就業規則等一覧!$B$13:$AD$27,26,FALSE)))</f>
        <v/>
      </c>
      <c r="O118" s="170" t="str">
        <f t="shared" si="7"/>
        <v/>
      </c>
      <c r="P118" s="170" t="str">
        <f t="shared" si="8"/>
        <v/>
      </c>
      <c r="Q118" s="171" t="str">
        <f t="shared" si="9"/>
        <v/>
      </c>
    </row>
    <row r="119" spans="1:17" ht="18.75" customHeight="1">
      <c r="A119" s="82">
        <v>107</v>
      </c>
      <c r="B119" s="82" t="str">
        <f t="shared" si="6"/>
        <v/>
      </c>
      <c r="C119" s="43" t="str">
        <f>IF(①【入力】別紙_職員一覧!C119="","",①【入力】別紙_職員一覧!C119)</f>
        <v/>
      </c>
      <c r="D119" s="43" t="str">
        <f>IF(①【入力】別紙_職員一覧!D119="","",①【入力】別紙_職員一覧!D119)</f>
        <v/>
      </c>
      <c r="E119" s="43" t="str">
        <f>IF(①【入力】別紙_職員一覧!E119="","",①【入力】別紙_職員一覧!E119)</f>
        <v/>
      </c>
      <c r="F119" s="43" t="str">
        <f>IF(①【入力】別紙_職員一覧!F119="","",①【入力】別紙_職員一覧!F119)</f>
        <v/>
      </c>
      <c r="G119" s="166" t="str">
        <f>IF(①【入力】別紙_職員一覧!G119="","",①【入力】別紙_職員一覧!G119)</f>
        <v/>
      </c>
      <c r="H119" s="166" t="str">
        <f>IF(①【入力】別紙_職員一覧!H119="","",①【入力】別紙_職員一覧!H119)</f>
        <v/>
      </c>
      <c r="I119" s="143" t="str">
        <f>IF(①【入力】別紙_職員一覧!I119="","",①【入力】別紙_職員一覧!I119)</f>
        <v/>
      </c>
      <c r="J119" s="167" t="str">
        <f>IF(①【入力】別紙_職員一覧!J119="","",①【入力】別紙_職員一覧!J119)</f>
        <v/>
      </c>
      <c r="K119" s="168" t="str">
        <f t="shared" si="5"/>
        <v/>
      </c>
      <c r="L119" s="43" t="str">
        <f>IF(①【入力】別紙_職員一覧!L119="","",①【入力】別紙_職員一覧!L119)</f>
        <v/>
      </c>
      <c r="M119" s="169" t="str">
        <f>IF(①【入力】別紙_職員一覧!M119="","",①【入力】別紙_職員一覧!M119)</f>
        <v/>
      </c>
      <c r="N119" s="161" t="str">
        <f>IF(J119="","",IF(OR(J119="1",J119="2"),VLOOKUP(J119,①【入力】就業規則等一覧!$B$32:$AD$33,26,FALSE),VLOOKUP(J119,①【入力】就業規則等一覧!$B$13:$AD$27,26,FALSE)))</f>
        <v/>
      </c>
      <c r="O119" s="170" t="str">
        <f t="shared" si="7"/>
        <v/>
      </c>
      <c r="P119" s="170" t="str">
        <f t="shared" si="8"/>
        <v/>
      </c>
      <c r="Q119" s="171" t="str">
        <f t="shared" si="9"/>
        <v/>
      </c>
    </row>
    <row r="120" spans="1:17" ht="18.75" customHeight="1">
      <c r="A120" s="82">
        <v>108</v>
      </c>
      <c r="B120" s="82" t="str">
        <f t="shared" si="6"/>
        <v/>
      </c>
      <c r="C120" s="43" t="str">
        <f>IF(①【入力】別紙_職員一覧!C120="","",①【入力】別紙_職員一覧!C120)</f>
        <v/>
      </c>
      <c r="D120" s="43" t="str">
        <f>IF(①【入力】別紙_職員一覧!D120="","",①【入力】別紙_職員一覧!D120)</f>
        <v/>
      </c>
      <c r="E120" s="43" t="str">
        <f>IF(①【入力】別紙_職員一覧!E120="","",①【入力】別紙_職員一覧!E120)</f>
        <v/>
      </c>
      <c r="F120" s="43" t="str">
        <f>IF(①【入力】別紙_職員一覧!F120="","",①【入力】別紙_職員一覧!F120)</f>
        <v/>
      </c>
      <c r="G120" s="166" t="str">
        <f>IF(①【入力】別紙_職員一覧!G120="","",①【入力】別紙_職員一覧!G120)</f>
        <v/>
      </c>
      <c r="H120" s="166" t="str">
        <f>IF(①【入力】別紙_職員一覧!H120="","",①【入力】別紙_職員一覧!H120)</f>
        <v/>
      </c>
      <c r="I120" s="143" t="str">
        <f>IF(①【入力】別紙_職員一覧!I120="","",①【入力】別紙_職員一覧!I120)</f>
        <v/>
      </c>
      <c r="J120" s="167" t="str">
        <f>IF(①【入力】別紙_職員一覧!J120="","",①【入力】別紙_職員一覧!J120)</f>
        <v/>
      </c>
      <c r="K120" s="168" t="str">
        <f t="shared" si="5"/>
        <v/>
      </c>
      <c r="L120" s="43" t="str">
        <f>IF(①【入力】別紙_職員一覧!L120="","",①【入力】別紙_職員一覧!L120)</f>
        <v/>
      </c>
      <c r="M120" s="169" t="str">
        <f>IF(①【入力】別紙_職員一覧!M120="","",①【入力】別紙_職員一覧!M120)</f>
        <v/>
      </c>
      <c r="N120" s="161" t="str">
        <f>IF(J120="","",IF(OR(J120="1",J120="2"),VLOOKUP(J120,①【入力】就業規則等一覧!$B$32:$AD$33,26,FALSE),VLOOKUP(J120,①【入力】就業規則等一覧!$B$13:$AD$27,26,FALSE)))</f>
        <v/>
      </c>
      <c r="O120" s="170" t="str">
        <f t="shared" si="7"/>
        <v/>
      </c>
      <c r="P120" s="170" t="str">
        <f t="shared" si="8"/>
        <v/>
      </c>
      <c r="Q120" s="171" t="str">
        <f t="shared" si="9"/>
        <v/>
      </c>
    </row>
    <row r="121" spans="1:17" ht="18.75" customHeight="1">
      <c r="A121" s="82">
        <v>109</v>
      </c>
      <c r="B121" s="82" t="str">
        <f t="shared" si="6"/>
        <v/>
      </c>
      <c r="C121" s="43" t="str">
        <f>IF(①【入力】別紙_職員一覧!C121="","",①【入力】別紙_職員一覧!C121)</f>
        <v/>
      </c>
      <c r="D121" s="43" t="str">
        <f>IF(①【入力】別紙_職員一覧!D121="","",①【入力】別紙_職員一覧!D121)</f>
        <v/>
      </c>
      <c r="E121" s="43" t="str">
        <f>IF(①【入力】別紙_職員一覧!E121="","",①【入力】別紙_職員一覧!E121)</f>
        <v/>
      </c>
      <c r="F121" s="43" t="str">
        <f>IF(①【入力】別紙_職員一覧!F121="","",①【入力】別紙_職員一覧!F121)</f>
        <v/>
      </c>
      <c r="G121" s="166" t="str">
        <f>IF(①【入力】別紙_職員一覧!G121="","",①【入力】別紙_職員一覧!G121)</f>
        <v/>
      </c>
      <c r="H121" s="166" t="str">
        <f>IF(①【入力】別紙_職員一覧!H121="","",①【入力】別紙_職員一覧!H121)</f>
        <v/>
      </c>
      <c r="I121" s="143" t="str">
        <f>IF(①【入力】別紙_職員一覧!I121="","",①【入力】別紙_職員一覧!I121)</f>
        <v/>
      </c>
      <c r="J121" s="167" t="str">
        <f>IF(①【入力】別紙_職員一覧!J121="","",①【入力】別紙_職員一覧!J121)</f>
        <v/>
      </c>
      <c r="K121" s="168" t="str">
        <f t="shared" si="5"/>
        <v/>
      </c>
      <c r="L121" s="43" t="str">
        <f>IF(①【入力】別紙_職員一覧!L121="","",①【入力】別紙_職員一覧!L121)</f>
        <v/>
      </c>
      <c r="M121" s="169" t="str">
        <f>IF(①【入力】別紙_職員一覧!M121="","",①【入力】別紙_職員一覧!M121)</f>
        <v/>
      </c>
      <c r="N121" s="161" t="str">
        <f>IF(J121="","",IF(OR(J121="1",J121="2"),VLOOKUP(J121,①【入力】就業規則等一覧!$B$32:$AD$33,26,FALSE),VLOOKUP(J121,①【入力】就業規則等一覧!$B$13:$AD$27,26,FALSE)))</f>
        <v/>
      </c>
      <c r="O121" s="170" t="str">
        <f t="shared" si="7"/>
        <v/>
      </c>
      <c r="P121" s="170" t="str">
        <f t="shared" si="8"/>
        <v/>
      </c>
      <c r="Q121" s="171" t="str">
        <f t="shared" si="9"/>
        <v/>
      </c>
    </row>
    <row r="122" spans="1:17" ht="18.75" customHeight="1">
      <c r="A122" s="82">
        <v>110</v>
      </c>
      <c r="B122" s="82" t="str">
        <f t="shared" si="6"/>
        <v/>
      </c>
      <c r="C122" s="43" t="str">
        <f>IF(①【入力】別紙_職員一覧!C122="","",①【入力】別紙_職員一覧!C122)</f>
        <v/>
      </c>
      <c r="D122" s="43" t="str">
        <f>IF(①【入力】別紙_職員一覧!D122="","",①【入力】別紙_職員一覧!D122)</f>
        <v/>
      </c>
      <c r="E122" s="43" t="str">
        <f>IF(①【入力】別紙_職員一覧!E122="","",①【入力】別紙_職員一覧!E122)</f>
        <v/>
      </c>
      <c r="F122" s="43" t="str">
        <f>IF(①【入力】別紙_職員一覧!F122="","",①【入力】別紙_職員一覧!F122)</f>
        <v/>
      </c>
      <c r="G122" s="166" t="str">
        <f>IF(①【入力】別紙_職員一覧!G122="","",①【入力】別紙_職員一覧!G122)</f>
        <v/>
      </c>
      <c r="H122" s="166" t="str">
        <f>IF(①【入力】別紙_職員一覧!H122="","",①【入力】別紙_職員一覧!H122)</f>
        <v/>
      </c>
      <c r="I122" s="143" t="str">
        <f>IF(①【入力】別紙_職員一覧!I122="","",①【入力】別紙_職員一覧!I122)</f>
        <v/>
      </c>
      <c r="J122" s="167" t="str">
        <f>IF(①【入力】別紙_職員一覧!J122="","",①【入力】別紙_職員一覧!J122)</f>
        <v/>
      </c>
      <c r="K122" s="168" t="str">
        <f t="shared" si="5"/>
        <v/>
      </c>
      <c r="L122" s="43" t="str">
        <f>IF(①【入力】別紙_職員一覧!L122="","",①【入力】別紙_職員一覧!L122)</f>
        <v/>
      </c>
      <c r="M122" s="169" t="str">
        <f>IF(①【入力】別紙_職員一覧!M122="","",①【入力】別紙_職員一覧!M122)</f>
        <v/>
      </c>
      <c r="N122" s="161" t="str">
        <f>IF(J122="","",IF(OR(J122="1",J122="2"),VLOOKUP(J122,①【入力】就業規則等一覧!$B$32:$AD$33,26,FALSE),VLOOKUP(J122,①【入力】就業規則等一覧!$B$13:$AD$27,26,FALSE)))</f>
        <v/>
      </c>
      <c r="O122" s="170" t="str">
        <f t="shared" si="7"/>
        <v/>
      </c>
      <c r="P122" s="170" t="str">
        <f t="shared" si="8"/>
        <v/>
      </c>
      <c r="Q122" s="171" t="str">
        <f t="shared" si="9"/>
        <v/>
      </c>
    </row>
    <row r="123" spans="1:17" ht="18.75" customHeight="1">
      <c r="A123" s="82">
        <v>111</v>
      </c>
      <c r="B123" s="82" t="str">
        <f t="shared" si="6"/>
        <v/>
      </c>
      <c r="C123" s="43" t="str">
        <f>IF(①【入力】別紙_職員一覧!C123="","",①【入力】別紙_職員一覧!C123)</f>
        <v/>
      </c>
      <c r="D123" s="43" t="str">
        <f>IF(①【入力】別紙_職員一覧!D123="","",①【入力】別紙_職員一覧!D123)</f>
        <v/>
      </c>
      <c r="E123" s="43" t="str">
        <f>IF(①【入力】別紙_職員一覧!E123="","",①【入力】別紙_職員一覧!E123)</f>
        <v/>
      </c>
      <c r="F123" s="43" t="str">
        <f>IF(①【入力】別紙_職員一覧!F123="","",①【入力】別紙_職員一覧!F123)</f>
        <v/>
      </c>
      <c r="G123" s="166" t="str">
        <f>IF(①【入力】別紙_職員一覧!G123="","",①【入力】別紙_職員一覧!G123)</f>
        <v/>
      </c>
      <c r="H123" s="166" t="str">
        <f>IF(①【入力】別紙_職員一覧!H123="","",①【入力】別紙_職員一覧!H123)</f>
        <v/>
      </c>
      <c r="I123" s="143" t="str">
        <f>IF(①【入力】別紙_職員一覧!I123="","",①【入力】別紙_職員一覧!I123)</f>
        <v/>
      </c>
      <c r="J123" s="167" t="str">
        <f>IF(①【入力】別紙_職員一覧!J123="","",①【入力】別紙_職員一覧!J123)</f>
        <v/>
      </c>
      <c r="K123" s="168" t="str">
        <f t="shared" si="5"/>
        <v/>
      </c>
      <c r="L123" s="43" t="str">
        <f>IF(①【入力】別紙_職員一覧!L123="","",①【入力】別紙_職員一覧!L123)</f>
        <v/>
      </c>
      <c r="M123" s="169" t="str">
        <f>IF(①【入力】別紙_職員一覧!M123="","",①【入力】別紙_職員一覧!M123)</f>
        <v/>
      </c>
      <c r="N123" s="161" t="str">
        <f>IF(J123="","",IF(OR(J123="1",J123="2"),VLOOKUP(J123,①【入力】就業規則等一覧!$B$32:$AD$33,26,FALSE),VLOOKUP(J123,①【入力】就業規則等一覧!$B$13:$AD$27,26,FALSE)))</f>
        <v/>
      </c>
      <c r="O123" s="170" t="str">
        <f t="shared" si="7"/>
        <v/>
      </c>
      <c r="P123" s="170" t="str">
        <f t="shared" si="8"/>
        <v/>
      </c>
      <c r="Q123" s="171" t="str">
        <f t="shared" si="9"/>
        <v/>
      </c>
    </row>
    <row r="124" spans="1:17" ht="18.75" customHeight="1">
      <c r="A124" s="82">
        <v>112</v>
      </c>
      <c r="B124" s="82" t="str">
        <f t="shared" si="6"/>
        <v/>
      </c>
      <c r="C124" s="43" t="str">
        <f>IF(①【入力】別紙_職員一覧!C124="","",①【入力】別紙_職員一覧!C124)</f>
        <v/>
      </c>
      <c r="D124" s="43" t="str">
        <f>IF(①【入力】別紙_職員一覧!D124="","",①【入力】別紙_職員一覧!D124)</f>
        <v/>
      </c>
      <c r="E124" s="43" t="str">
        <f>IF(①【入力】別紙_職員一覧!E124="","",①【入力】別紙_職員一覧!E124)</f>
        <v/>
      </c>
      <c r="F124" s="43" t="str">
        <f>IF(①【入力】別紙_職員一覧!F124="","",①【入力】別紙_職員一覧!F124)</f>
        <v/>
      </c>
      <c r="G124" s="166" t="str">
        <f>IF(①【入力】別紙_職員一覧!G124="","",①【入力】別紙_職員一覧!G124)</f>
        <v/>
      </c>
      <c r="H124" s="166" t="str">
        <f>IF(①【入力】別紙_職員一覧!H124="","",①【入力】別紙_職員一覧!H124)</f>
        <v/>
      </c>
      <c r="I124" s="143" t="str">
        <f>IF(①【入力】別紙_職員一覧!I124="","",①【入力】別紙_職員一覧!I124)</f>
        <v/>
      </c>
      <c r="J124" s="167" t="str">
        <f>IF(①【入力】別紙_職員一覧!J124="","",①【入力】別紙_職員一覧!J124)</f>
        <v/>
      </c>
      <c r="K124" s="168" t="str">
        <f t="shared" si="5"/>
        <v/>
      </c>
      <c r="L124" s="43" t="str">
        <f>IF(①【入力】別紙_職員一覧!L124="","",①【入力】別紙_職員一覧!L124)</f>
        <v/>
      </c>
      <c r="M124" s="169" t="str">
        <f>IF(①【入力】別紙_職員一覧!M124="","",①【入力】別紙_職員一覧!M124)</f>
        <v/>
      </c>
      <c r="N124" s="161" t="str">
        <f>IF(J124="","",IF(OR(J124="1",J124="2"),VLOOKUP(J124,①【入力】就業規則等一覧!$B$32:$AD$33,26,FALSE),VLOOKUP(J124,①【入力】就業規則等一覧!$B$13:$AD$27,26,FALSE)))</f>
        <v/>
      </c>
      <c r="O124" s="170" t="str">
        <f t="shared" si="7"/>
        <v/>
      </c>
      <c r="P124" s="170" t="str">
        <f t="shared" si="8"/>
        <v/>
      </c>
      <c r="Q124" s="171" t="str">
        <f t="shared" si="9"/>
        <v/>
      </c>
    </row>
    <row r="125" spans="1:17" ht="18.75" customHeight="1">
      <c r="A125" s="82">
        <v>113</v>
      </c>
      <c r="B125" s="82" t="str">
        <f t="shared" si="6"/>
        <v/>
      </c>
      <c r="C125" s="43" t="str">
        <f>IF(①【入力】別紙_職員一覧!C125="","",①【入力】別紙_職員一覧!C125)</f>
        <v/>
      </c>
      <c r="D125" s="43" t="str">
        <f>IF(①【入力】別紙_職員一覧!D125="","",①【入力】別紙_職員一覧!D125)</f>
        <v/>
      </c>
      <c r="E125" s="43" t="str">
        <f>IF(①【入力】別紙_職員一覧!E125="","",①【入力】別紙_職員一覧!E125)</f>
        <v/>
      </c>
      <c r="F125" s="43" t="str">
        <f>IF(①【入力】別紙_職員一覧!F125="","",①【入力】別紙_職員一覧!F125)</f>
        <v/>
      </c>
      <c r="G125" s="166" t="str">
        <f>IF(①【入力】別紙_職員一覧!G125="","",①【入力】別紙_職員一覧!G125)</f>
        <v/>
      </c>
      <c r="H125" s="166" t="str">
        <f>IF(①【入力】別紙_職員一覧!H125="","",①【入力】別紙_職員一覧!H125)</f>
        <v/>
      </c>
      <c r="I125" s="143" t="str">
        <f>IF(①【入力】別紙_職員一覧!I125="","",①【入力】別紙_職員一覧!I125)</f>
        <v/>
      </c>
      <c r="J125" s="167" t="str">
        <f>IF(①【入力】別紙_職員一覧!J125="","",①【入力】別紙_職員一覧!J125)</f>
        <v/>
      </c>
      <c r="K125" s="168" t="str">
        <f t="shared" si="5"/>
        <v/>
      </c>
      <c r="L125" s="43" t="str">
        <f>IF(①【入力】別紙_職員一覧!L125="","",①【入力】別紙_職員一覧!L125)</f>
        <v/>
      </c>
      <c r="M125" s="169" t="str">
        <f>IF(①【入力】別紙_職員一覧!M125="","",①【入力】別紙_職員一覧!M125)</f>
        <v/>
      </c>
      <c r="N125" s="161" t="str">
        <f>IF(J125="","",IF(OR(J125="1",J125="2"),VLOOKUP(J125,①【入力】就業規則等一覧!$B$32:$AD$33,26,FALSE),VLOOKUP(J125,①【入力】就業規則等一覧!$B$13:$AD$27,26,FALSE)))</f>
        <v/>
      </c>
      <c r="O125" s="170" t="str">
        <f t="shared" si="7"/>
        <v/>
      </c>
      <c r="P125" s="170" t="str">
        <f t="shared" si="8"/>
        <v/>
      </c>
      <c r="Q125" s="171" t="str">
        <f t="shared" si="9"/>
        <v/>
      </c>
    </row>
    <row r="126" spans="1:17" ht="18.75" customHeight="1">
      <c r="A126" s="82">
        <v>114</v>
      </c>
      <c r="B126" s="82" t="str">
        <f t="shared" si="6"/>
        <v/>
      </c>
      <c r="C126" s="43" t="str">
        <f>IF(①【入力】別紙_職員一覧!C126="","",①【入力】別紙_職員一覧!C126)</f>
        <v/>
      </c>
      <c r="D126" s="43" t="str">
        <f>IF(①【入力】別紙_職員一覧!D126="","",①【入力】別紙_職員一覧!D126)</f>
        <v/>
      </c>
      <c r="E126" s="43" t="str">
        <f>IF(①【入力】別紙_職員一覧!E126="","",①【入力】別紙_職員一覧!E126)</f>
        <v/>
      </c>
      <c r="F126" s="43" t="str">
        <f>IF(①【入力】別紙_職員一覧!F126="","",①【入力】別紙_職員一覧!F126)</f>
        <v/>
      </c>
      <c r="G126" s="166" t="str">
        <f>IF(①【入力】別紙_職員一覧!G126="","",①【入力】別紙_職員一覧!G126)</f>
        <v/>
      </c>
      <c r="H126" s="166" t="str">
        <f>IF(①【入力】別紙_職員一覧!H126="","",①【入力】別紙_職員一覧!H126)</f>
        <v/>
      </c>
      <c r="I126" s="143" t="str">
        <f>IF(①【入力】別紙_職員一覧!I126="","",①【入力】別紙_職員一覧!I126)</f>
        <v/>
      </c>
      <c r="J126" s="167" t="str">
        <f>IF(①【入力】別紙_職員一覧!J126="","",①【入力】別紙_職員一覧!J126)</f>
        <v/>
      </c>
      <c r="K126" s="168" t="str">
        <f t="shared" si="5"/>
        <v/>
      </c>
      <c r="L126" s="43" t="str">
        <f>IF(①【入力】別紙_職員一覧!L126="","",①【入力】別紙_職員一覧!L126)</f>
        <v/>
      </c>
      <c r="M126" s="169" t="str">
        <f>IF(①【入力】別紙_職員一覧!M126="","",①【入力】別紙_職員一覧!M126)</f>
        <v/>
      </c>
      <c r="N126" s="161" t="str">
        <f>IF(J126="","",IF(OR(J126="1",J126="2"),VLOOKUP(J126,①【入力】就業規則等一覧!$B$32:$AD$33,26,FALSE),VLOOKUP(J126,①【入力】就業規則等一覧!$B$13:$AD$27,26,FALSE)))</f>
        <v/>
      </c>
      <c r="O126" s="170" t="str">
        <f t="shared" si="7"/>
        <v/>
      </c>
      <c r="P126" s="170" t="str">
        <f t="shared" si="8"/>
        <v/>
      </c>
      <c r="Q126" s="171" t="str">
        <f t="shared" si="9"/>
        <v/>
      </c>
    </row>
    <row r="127" spans="1:17" ht="18.75" customHeight="1">
      <c r="A127" s="82">
        <v>115</v>
      </c>
      <c r="B127" s="82" t="str">
        <f t="shared" si="6"/>
        <v/>
      </c>
      <c r="C127" s="43" t="str">
        <f>IF(①【入力】別紙_職員一覧!C127="","",①【入力】別紙_職員一覧!C127)</f>
        <v/>
      </c>
      <c r="D127" s="43" t="str">
        <f>IF(①【入力】別紙_職員一覧!D127="","",①【入力】別紙_職員一覧!D127)</f>
        <v/>
      </c>
      <c r="E127" s="43" t="str">
        <f>IF(①【入力】別紙_職員一覧!E127="","",①【入力】別紙_職員一覧!E127)</f>
        <v/>
      </c>
      <c r="F127" s="43" t="str">
        <f>IF(①【入力】別紙_職員一覧!F127="","",①【入力】別紙_職員一覧!F127)</f>
        <v/>
      </c>
      <c r="G127" s="166" t="str">
        <f>IF(①【入力】別紙_職員一覧!G127="","",①【入力】別紙_職員一覧!G127)</f>
        <v/>
      </c>
      <c r="H127" s="166" t="str">
        <f>IF(①【入力】別紙_職員一覧!H127="","",①【入力】別紙_職員一覧!H127)</f>
        <v/>
      </c>
      <c r="I127" s="143" t="str">
        <f>IF(①【入力】別紙_職員一覧!I127="","",①【入力】別紙_職員一覧!I127)</f>
        <v/>
      </c>
      <c r="J127" s="167" t="str">
        <f>IF(①【入力】別紙_職員一覧!J127="","",①【入力】別紙_職員一覧!J127)</f>
        <v/>
      </c>
      <c r="K127" s="168" t="str">
        <f t="shared" si="5"/>
        <v/>
      </c>
      <c r="L127" s="43" t="str">
        <f>IF(①【入力】別紙_職員一覧!L127="","",①【入力】別紙_職員一覧!L127)</f>
        <v/>
      </c>
      <c r="M127" s="169" t="str">
        <f>IF(①【入力】別紙_職員一覧!M127="","",①【入力】別紙_職員一覧!M127)</f>
        <v/>
      </c>
      <c r="N127" s="161" t="str">
        <f>IF(J127="","",IF(OR(J127="1",J127="2"),VLOOKUP(J127,①【入力】就業規則等一覧!$B$32:$AD$33,26,FALSE),VLOOKUP(J127,①【入力】就業規則等一覧!$B$13:$AD$27,26,FALSE)))</f>
        <v/>
      </c>
      <c r="O127" s="170" t="str">
        <f t="shared" si="7"/>
        <v/>
      </c>
      <c r="P127" s="170" t="str">
        <f t="shared" si="8"/>
        <v/>
      </c>
      <c r="Q127" s="171" t="str">
        <f t="shared" si="9"/>
        <v/>
      </c>
    </row>
    <row r="128" spans="1:17" ht="18.75" customHeight="1">
      <c r="A128" s="82">
        <v>116</v>
      </c>
      <c r="B128" s="82" t="str">
        <f t="shared" si="6"/>
        <v/>
      </c>
      <c r="C128" s="43" t="str">
        <f>IF(①【入力】別紙_職員一覧!C128="","",①【入力】別紙_職員一覧!C128)</f>
        <v/>
      </c>
      <c r="D128" s="43" t="str">
        <f>IF(①【入力】別紙_職員一覧!D128="","",①【入力】別紙_職員一覧!D128)</f>
        <v/>
      </c>
      <c r="E128" s="43" t="str">
        <f>IF(①【入力】別紙_職員一覧!E128="","",①【入力】別紙_職員一覧!E128)</f>
        <v/>
      </c>
      <c r="F128" s="43" t="str">
        <f>IF(①【入力】別紙_職員一覧!F128="","",①【入力】別紙_職員一覧!F128)</f>
        <v/>
      </c>
      <c r="G128" s="166" t="str">
        <f>IF(①【入力】別紙_職員一覧!G128="","",①【入力】別紙_職員一覧!G128)</f>
        <v/>
      </c>
      <c r="H128" s="166" t="str">
        <f>IF(①【入力】別紙_職員一覧!H128="","",①【入力】別紙_職員一覧!H128)</f>
        <v/>
      </c>
      <c r="I128" s="143" t="str">
        <f>IF(①【入力】別紙_職員一覧!I128="","",①【入力】別紙_職員一覧!I128)</f>
        <v/>
      </c>
      <c r="J128" s="167" t="str">
        <f>IF(①【入力】別紙_職員一覧!J128="","",①【入力】別紙_職員一覧!J128)</f>
        <v/>
      </c>
      <c r="K128" s="168" t="str">
        <f t="shared" si="5"/>
        <v/>
      </c>
      <c r="L128" s="43" t="str">
        <f>IF(①【入力】別紙_職員一覧!L128="","",①【入力】別紙_職員一覧!L128)</f>
        <v/>
      </c>
      <c r="M128" s="169" t="str">
        <f>IF(①【入力】別紙_職員一覧!M128="","",①【入力】別紙_職員一覧!M128)</f>
        <v/>
      </c>
      <c r="N128" s="161" t="str">
        <f>IF(J128="","",IF(OR(J128="1",J128="2"),VLOOKUP(J128,①【入力】就業規則等一覧!$B$32:$AD$33,26,FALSE),VLOOKUP(J128,①【入力】就業規則等一覧!$B$13:$AD$27,26,FALSE)))</f>
        <v/>
      </c>
      <c r="O128" s="170" t="str">
        <f t="shared" si="7"/>
        <v/>
      </c>
      <c r="P128" s="170" t="str">
        <f t="shared" si="8"/>
        <v/>
      </c>
      <c r="Q128" s="171" t="str">
        <f t="shared" si="9"/>
        <v/>
      </c>
    </row>
    <row r="129" spans="1:17" ht="18.75" customHeight="1">
      <c r="A129" s="82">
        <v>117</v>
      </c>
      <c r="B129" s="82" t="str">
        <f t="shared" si="6"/>
        <v/>
      </c>
      <c r="C129" s="43" t="str">
        <f>IF(①【入力】別紙_職員一覧!C129="","",①【入力】別紙_職員一覧!C129)</f>
        <v/>
      </c>
      <c r="D129" s="43" t="str">
        <f>IF(①【入力】別紙_職員一覧!D129="","",①【入力】別紙_職員一覧!D129)</f>
        <v/>
      </c>
      <c r="E129" s="43" t="str">
        <f>IF(①【入力】別紙_職員一覧!E129="","",①【入力】別紙_職員一覧!E129)</f>
        <v/>
      </c>
      <c r="F129" s="43" t="str">
        <f>IF(①【入力】別紙_職員一覧!F129="","",①【入力】別紙_職員一覧!F129)</f>
        <v/>
      </c>
      <c r="G129" s="166" t="str">
        <f>IF(①【入力】別紙_職員一覧!G129="","",①【入力】別紙_職員一覧!G129)</f>
        <v/>
      </c>
      <c r="H129" s="166" t="str">
        <f>IF(①【入力】別紙_職員一覧!H129="","",①【入力】別紙_職員一覧!H129)</f>
        <v/>
      </c>
      <c r="I129" s="143" t="str">
        <f>IF(①【入力】別紙_職員一覧!I129="","",①【入力】別紙_職員一覧!I129)</f>
        <v/>
      </c>
      <c r="J129" s="167" t="str">
        <f>IF(①【入力】別紙_職員一覧!J129="","",①【入力】別紙_職員一覧!J129)</f>
        <v/>
      </c>
      <c r="K129" s="168" t="str">
        <f t="shared" si="5"/>
        <v/>
      </c>
      <c r="L129" s="43" t="str">
        <f>IF(①【入力】別紙_職員一覧!L129="","",①【入力】別紙_職員一覧!L129)</f>
        <v/>
      </c>
      <c r="M129" s="169" t="str">
        <f>IF(①【入力】別紙_職員一覧!M129="","",①【入力】別紙_職員一覧!M129)</f>
        <v/>
      </c>
      <c r="N129" s="161" t="str">
        <f>IF(J129="","",IF(OR(J129="1",J129="2"),VLOOKUP(J129,①【入力】就業規則等一覧!$B$32:$AD$33,26,FALSE),VLOOKUP(J129,①【入力】就業規則等一覧!$B$13:$AD$27,26,FALSE)))</f>
        <v/>
      </c>
      <c r="O129" s="170" t="str">
        <f t="shared" si="7"/>
        <v/>
      </c>
      <c r="P129" s="170" t="str">
        <f t="shared" si="8"/>
        <v/>
      </c>
      <c r="Q129" s="171" t="str">
        <f t="shared" si="9"/>
        <v/>
      </c>
    </row>
    <row r="130" spans="1:17" ht="18.75" customHeight="1">
      <c r="A130" s="82">
        <v>118</v>
      </c>
      <c r="B130" s="82" t="str">
        <f t="shared" si="6"/>
        <v/>
      </c>
      <c r="C130" s="43" t="str">
        <f>IF(①【入力】別紙_職員一覧!C130="","",①【入力】別紙_職員一覧!C130)</f>
        <v/>
      </c>
      <c r="D130" s="43" t="str">
        <f>IF(①【入力】別紙_職員一覧!D130="","",①【入力】別紙_職員一覧!D130)</f>
        <v/>
      </c>
      <c r="E130" s="43" t="str">
        <f>IF(①【入力】別紙_職員一覧!E130="","",①【入力】別紙_職員一覧!E130)</f>
        <v/>
      </c>
      <c r="F130" s="43" t="str">
        <f>IF(①【入力】別紙_職員一覧!F130="","",①【入力】別紙_職員一覧!F130)</f>
        <v/>
      </c>
      <c r="G130" s="166" t="str">
        <f>IF(①【入力】別紙_職員一覧!G130="","",①【入力】別紙_職員一覧!G130)</f>
        <v/>
      </c>
      <c r="H130" s="166" t="str">
        <f>IF(①【入力】別紙_職員一覧!H130="","",①【入力】別紙_職員一覧!H130)</f>
        <v/>
      </c>
      <c r="I130" s="143" t="str">
        <f>IF(①【入力】別紙_職員一覧!I130="","",①【入力】別紙_職員一覧!I130)</f>
        <v/>
      </c>
      <c r="J130" s="167" t="str">
        <f>IF(①【入力】別紙_職員一覧!J130="","",①【入力】別紙_職員一覧!J130)</f>
        <v/>
      </c>
      <c r="K130" s="168" t="str">
        <f t="shared" si="5"/>
        <v/>
      </c>
      <c r="L130" s="43" t="str">
        <f>IF(①【入力】別紙_職員一覧!L130="","",①【入力】別紙_職員一覧!L130)</f>
        <v/>
      </c>
      <c r="M130" s="169" t="str">
        <f>IF(①【入力】別紙_職員一覧!M130="","",①【入力】別紙_職員一覧!M130)</f>
        <v/>
      </c>
      <c r="N130" s="161" t="str">
        <f>IF(J130="","",IF(OR(J130="1",J130="2"),VLOOKUP(J130,①【入力】就業規則等一覧!$B$32:$AD$33,26,FALSE),VLOOKUP(J130,①【入力】就業規則等一覧!$B$13:$AD$27,26,FALSE)))</f>
        <v/>
      </c>
      <c r="O130" s="170" t="str">
        <f t="shared" si="7"/>
        <v/>
      </c>
      <c r="P130" s="170" t="str">
        <f t="shared" si="8"/>
        <v/>
      </c>
      <c r="Q130" s="171" t="str">
        <f t="shared" si="9"/>
        <v/>
      </c>
    </row>
    <row r="131" spans="1:17" ht="18.75" customHeight="1">
      <c r="A131" s="82">
        <v>119</v>
      </c>
      <c r="B131" s="82" t="str">
        <f t="shared" si="6"/>
        <v/>
      </c>
      <c r="C131" s="43" t="str">
        <f>IF(①【入力】別紙_職員一覧!C131="","",①【入力】別紙_職員一覧!C131)</f>
        <v/>
      </c>
      <c r="D131" s="43" t="str">
        <f>IF(①【入力】別紙_職員一覧!D131="","",①【入力】別紙_職員一覧!D131)</f>
        <v/>
      </c>
      <c r="E131" s="43" t="str">
        <f>IF(①【入力】別紙_職員一覧!E131="","",①【入力】別紙_職員一覧!E131)</f>
        <v/>
      </c>
      <c r="F131" s="43" t="str">
        <f>IF(①【入力】別紙_職員一覧!F131="","",①【入力】別紙_職員一覧!F131)</f>
        <v/>
      </c>
      <c r="G131" s="166" t="str">
        <f>IF(①【入力】別紙_職員一覧!G131="","",①【入力】別紙_職員一覧!G131)</f>
        <v/>
      </c>
      <c r="H131" s="166" t="str">
        <f>IF(①【入力】別紙_職員一覧!H131="","",①【入力】別紙_職員一覧!H131)</f>
        <v/>
      </c>
      <c r="I131" s="143" t="str">
        <f>IF(①【入力】別紙_職員一覧!I131="","",①【入力】別紙_職員一覧!I131)</f>
        <v/>
      </c>
      <c r="J131" s="167" t="str">
        <f>IF(①【入力】別紙_職員一覧!J131="","",①【入力】別紙_職員一覧!J131)</f>
        <v/>
      </c>
      <c r="K131" s="168" t="str">
        <f t="shared" si="5"/>
        <v/>
      </c>
      <c r="L131" s="43" t="str">
        <f>IF(①【入力】別紙_職員一覧!L131="","",①【入力】別紙_職員一覧!L131)</f>
        <v/>
      </c>
      <c r="M131" s="169" t="str">
        <f>IF(①【入力】別紙_職員一覧!M131="","",①【入力】別紙_職員一覧!M131)</f>
        <v/>
      </c>
      <c r="N131" s="161" t="str">
        <f>IF(J131="","",IF(OR(J131="1",J131="2"),VLOOKUP(J131,①【入力】就業規則等一覧!$B$32:$AD$33,26,FALSE),VLOOKUP(J131,①【入力】就業規則等一覧!$B$13:$AD$27,26,FALSE)))</f>
        <v/>
      </c>
      <c r="O131" s="170" t="str">
        <f t="shared" si="7"/>
        <v/>
      </c>
      <c r="P131" s="170" t="str">
        <f t="shared" si="8"/>
        <v/>
      </c>
      <c r="Q131" s="171" t="str">
        <f t="shared" si="9"/>
        <v/>
      </c>
    </row>
    <row r="132" spans="1:17" ht="18.75" customHeight="1">
      <c r="A132" s="82">
        <v>120</v>
      </c>
      <c r="B132" s="82" t="str">
        <f t="shared" si="6"/>
        <v/>
      </c>
      <c r="C132" s="43" t="str">
        <f>IF(①【入力】別紙_職員一覧!C132="","",①【入力】別紙_職員一覧!C132)</f>
        <v/>
      </c>
      <c r="D132" s="43" t="str">
        <f>IF(①【入力】別紙_職員一覧!D132="","",①【入力】別紙_職員一覧!D132)</f>
        <v/>
      </c>
      <c r="E132" s="43" t="str">
        <f>IF(①【入力】別紙_職員一覧!E132="","",①【入力】別紙_職員一覧!E132)</f>
        <v/>
      </c>
      <c r="F132" s="43" t="str">
        <f>IF(①【入力】別紙_職員一覧!F132="","",①【入力】別紙_職員一覧!F132)</f>
        <v/>
      </c>
      <c r="G132" s="166" t="str">
        <f>IF(①【入力】別紙_職員一覧!G132="","",①【入力】別紙_職員一覧!G132)</f>
        <v/>
      </c>
      <c r="H132" s="166" t="str">
        <f>IF(①【入力】別紙_職員一覧!H132="","",①【入力】別紙_職員一覧!H132)</f>
        <v/>
      </c>
      <c r="I132" s="143" t="str">
        <f>IF(①【入力】別紙_職員一覧!I132="","",①【入力】別紙_職員一覧!I132)</f>
        <v/>
      </c>
      <c r="J132" s="167" t="str">
        <f>IF(①【入力】別紙_職員一覧!J132="","",①【入力】別紙_職員一覧!J132)</f>
        <v/>
      </c>
      <c r="K132" s="168" t="str">
        <f t="shared" si="5"/>
        <v/>
      </c>
      <c r="L132" s="43" t="str">
        <f>IF(①【入力】別紙_職員一覧!L132="","",①【入力】別紙_職員一覧!L132)</f>
        <v/>
      </c>
      <c r="M132" s="169" t="str">
        <f>IF(①【入力】別紙_職員一覧!M132="","",①【入力】別紙_職員一覧!M132)</f>
        <v/>
      </c>
      <c r="N132" s="161" t="str">
        <f>IF(J132="","",IF(OR(J132="1",J132="2"),VLOOKUP(J132,①【入力】就業規則等一覧!$B$32:$AD$33,26,FALSE),VLOOKUP(J132,①【入力】就業規則等一覧!$B$13:$AD$27,26,FALSE)))</f>
        <v/>
      </c>
      <c r="O132" s="170" t="str">
        <f t="shared" si="7"/>
        <v/>
      </c>
      <c r="P132" s="170" t="str">
        <f t="shared" si="8"/>
        <v/>
      </c>
      <c r="Q132" s="171" t="str">
        <f t="shared" si="9"/>
        <v/>
      </c>
    </row>
    <row r="133" spans="1:17" ht="18.75" customHeight="1">
      <c r="A133" s="82">
        <v>121</v>
      </c>
      <c r="B133" s="82" t="str">
        <f t="shared" si="6"/>
        <v/>
      </c>
      <c r="C133" s="43" t="str">
        <f>IF(①【入力】別紙_職員一覧!C133="","",①【入力】別紙_職員一覧!C133)</f>
        <v/>
      </c>
      <c r="D133" s="43" t="str">
        <f>IF(①【入力】別紙_職員一覧!D133="","",①【入力】別紙_職員一覧!D133)</f>
        <v/>
      </c>
      <c r="E133" s="43" t="str">
        <f>IF(①【入力】別紙_職員一覧!E133="","",①【入力】別紙_職員一覧!E133)</f>
        <v/>
      </c>
      <c r="F133" s="43" t="str">
        <f>IF(①【入力】別紙_職員一覧!F133="","",①【入力】別紙_職員一覧!F133)</f>
        <v/>
      </c>
      <c r="G133" s="166" t="str">
        <f>IF(①【入力】別紙_職員一覧!G133="","",①【入力】別紙_職員一覧!G133)</f>
        <v/>
      </c>
      <c r="H133" s="166" t="str">
        <f>IF(①【入力】別紙_職員一覧!H133="","",①【入力】別紙_職員一覧!H133)</f>
        <v/>
      </c>
      <c r="I133" s="143" t="str">
        <f>IF(①【入力】別紙_職員一覧!I133="","",①【入力】別紙_職員一覧!I133)</f>
        <v/>
      </c>
      <c r="J133" s="167" t="str">
        <f>IF(①【入力】別紙_職員一覧!J133="","",①【入力】別紙_職員一覧!J133)</f>
        <v/>
      </c>
      <c r="K133" s="168" t="str">
        <f t="shared" si="5"/>
        <v/>
      </c>
      <c r="L133" s="43" t="str">
        <f>IF(①【入力】別紙_職員一覧!L133="","",①【入力】別紙_職員一覧!L133)</f>
        <v/>
      </c>
      <c r="M133" s="169" t="str">
        <f>IF(①【入力】別紙_職員一覧!M133="","",①【入力】別紙_職員一覧!M133)</f>
        <v/>
      </c>
      <c r="N133" s="161" t="str">
        <f>IF(J133="","",IF(OR(J133="1",J133="2"),VLOOKUP(J133,①【入力】就業規則等一覧!$B$32:$AD$33,26,FALSE),VLOOKUP(J133,①【入力】就業規則等一覧!$B$13:$AD$27,26,FALSE)))</f>
        <v/>
      </c>
      <c r="O133" s="170" t="str">
        <f t="shared" si="7"/>
        <v/>
      </c>
      <c r="P133" s="170" t="str">
        <f t="shared" si="8"/>
        <v/>
      </c>
      <c r="Q133" s="171" t="str">
        <f t="shared" si="9"/>
        <v/>
      </c>
    </row>
    <row r="134" spans="1:17" ht="18.75" customHeight="1">
      <c r="A134" s="82">
        <v>122</v>
      </c>
      <c r="B134" s="82" t="str">
        <f t="shared" si="6"/>
        <v/>
      </c>
      <c r="C134" s="43" t="str">
        <f>IF(①【入力】別紙_職員一覧!C134="","",①【入力】別紙_職員一覧!C134)</f>
        <v/>
      </c>
      <c r="D134" s="43" t="str">
        <f>IF(①【入力】別紙_職員一覧!D134="","",①【入力】別紙_職員一覧!D134)</f>
        <v/>
      </c>
      <c r="E134" s="43" t="str">
        <f>IF(①【入力】別紙_職員一覧!E134="","",①【入力】別紙_職員一覧!E134)</f>
        <v/>
      </c>
      <c r="F134" s="43" t="str">
        <f>IF(①【入力】別紙_職員一覧!F134="","",①【入力】別紙_職員一覧!F134)</f>
        <v/>
      </c>
      <c r="G134" s="166" t="str">
        <f>IF(①【入力】別紙_職員一覧!G134="","",①【入力】別紙_職員一覧!G134)</f>
        <v/>
      </c>
      <c r="H134" s="166" t="str">
        <f>IF(①【入力】別紙_職員一覧!H134="","",①【入力】別紙_職員一覧!H134)</f>
        <v/>
      </c>
      <c r="I134" s="143" t="str">
        <f>IF(①【入力】別紙_職員一覧!I134="","",①【入力】別紙_職員一覧!I134)</f>
        <v/>
      </c>
      <c r="J134" s="167" t="str">
        <f>IF(①【入力】別紙_職員一覧!J134="","",①【入力】別紙_職員一覧!J134)</f>
        <v/>
      </c>
      <c r="K134" s="168" t="str">
        <f t="shared" si="5"/>
        <v/>
      </c>
      <c r="L134" s="43" t="str">
        <f>IF(①【入力】別紙_職員一覧!L134="","",①【入力】別紙_職員一覧!L134)</f>
        <v/>
      </c>
      <c r="M134" s="169" t="str">
        <f>IF(①【入力】別紙_職員一覧!M134="","",①【入力】別紙_職員一覧!M134)</f>
        <v/>
      </c>
      <c r="N134" s="161" t="str">
        <f>IF(J134="","",IF(OR(J134="1",J134="2"),VLOOKUP(J134,①【入力】就業規則等一覧!$B$32:$AD$33,26,FALSE),VLOOKUP(J134,①【入力】就業規則等一覧!$B$13:$AD$27,26,FALSE)))</f>
        <v/>
      </c>
      <c r="O134" s="170" t="str">
        <f t="shared" si="7"/>
        <v/>
      </c>
      <c r="P134" s="170" t="str">
        <f t="shared" si="8"/>
        <v/>
      </c>
      <c r="Q134" s="171" t="str">
        <f t="shared" si="9"/>
        <v/>
      </c>
    </row>
    <row r="135" spans="1:17" ht="18.75" customHeight="1">
      <c r="A135" s="82">
        <v>123</v>
      </c>
      <c r="B135" s="82" t="str">
        <f t="shared" si="6"/>
        <v/>
      </c>
      <c r="C135" s="43" t="str">
        <f>IF(①【入力】別紙_職員一覧!C135="","",①【入力】別紙_職員一覧!C135)</f>
        <v/>
      </c>
      <c r="D135" s="43" t="str">
        <f>IF(①【入力】別紙_職員一覧!D135="","",①【入力】別紙_職員一覧!D135)</f>
        <v/>
      </c>
      <c r="E135" s="43" t="str">
        <f>IF(①【入力】別紙_職員一覧!E135="","",①【入力】別紙_職員一覧!E135)</f>
        <v/>
      </c>
      <c r="F135" s="43" t="str">
        <f>IF(①【入力】別紙_職員一覧!F135="","",①【入力】別紙_職員一覧!F135)</f>
        <v/>
      </c>
      <c r="G135" s="166" t="str">
        <f>IF(①【入力】別紙_職員一覧!G135="","",①【入力】別紙_職員一覧!G135)</f>
        <v/>
      </c>
      <c r="H135" s="166" t="str">
        <f>IF(①【入力】別紙_職員一覧!H135="","",①【入力】別紙_職員一覧!H135)</f>
        <v/>
      </c>
      <c r="I135" s="143" t="str">
        <f>IF(①【入力】別紙_職員一覧!I135="","",①【入力】別紙_職員一覧!I135)</f>
        <v/>
      </c>
      <c r="J135" s="167" t="str">
        <f>IF(①【入力】別紙_職員一覧!J135="","",①【入力】別紙_職員一覧!J135)</f>
        <v/>
      </c>
      <c r="K135" s="168" t="str">
        <f t="shared" si="5"/>
        <v/>
      </c>
      <c r="L135" s="43" t="str">
        <f>IF(①【入力】別紙_職員一覧!L135="","",①【入力】別紙_職員一覧!L135)</f>
        <v/>
      </c>
      <c r="M135" s="169" t="str">
        <f>IF(①【入力】別紙_職員一覧!M135="","",①【入力】別紙_職員一覧!M135)</f>
        <v/>
      </c>
      <c r="N135" s="161" t="str">
        <f>IF(J135="","",IF(OR(J135="1",J135="2"),VLOOKUP(J135,①【入力】就業規則等一覧!$B$32:$AD$33,26,FALSE),VLOOKUP(J135,①【入力】就業規則等一覧!$B$13:$AD$27,26,FALSE)))</f>
        <v/>
      </c>
      <c r="O135" s="170" t="str">
        <f t="shared" si="7"/>
        <v/>
      </c>
      <c r="P135" s="170" t="str">
        <f t="shared" si="8"/>
        <v/>
      </c>
      <c r="Q135" s="171" t="str">
        <f t="shared" si="9"/>
        <v/>
      </c>
    </row>
    <row r="136" spans="1:17" ht="18.75" customHeight="1">
      <c r="A136" s="82">
        <v>124</v>
      </c>
      <c r="B136" s="82" t="str">
        <f t="shared" si="6"/>
        <v/>
      </c>
      <c r="C136" s="43" t="str">
        <f>IF(①【入力】別紙_職員一覧!C136="","",①【入力】別紙_職員一覧!C136)</f>
        <v/>
      </c>
      <c r="D136" s="43" t="str">
        <f>IF(①【入力】別紙_職員一覧!D136="","",①【入力】別紙_職員一覧!D136)</f>
        <v/>
      </c>
      <c r="E136" s="43" t="str">
        <f>IF(①【入力】別紙_職員一覧!E136="","",①【入力】別紙_職員一覧!E136)</f>
        <v/>
      </c>
      <c r="F136" s="43" t="str">
        <f>IF(①【入力】別紙_職員一覧!F136="","",①【入力】別紙_職員一覧!F136)</f>
        <v/>
      </c>
      <c r="G136" s="166" t="str">
        <f>IF(①【入力】別紙_職員一覧!G136="","",①【入力】別紙_職員一覧!G136)</f>
        <v/>
      </c>
      <c r="H136" s="166" t="str">
        <f>IF(①【入力】別紙_職員一覧!H136="","",①【入力】別紙_職員一覧!H136)</f>
        <v/>
      </c>
      <c r="I136" s="143" t="str">
        <f>IF(①【入力】別紙_職員一覧!I136="","",①【入力】別紙_職員一覧!I136)</f>
        <v/>
      </c>
      <c r="J136" s="167" t="str">
        <f>IF(①【入力】別紙_職員一覧!J136="","",①【入力】別紙_職員一覧!J136)</f>
        <v/>
      </c>
      <c r="K136" s="168" t="str">
        <f t="shared" si="5"/>
        <v/>
      </c>
      <c r="L136" s="43" t="str">
        <f>IF(①【入力】別紙_職員一覧!L136="","",①【入力】別紙_職員一覧!L136)</f>
        <v/>
      </c>
      <c r="M136" s="169" t="str">
        <f>IF(①【入力】別紙_職員一覧!M136="","",①【入力】別紙_職員一覧!M136)</f>
        <v/>
      </c>
      <c r="N136" s="161" t="str">
        <f>IF(J136="","",IF(OR(J136="1",J136="2"),VLOOKUP(J136,①【入力】就業規則等一覧!$B$32:$AD$33,26,FALSE),VLOOKUP(J136,①【入力】就業規則等一覧!$B$13:$AD$27,26,FALSE)))</f>
        <v/>
      </c>
      <c r="O136" s="170" t="str">
        <f t="shared" si="7"/>
        <v/>
      </c>
      <c r="P136" s="170" t="str">
        <f t="shared" si="8"/>
        <v/>
      </c>
      <c r="Q136" s="171" t="str">
        <f t="shared" si="9"/>
        <v/>
      </c>
    </row>
    <row r="137" spans="1:17" ht="18.75" customHeight="1">
      <c r="A137" s="82">
        <v>125</v>
      </c>
      <c r="B137" s="82" t="str">
        <f t="shared" si="6"/>
        <v/>
      </c>
      <c r="C137" s="43" t="str">
        <f>IF(①【入力】別紙_職員一覧!C137="","",①【入力】別紙_職員一覧!C137)</f>
        <v/>
      </c>
      <c r="D137" s="43" t="str">
        <f>IF(①【入力】別紙_職員一覧!D137="","",①【入力】別紙_職員一覧!D137)</f>
        <v/>
      </c>
      <c r="E137" s="43" t="str">
        <f>IF(①【入力】別紙_職員一覧!E137="","",①【入力】別紙_職員一覧!E137)</f>
        <v/>
      </c>
      <c r="F137" s="43" t="str">
        <f>IF(①【入力】別紙_職員一覧!F137="","",①【入力】別紙_職員一覧!F137)</f>
        <v/>
      </c>
      <c r="G137" s="166" t="str">
        <f>IF(①【入力】別紙_職員一覧!G137="","",①【入力】別紙_職員一覧!G137)</f>
        <v/>
      </c>
      <c r="H137" s="166" t="str">
        <f>IF(①【入力】別紙_職員一覧!H137="","",①【入力】別紙_職員一覧!H137)</f>
        <v/>
      </c>
      <c r="I137" s="143" t="str">
        <f>IF(①【入力】別紙_職員一覧!I137="","",①【入力】別紙_職員一覧!I137)</f>
        <v/>
      </c>
      <c r="J137" s="167" t="str">
        <f>IF(①【入力】別紙_職員一覧!J137="","",①【入力】別紙_職員一覧!J137)</f>
        <v/>
      </c>
      <c r="K137" s="168" t="str">
        <f t="shared" si="5"/>
        <v/>
      </c>
      <c r="L137" s="43" t="str">
        <f>IF(①【入力】別紙_職員一覧!L137="","",①【入力】別紙_職員一覧!L137)</f>
        <v/>
      </c>
      <c r="M137" s="169" t="str">
        <f>IF(①【入力】別紙_職員一覧!M137="","",①【入力】別紙_職員一覧!M137)</f>
        <v/>
      </c>
      <c r="N137" s="161" t="str">
        <f>IF(J137="","",IF(OR(J137="1",J137="2"),VLOOKUP(J137,①【入力】就業規則等一覧!$B$32:$AD$33,26,FALSE),VLOOKUP(J137,①【入力】就業規則等一覧!$B$13:$AD$27,26,FALSE)))</f>
        <v/>
      </c>
      <c r="O137" s="170" t="str">
        <f t="shared" si="7"/>
        <v/>
      </c>
      <c r="P137" s="170" t="str">
        <f t="shared" si="8"/>
        <v/>
      </c>
      <c r="Q137" s="171" t="str">
        <f t="shared" si="9"/>
        <v/>
      </c>
    </row>
    <row r="138" spans="1:17" ht="18.75" customHeight="1">
      <c r="A138" s="82">
        <v>126</v>
      </c>
      <c r="B138" s="82" t="str">
        <f t="shared" si="6"/>
        <v/>
      </c>
      <c r="C138" s="43" t="str">
        <f>IF(①【入力】別紙_職員一覧!C138="","",①【入力】別紙_職員一覧!C138)</f>
        <v/>
      </c>
      <c r="D138" s="43" t="str">
        <f>IF(①【入力】別紙_職員一覧!D138="","",①【入力】別紙_職員一覧!D138)</f>
        <v/>
      </c>
      <c r="E138" s="43" t="str">
        <f>IF(①【入力】別紙_職員一覧!E138="","",①【入力】別紙_職員一覧!E138)</f>
        <v/>
      </c>
      <c r="F138" s="43" t="str">
        <f>IF(①【入力】別紙_職員一覧!F138="","",①【入力】別紙_職員一覧!F138)</f>
        <v/>
      </c>
      <c r="G138" s="166" t="str">
        <f>IF(①【入力】別紙_職員一覧!G138="","",①【入力】別紙_職員一覧!G138)</f>
        <v/>
      </c>
      <c r="H138" s="166" t="str">
        <f>IF(①【入力】別紙_職員一覧!H138="","",①【入力】別紙_職員一覧!H138)</f>
        <v/>
      </c>
      <c r="I138" s="143" t="str">
        <f>IF(①【入力】別紙_職員一覧!I138="","",①【入力】別紙_職員一覧!I138)</f>
        <v/>
      </c>
      <c r="J138" s="167" t="str">
        <f>IF(①【入力】別紙_職員一覧!J138="","",①【入力】別紙_職員一覧!J138)</f>
        <v/>
      </c>
      <c r="K138" s="168" t="str">
        <f t="shared" si="5"/>
        <v/>
      </c>
      <c r="L138" s="43" t="str">
        <f>IF(①【入力】別紙_職員一覧!L138="","",①【入力】別紙_職員一覧!L138)</f>
        <v/>
      </c>
      <c r="M138" s="169" t="str">
        <f>IF(①【入力】別紙_職員一覧!M138="","",①【入力】別紙_職員一覧!M138)</f>
        <v/>
      </c>
      <c r="N138" s="161" t="str">
        <f>IF(J138="","",IF(OR(J138="1",J138="2"),VLOOKUP(J138,①【入力】就業規則等一覧!$B$32:$AD$33,26,FALSE),VLOOKUP(J138,①【入力】就業規則等一覧!$B$13:$AD$27,26,FALSE)))</f>
        <v/>
      </c>
      <c r="O138" s="170" t="str">
        <f t="shared" si="7"/>
        <v/>
      </c>
      <c r="P138" s="170" t="str">
        <f t="shared" si="8"/>
        <v/>
      </c>
      <c r="Q138" s="171" t="str">
        <f t="shared" si="9"/>
        <v/>
      </c>
    </row>
    <row r="139" spans="1:17" ht="18.75" customHeight="1">
      <c r="A139" s="82">
        <v>127</v>
      </c>
      <c r="B139" s="82" t="str">
        <f t="shared" si="6"/>
        <v/>
      </c>
      <c r="C139" s="43" t="str">
        <f>IF(①【入力】別紙_職員一覧!C139="","",①【入力】別紙_職員一覧!C139)</f>
        <v/>
      </c>
      <c r="D139" s="43" t="str">
        <f>IF(①【入力】別紙_職員一覧!D139="","",①【入力】別紙_職員一覧!D139)</f>
        <v/>
      </c>
      <c r="E139" s="43" t="str">
        <f>IF(①【入力】別紙_職員一覧!E139="","",①【入力】別紙_職員一覧!E139)</f>
        <v/>
      </c>
      <c r="F139" s="43" t="str">
        <f>IF(①【入力】別紙_職員一覧!F139="","",①【入力】別紙_職員一覧!F139)</f>
        <v/>
      </c>
      <c r="G139" s="166" t="str">
        <f>IF(①【入力】別紙_職員一覧!G139="","",①【入力】別紙_職員一覧!G139)</f>
        <v/>
      </c>
      <c r="H139" s="166" t="str">
        <f>IF(①【入力】別紙_職員一覧!H139="","",①【入力】別紙_職員一覧!H139)</f>
        <v/>
      </c>
      <c r="I139" s="143" t="str">
        <f>IF(①【入力】別紙_職員一覧!I139="","",①【入力】別紙_職員一覧!I139)</f>
        <v/>
      </c>
      <c r="J139" s="167" t="str">
        <f>IF(①【入力】別紙_職員一覧!J139="","",①【入力】別紙_職員一覧!J139)</f>
        <v/>
      </c>
      <c r="K139" s="168" t="str">
        <f t="shared" si="5"/>
        <v/>
      </c>
      <c r="L139" s="43" t="str">
        <f>IF(①【入力】別紙_職員一覧!L139="","",①【入力】別紙_職員一覧!L139)</f>
        <v/>
      </c>
      <c r="M139" s="169" t="str">
        <f>IF(①【入力】別紙_職員一覧!M139="","",①【入力】別紙_職員一覧!M139)</f>
        <v/>
      </c>
      <c r="N139" s="161" t="str">
        <f>IF(J139="","",IF(OR(J139="1",J139="2"),VLOOKUP(J139,①【入力】就業規則等一覧!$B$32:$AD$33,26,FALSE),VLOOKUP(J139,①【入力】就業規則等一覧!$B$13:$AD$27,26,FALSE)))</f>
        <v/>
      </c>
      <c r="O139" s="170" t="str">
        <f t="shared" si="7"/>
        <v/>
      </c>
      <c r="P139" s="170" t="str">
        <f t="shared" si="8"/>
        <v/>
      </c>
      <c r="Q139" s="171" t="str">
        <f t="shared" si="9"/>
        <v/>
      </c>
    </row>
    <row r="140" spans="1:17" ht="18.75" customHeight="1">
      <c r="A140" s="82">
        <v>128</v>
      </c>
      <c r="B140" s="82" t="str">
        <f t="shared" si="6"/>
        <v/>
      </c>
      <c r="C140" s="43" t="str">
        <f>IF(①【入力】別紙_職員一覧!C140="","",①【入力】別紙_職員一覧!C140)</f>
        <v/>
      </c>
      <c r="D140" s="43" t="str">
        <f>IF(①【入力】別紙_職員一覧!D140="","",①【入力】別紙_職員一覧!D140)</f>
        <v/>
      </c>
      <c r="E140" s="43" t="str">
        <f>IF(①【入力】別紙_職員一覧!E140="","",①【入力】別紙_職員一覧!E140)</f>
        <v/>
      </c>
      <c r="F140" s="43" t="str">
        <f>IF(①【入力】別紙_職員一覧!F140="","",①【入力】別紙_職員一覧!F140)</f>
        <v/>
      </c>
      <c r="G140" s="166" t="str">
        <f>IF(①【入力】別紙_職員一覧!G140="","",①【入力】別紙_職員一覧!G140)</f>
        <v/>
      </c>
      <c r="H140" s="166" t="str">
        <f>IF(①【入力】別紙_職員一覧!H140="","",①【入力】別紙_職員一覧!H140)</f>
        <v/>
      </c>
      <c r="I140" s="143" t="str">
        <f>IF(①【入力】別紙_職員一覧!I140="","",①【入力】別紙_職員一覧!I140)</f>
        <v/>
      </c>
      <c r="J140" s="167" t="str">
        <f>IF(①【入力】別紙_職員一覧!J140="","",①【入力】別紙_職員一覧!J140)</f>
        <v/>
      </c>
      <c r="K140" s="168" t="str">
        <f t="shared" si="5"/>
        <v/>
      </c>
      <c r="L140" s="43" t="str">
        <f>IF(①【入力】別紙_職員一覧!L140="","",①【入力】別紙_職員一覧!L140)</f>
        <v/>
      </c>
      <c r="M140" s="169" t="str">
        <f>IF(①【入力】別紙_職員一覧!M140="","",①【入力】別紙_職員一覧!M140)</f>
        <v/>
      </c>
      <c r="N140" s="161" t="str">
        <f>IF(J140="","",IF(OR(J140="1",J140="2"),VLOOKUP(J140,①【入力】就業規則等一覧!$B$32:$AD$33,26,FALSE),VLOOKUP(J140,①【入力】就業規則等一覧!$B$13:$AD$27,26,FALSE)))</f>
        <v/>
      </c>
      <c r="O140" s="170" t="str">
        <f t="shared" si="7"/>
        <v/>
      </c>
      <c r="P140" s="170" t="str">
        <f t="shared" si="8"/>
        <v/>
      </c>
      <c r="Q140" s="171" t="str">
        <f t="shared" si="9"/>
        <v/>
      </c>
    </row>
    <row r="141" spans="1:17" ht="22.5" customHeight="1">
      <c r="A141" s="82">
        <v>129</v>
      </c>
      <c r="B141" s="82" t="str">
        <f t="shared" si="6"/>
        <v/>
      </c>
      <c r="C141" s="43" t="str">
        <f>IF(①【入力】別紙_職員一覧!C141="","",①【入力】別紙_職員一覧!C141)</f>
        <v/>
      </c>
      <c r="D141" s="43" t="str">
        <f>IF(①【入力】別紙_職員一覧!D141="","",①【入力】別紙_職員一覧!D141)</f>
        <v/>
      </c>
      <c r="E141" s="43" t="str">
        <f>IF(①【入力】別紙_職員一覧!E141="","",①【入力】別紙_職員一覧!E141)</f>
        <v/>
      </c>
      <c r="F141" s="43" t="str">
        <f>IF(①【入力】別紙_職員一覧!F141="","",①【入力】別紙_職員一覧!F141)</f>
        <v/>
      </c>
      <c r="G141" s="166" t="str">
        <f>IF(①【入力】別紙_職員一覧!G141="","",①【入力】別紙_職員一覧!G141)</f>
        <v/>
      </c>
      <c r="H141" s="166" t="str">
        <f>IF(①【入力】別紙_職員一覧!H141="","",①【入力】別紙_職員一覧!H141)</f>
        <v/>
      </c>
      <c r="I141" s="143" t="str">
        <f>IF(①【入力】別紙_職員一覧!I141="","",①【入力】別紙_職員一覧!I141)</f>
        <v/>
      </c>
      <c r="J141" s="167" t="str">
        <f>IF(①【入力】別紙_職員一覧!J141="","",①【入力】別紙_職員一覧!J141)</f>
        <v/>
      </c>
      <c r="K141" s="168" t="str">
        <f t="shared" si="5"/>
        <v/>
      </c>
      <c r="L141" s="43" t="str">
        <f>IF(①【入力】別紙_職員一覧!L141="","",①【入力】別紙_職員一覧!L141)</f>
        <v/>
      </c>
      <c r="M141" s="169" t="str">
        <f>IF(①【入力】別紙_職員一覧!M141="","",①【入力】別紙_職員一覧!M141)</f>
        <v/>
      </c>
      <c r="N141" s="161" t="str">
        <f>IF(J141="","",IF(OR(J141="1",J141="2"),VLOOKUP(J141,①【入力】就業規則等一覧!$B$32:$AD$33,26,FALSE),VLOOKUP(J141,①【入力】就業規則等一覧!$B$13:$AD$27,26,FALSE)))</f>
        <v/>
      </c>
      <c r="O141" s="170" t="str">
        <f t="shared" si="7"/>
        <v/>
      </c>
      <c r="P141" s="170" t="str">
        <f t="shared" si="8"/>
        <v/>
      </c>
      <c r="Q141" s="171" t="str">
        <f t="shared" si="9"/>
        <v/>
      </c>
    </row>
    <row r="142" spans="1:17" ht="18" customHeight="1">
      <c r="A142" s="82">
        <v>130</v>
      </c>
      <c r="B142" s="82" t="str">
        <f t="shared" ref="B142:B162" si="10">C142&amp;D142</f>
        <v/>
      </c>
      <c r="C142" s="43" t="str">
        <f>IF(①【入力】別紙_職員一覧!C142="","",①【入力】別紙_職員一覧!C142)</f>
        <v/>
      </c>
      <c r="D142" s="43" t="str">
        <f>IF(①【入力】別紙_職員一覧!D142="","",①【入力】別紙_職員一覧!D142)</f>
        <v/>
      </c>
      <c r="E142" s="43" t="str">
        <f>IF(①【入力】別紙_職員一覧!E142="","",①【入力】別紙_職員一覧!E142)</f>
        <v/>
      </c>
      <c r="F142" s="43" t="str">
        <f>IF(①【入力】別紙_職員一覧!F142="","",①【入力】別紙_職員一覧!F142)</f>
        <v/>
      </c>
      <c r="G142" s="166" t="str">
        <f>IF(①【入力】別紙_職員一覧!G142="","",①【入力】別紙_職員一覧!G142)</f>
        <v/>
      </c>
      <c r="H142" s="166" t="str">
        <f>IF(①【入力】別紙_職員一覧!H142="","",①【入力】別紙_職員一覧!H142)</f>
        <v/>
      </c>
      <c r="I142" s="143" t="str">
        <f>IF(①【入力】別紙_職員一覧!I142="","",①【入力】別紙_職員一覧!I142)</f>
        <v/>
      </c>
      <c r="J142" s="167" t="str">
        <f>IF(①【入力】別紙_職員一覧!J142="","",①【入力】別紙_職員一覧!J142)</f>
        <v/>
      </c>
      <c r="K142" s="168" t="str">
        <f t="shared" ref="K142:K162" si="11">IF(OR(J142="1",J142=1),"〇","")</f>
        <v/>
      </c>
      <c r="L142" s="43" t="str">
        <f>IF(①【入力】別紙_職員一覧!L142="","",①【入力】別紙_職員一覧!L142)</f>
        <v/>
      </c>
      <c r="M142" s="169" t="str">
        <f>IF(①【入力】別紙_職員一覧!M142="","",①【入力】別紙_職員一覧!M142)</f>
        <v/>
      </c>
      <c r="N142" s="161" t="str">
        <f>IF(J142="","",IF(OR(J142="1",J142="2"),VLOOKUP(J142,①【入力】就業規則等一覧!$B$32:$AD$33,26,FALSE),VLOOKUP(J142,①【入力】就業規則等一覧!$B$13:$AD$27,26,FALSE)))</f>
        <v/>
      </c>
      <c r="O142" s="170" t="str">
        <f t="shared" ref="O142:O162" si="12">IF(M142="","",10000)</f>
        <v/>
      </c>
      <c r="P142" s="170" t="str">
        <f t="shared" ref="P142:P162" si="13">IF(N142="","",MIN(N142,10000))</f>
        <v/>
      </c>
      <c r="Q142" s="171" t="str">
        <f t="shared" ref="Q142:Q162" si="14">IF(OR(M142="",N142=""),"",M142*P142)</f>
        <v/>
      </c>
    </row>
    <row r="143" spans="1:17" ht="18" customHeight="1">
      <c r="A143" s="82">
        <v>131</v>
      </c>
      <c r="B143" s="82" t="str">
        <f t="shared" si="10"/>
        <v/>
      </c>
      <c r="C143" s="43" t="str">
        <f>IF(①【入力】別紙_職員一覧!C143="","",①【入力】別紙_職員一覧!C143)</f>
        <v/>
      </c>
      <c r="D143" s="43" t="str">
        <f>IF(①【入力】別紙_職員一覧!D143="","",①【入力】別紙_職員一覧!D143)</f>
        <v/>
      </c>
      <c r="E143" s="43" t="str">
        <f>IF(①【入力】別紙_職員一覧!E143="","",①【入力】別紙_職員一覧!E143)</f>
        <v/>
      </c>
      <c r="F143" s="43" t="str">
        <f>IF(①【入力】別紙_職員一覧!F143="","",①【入力】別紙_職員一覧!F143)</f>
        <v/>
      </c>
      <c r="G143" s="166" t="str">
        <f>IF(①【入力】別紙_職員一覧!G143="","",①【入力】別紙_職員一覧!G143)</f>
        <v/>
      </c>
      <c r="H143" s="166" t="str">
        <f>IF(①【入力】別紙_職員一覧!H143="","",①【入力】別紙_職員一覧!H143)</f>
        <v/>
      </c>
      <c r="I143" s="143" t="str">
        <f>IF(①【入力】別紙_職員一覧!I143="","",①【入力】別紙_職員一覧!I143)</f>
        <v/>
      </c>
      <c r="J143" s="167" t="str">
        <f>IF(①【入力】別紙_職員一覧!J143="","",①【入力】別紙_職員一覧!J143)</f>
        <v/>
      </c>
      <c r="K143" s="168" t="str">
        <f t="shared" si="11"/>
        <v/>
      </c>
      <c r="L143" s="43" t="str">
        <f>IF(①【入力】別紙_職員一覧!L143="","",①【入力】別紙_職員一覧!L143)</f>
        <v/>
      </c>
      <c r="M143" s="169" t="str">
        <f>IF(①【入力】別紙_職員一覧!M143="","",①【入力】別紙_職員一覧!M143)</f>
        <v/>
      </c>
      <c r="N143" s="161" t="str">
        <f>IF(J143="","",IF(OR(J143="1",J143="2"),VLOOKUP(J143,①【入力】就業規則等一覧!$B$32:$AD$33,26,FALSE),VLOOKUP(J143,①【入力】就業規則等一覧!$B$13:$AD$27,26,FALSE)))</f>
        <v/>
      </c>
      <c r="O143" s="170" t="str">
        <f t="shared" si="12"/>
        <v/>
      </c>
      <c r="P143" s="170" t="str">
        <f t="shared" si="13"/>
        <v/>
      </c>
      <c r="Q143" s="171" t="str">
        <f t="shared" si="14"/>
        <v/>
      </c>
    </row>
    <row r="144" spans="1:17" ht="18" customHeight="1">
      <c r="A144" s="82">
        <v>132</v>
      </c>
      <c r="B144" s="82" t="str">
        <f t="shared" si="10"/>
        <v/>
      </c>
      <c r="C144" s="43" t="str">
        <f>IF(①【入力】別紙_職員一覧!C144="","",①【入力】別紙_職員一覧!C144)</f>
        <v/>
      </c>
      <c r="D144" s="43" t="str">
        <f>IF(①【入力】別紙_職員一覧!D144="","",①【入力】別紙_職員一覧!D144)</f>
        <v/>
      </c>
      <c r="E144" s="43" t="str">
        <f>IF(①【入力】別紙_職員一覧!E144="","",①【入力】別紙_職員一覧!E144)</f>
        <v/>
      </c>
      <c r="F144" s="43" t="str">
        <f>IF(①【入力】別紙_職員一覧!F144="","",①【入力】別紙_職員一覧!F144)</f>
        <v/>
      </c>
      <c r="G144" s="166" t="str">
        <f>IF(①【入力】別紙_職員一覧!G144="","",①【入力】別紙_職員一覧!G144)</f>
        <v/>
      </c>
      <c r="H144" s="166" t="str">
        <f>IF(①【入力】別紙_職員一覧!H144="","",①【入力】別紙_職員一覧!H144)</f>
        <v/>
      </c>
      <c r="I144" s="143" t="str">
        <f>IF(①【入力】別紙_職員一覧!I144="","",①【入力】別紙_職員一覧!I144)</f>
        <v/>
      </c>
      <c r="J144" s="167" t="str">
        <f>IF(①【入力】別紙_職員一覧!J144="","",①【入力】別紙_職員一覧!J144)</f>
        <v/>
      </c>
      <c r="K144" s="168" t="str">
        <f t="shared" si="11"/>
        <v/>
      </c>
      <c r="L144" s="43" t="str">
        <f>IF(①【入力】別紙_職員一覧!L144="","",①【入力】別紙_職員一覧!L144)</f>
        <v/>
      </c>
      <c r="M144" s="169" t="str">
        <f>IF(①【入力】別紙_職員一覧!M144="","",①【入力】別紙_職員一覧!M144)</f>
        <v/>
      </c>
      <c r="N144" s="161" t="str">
        <f>IF(J144="","",IF(OR(J144="1",J144="2"),VLOOKUP(J144,①【入力】就業規則等一覧!$B$32:$AD$33,26,FALSE),VLOOKUP(J144,①【入力】就業規則等一覧!$B$13:$AD$27,26,FALSE)))</f>
        <v/>
      </c>
      <c r="O144" s="170" t="str">
        <f t="shared" si="12"/>
        <v/>
      </c>
      <c r="P144" s="170" t="str">
        <f t="shared" si="13"/>
        <v/>
      </c>
      <c r="Q144" s="171" t="str">
        <f t="shared" si="14"/>
        <v/>
      </c>
    </row>
    <row r="145" spans="1:17" ht="18" customHeight="1">
      <c r="A145" s="82">
        <v>133</v>
      </c>
      <c r="B145" s="82" t="str">
        <f t="shared" si="10"/>
        <v/>
      </c>
      <c r="C145" s="43" t="str">
        <f>IF(①【入力】別紙_職員一覧!C145="","",①【入力】別紙_職員一覧!C145)</f>
        <v/>
      </c>
      <c r="D145" s="43" t="str">
        <f>IF(①【入力】別紙_職員一覧!D145="","",①【入力】別紙_職員一覧!D145)</f>
        <v/>
      </c>
      <c r="E145" s="43" t="str">
        <f>IF(①【入力】別紙_職員一覧!E145="","",①【入力】別紙_職員一覧!E145)</f>
        <v/>
      </c>
      <c r="F145" s="43" t="str">
        <f>IF(①【入力】別紙_職員一覧!F145="","",①【入力】別紙_職員一覧!F145)</f>
        <v/>
      </c>
      <c r="G145" s="166" t="str">
        <f>IF(①【入力】別紙_職員一覧!G145="","",①【入力】別紙_職員一覧!G145)</f>
        <v/>
      </c>
      <c r="H145" s="166" t="str">
        <f>IF(①【入力】別紙_職員一覧!H145="","",①【入力】別紙_職員一覧!H145)</f>
        <v/>
      </c>
      <c r="I145" s="143" t="str">
        <f>IF(①【入力】別紙_職員一覧!I145="","",①【入力】別紙_職員一覧!I145)</f>
        <v/>
      </c>
      <c r="J145" s="167" t="str">
        <f>IF(①【入力】別紙_職員一覧!J145="","",①【入力】別紙_職員一覧!J145)</f>
        <v/>
      </c>
      <c r="K145" s="168" t="str">
        <f t="shared" si="11"/>
        <v/>
      </c>
      <c r="L145" s="43" t="str">
        <f>IF(①【入力】別紙_職員一覧!L145="","",①【入力】別紙_職員一覧!L145)</f>
        <v/>
      </c>
      <c r="M145" s="169" t="str">
        <f>IF(①【入力】別紙_職員一覧!M145="","",①【入力】別紙_職員一覧!M145)</f>
        <v/>
      </c>
      <c r="N145" s="161" t="str">
        <f>IF(J145="","",IF(OR(J145="1",J145="2"),VLOOKUP(J145,①【入力】就業規則等一覧!$B$32:$AD$33,26,FALSE),VLOOKUP(J145,①【入力】就業規則等一覧!$B$13:$AD$27,26,FALSE)))</f>
        <v/>
      </c>
      <c r="O145" s="170" t="str">
        <f t="shared" si="12"/>
        <v/>
      </c>
      <c r="P145" s="170" t="str">
        <f t="shared" si="13"/>
        <v/>
      </c>
      <c r="Q145" s="171" t="str">
        <f t="shared" si="14"/>
        <v/>
      </c>
    </row>
    <row r="146" spans="1:17" ht="18" customHeight="1">
      <c r="A146" s="82">
        <v>134</v>
      </c>
      <c r="B146" s="82" t="str">
        <f t="shared" si="10"/>
        <v/>
      </c>
      <c r="C146" s="43" t="str">
        <f>IF(①【入力】別紙_職員一覧!C146="","",①【入力】別紙_職員一覧!C146)</f>
        <v/>
      </c>
      <c r="D146" s="43" t="str">
        <f>IF(①【入力】別紙_職員一覧!D146="","",①【入力】別紙_職員一覧!D146)</f>
        <v/>
      </c>
      <c r="E146" s="43" t="str">
        <f>IF(①【入力】別紙_職員一覧!E146="","",①【入力】別紙_職員一覧!E146)</f>
        <v/>
      </c>
      <c r="F146" s="43" t="str">
        <f>IF(①【入力】別紙_職員一覧!F146="","",①【入力】別紙_職員一覧!F146)</f>
        <v/>
      </c>
      <c r="G146" s="166" t="str">
        <f>IF(①【入力】別紙_職員一覧!G146="","",①【入力】別紙_職員一覧!G146)</f>
        <v/>
      </c>
      <c r="H146" s="166" t="str">
        <f>IF(①【入力】別紙_職員一覧!H146="","",①【入力】別紙_職員一覧!H146)</f>
        <v/>
      </c>
      <c r="I146" s="143" t="str">
        <f>IF(①【入力】別紙_職員一覧!I146="","",①【入力】別紙_職員一覧!I146)</f>
        <v/>
      </c>
      <c r="J146" s="167" t="str">
        <f>IF(①【入力】別紙_職員一覧!J146="","",①【入力】別紙_職員一覧!J146)</f>
        <v/>
      </c>
      <c r="K146" s="168" t="str">
        <f t="shared" si="11"/>
        <v/>
      </c>
      <c r="L146" s="43" t="str">
        <f>IF(①【入力】別紙_職員一覧!L146="","",①【入力】別紙_職員一覧!L146)</f>
        <v/>
      </c>
      <c r="M146" s="169" t="str">
        <f>IF(①【入力】別紙_職員一覧!M146="","",①【入力】別紙_職員一覧!M146)</f>
        <v/>
      </c>
      <c r="N146" s="161" t="str">
        <f>IF(J146="","",IF(OR(J146="1",J146="2"),VLOOKUP(J146,①【入力】就業規則等一覧!$B$32:$AD$33,26,FALSE),VLOOKUP(J146,①【入力】就業規則等一覧!$B$13:$AD$27,26,FALSE)))</f>
        <v/>
      </c>
      <c r="O146" s="170" t="str">
        <f t="shared" si="12"/>
        <v/>
      </c>
      <c r="P146" s="170" t="str">
        <f t="shared" si="13"/>
        <v/>
      </c>
      <c r="Q146" s="171" t="str">
        <f t="shared" si="14"/>
        <v/>
      </c>
    </row>
    <row r="147" spans="1:17" ht="18" customHeight="1">
      <c r="A147" s="82">
        <v>135</v>
      </c>
      <c r="B147" s="82" t="str">
        <f t="shared" si="10"/>
        <v/>
      </c>
      <c r="C147" s="43" t="str">
        <f>IF(①【入力】別紙_職員一覧!C147="","",①【入力】別紙_職員一覧!C147)</f>
        <v/>
      </c>
      <c r="D147" s="43" t="str">
        <f>IF(①【入力】別紙_職員一覧!D147="","",①【入力】別紙_職員一覧!D147)</f>
        <v/>
      </c>
      <c r="E147" s="43" t="str">
        <f>IF(①【入力】別紙_職員一覧!E147="","",①【入力】別紙_職員一覧!E147)</f>
        <v/>
      </c>
      <c r="F147" s="43" t="str">
        <f>IF(①【入力】別紙_職員一覧!F147="","",①【入力】別紙_職員一覧!F147)</f>
        <v/>
      </c>
      <c r="G147" s="166" t="str">
        <f>IF(①【入力】別紙_職員一覧!G147="","",①【入力】別紙_職員一覧!G147)</f>
        <v/>
      </c>
      <c r="H147" s="166" t="str">
        <f>IF(①【入力】別紙_職員一覧!H147="","",①【入力】別紙_職員一覧!H147)</f>
        <v/>
      </c>
      <c r="I147" s="143" t="str">
        <f>IF(①【入力】別紙_職員一覧!I147="","",①【入力】別紙_職員一覧!I147)</f>
        <v/>
      </c>
      <c r="J147" s="167" t="str">
        <f>IF(①【入力】別紙_職員一覧!J147="","",①【入力】別紙_職員一覧!J147)</f>
        <v/>
      </c>
      <c r="K147" s="168" t="str">
        <f t="shared" si="11"/>
        <v/>
      </c>
      <c r="L147" s="43" t="str">
        <f>IF(①【入力】別紙_職員一覧!L147="","",①【入力】別紙_職員一覧!L147)</f>
        <v/>
      </c>
      <c r="M147" s="169" t="str">
        <f>IF(①【入力】別紙_職員一覧!M147="","",①【入力】別紙_職員一覧!M147)</f>
        <v/>
      </c>
      <c r="N147" s="161" t="str">
        <f>IF(J147="","",IF(OR(J147="1",J147="2"),VLOOKUP(J147,①【入力】就業規則等一覧!$B$32:$AD$33,26,FALSE),VLOOKUP(J147,①【入力】就業規則等一覧!$B$13:$AD$27,26,FALSE)))</f>
        <v/>
      </c>
      <c r="O147" s="170" t="str">
        <f t="shared" si="12"/>
        <v/>
      </c>
      <c r="P147" s="170" t="str">
        <f t="shared" si="13"/>
        <v/>
      </c>
      <c r="Q147" s="171" t="str">
        <f t="shared" si="14"/>
        <v/>
      </c>
    </row>
    <row r="148" spans="1:17" ht="18" customHeight="1">
      <c r="A148" s="82">
        <v>136</v>
      </c>
      <c r="B148" s="82" t="str">
        <f t="shared" si="10"/>
        <v/>
      </c>
      <c r="C148" s="43" t="str">
        <f>IF(①【入力】別紙_職員一覧!C148="","",①【入力】別紙_職員一覧!C148)</f>
        <v/>
      </c>
      <c r="D148" s="43" t="str">
        <f>IF(①【入力】別紙_職員一覧!D148="","",①【入力】別紙_職員一覧!D148)</f>
        <v/>
      </c>
      <c r="E148" s="43" t="str">
        <f>IF(①【入力】別紙_職員一覧!E148="","",①【入力】別紙_職員一覧!E148)</f>
        <v/>
      </c>
      <c r="F148" s="43" t="str">
        <f>IF(①【入力】別紙_職員一覧!F148="","",①【入力】別紙_職員一覧!F148)</f>
        <v/>
      </c>
      <c r="G148" s="166" t="str">
        <f>IF(①【入力】別紙_職員一覧!G148="","",①【入力】別紙_職員一覧!G148)</f>
        <v/>
      </c>
      <c r="H148" s="166" t="str">
        <f>IF(①【入力】別紙_職員一覧!H148="","",①【入力】別紙_職員一覧!H148)</f>
        <v/>
      </c>
      <c r="I148" s="143" t="str">
        <f>IF(①【入力】別紙_職員一覧!I148="","",①【入力】別紙_職員一覧!I148)</f>
        <v/>
      </c>
      <c r="J148" s="167" t="str">
        <f>IF(①【入力】別紙_職員一覧!J148="","",①【入力】別紙_職員一覧!J148)</f>
        <v/>
      </c>
      <c r="K148" s="168" t="str">
        <f t="shared" si="11"/>
        <v/>
      </c>
      <c r="L148" s="43" t="str">
        <f>IF(①【入力】別紙_職員一覧!L148="","",①【入力】別紙_職員一覧!L148)</f>
        <v/>
      </c>
      <c r="M148" s="169" t="str">
        <f>IF(①【入力】別紙_職員一覧!M148="","",①【入力】別紙_職員一覧!M148)</f>
        <v/>
      </c>
      <c r="N148" s="161" t="str">
        <f>IF(J148="","",IF(OR(J148="1",J148="2"),VLOOKUP(J148,①【入力】就業規則等一覧!$B$32:$AD$33,26,FALSE),VLOOKUP(J148,①【入力】就業規則等一覧!$B$13:$AD$27,26,FALSE)))</f>
        <v/>
      </c>
      <c r="O148" s="170" t="str">
        <f t="shared" si="12"/>
        <v/>
      </c>
      <c r="P148" s="170" t="str">
        <f t="shared" si="13"/>
        <v/>
      </c>
      <c r="Q148" s="171" t="str">
        <f t="shared" si="14"/>
        <v/>
      </c>
    </row>
    <row r="149" spans="1:17" ht="18" customHeight="1">
      <c r="A149" s="82">
        <v>137</v>
      </c>
      <c r="B149" s="82" t="str">
        <f t="shared" si="10"/>
        <v/>
      </c>
      <c r="C149" s="43" t="str">
        <f>IF(①【入力】別紙_職員一覧!C149="","",①【入力】別紙_職員一覧!C149)</f>
        <v/>
      </c>
      <c r="D149" s="43" t="str">
        <f>IF(①【入力】別紙_職員一覧!D149="","",①【入力】別紙_職員一覧!D149)</f>
        <v/>
      </c>
      <c r="E149" s="43" t="str">
        <f>IF(①【入力】別紙_職員一覧!E149="","",①【入力】別紙_職員一覧!E149)</f>
        <v/>
      </c>
      <c r="F149" s="43" t="str">
        <f>IF(①【入力】別紙_職員一覧!F149="","",①【入力】別紙_職員一覧!F149)</f>
        <v/>
      </c>
      <c r="G149" s="166" t="str">
        <f>IF(①【入力】別紙_職員一覧!G149="","",①【入力】別紙_職員一覧!G149)</f>
        <v/>
      </c>
      <c r="H149" s="166" t="str">
        <f>IF(①【入力】別紙_職員一覧!H149="","",①【入力】別紙_職員一覧!H149)</f>
        <v/>
      </c>
      <c r="I149" s="143" t="str">
        <f>IF(①【入力】別紙_職員一覧!I149="","",①【入力】別紙_職員一覧!I149)</f>
        <v/>
      </c>
      <c r="J149" s="167" t="str">
        <f>IF(①【入力】別紙_職員一覧!J149="","",①【入力】別紙_職員一覧!J149)</f>
        <v/>
      </c>
      <c r="K149" s="168" t="str">
        <f t="shared" si="11"/>
        <v/>
      </c>
      <c r="L149" s="43" t="str">
        <f>IF(①【入力】別紙_職員一覧!L149="","",①【入力】別紙_職員一覧!L149)</f>
        <v/>
      </c>
      <c r="M149" s="169" t="str">
        <f>IF(①【入力】別紙_職員一覧!M149="","",①【入力】別紙_職員一覧!M149)</f>
        <v/>
      </c>
      <c r="N149" s="161" t="str">
        <f>IF(J149="","",IF(OR(J149="1",J149="2"),VLOOKUP(J149,①【入力】就業規則等一覧!$B$32:$AD$33,26,FALSE),VLOOKUP(J149,①【入力】就業規則等一覧!$B$13:$AD$27,26,FALSE)))</f>
        <v/>
      </c>
      <c r="O149" s="170" t="str">
        <f t="shared" si="12"/>
        <v/>
      </c>
      <c r="P149" s="170" t="str">
        <f t="shared" si="13"/>
        <v/>
      </c>
      <c r="Q149" s="171" t="str">
        <f t="shared" si="14"/>
        <v/>
      </c>
    </row>
    <row r="150" spans="1:17" ht="18" customHeight="1">
      <c r="A150" s="82">
        <v>138</v>
      </c>
      <c r="B150" s="82" t="str">
        <f t="shared" si="10"/>
        <v/>
      </c>
      <c r="C150" s="43" t="str">
        <f>IF(①【入力】別紙_職員一覧!C150="","",①【入力】別紙_職員一覧!C150)</f>
        <v/>
      </c>
      <c r="D150" s="43" t="str">
        <f>IF(①【入力】別紙_職員一覧!D150="","",①【入力】別紙_職員一覧!D150)</f>
        <v/>
      </c>
      <c r="E150" s="43" t="str">
        <f>IF(①【入力】別紙_職員一覧!E150="","",①【入力】別紙_職員一覧!E150)</f>
        <v/>
      </c>
      <c r="F150" s="43" t="str">
        <f>IF(①【入力】別紙_職員一覧!F150="","",①【入力】別紙_職員一覧!F150)</f>
        <v/>
      </c>
      <c r="G150" s="166" t="str">
        <f>IF(①【入力】別紙_職員一覧!G150="","",①【入力】別紙_職員一覧!G150)</f>
        <v/>
      </c>
      <c r="H150" s="166" t="str">
        <f>IF(①【入力】別紙_職員一覧!H150="","",①【入力】別紙_職員一覧!H150)</f>
        <v/>
      </c>
      <c r="I150" s="143" t="str">
        <f>IF(①【入力】別紙_職員一覧!I150="","",①【入力】別紙_職員一覧!I150)</f>
        <v/>
      </c>
      <c r="J150" s="167" t="str">
        <f>IF(①【入力】別紙_職員一覧!J150="","",①【入力】別紙_職員一覧!J150)</f>
        <v/>
      </c>
      <c r="K150" s="168" t="str">
        <f t="shared" si="11"/>
        <v/>
      </c>
      <c r="L150" s="43" t="str">
        <f>IF(①【入力】別紙_職員一覧!L150="","",①【入力】別紙_職員一覧!L150)</f>
        <v/>
      </c>
      <c r="M150" s="169" t="str">
        <f>IF(①【入力】別紙_職員一覧!M150="","",①【入力】別紙_職員一覧!M150)</f>
        <v/>
      </c>
      <c r="N150" s="161" t="str">
        <f>IF(J150="","",IF(OR(J150="1",J150="2"),VLOOKUP(J150,①【入力】就業規則等一覧!$B$32:$AD$33,26,FALSE),VLOOKUP(J150,①【入力】就業規則等一覧!$B$13:$AD$27,26,FALSE)))</f>
        <v/>
      </c>
      <c r="O150" s="170" t="str">
        <f t="shared" si="12"/>
        <v/>
      </c>
      <c r="P150" s="170" t="str">
        <f t="shared" si="13"/>
        <v/>
      </c>
      <c r="Q150" s="171" t="str">
        <f t="shared" si="14"/>
        <v/>
      </c>
    </row>
    <row r="151" spans="1:17" ht="18" customHeight="1">
      <c r="A151" s="82">
        <v>139</v>
      </c>
      <c r="B151" s="82" t="str">
        <f t="shared" si="10"/>
        <v/>
      </c>
      <c r="C151" s="43" t="str">
        <f>IF(①【入力】別紙_職員一覧!C151="","",①【入力】別紙_職員一覧!C151)</f>
        <v/>
      </c>
      <c r="D151" s="43" t="str">
        <f>IF(①【入力】別紙_職員一覧!D151="","",①【入力】別紙_職員一覧!D151)</f>
        <v/>
      </c>
      <c r="E151" s="43" t="str">
        <f>IF(①【入力】別紙_職員一覧!E151="","",①【入力】別紙_職員一覧!E151)</f>
        <v/>
      </c>
      <c r="F151" s="43" t="str">
        <f>IF(①【入力】別紙_職員一覧!F151="","",①【入力】別紙_職員一覧!F151)</f>
        <v/>
      </c>
      <c r="G151" s="166" t="str">
        <f>IF(①【入力】別紙_職員一覧!G151="","",①【入力】別紙_職員一覧!G151)</f>
        <v/>
      </c>
      <c r="H151" s="166" t="str">
        <f>IF(①【入力】別紙_職員一覧!H151="","",①【入力】別紙_職員一覧!H151)</f>
        <v/>
      </c>
      <c r="I151" s="143" t="str">
        <f>IF(①【入力】別紙_職員一覧!I151="","",①【入力】別紙_職員一覧!I151)</f>
        <v/>
      </c>
      <c r="J151" s="167" t="str">
        <f>IF(①【入力】別紙_職員一覧!J151="","",①【入力】別紙_職員一覧!J151)</f>
        <v/>
      </c>
      <c r="K151" s="168" t="str">
        <f t="shared" si="11"/>
        <v/>
      </c>
      <c r="L151" s="43" t="str">
        <f>IF(①【入力】別紙_職員一覧!L151="","",①【入力】別紙_職員一覧!L151)</f>
        <v/>
      </c>
      <c r="M151" s="169" t="str">
        <f>IF(①【入力】別紙_職員一覧!M151="","",①【入力】別紙_職員一覧!M151)</f>
        <v/>
      </c>
      <c r="N151" s="161" t="str">
        <f>IF(J151="","",IF(OR(J151="1",J151="2"),VLOOKUP(J151,①【入力】就業規則等一覧!$B$32:$AD$33,26,FALSE),VLOOKUP(J151,①【入力】就業規則等一覧!$B$13:$AD$27,26,FALSE)))</f>
        <v/>
      </c>
      <c r="O151" s="170" t="str">
        <f t="shared" si="12"/>
        <v/>
      </c>
      <c r="P151" s="170" t="str">
        <f t="shared" si="13"/>
        <v/>
      </c>
      <c r="Q151" s="171" t="str">
        <f t="shared" si="14"/>
        <v/>
      </c>
    </row>
    <row r="152" spans="1:17" ht="18" customHeight="1">
      <c r="A152" s="82">
        <v>140</v>
      </c>
      <c r="B152" s="82" t="str">
        <f t="shared" si="10"/>
        <v/>
      </c>
      <c r="C152" s="43" t="str">
        <f>IF(①【入力】別紙_職員一覧!C152="","",①【入力】別紙_職員一覧!C152)</f>
        <v/>
      </c>
      <c r="D152" s="43" t="str">
        <f>IF(①【入力】別紙_職員一覧!D152="","",①【入力】別紙_職員一覧!D152)</f>
        <v/>
      </c>
      <c r="E152" s="43" t="str">
        <f>IF(①【入力】別紙_職員一覧!E152="","",①【入力】別紙_職員一覧!E152)</f>
        <v/>
      </c>
      <c r="F152" s="43" t="str">
        <f>IF(①【入力】別紙_職員一覧!F152="","",①【入力】別紙_職員一覧!F152)</f>
        <v/>
      </c>
      <c r="G152" s="166" t="str">
        <f>IF(①【入力】別紙_職員一覧!G152="","",①【入力】別紙_職員一覧!G152)</f>
        <v/>
      </c>
      <c r="H152" s="166" t="str">
        <f>IF(①【入力】別紙_職員一覧!H152="","",①【入力】別紙_職員一覧!H152)</f>
        <v/>
      </c>
      <c r="I152" s="143" t="str">
        <f>IF(①【入力】別紙_職員一覧!I152="","",①【入力】別紙_職員一覧!I152)</f>
        <v/>
      </c>
      <c r="J152" s="167" t="str">
        <f>IF(①【入力】別紙_職員一覧!J152="","",①【入力】別紙_職員一覧!J152)</f>
        <v/>
      </c>
      <c r="K152" s="168" t="str">
        <f t="shared" si="11"/>
        <v/>
      </c>
      <c r="L152" s="43" t="str">
        <f>IF(①【入力】別紙_職員一覧!L152="","",①【入力】別紙_職員一覧!L152)</f>
        <v/>
      </c>
      <c r="M152" s="169" t="str">
        <f>IF(①【入力】別紙_職員一覧!M152="","",①【入力】別紙_職員一覧!M152)</f>
        <v/>
      </c>
      <c r="N152" s="161" t="str">
        <f>IF(J152="","",IF(OR(J152="1",J152="2"),VLOOKUP(J152,①【入力】就業規則等一覧!$B$32:$AD$33,26,FALSE),VLOOKUP(J152,①【入力】就業規則等一覧!$B$13:$AD$27,26,FALSE)))</f>
        <v/>
      </c>
      <c r="O152" s="170" t="str">
        <f t="shared" si="12"/>
        <v/>
      </c>
      <c r="P152" s="170" t="str">
        <f t="shared" si="13"/>
        <v/>
      </c>
      <c r="Q152" s="171" t="str">
        <f t="shared" si="14"/>
        <v/>
      </c>
    </row>
    <row r="153" spans="1:17" ht="18" customHeight="1">
      <c r="A153" s="82">
        <v>141</v>
      </c>
      <c r="B153" s="82" t="str">
        <f t="shared" si="10"/>
        <v/>
      </c>
      <c r="C153" s="43" t="str">
        <f>IF(①【入力】別紙_職員一覧!C153="","",①【入力】別紙_職員一覧!C153)</f>
        <v/>
      </c>
      <c r="D153" s="43" t="str">
        <f>IF(①【入力】別紙_職員一覧!D153="","",①【入力】別紙_職員一覧!D153)</f>
        <v/>
      </c>
      <c r="E153" s="43" t="str">
        <f>IF(①【入力】別紙_職員一覧!E153="","",①【入力】別紙_職員一覧!E153)</f>
        <v/>
      </c>
      <c r="F153" s="43" t="str">
        <f>IF(①【入力】別紙_職員一覧!F153="","",①【入力】別紙_職員一覧!F153)</f>
        <v/>
      </c>
      <c r="G153" s="166" t="str">
        <f>IF(①【入力】別紙_職員一覧!G153="","",①【入力】別紙_職員一覧!G153)</f>
        <v/>
      </c>
      <c r="H153" s="166" t="str">
        <f>IF(①【入力】別紙_職員一覧!H153="","",①【入力】別紙_職員一覧!H153)</f>
        <v/>
      </c>
      <c r="I153" s="143" t="str">
        <f>IF(①【入力】別紙_職員一覧!I153="","",①【入力】別紙_職員一覧!I153)</f>
        <v/>
      </c>
      <c r="J153" s="167" t="str">
        <f>IF(①【入力】別紙_職員一覧!J153="","",①【入力】別紙_職員一覧!J153)</f>
        <v/>
      </c>
      <c r="K153" s="168" t="str">
        <f t="shared" si="11"/>
        <v/>
      </c>
      <c r="L153" s="43" t="str">
        <f>IF(①【入力】別紙_職員一覧!L153="","",①【入力】別紙_職員一覧!L153)</f>
        <v/>
      </c>
      <c r="M153" s="169" t="str">
        <f>IF(①【入力】別紙_職員一覧!M153="","",①【入力】別紙_職員一覧!M153)</f>
        <v/>
      </c>
      <c r="N153" s="161" t="str">
        <f>IF(J153="","",IF(OR(J153="1",J153="2"),VLOOKUP(J153,①【入力】就業規則等一覧!$B$32:$AD$33,26,FALSE),VLOOKUP(J153,①【入力】就業規則等一覧!$B$13:$AD$27,26,FALSE)))</f>
        <v/>
      </c>
      <c r="O153" s="170" t="str">
        <f t="shared" si="12"/>
        <v/>
      </c>
      <c r="P153" s="170" t="str">
        <f t="shared" si="13"/>
        <v/>
      </c>
      <c r="Q153" s="171" t="str">
        <f t="shared" si="14"/>
        <v/>
      </c>
    </row>
    <row r="154" spans="1:17" ht="18" customHeight="1">
      <c r="A154" s="82">
        <v>142</v>
      </c>
      <c r="B154" s="82" t="str">
        <f t="shared" si="10"/>
        <v/>
      </c>
      <c r="C154" s="43" t="str">
        <f>IF(①【入力】別紙_職員一覧!C154="","",①【入力】別紙_職員一覧!C154)</f>
        <v/>
      </c>
      <c r="D154" s="43" t="str">
        <f>IF(①【入力】別紙_職員一覧!D154="","",①【入力】別紙_職員一覧!D154)</f>
        <v/>
      </c>
      <c r="E154" s="43" t="str">
        <f>IF(①【入力】別紙_職員一覧!E154="","",①【入力】別紙_職員一覧!E154)</f>
        <v/>
      </c>
      <c r="F154" s="43" t="str">
        <f>IF(①【入力】別紙_職員一覧!F154="","",①【入力】別紙_職員一覧!F154)</f>
        <v/>
      </c>
      <c r="G154" s="166" t="str">
        <f>IF(①【入力】別紙_職員一覧!G154="","",①【入力】別紙_職員一覧!G154)</f>
        <v/>
      </c>
      <c r="H154" s="166" t="str">
        <f>IF(①【入力】別紙_職員一覧!H154="","",①【入力】別紙_職員一覧!H154)</f>
        <v/>
      </c>
      <c r="I154" s="143" t="str">
        <f>IF(①【入力】別紙_職員一覧!I154="","",①【入力】別紙_職員一覧!I154)</f>
        <v/>
      </c>
      <c r="J154" s="167" t="str">
        <f>IF(①【入力】別紙_職員一覧!J154="","",①【入力】別紙_職員一覧!J154)</f>
        <v/>
      </c>
      <c r="K154" s="168" t="str">
        <f t="shared" si="11"/>
        <v/>
      </c>
      <c r="L154" s="43" t="str">
        <f>IF(①【入力】別紙_職員一覧!L154="","",①【入力】別紙_職員一覧!L154)</f>
        <v/>
      </c>
      <c r="M154" s="169" t="str">
        <f>IF(①【入力】別紙_職員一覧!M154="","",①【入力】別紙_職員一覧!M154)</f>
        <v/>
      </c>
      <c r="N154" s="161" t="str">
        <f>IF(J154="","",IF(OR(J154="1",J154="2"),VLOOKUP(J154,①【入力】就業規則等一覧!$B$32:$AD$33,26,FALSE),VLOOKUP(J154,①【入力】就業規則等一覧!$B$13:$AD$27,26,FALSE)))</f>
        <v/>
      </c>
      <c r="O154" s="170" t="str">
        <f t="shared" si="12"/>
        <v/>
      </c>
      <c r="P154" s="170" t="str">
        <f t="shared" si="13"/>
        <v/>
      </c>
      <c r="Q154" s="171" t="str">
        <f t="shared" si="14"/>
        <v/>
      </c>
    </row>
    <row r="155" spans="1:17" ht="18" customHeight="1">
      <c r="A155" s="82">
        <v>143</v>
      </c>
      <c r="B155" s="82" t="str">
        <f t="shared" si="10"/>
        <v/>
      </c>
      <c r="C155" s="43" t="str">
        <f>IF(①【入力】別紙_職員一覧!C155="","",①【入力】別紙_職員一覧!C155)</f>
        <v/>
      </c>
      <c r="D155" s="43" t="str">
        <f>IF(①【入力】別紙_職員一覧!D155="","",①【入力】別紙_職員一覧!D155)</f>
        <v/>
      </c>
      <c r="E155" s="43" t="str">
        <f>IF(①【入力】別紙_職員一覧!E155="","",①【入力】別紙_職員一覧!E155)</f>
        <v/>
      </c>
      <c r="F155" s="43" t="str">
        <f>IF(①【入力】別紙_職員一覧!F155="","",①【入力】別紙_職員一覧!F155)</f>
        <v/>
      </c>
      <c r="G155" s="166" t="str">
        <f>IF(①【入力】別紙_職員一覧!G155="","",①【入力】別紙_職員一覧!G155)</f>
        <v/>
      </c>
      <c r="H155" s="166" t="str">
        <f>IF(①【入力】別紙_職員一覧!H155="","",①【入力】別紙_職員一覧!H155)</f>
        <v/>
      </c>
      <c r="I155" s="143" t="str">
        <f>IF(①【入力】別紙_職員一覧!I155="","",①【入力】別紙_職員一覧!I155)</f>
        <v/>
      </c>
      <c r="J155" s="167" t="str">
        <f>IF(①【入力】別紙_職員一覧!J155="","",①【入力】別紙_職員一覧!J155)</f>
        <v/>
      </c>
      <c r="K155" s="168" t="str">
        <f t="shared" si="11"/>
        <v/>
      </c>
      <c r="L155" s="43" t="str">
        <f>IF(①【入力】別紙_職員一覧!L155="","",①【入力】別紙_職員一覧!L155)</f>
        <v/>
      </c>
      <c r="M155" s="169" t="str">
        <f>IF(①【入力】別紙_職員一覧!M155="","",①【入力】別紙_職員一覧!M155)</f>
        <v/>
      </c>
      <c r="N155" s="161" t="str">
        <f>IF(J155="","",IF(OR(J155="1",J155="2"),VLOOKUP(J155,①【入力】就業規則等一覧!$B$32:$AD$33,26,FALSE),VLOOKUP(J155,①【入力】就業規則等一覧!$B$13:$AD$27,26,FALSE)))</f>
        <v/>
      </c>
      <c r="O155" s="170" t="str">
        <f t="shared" si="12"/>
        <v/>
      </c>
      <c r="P155" s="170" t="str">
        <f t="shared" si="13"/>
        <v/>
      </c>
      <c r="Q155" s="171" t="str">
        <f t="shared" si="14"/>
        <v/>
      </c>
    </row>
    <row r="156" spans="1:17" ht="18" customHeight="1">
      <c r="A156" s="82">
        <v>144</v>
      </c>
      <c r="B156" s="82" t="str">
        <f t="shared" si="10"/>
        <v/>
      </c>
      <c r="C156" s="43" t="str">
        <f>IF(①【入力】別紙_職員一覧!C156="","",①【入力】別紙_職員一覧!C156)</f>
        <v/>
      </c>
      <c r="D156" s="43" t="str">
        <f>IF(①【入力】別紙_職員一覧!D156="","",①【入力】別紙_職員一覧!D156)</f>
        <v/>
      </c>
      <c r="E156" s="43" t="str">
        <f>IF(①【入力】別紙_職員一覧!E156="","",①【入力】別紙_職員一覧!E156)</f>
        <v/>
      </c>
      <c r="F156" s="43" t="str">
        <f>IF(①【入力】別紙_職員一覧!F156="","",①【入力】別紙_職員一覧!F156)</f>
        <v/>
      </c>
      <c r="G156" s="166" t="str">
        <f>IF(①【入力】別紙_職員一覧!G156="","",①【入力】別紙_職員一覧!G156)</f>
        <v/>
      </c>
      <c r="H156" s="166" t="str">
        <f>IF(①【入力】別紙_職員一覧!H156="","",①【入力】別紙_職員一覧!H156)</f>
        <v/>
      </c>
      <c r="I156" s="143" t="str">
        <f>IF(①【入力】別紙_職員一覧!I156="","",①【入力】別紙_職員一覧!I156)</f>
        <v/>
      </c>
      <c r="J156" s="167" t="str">
        <f>IF(①【入力】別紙_職員一覧!J156="","",①【入力】別紙_職員一覧!J156)</f>
        <v/>
      </c>
      <c r="K156" s="168" t="str">
        <f t="shared" si="11"/>
        <v/>
      </c>
      <c r="L156" s="43" t="str">
        <f>IF(①【入力】別紙_職員一覧!L156="","",①【入力】別紙_職員一覧!L156)</f>
        <v/>
      </c>
      <c r="M156" s="169" t="str">
        <f>IF(①【入力】別紙_職員一覧!M156="","",①【入力】別紙_職員一覧!M156)</f>
        <v/>
      </c>
      <c r="N156" s="161" t="str">
        <f>IF(J156="","",IF(OR(J156="1",J156="2"),VLOOKUP(J156,①【入力】就業規則等一覧!$B$32:$AD$33,26,FALSE),VLOOKUP(J156,①【入力】就業規則等一覧!$B$13:$AD$27,26,FALSE)))</f>
        <v/>
      </c>
      <c r="O156" s="170" t="str">
        <f t="shared" si="12"/>
        <v/>
      </c>
      <c r="P156" s="170" t="str">
        <f t="shared" si="13"/>
        <v/>
      </c>
      <c r="Q156" s="171" t="str">
        <f t="shared" si="14"/>
        <v/>
      </c>
    </row>
    <row r="157" spans="1:17" ht="18" customHeight="1">
      <c r="A157" s="82">
        <v>145</v>
      </c>
      <c r="B157" s="82" t="str">
        <f t="shared" si="10"/>
        <v/>
      </c>
      <c r="C157" s="43" t="str">
        <f>IF(①【入力】別紙_職員一覧!C157="","",①【入力】別紙_職員一覧!C157)</f>
        <v/>
      </c>
      <c r="D157" s="43" t="str">
        <f>IF(①【入力】別紙_職員一覧!D157="","",①【入力】別紙_職員一覧!D157)</f>
        <v/>
      </c>
      <c r="E157" s="43" t="str">
        <f>IF(①【入力】別紙_職員一覧!E157="","",①【入力】別紙_職員一覧!E157)</f>
        <v/>
      </c>
      <c r="F157" s="43" t="str">
        <f>IF(①【入力】別紙_職員一覧!F157="","",①【入力】別紙_職員一覧!F157)</f>
        <v/>
      </c>
      <c r="G157" s="166" t="str">
        <f>IF(①【入力】別紙_職員一覧!G157="","",①【入力】別紙_職員一覧!G157)</f>
        <v/>
      </c>
      <c r="H157" s="166" t="str">
        <f>IF(①【入力】別紙_職員一覧!H157="","",①【入力】別紙_職員一覧!H157)</f>
        <v/>
      </c>
      <c r="I157" s="143" t="str">
        <f>IF(①【入力】別紙_職員一覧!I157="","",①【入力】別紙_職員一覧!I157)</f>
        <v/>
      </c>
      <c r="J157" s="167" t="str">
        <f>IF(①【入力】別紙_職員一覧!J157="","",①【入力】別紙_職員一覧!J157)</f>
        <v/>
      </c>
      <c r="K157" s="168" t="str">
        <f t="shared" si="11"/>
        <v/>
      </c>
      <c r="L157" s="43" t="str">
        <f>IF(①【入力】別紙_職員一覧!L157="","",①【入力】別紙_職員一覧!L157)</f>
        <v/>
      </c>
      <c r="M157" s="169" t="str">
        <f>IF(①【入力】別紙_職員一覧!M157="","",①【入力】別紙_職員一覧!M157)</f>
        <v/>
      </c>
      <c r="N157" s="161" t="str">
        <f>IF(J157="","",IF(OR(J157="1",J157="2"),VLOOKUP(J157,①【入力】就業規則等一覧!$B$32:$AD$33,26,FALSE),VLOOKUP(J157,①【入力】就業規則等一覧!$B$13:$AD$27,26,FALSE)))</f>
        <v/>
      </c>
      <c r="O157" s="170" t="str">
        <f t="shared" si="12"/>
        <v/>
      </c>
      <c r="P157" s="170" t="str">
        <f t="shared" si="13"/>
        <v/>
      </c>
      <c r="Q157" s="171" t="str">
        <f t="shared" si="14"/>
        <v/>
      </c>
    </row>
    <row r="158" spans="1:17" ht="18" customHeight="1">
      <c r="A158" s="82">
        <v>146</v>
      </c>
      <c r="B158" s="82" t="str">
        <f t="shared" si="10"/>
        <v/>
      </c>
      <c r="C158" s="43" t="str">
        <f>IF(①【入力】別紙_職員一覧!C158="","",①【入力】別紙_職員一覧!C158)</f>
        <v/>
      </c>
      <c r="D158" s="43" t="str">
        <f>IF(①【入力】別紙_職員一覧!D158="","",①【入力】別紙_職員一覧!D158)</f>
        <v/>
      </c>
      <c r="E158" s="43" t="str">
        <f>IF(①【入力】別紙_職員一覧!E158="","",①【入力】別紙_職員一覧!E158)</f>
        <v/>
      </c>
      <c r="F158" s="43" t="str">
        <f>IF(①【入力】別紙_職員一覧!F158="","",①【入力】別紙_職員一覧!F158)</f>
        <v/>
      </c>
      <c r="G158" s="166" t="str">
        <f>IF(①【入力】別紙_職員一覧!G158="","",①【入力】別紙_職員一覧!G158)</f>
        <v/>
      </c>
      <c r="H158" s="166" t="str">
        <f>IF(①【入力】別紙_職員一覧!H158="","",①【入力】別紙_職員一覧!H158)</f>
        <v/>
      </c>
      <c r="I158" s="143" t="str">
        <f>IF(①【入力】別紙_職員一覧!I158="","",①【入力】別紙_職員一覧!I158)</f>
        <v/>
      </c>
      <c r="J158" s="167" t="str">
        <f>IF(①【入力】別紙_職員一覧!J158="","",①【入力】別紙_職員一覧!J158)</f>
        <v/>
      </c>
      <c r="K158" s="168" t="str">
        <f t="shared" si="11"/>
        <v/>
      </c>
      <c r="L158" s="43" t="str">
        <f>IF(①【入力】別紙_職員一覧!L158="","",①【入力】別紙_職員一覧!L158)</f>
        <v/>
      </c>
      <c r="M158" s="169" t="str">
        <f>IF(①【入力】別紙_職員一覧!M158="","",①【入力】別紙_職員一覧!M158)</f>
        <v/>
      </c>
      <c r="N158" s="161" t="str">
        <f>IF(J158="","",IF(OR(J158="1",J158="2"),VLOOKUP(J158,①【入力】就業規則等一覧!$B$32:$AD$33,26,FALSE),VLOOKUP(J158,①【入力】就業規則等一覧!$B$13:$AD$27,26,FALSE)))</f>
        <v/>
      </c>
      <c r="O158" s="170" t="str">
        <f t="shared" si="12"/>
        <v/>
      </c>
      <c r="P158" s="170" t="str">
        <f t="shared" si="13"/>
        <v/>
      </c>
      <c r="Q158" s="171" t="str">
        <f t="shared" si="14"/>
        <v/>
      </c>
    </row>
    <row r="159" spans="1:17" ht="18" customHeight="1">
      <c r="A159" s="82">
        <v>147</v>
      </c>
      <c r="B159" s="82" t="str">
        <f t="shared" si="10"/>
        <v/>
      </c>
      <c r="C159" s="43" t="str">
        <f>IF(①【入力】別紙_職員一覧!C159="","",①【入力】別紙_職員一覧!C159)</f>
        <v/>
      </c>
      <c r="D159" s="43" t="str">
        <f>IF(①【入力】別紙_職員一覧!D159="","",①【入力】別紙_職員一覧!D159)</f>
        <v/>
      </c>
      <c r="E159" s="43" t="str">
        <f>IF(①【入力】別紙_職員一覧!E159="","",①【入力】別紙_職員一覧!E159)</f>
        <v/>
      </c>
      <c r="F159" s="43" t="str">
        <f>IF(①【入力】別紙_職員一覧!F159="","",①【入力】別紙_職員一覧!F159)</f>
        <v/>
      </c>
      <c r="G159" s="166" t="str">
        <f>IF(①【入力】別紙_職員一覧!G159="","",①【入力】別紙_職員一覧!G159)</f>
        <v/>
      </c>
      <c r="H159" s="166" t="str">
        <f>IF(①【入力】別紙_職員一覧!H159="","",①【入力】別紙_職員一覧!H159)</f>
        <v/>
      </c>
      <c r="I159" s="143" t="str">
        <f>IF(①【入力】別紙_職員一覧!I159="","",①【入力】別紙_職員一覧!I159)</f>
        <v/>
      </c>
      <c r="J159" s="167" t="str">
        <f>IF(①【入力】別紙_職員一覧!J159="","",①【入力】別紙_職員一覧!J159)</f>
        <v/>
      </c>
      <c r="K159" s="168" t="str">
        <f t="shared" si="11"/>
        <v/>
      </c>
      <c r="L159" s="43" t="str">
        <f>IF(①【入力】別紙_職員一覧!L159="","",①【入力】別紙_職員一覧!L159)</f>
        <v/>
      </c>
      <c r="M159" s="169" t="str">
        <f>IF(①【入力】別紙_職員一覧!M159="","",①【入力】別紙_職員一覧!M159)</f>
        <v/>
      </c>
      <c r="N159" s="161" t="str">
        <f>IF(J159="","",IF(OR(J159="1",J159="2"),VLOOKUP(J159,①【入力】就業規則等一覧!$B$32:$AD$33,26,FALSE),VLOOKUP(J159,①【入力】就業規則等一覧!$B$13:$AD$27,26,FALSE)))</f>
        <v/>
      </c>
      <c r="O159" s="170" t="str">
        <f t="shared" si="12"/>
        <v/>
      </c>
      <c r="P159" s="170" t="str">
        <f t="shared" si="13"/>
        <v/>
      </c>
      <c r="Q159" s="171" t="str">
        <f t="shared" si="14"/>
        <v/>
      </c>
    </row>
    <row r="160" spans="1:17" ht="18" customHeight="1">
      <c r="A160" s="82">
        <v>148</v>
      </c>
      <c r="B160" s="82" t="str">
        <f t="shared" si="10"/>
        <v/>
      </c>
      <c r="C160" s="43" t="str">
        <f>IF(①【入力】別紙_職員一覧!C160="","",①【入力】別紙_職員一覧!C160)</f>
        <v/>
      </c>
      <c r="D160" s="43" t="str">
        <f>IF(①【入力】別紙_職員一覧!D160="","",①【入力】別紙_職員一覧!D160)</f>
        <v/>
      </c>
      <c r="E160" s="43" t="str">
        <f>IF(①【入力】別紙_職員一覧!E160="","",①【入力】別紙_職員一覧!E160)</f>
        <v/>
      </c>
      <c r="F160" s="43" t="str">
        <f>IF(①【入力】別紙_職員一覧!F160="","",①【入力】別紙_職員一覧!F160)</f>
        <v/>
      </c>
      <c r="G160" s="166" t="str">
        <f>IF(①【入力】別紙_職員一覧!G160="","",①【入力】別紙_職員一覧!G160)</f>
        <v/>
      </c>
      <c r="H160" s="166" t="str">
        <f>IF(①【入力】別紙_職員一覧!H160="","",①【入力】別紙_職員一覧!H160)</f>
        <v/>
      </c>
      <c r="I160" s="143" t="str">
        <f>IF(①【入力】別紙_職員一覧!I160="","",①【入力】別紙_職員一覧!I160)</f>
        <v/>
      </c>
      <c r="J160" s="167" t="str">
        <f>IF(①【入力】別紙_職員一覧!J160="","",①【入力】別紙_職員一覧!J160)</f>
        <v/>
      </c>
      <c r="K160" s="168" t="str">
        <f t="shared" si="11"/>
        <v/>
      </c>
      <c r="L160" s="43" t="str">
        <f>IF(①【入力】別紙_職員一覧!L160="","",①【入力】別紙_職員一覧!L160)</f>
        <v/>
      </c>
      <c r="M160" s="169" t="str">
        <f>IF(①【入力】別紙_職員一覧!M160="","",①【入力】別紙_職員一覧!M160)</f>
        <v/>
      </c>
      <c r="N160" s="161" t="str">
        <f>IF(J160="","",IF(OR(J160="1",J160="2"),VLOOKUP(J160,①【入力】就業規則等一覧!$B$32:$AD$33,26,FALSE),VLOOKUP(J160,①【入力】就業規則等一覧!$B$13:$AD$27,26,FALSE)))</f>
        <v/>
      </c>
      <c r="O160" s="170" t="str">
        <f t="shared" si="12"/>
        <v/>
      </c>
      <c r="P160" s="170" t="str">
        <f t="shared" si="13"/>
        <v/>
      </c>
      <c r="Q160" s="171" t="str">
        <f t="shared" si="14"/>
        <v/>
      </c>
    </row>
    <row r="161" spans="1:17" ht="18" customHeight="1">
      <c r="A161" s="82">
        <v>149</v>
      </c>
      <c r="B161" s="82" t="str">
        <f t="shared" si="10"/>
        <v/>
      </c>
      <c r="C161" s="43" t="str">
        <f>IF(①【入力】別紙_職員一覧!C161="","",①【入力】別紙_職員一覧!C161)</f>
        <v/>
      </c>
      <c r="D161" s="43" t="str">
        <f>IF(①【入力】別紙_職員一覧!D161="","",①【入力】別紙_職員一覧!D161)</f>
        <v/>
      </c>
      <c r="E161" s="43" t="str">
        <f>IF(①【入力】別紙_職員一覧!E161="","",①【入力】別紙_職員一覧!E161)</f>
        <v/>
      </c>
      <c r="F161" s="43" t="str">
        <f>IF(①【入力】別紙_職員一覧!F161="","",①【入力】別紙_職員一覧!F161)</f>
        <v/>
      </c>
      <c r="G161" s="166" t="str">
        <f>IF(①【入力】別紙_職員一覧!G161="","",①【入力】別紙_職員一覧!G161)</f>
        <v/>
      </c>
      <c r="H161" s="166" t="str">
        <f>IF(①【入力】別紙_職員一覧!H161="","",①【入力】別紙_職員一覧!H161)</f>
        <v/>
      </c>
      <c r="I161" s="143" t="str">
        <f>IF(①【入力】別紙_職員一覧!I161="","",①【入力】別紙_職員一覧!I161)</f>
        <v/>
      </c>
      <c r="J161" s="167" t="str">
        <f>IF(①【入力】別紙_職員一覧!J161="","",①【入力】別紙_職員一覧!J161)</f>
        <v/>
      </c>
      <c r="K161" s="168" t="str">
        <f t="shared" si="11"/>
        <v/>
      </c>
      <c r="L161" s="43" t="str">
        <f>IF(①【入力】別紙_職員一覧!L161="","",①【入力】別紙_職員一覧!L161)</f>
        <v/>
      </c>
      <c r="M161" s="169" t="str">
        <f>IF(①【入力】別紙_職員一覧!M161="","",①【入力】別紙_職員一覧!M161)</f>
        <v/>
      </c>
      <c r="N161" s="161" t="str">
        <f>IF(J161="","",IF(OR(J161="1",J161="2"),VLOOKUP(J161,①【入力】就業規則等一覧!$B$32:$AD$33,26,FALSE),VLOOKUP(J161,①【入力】就業規則等一覧!$B$13:$AD$27,26,FALSE)))</f>
        <v/>
      </c>
      <c r="O161" s="170" t="str">
        <f t="shared" si="12"/>
        <v/>
      </c>
      <c r="P161" s="170" t="str">
        <f t="shared" si="13"/>
        <v/>
      </c>
      <c r="Q161" s="171" t="str">
        <f t="shared" si="14"/>
        <v/>
      </c>
    </row>
    <row r="162" spans="1:17" ht="18" customHeight="1">
      <c r="A162" s="82">
        <v>150</v>
      </c>
      <c r="B162" s="82" t="str">
        <f t="shared" si="10"/>
        <v/>
      </c>
      <c r="C162" s="43" t="str">
        <f>IF(①【入力】別紙_職員一覧!C162="","",①【入力】別紙_職員一覧!C162)</f>
        <v/>
      </c>
      <c r="D162" s="43" t="str">
        <f>IF(①【入力】別紙_職員一覧!D162="","",①【入力】別紙_職員一覧!D162)</f>
        <v/>
      </c>
      <c r="E162" s="43" t="str">
        <f>IF(①【入力】別紙_職員一覧!E162="","",①【入力】別紙_職員一覧!E162)</f>
        <v/>
      </c>
      <c r="F162" s="43" t="str">
        <f>IF(①【入力】別紙_職員一覧!F162="","",①【入力】別紙_職員一覧!F162)</f>
        <v/>
      </c>
      <c r="G162" s="166" t="str">
        <f>IF(①【入力】別紙_職員一覧!G162="","",①【入力】別紙_職員一覧!G162)</f>
        <v/>
      </c>
      <c r="H162" s="166" t="str">
        <f>IF(①【入力】別紙_職員一覧!H162="","",①【入力】別紙_職員一覧!H162)</f>
        <v/>
      </c>
      <c r="I162" s="143" t="str">
        <f>IF(①【入力】別紙_職員一覧!I162="","",①【入力】別紙_職員一覧!I162)</f>
        <v/>
      </c>
      <c r="J162" s="167" t="str">
        <f>IF(①【入力】別紙_職員一覧!J162="","",①【入力】別紙_職員一覧!J162)</f>
        <v/>
      </c>
      <c r="K162" s="168" t="str">
        <f t="shared" si="11"/>
        <v/>
      </c>
      <c r="L162" s="43" t="str">
        <f>IF(①【入力】別紙_職員一覧!L162="","",①【入力】別紙_職員一覧!L162)</f>
        <v/>
      </c>
      <c r="M162" s="169" t="str">
        <f>IF(①【入力】別紙_職員一覧!M162="","",①【入力】別紙_職員一覧!M162)</f>
        <v/>
      </c>
      <c r="N162" s="161" t="str">
        <f>IF(J162="","",IF(OR(J162="1",J162="2"),VLOOKUP(J162,①【入力】就業規則等一覧!$B$32:$AD$33,26,FALSE),VLOOKUP(J162,①【入力】就業規則等一覧!$B$13:$AD$27,26,FALSE)))</f>
        <v/>
      </c>
      <c r="O162" s="170" t="str">
        <f t="shared" si="12"/>
        <v/>
      </c>
      <c r="P162" s="170" t="str">
        <f t="shared" si="13"/>
        <v/>
      </c>
      <c r="Q162" s="171" t="str">
        <f t="shared" si="14"/>
        <v/>
      </c>
    </row>
  </sheetData>
  <sheetProtection algorithmName="SHA-512" hashValue="QL7ZJOCtCwsgUDSB7IGf/2DxaQlMgQuPFYh6EMvlxP26PHRwCfJUtjtP3ALZtSYLoFXRiFb5N290Et8YuvFNbA==" saltValue="HD7YXL560qelAj4n9T1FGQ==" spinCount="100000" sheet="1" objects="1" scenarios="1"/>
  <mergeCells count="12">
    <mergeCell ref="Q11:Q12"/>
    <mergeCell ref="D3:E3"/>
    <mergeCell ref="A11:A12"/>
    <mergeCell ref="C11:E11"/>
    <mergeCell ref="F11:I11"/>
    <mergeCell ref="J11:J12"/>
    <mergeCell ref="K11:K12"/>
    <mergeCell ref="L11:L12"/>
    <mergeCell ref="M11:M12"/>
    <mergeCell ref="N11:N12"/>
    <mergeCell ref="O11:O12"/>
    <mergeCell ref="P11:P12"/>
  </mergeCells>
  <phoneticPr fontId="1"/>
  <conditionalFormatting sqref="F44 F47:Q47 E44:E47 G42:G44 F45:G45 H42:H45 F46:H46 I42:Q46 E42:F43 E35:Q41 A14:D162 O13:Q15 N16:Q33 A13:I13 E14:I34 K34:Q34 N14:N16 K13:L33 E48:Q162">
    <cfRule type="expression" dxfId="15" priority="21">
      <formula>$T13="月数オーバー！"</formula>
    </cfRule>
  </conditionalFormatting>
  <conditionalFormatting sqref="G13:I162">
    <cfRule type="expression" dxfId="14" priority="20">
      <formula>$F13="〇"</formula>
    </cfRule>
  </conditionalFormatting>
  <conditionalFormatting sqref="J14:J34">
    <cfRule type="expression" dxfId="13" priority="10">
      <formula>$T14="月数オーバー！"</formula>
    </cfRule>
  </conditionalFormatting>
  <conditionalFormatting sqref="M13">
    <cfRule type="expression" dxfId="12" priority="8">
      <formula>$T13="月数オーバー！"</formula>
    </cfRule>
  </conditionalFormatting>
  <conditionalFormatting sqref="M14:M33">
    <cfRule type="expression" dxfId="11" priority="6">
      <formula>$T14="月数オーバー！"</formula>
    </cfRule>
  </conditionalFormatting>
  <conditionalFormatting sqref="N13">
    <cfRule type="expression" dxfId="10" priority="4">
      <formula>$T13="月数オーバー！"</formula>
    </cfRule>
  </conditionalFormatting>
  <conditionalFormatting sqref="J13">
    <cfRule type="expression" dxfId="9" priority="2">
      <formula>$T13="月数オーバー！"</formula>
    </cfRule>
  </conditionalFormatting>
  <dataValidations count="3">
    <dataValidation type="list" showInputMessage="1" showErrorMessage="1" sqref="L13:L162">
      <formula1>"福祉・介護職員"</formula1>
    </dataValidation>
    <dataValidation type="list" allowBlank="1" showInputMessage="1" showErrorMessage="1" sqref="F13:F162">
      <formula1>"〇"</formula1>
    </dataValidation>
    <dataValidation type="list" allowBlank="1" showInputMessage="1" showErrorMessage="1" sqref="J13:J162">
      <formula1>"a,b,c,d,e,f,g,h,I,j,k,l,m,n,o,1,2"</formula1>
    </dataValidation>
  </dataValidations>
  <printOptions horizontalCentered="1"/>
  <pageMargins left="0.23622047244094491" right="0.23622047244094491" top="0.55118110236220474" bottom="0.55118110236220474" header="0.11811023622047245" footer="0.11811023622047245"/>
  <pageSetup paperSize="9" scale="24" orientation="portrait" r:id="rId1"/>
  <headerFooter>
    <oddFooter>&amp;C&amp;P</oddFooter>
  </headerFooter>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8" id="{73F02476-B495-45FB-8384-2B19910A7ABB}">
            <xm:f>C13&lt;&gt;①【入力】別紙_職員一覧!C13</xm:f>
            <x14:dxf>
              <fill>
                <patternFill>
                  <bgColor rgb="FFFFFF00"/>
                </patternFill>
              </fill>
            </x14:dxf>
          </x14:cfRule>
          <xm:sqref>F44 F47:Q47 E44:E47 G42:G44 F45:G45 H42:H45 F46:H46 I42:Q46 E42:F43 E35:Q41 C14:D162 O13:Q15 N16:Q33 C13:I13 E14:I34 K34:Q34 N14:N16 K13:L33 E48:Q162</xm:sqref>
        </x14:conditionalFormatting>
        <x14:conditionalFormatting xmlns:xm="http://schemas.microsoft.com/office/excel/2006/main">
          <x14:cfRule type="expression" priority="9" id="{F1A852A0-B723-4B1B-B18D-C0D5E9D77E47}">
            <xm:f>J14&lt;&gt;①【入力】別紙_職員一覧!J14</xm:f>
            <x14:dxf>
              <fill>
                <patternFill>
                  <bgColor rgb="FFFFFF00"/>
                </patternFill>
              </fill>
            </x14:dxf>
          </x14:cfRule>
          <xm:sqref>J14:J34</xm:sqref>
        </x14:conditionalFormatting>
        <x14:conditionalFormatting xmlns:xm="http://schemas.microsoft.com/office/excel/2006/main">
          <x14:cfRule type="expression" priority="7" id="{E4F2CD19-46FF-40D0-973A-F053AF4F7CDD}">
            <xm:f>M13&lt;&gt;①【入力】別紙_職員一覧!M13</xm:f>
            <x14:dxf>
              <fill>
                <patternFill>
                  <bgColor rgb="FFFFFF00"/>
                </patternFill>
              </fill>
            </x14:dxf>
          </x14:cfRule>
          <xm:sqref>M13</xm:sqref>
        </x14:conditionalFormatting>
        <x14:conditionalFormatting xmlns:xm="http://schemas.microsoft.com/office/excel/2006/main">
          <x14:cfRule type="expression" priority="5" id="{E52685E4-3324-408E-B1E6-AF67ED02D274}">
            <xm:f>M14&lt;&gt;①【入力】別紙_職員一覧!M14</xm:f>
            <x14:dxf>
              <fill>
                <patternFill>
                  <bgColor rgb="FFFFFF00"/>
                </patternFill>
              </fill>
            </x14:dxf>
          </x14:cfRule>
          <xm:sqref>M14:M33</xm:sqref>
        </x14:conditionalFormatting>
        <x14:conditionalFormatting xmlns:xm="http://schemas.microsoft.com/office/excel/2006/main">
          <x14:cfRule type="expression" priority="3" id="{BEBE87F7-02A0-46B2-960F-3E26C5286C06}">
            <xm:f>N13&lt;&gt;①【入力】別紙_職員一覧!N13</xm:f>
            <x14:dxf>
              <fill>
                <patternFill>
                  <bgColor rgb="FFFFFF00"/>
                </patternFill>
              </fill>
            </x14:dxf>
          </x14:cfRule>
          <xm:sqref>N13</xm:sqref>
        </x14:conditionalFormatting>
        <x14:conditionalFormatting xmlns:xm="http://schemas.microsoft.com/office/excel/2006/main">
          <x14:cfRule type="expression" priority="1" id="{1A50757E-84DD-4E5E-B9EA-CB29F91508B5}">
            <xm:f>J13&lt;&gt;①【入力】別紙_職員一覧!J13</xm:f>
            <x14:dxf>
              <fill>
                <patternFill>
                  <bgColor rgb="FFFFFF00"/>
                </patternFill>
              </fill>
            </x14:dxf>
          </x14:cfRule>
          <xm:sqref>J13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リスト!$B$2:$B$33</xm:f>
          </x14:formula1>
          <xm:sqref>D13:D162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7"/>
  <sheetViews>
    <sheetView showGridLines="0" view="pageBreakPreview" zoomScale="70" zoomScaleNormal="70" zoomScaleSheetLayoutView="70" workbookViewId="0">
      <selection activeCell="C7" sqref="C7"/>
    </sheetView>
  </sheetViews>
  <sheetFormatPr defaultColWidth="8.625" defaultRowHeight="15.75"/>
  <cols>
    <col min="1" max="1" width="4" style="5" customWidth="1"/>
    <col min="2" max="2" width="18.375" style="5" hidden="1" customWidth="1"/>
    <col min="3" max="3" width="15.875" style="8" customWidth="1"/>
    <col min="4" max="4" width="31.375" style="5" customWidth="1"/>
    <col min="5" max="5" width="21.625" style="5" customWidth="1"/>
    <col min="6" max="7" width="17.625" style="5" customWidth="1"/>
    <col min="8" max="10" width="14.625" style="5" customWidth="1"/>
    <col min="11" max="13" width="16.625" style="5" customWidth="1"/>
    <col min="14" max="14" width="8.625" style="5"/>
    <col min="15" max="16" width="0" style="5" hidden="1" customWidth="1"/>
    <col min="17" max="16384" width="8.625" style="5"/>
  </cols>
  <sheetData>
    <row r="1" spans="1:13" ht="27.6" customHeight="1">
      <c r="C1" s="326" t="str">
        <f>【入力シート】!C1&amp;【入力シート】!D1&amp;"年度品川区障害福祉サービス等居住支援手当事業補助金変更交付申請書　事業所別補助対象額一覧"</f>
        <v>令和7年度品川区障害福祉サービス等居住支援手当事業補助金変更交付申請書　事業所別補助対象額一覧</v>
      </c>
      <c r="D1" s="326"/>
      <c r="E1" s="326"/>
      <c r="F1" s="326"/>
      <c r="G1" s="326"/>
      <c r="H1" s="326"/>
      <c r="I1" s="326"/>
      <c r="J1" s="326"/>
      <c r="K1" s="326"/>
      <c r="L1" s="326"/>
    </row>
    <row r="3" spans="1:13" ht="18.75">
      <c r="J3" s="41" t="s">
        <v>82</v>
      </c>
      <c r="K3" s="325" t="str">
        <f>IF(【入力シート】!J22="","",【入力シート】!J22)</f>
        <v/>
      </c>
      <c r="L3" s="325"/>
      <c r="M3" s="325"/>
    </row>
    <row r="6" spans="1:13" ht="38.450000000000003" customHeight="1">
      <c r="A6" s="10" t="s">
        <v>83</v>
      </c>
      <c r="B6" s="118" t="s">
        <v>201</v>
      </c>
      <c r="C6" s="10" t="s">
        <v>70</v>
      </c>
      <c r="D6" s="10" t="s">
        <v>71</v>
      </c>
      <c r="E6" s="10" t="s">
        <v>84</v>
      </c>
      <c r="F6" s="10" t="s">
        <v>85</v>
      </c>
      <c r="G6" s="10" t="s">
        <v>219</v>
      </c>
      <c r="H6" s="10" t="s">
        <v>86</v>
      </c>
      <c r="I6" s="10" t="s">
        <v>87</v>
      </c>
      <c r="J6" s="10" t="s">
        <v>88</v>
      </c>
      <c r="K6" s="10" t="s">
        <v>269</v>
      </c>
      <c r="L6" s="198"/>
      <c r="M6" s="199"/>
    </row>
    <row r="7" spans="1:13" ht="20.100000000000001" customHeight="1">
      <c r="A7" s="7">
        <v>1</v>
      </c>
      <c r="B7" s="7" t="str">
        <f>IF('②【入力】別紙_職員一覧（変更）'!B13="","",'②【入力】別紙_職員一覧（変更）'!B13)</f>
        <v/>
      </c>
      <c r="C7" s="137" t="str">
        <f>IF(B7="","",VLOOKUP($B7,'②【入力】別紙_職員一覧（変更）'!$B$13:$Q$162,2,FALSE))</f>
        <v/>
      </c>
      <c r="D7" s="125" t="str">
        <f>IF(B7="","",VLOOKUP($B7,'②【入力】別紙_職員一覧（変更）'!$B$13:$Q$162,3,FALSE))</f>
        <v/>
      </c>
      <c r="E7" s="125" t="str">
        <f>IF(B7="","",VLOOKUP($B7,'②【入力】別紙_職員一覧（変更）'!$B$13:$Q$162,4,FALSE))</f>
        <v/>
      </c>
      <c r="F7" s="153" t="str">
        <f>IF(B7="","",SUMIF('②【入力】別紙_職員一覧（変更）'!$B$13:$B$162,'②事業所別一覧 (変更)'!B7,'②【入力】別紙_職員一覧（変更）'!$Q$13:$Q$162))</f>
        <v/>
      </c>
      <c r="G7" s="153" t="str">
        <f>IF(C7="","",ROUNDDOWN(F7+ROUNDUP(F7*0.15,0),-3))</f>
        <v/>
      </c>
      <c r="H7" s="125" t="str">
        <f>IF(B7="","",COUNTIF('②【入力】別紙_職員一覧（変更）'!$B$13:$B$162,'②事業所別一覧 (変更)'!B7))</f>
        <v/>
      </c>
      <c r="I7" s="125" t="str">
        <f>IF(B7="","",COUNTIFS('②【入力】別紙_職員一覧（変更）'!$B$13:$B$162,'②事業所別一覧 (変更)'!B7,'②【入力】別紙_職員一覧（変更）'!$F$13:$F$162,"〇"))</f>
        <v/>
      </c>
      <c r="J7" s="125" t="str">
        <f>IF(B7="","",COUNTIFS('②【入力】別紙_職員一覧（変更）'!$B$13:$B$162,'②事業所別一覧 (変更)'!B7,'②【入力】別紙_職員一覧（変更）'!$K$13:$K$162,"〇"))</f>
        <v/>
      </c>
      <c r="K7" s="125" t="str">
        <f>IF(B7="","",COUNTIFS('②【入力】別紙_職員一覧（変更）'!$B$13:$B$162,'②事業所別一覧 (変更)'!B7,'②【入力】別紙_職員一覧（変更）'!$L$13:$L$162,$K$6))</f>
        <v/>
      </c>
      <c r="L7" s="200" t="str">
        <f>IF(B7="","",COUNTIFS('②【入力】別紙_職員一覧（変更）'!$B$13:$B$112,'②事業所別一覧 (変更)'!B7,'②【入力】別紙_職員一覧（変更）'!$L$13:$L$112,$L$6))</f>
        <v/>
      </c>
      <c r="M7" s="201" t="str">
        <f>IF(B7="","",COUNTIFS('②【入力】別紙_職員一覧（変更）'!$B$13:$B$112,'②事業所別一覧 (変更)'!B7,'②【入力】別紙_職員一覧（変更）'!$L$13:$L$112,$M$6))</f>
        <v/>
      </c>
    </row>
    <row r="8" spans="1:13" ht="20.100000000000001" customHeight="1">
      <c r="A8" s="7">
        <v>2</v>
      </c>
      <c r="B8" s="7" t="str">
        <f t="array" ref="B8">IFERROR(IF(INDEX('②【入力】別紙_職員一覧（変更）'!$B$13:$B$162,MATCH(0,COUNTIF(B$7:B7,'②【入力】別紙_職員一覧（変更）'!$B$13:$B$162),0))=0,"",INDEX('②【入力】別紙_職員一覧（変更）'!$B$13:$B$162,MATCH(0,COUNTIF(B$7:B7,'②【入力】別紙_職員一覧（変更）'!$B$13:$B$162),0))),"")</f>
        <v/>
      </c>
      <c r="C8" s="137" t="str">
        <f>IF(B8="","",VLOOKUP($B8,'②【入力】別紙_職員一覧（変更）'!$B$13:$Q$162,2,FALSE))</f>
        <v/>
      </c>
      <c r="D8" s="125" t="str">
        <f>IF(B8="","",VLOOKUP($B8,'②【入力】別紙_職員一覧（変更）'!$B$13:$Q$162,3,FALSE))</f>
        <v/>
      </c>
      <c r="E8" s="125" t="str">
        <f>IF(B8="","",VLOOKUP($B8,'②【入力】別紙_職員一覧（変更）'!$B$13:$Q$162,4,FALSE))</f>
        <v/>
      </c>
      <c r="F8" s="153" t="str">
        <f>IF(B8="","",SUMIF('②【入力】別紙_職員一覧（変更）'!$B$13:$B$162,'②事業所別一覧 (変更)'!B8,'②【入力】別紙_職員一覧（変更）'!$Q$13:$Q$162))</f>
        <v/>
      </c>
      <c r="G8" s="153" t="str">
        <f>IF(C8="","",ROUNDDOWN(F8+ROUNDUP(F8*0.15,0),-3))</f>
        <v/>
      </c>
      <c r="H8" s="125" t="str">
        <f>IF(B8="","",COUNTIF('②【入力】別紙_職員一覧（変更）'!$B$13:$B$162,'②事業所別一覧 (変更)'!B8))</f>
        <v/>
      </c>
      <c r="I8" s="125" t="str">
        <f>IF(B8="","",COUNTIFS('②【入力】別紙_職員一覧（変更）'!$B$13:$B$162,'②事業所別一覧 (変更)'!B8,'②【入力】別紙_職員一覧（変更）'!$F$13:$F$162,"〇"))</f>
        <v/>
      </c>
      <c r="J8" s="125" t="str">
        <f>IF(B8="","",COUNTIFS('②【入力】別紙_職員一覧（変更）'!$B$13:$B$162,'②事業所別一覧 (変更)'!B8,'②【入力】別紙_職員一覧（変更）'!$K$13:$K$162,"〇"))</f>
        <v/>
      </c>
      <c r="K8" s="125" t="str">
        <f>IF(B8="","",COUNTIFS('②【入力】別紙_職員一覧（変更）'!$B$13:$B$162,'②事業所別一覧 (変更)'!B8,'②【入力】別紙_職員一覧（変更）'!$L$13:$L$162,$K$6))</f>
        <v/>
      </c>
      <c r="L8" s="200" t="str">
        <f>IF(B8="","",COUNTIFS('②【入力】別紙_職員一覧（変更）'!$B$13:$B$112,'②事業所別一覧 (変更)'!B8,'②【入力】別紙_職員一覧（変更）'!$L$13:$L$112,$L$6))</f>
        <v/>
      </c>
      <c r="M8" s="201" t="str">
        <f>IF(B8="","",COUNTIFS('②【入力】別紙_職員一覧（変更）'!$B$13:$B$112,'②事業所別一覧 (変更)'!B8,'②【入力】別紙_職員一覧（変更）'!$L$13:$L$112,$M$6))</f>
        <v/>
      </c>
    </row>
    <row r="9" spans="1:13" ht="20.100000000000001" customHeight="1">
      <c r="A9" s="7">
        <v>3</v>
      </c>
      <c r="B9" s="7" t="str">
        <f t="array" ref="B9">IFERROR(IF(INDEX('②【入力】別紙_職員一覧（変更）'!$B$13:$B$162,MATCH(0,COUNTIF(B$7:B8,'②【入力】別紙_職員一覧（変更）'!$B$13:$B$162),0))=0,"",INDEX('②【入力】別紙_職員一覧（変更）'!$B$13:$B$162,MATCH(0,COUNTIF(B$7:B8,'②【入力】別紙_職員一覧（変更）'!$B$13:$B$162),0))),"")</f>
        <v/>
      </c>
      <c r="C9" s="137" t="str">
        <f>IF(B9="","",VLOOKUP($B9,'②【入力】別紙_職員一覧（変更）'!$B$13:$Q$162,2,FALSE))</f>
        <v/>
      </c>
      <c r="D9" s="125" t="str">
        <f>IF(B9="","",VLOOKUP($B9,'②【入力】別紙_職員一覧（変更）'!$B$13:$Q$162,3,FALSE))</f>
        <v/>
      </c>
      <c r="E9" s="125" t="str">
        <f>IF(B9="","",VLOOKUP($B9,'②【入力】別紙_職員一覧（変更）'!$B$13:$Q$162,4,FALSE))</f>
        <v/>
      </c>
      <c r="F9" s="153" t="str">
        <f>IF(B9="","",SUMIF('②【入力】別紙_職員一覧（変更）'!$B$13:$B$162,'②事業所別一覧 (変更)'!B9,'②【入力】別紙_職員一覧（変更）'!$Q$13:$Q$162))</f>
        <v/>
      </c>
      <c r="G9" s="153" t="str">
        <f t="shared" ref="G9:G26" si="0">IF(C9="","",ROUNDDOWN(F9+ROUNDUP(F9*0.15,0),-3))</f>
        <v/>
      </c>
      <c r="H9" s="125" t="str">
        <f>IF(B9="","",COUNTIF('②【入力】別紙_職員一覧（変更）'!$B$13:$B$162,'②事業所別一覧 (変更)'!B9))</f>
        <v/>
      </c>
      <c r="I9" s="125" t="str">
        <f>IF(B9="","",COUNTIFS('②【入力】別紙_職員一覧（変更）'!$B$13:$B$162,'②事業所別一覧 (変更)'!B9,'②【入力】別紙_職員一覧（変更）'!$F$13:$F$162,"〇"))</f>
        <v/>
      </c>
      <c r="J9" s="125" t="str">
        <f>IF(B9="","",COUNTIFS('②【入力】別紙_職員一覧（変更）'!$B$13:$B$162,'②事業所別一覧 (変更)'!B9,'②【入力】別紙_職員一覧（変更）'!$K$13:$K$162,"〇"))</f>
        <v/>
      </c>
      <c r="K9" s="125" t="str">
        <f>IF(B9="","",COUNTIFS('②【入力】別紙_職員一覧（変更）'!$B$13:$B$162,'②事業所別一覧 (変更)'!B9,'②【入力】別紙_職員一覧（変更）'!$L$13:$L$162,$K$6))</f>
        <v/>
      </c>
      <c r="L9" s="200" t="str">
        <f>IF(B9="","",COUNTIFS('②【入力】別紙_職員一覧（変更）'!$B$13:$B$112,'②事業所別一覧 (変更)'!B9,'②【入力】別紙_職員一覧（変更）'!$L$13:$L$112,$L$6))</f>
        <v/>
      </c>
      <c r="M9" s="201" t="str">
        <f>IF(B9="","",COUNTIFS('②【入力】別紙_職員一覧（変更）'!$B$13:$B$112,'②事業所別一覧 (変更)'!B9,'②【入力】別紙_職員一覧（変更）'!$L$13:$L$112,$M$6))</f>
        <v/>
      </c>
    </row>
    <row r="10" spans="1:13" ht="20.100000000000001" customHeight="1">
      <c r="A10" s="7">
        <v>4</v>
      </c>
      <c r="B10" s="7" t="str">
        <f t="array" ref="B10">IFERROR(IF(INDEX('②【入力】別紙_職員一覧（変更）'!$B$13:$B$162,MATCH(0,COUNTIF(B$7:B9,'②【入力】別紙_職員一覧（変更）'!$B$13:$B$162),0))=0,"",INDEX('②【入力】別紙_職員一覧（変更）'!$B$13:$B$162,MATCH(0,COUNTIF(B$7:B9,'②【入力】別紙_職員一覧（変更）'!$B$13:$B$162),0))),"")</f>
        <v/>
      </c>
      <c r="C10" s="137" t="str">
        <f>IF(B10="","",VLOOKUP($B10,'②【入力】別紙_職員一覧（変更）'!$B$13:$Q$162,2,FALSE))</f>
        <v/>
      </c>
      <c r="D10" s="125" t="str">
        <f>IF(B10="","",VLOOKUP($B10,'②【入力】別紙_職員一覧（変更）'!$B$13:$Q$162,3,FALSE))</f>
        <v/>
      </c>
      <c r="E10" s="125" t="str">
        <f>IF(B10="","",VLOOKUP($B10,'②【入力】別紙_職員一覧（変更）'!$B$13:$Q$162,4,FALSE))</f>
        <v/>
      </c>
      <c r="F10" s="153" t="str">
        <f>IF(B10="","",SUMIF('②【入力】別紙_職員一覧（変更）'!$B$13:$B$162,'②事業所別一覧 (変更)'!B10,'②【入力】別紙_職員一覧（変更）'!$Q$13:$Q$162))</f>
        <v/>
      </c>
      <c r="G10" s="153" t="str">
        <f t="shared" si="0"/>
        <v/>
      </c>
      <c r="H10" s="125" t="str">
        <f>IF(B10="","",COUNTIF('②【入力】別紙_職員一覧（変更）'!$B$13:$B$162,'②事業所別一覧 (変更)'!B10))</f>
        <v/>
      </c>
      <c r="I10" s="125" t="str">
        <f>IF(B10="","",COUNTIFS('②【入力】別紙_職員一覧（変更）'!$B$13:$B$162,'②事業所別一覧 (変更)'!B10,'②【入力】別紙_職員一覧（変更）'!$F$13:$F$162,"〇"))</f>
        <v/>
      </c>
      <c r="J10" s="125" t="str">
        <f>IF(B10="","",COUNTIFS('②【入力】別紙_職員一覧（変更）'!$B$13:$B$162,'②事業所別一覧 (変更)'!B10,'②【入力】別紙_職員一覧（変更）'!$K$13:$K$162,"〇"))</f>
        <v/>
      </c>
      <c r="K10" s="125" t="str">
        <f>IF(B10="","",COUNTIFS('②【入力】別紙_職員一覧（変更）'!$B$13:$B$162,'②事業所別一覧 (変更)'!B10,'②【入力】別紙_職員一覧（変更）'!$L$13:$L$162,$K$6))</f>
        <v/>
      </c>
      <c r="L10" s="200" t="str">
        <f>IF(B10="","",COUNTIFS('②【入力】別紙_職員一覧（変更）'!$B$13:$B$112,'②事業所別一覧 (変更)'!B10,'②【入力】別紙_職員一覧（変更）'!$L$13:$L$112,$L$6))</f>
        <v/>
      </c>
      <c r="M10" s="165" t="str">
        <f>IF(B10="","",COUNTIFS('②【入力】別紙_職員一覧（変更）'!$B$13:$B$112,'②事業所別一覧 (変更)'!B10,'②【入力】別紙_職員一覧（変更）'!$L$13:$L$112,$M$6))</f>
        <v/>
      </c>
    </row>
    <row r="11" spans="1:13" ht="20.100000000000001" customHeight="1">
      <c r="A11" s="7">
        <v>5</v>
      </c>
      <c r="B11" s="7" t="str">
        <f t="array" ref="B11">IFERROR(IF(INDEX('②【入力】別紙_職員一覧（変更）'!$B$13:$B$162,MATCH(0,COUNTIF(B$7:B10,'②【入力】別紙_職員一覧（変更）'!$B$13:$B$162),0))=0,"",INDEX('②【入力】別紙_職員一覧（変更）'!$B$13:$B$162,MATCH(0,COUNTIF(B$7:B10,'②【入力】別紙_職員一覧（変更）'!$B$13:$B$162),0))),"")</f>
        <v/>
      </c>
      <c r="C11" s="137" t="str">
        <f>IF(B11="","",VLOOKUP($B11,'②【入力】別紙_職員一覧（変更）'!$B$13:$Q$162,2,FALSE))</f>
        <v/>
      </c>
      <c r="D11" s="125" t="str">
        <f>IF(B11="","",VLOOKUP($B11,'②【入力】別紙_職員一覧（変更）'!$B$13:$Q$162,3,FALSE))</f>
        <v/>
      </c>
      <c r="E11" s="125" t="str">
        <f>IF(B11="","",VLOOKUP($B11,'②【入力】別紙_職員一覧（変更）'!$B$13:$Q$162,4,FALSE))</f>
        <v/>
      </c>
      <c r="F11" s="153" t="str">
        <f>IF(B11="","",SUMIF('②【入力】別紙_職員一覧（変更）'!$B$13:$B$162,'②事業所別一覧 (変更)'!B11,'②【入力】別紙_職員一覧（変更）'!$Q$13:$Q$162))</f>
        <v/>
      </c>
      <c r="G11" s="153" t="str">
        <f t="shared" si="0"/>
        <v/>
      </c>
      <c r="H11" s="125" t="str">
        <f>IF(B11="","",COUNTIF('②【入力】別紙_職員一覧（変更）'!$B$13:$B$162,'②事業所別一覧 (変更)'!B11))</f>
        <v/>
      </c>
      <c r="I11" s="125" t="str">
        <f>IF(B11="","",COUNTIFS('②【入力】別紙_職員一覧（変更）'!$B$13:$B$162,'②事業所別一覧 (変更)'!B11,'②【入力】別紙_職員一覧（変更）'!$F$13:$F$162,"〇"))</f>
        <v/>
      </c>
      <c r="J11" s="125" t="str">
        <f>IF(B11="","",COUNTIFS('②【入力】別紙_職員一覧（変更）'!$B$13:$B$162,'②事業所別一覧 (変更)'!B11,'②【入力】別紙_職員一覧（変更）'!$K$13:$K$162,"〇"))</f>
        <v/>
      </c>
      <c r="K11" s="125" t="str">
        <f>IF(B11="","",COUNTIFS('②【入力】別紙_職員一覧（変更）'!$B$13:$B$162,'②事業所別一覧 (変更)'!B11,'②【入力】別紙_職員一覧（変更）'!$L$13:$L$162,$K$6))</f>
        <v/>
      </c>
      <c r="L11" s="200" t="str">
        <f>IF(B11="","",COUNTIFS('②【入力】別紙_職員一覧（変更）'!$B$13:$B$112,'②事業所別一覧 (変更)'!B11,'②【入力】別紙_職員一覧（変更）'!$L$13:$L$112,$L$6))</f>
        <v/>
      </c>
      <c r="M11" s="165" t="str">
        <f>IF(B11="","",COUNTIFS('②【入力】別紙_職員一覧（変更）'!$B$13:$B$112,'②事業所別一覧 (変更)'!B11,'②【入力】別紙_職員一覧（変更）'!$L$13:$L$112,$M$6))</f>
        <v/>
      </c>
    </row>
    <row r="12" spans="1:13" ht="20.100000000000001" customHeight="1">
      <c r="A12" s="7">
        <v>6</v>
      </c>
      <c r="B12" s="7" t="str">
        <f t="array" ref="B12">IFERROR(IF(INDEX('②【入力】別紙_職員一覧（変更）'!$B$13:$B$162,MATCH(0,COUNTIF(B$7:B11,'②【入力】別紙_職員一覧（変更）'!$B$13:$B$162),0))=0,"",INDEX('②【入力】別紙_職員一覧（変更）'!$B$13:$B$162,MATCH(0,COUNTIF(B$7:B11,'②【入力】別紙_職員一覧（変更）'!$B$13:$B$162),0))),"")</f>
        <v/>
      </c>
      <c r="C12" s="137" t="str">
        <f>IF(B12="","",VLOOKUP($B12,'②【入力】別紙_職員一覧（変更）'!$B$13:$Q$162,2,FALSE))</f>
        <v/>
      </c>
      <c r="D12" s="125" t="str">
        <f>IF(B12="","",VLOOKUP($B12,'②【入力】別紙_職員一覧（変更）'!$B$13:$Q$162,3,FALSE))</f>
        <v/>
      </c>
      <c r="E12" s="125" t="str">
        <f>IF(B12="","",VLOOKUP($B12,'②【入力】別紙_職員一覧（変更）'!$B$13:$Q$162,4,FALSE))</f>
        <v/>
      </c>
      <c r="F12" s="153" t="str">
        <f>IF(B12="","",SUMIF('②【入力】別紙_職員一覧（変更）'!$B$13:$B$162,'②事業所別一覧 (変更)'!B12,'②【入力】別紙_職員一覧（変更）'!$Q$13:$Q$162))</f>
        <v/>
      </c>
      <c r="G12" s="153" t="str">
        <f t="shared" si="0"/>
        <v/>
      </c>
      <c r="H12" s="125" t="str">
        <f>IF(B12="","",COUNTIF('②【入力】別紙_職員一覧（変更）'!$B$13:$B$162,'②事業所別一覧 (変更)'!B12))</f>
        <v/>
      </c>
      <c r="I12" s="125" t="str">
        <f>IF(B12="","",COUNTIFS('②【入力】別紙_職員一覧（変更）'!$B$13:$B$162,'②事業所別一覧 (変更)'!B12,'②【入力】別紙_職員一覧（変更）'!$F$13:$F$162,"〇"))</f>
        <v/>
      </c>
      <c r="J12" s="125" t="str">
        <f>IF(B12="","",COUNTIFS('②【入力】別紙_職員一覧（変更）'!$B$13:$B$162,'②事業所別一覧 (変更)'!B12,'②【入力】別紙_職員一覧（変更）'!$K$13:$K$162,"〇"))</f>
        <v/>
      </c>
      <c r="K12" s="125" t="str">
        <f>IF(B12="","",COUNTIFS('②【入力】別紙_職員一覧（変更）'!$B$13:$B$162,'②事業所別一覧 (変更)'!B12,'②【入力】別紙_職員一覧（変更）'!$L$13:$L$162,$K$6))</f>
        <v/>
      </c>
      <c r="L12" s="200" t="str">
        <f>IF(B12="","",COUNTIFS('②【入力】別紙_職員一覧（変更）'!$B$13:$B$112,'②事業所別一覧 (変更)'!B12,'②【入力】別紙_職員一覧（変更）'!$L$13:$L$112,$L$6))</f>
        <v/>
      </c>
      <c r="M12" s="165" t="str">
        <f>IF(B12="","",COUNTIFS('②【入力】別紙_職員一覧（変更）'!$B$13:$B$112,'②事業所別一覧 (変更)'!B12,'②【入力】別紙_職員一覧（変更）'!$L$13:$L$112,$M$6))</f>
        <v/>
      </c>
    </row>
    <row r="13" spans="1:13" ht="20.100000000000001" customHeight="1">
      <c r="A13" s="7">
        <v>7</v>
      </c>
      <c r="B13" s="7" t="str">
        <f t="array" ref="B13">IFERROR(IF(INDEX('②【入力】別紙_職員一覧（変更）'!$B$13:$B$162,MATCH(0,COUNTIF(B$7:B12,'②【入力】別紙_職員一覧（変更）'!$B$13:$B$162),0))=0,"",INDEX('②【入力】別紙_職員一覧（変更）'!$B$13:$B$162,MATCH(0,COUNTIF(B$7:B12,'②【入力】別紙_職員一覧（変更）'!$B$13:$B$162),0))),"")</f>
        <v/>
      </c>
      <c r="C13" s="137" t="str">
        <f>IF(B13="","",VLOOKUP($B13,'②【入力】別紙_職員一覧（変更）'!$B$13:$Q$162,2,FALSE))</f>
        <v/>
      </c>
      <c r="D13" s="125" t="str">
        <f>IF(B13="","",VLOOKUP($B13,'②【入力】別紙_職員一覧（変更）'!$B$13:$Q$162,3,FALSE))</f>
        <v/>
      </c>
      <c r="E13" s="125" t="str">
        <f>IF(B13="","",VLOOKUP($B13,'②【入力】別紙_職員一覧（変更）'!$B$13:$Q$162,4,FALSE))</f>
        <v/>
      </c>
      <c r="F13" s="153" t="str">
        <f>IF(B13="","",SUMIF('②【入力】別紙_職員一覧（変更）'!$B$13:$B$162,'②事業所別一覧 (変更)'!B13,'②【入力】別紙_職員一覧（変更）'!$Q$13:$Q$162))</f>
        <v/>
      </c>
      <c r="G13" s="153" t="str">
        <f t="shared" si="0"/>
        <v/>
      </c>
      <c r="H13" s="125" t="str">
        <f>IF(B13="","",COUNTIF('②【入力】別紙_職員一覧（変更）'!$B$13:$B$162,'②事業所別一覧 (変更)'!B13))</f>
        <v/>
      </c>
      <c r="I13" s="125" t="str">
        <f>IF(B13="","",COUNTIFS('②【入力】別紙_職員一覧（変更）'!$B$13:$B$162,'②事業所別一覧 (変更)'!B13,'②【入力】別紙_職員一覧（変更）'!$F$13:$F$162,"〇"))</f>
        <v/>
      </c>
      <c r="J13" s="125" t="str">
        <f>IF(B13="","",COUNTIFS('②【入力】別紙_職員一覧（変更）'!$B$13:$B$162,'②事業所別一覧 (変更)'!B13,'②【入力】別紙_職員一覧（変更）'!$K$13:$K$162,"〇"))</f>
        <v/>
      </c>
      <c r="K13" s="125" t="str">
        <f>IF(B13="","",COUNTIFS('②【入力】別紙_職員一覧（変更）'!$B$13:$B$162,'②事業所別一覧 (変更)'!B13,'②【入力】別紙_職員一覧（変更）'!$L$13:$L$162,$K$6))</f>
        <v/>
      </c>
      <c r="L13" s="200" t="str">
        <f>IF(B13="","",COUNTIFS('②【入力】別紙_職員一覧（変更）'!$B$13:$B$112,'②事業所別一覧 (変更)'!B13,'②【入力】別紙_職員一覧（変更）'!$L$13:$L$112,$L$6))</f>
        <v/>
      </c>
      <c r="M13" s="165" t="str">
        <f>IF(B13="","",COUNTIFS('②【入力】別紙_職員一覧（変更）'!$B$13:$B$112,'②事業所別一覧 (変更)'!B13,'②【入力】別紙_職員一覧（変更）'!$L$13:$L$112,$M$6))</f>
        <v/>
      </c>
    </row>
    <row r="14" spans="1:13" ht="20.100000000000001" customHeight="1">
      <c r="A14" s="7">
        <v>8</v>
      </c>
      <c r="B14" s="7" t="str">
        <f t="array" ref="B14">IFERROR(IF(INDEX('②【入力】別紙_職員一覧（変更）'!$B$13:$B$162,MATCH(0,COUNTIF(B$7:B13,'②【入力】別紙_職員一覧（変更）'!$B$13:$B$162),0))=0,"",INDEX('②【入力】別紙_職員一覧（変更）'!$B$13:$B$162,MATCH(0,COUNTIF(B$7:B13,'②【入力】別紙_職員一覧（変更）'!$B$13:$B$162),0))),"")</f>
        <v/>
      </c>
      <c r="C14" s="137" t="str">
        <f>IF(B14="","",VLOOKUP($B14,'②【入力】別紙_職員一覧（変更）'!$B$13:$Q$162,2,FALSE))</f>
        <v/>
      </c>
      <c r="D14" s="125" t="str">
        <f>IF(B14="","",VLOOKUP($B14,'②【入力】別紙_職員一覧（変更）'!$B$13:$Q$162,3,FALSE))</f>
        <v/>
      </c>
      <c r="E14" s="125" t="str">
        <f>IF(B14="","",VLOOKUP($B14,'②【入力】別紙_職員一覧（変更）'!$B$13:$Q$162,4,FALSE))</f>
        <v/>
      </c>
      <c r="F14" s="153" t="str">
        <f>IF(B14="","",SUMIF('②【入力】別紙_職員一覧（変更）'!$B$13:$B$162,'②事業所別一覧 (変更)'!B14,'②【入力】別紙_職員一覧（変更）'!$Q$13:$Q$162))</f>
        <v/>
      </c>
      <c r="G14" s="153" t="str">
        <f t="shared" si="0"/>
        <v/>
      </c>
      <c r="H14" s="125" t="str">
        <f>IF(B14="","",COUNTIF('②【入力】別紙_職員一覧（変更）'!$B$13:$B$162,'②事業所別一覧 (変更)'!B14))</f>
        <v/>
      </c>
      <c r="I14" s="125" t="str">
        <f>IF(B14="","",COUNTIFS('②【入力】別紙_職員一覧（変更）'!$B$13:$B$162,'②事業所別一覧 (変更)'!B14,'②【入力】別紙_職員一覧（変更）'!$F$13:$F$162,"〇"))</f>
        <v/>
      </c>
      <c r="J14" s="125" t="str">
        <f>IF(B14="","",COUNTIFS('②【入力】別紙_職員一覧（変更）'!$B$13:$B$162,'②事業所別一覧 (変更)'!B14,'②【入力】別紙_職員一覧（変更）'!$K$13:$K$162,"〇"))</f>
        <v/>
      </c>
      <c r="K14" s="125" t="str">
        <f>IF(B14="","",COUNTIFS('②【入力】別紙_職員一覧（変更）'!$B$13:$B$162,'②事業所別一覧 (変更)'!B14,'②【入力】別紙_職員一覧（変更）'!$L$13:$L$162,$K$6))</f>
        <v/>
      </c>
      <c r="L14" s="200" t="str">
        <f>IF(B14="","",COUNTIFS('②【入力】別紙_職員一覧（変更）'!$B$13:$B$112,'②事業所別一覧 (変更)'!B14,'②【入力】別紙_職員一覧（変更）'!$L$13:$L$112,$L$6))</f>
        <v/>
      </c>
      <c r="M14" s="165" t="str">
        <f>IF(B14="","",COUNTIFS('②【入力】別紙_職員一覧（変更）'!$B$13:$B$112,'②事業所別一覧 (変更)'!B14,'②【入力】別紙_職員一覧（変更）'!$L$13:$L$112,$M$6))</f>
        <v/>
      </c>
    </row>
    <row r="15" spans="1:13" ht="20.100000000000001" customHeight="1">
      <c r="A15" s="7">
        <v>9</v>
      </c>
      <c r="B15" s="7" t="str">
        <f t="array" ref="B15">IFERROR(IF(INDEX('②【入力】別紙_職員一覧（変更）'!$B$13:$B$162,MATCH(0,COUNTIF(B$7:B14,'②【入力】別紙_職員一覧（変更）'!$B$13:$B$162),0))=0,"",INDEX('②【入力】別紙_職員一覧（変更）'!$B$13:$B$162,MATCH(0,COUNTIF(B$7:B14,'②【入力】別紙_職員一覧（変更）'!$B$13:$B$162),0))),"")</f>
        <v/>
      </c>
      <c r="C15" s="137" t="str">
        <f>IF(B15="","",VLOOKUP($B15,'②【入力】別紙_職員一覧（変更）'!$B$13:$Q$162,2,FALSE))</f>
        <v/>
      </c>
      <c r="D15" s="125" t="str">
        <f>IF(B15="","",VLOOKUP($B15,'②【入力】別紙_職員一覧（変更）'!$B$13:$Q$162,3,FALSE))</f>
        <v/>
      </c>
      <c r="E15" s="125" t="str">
        <f>IF(B15="","",VLOOKUP($B15,'②【入力】別紙_職員一覧（変更）'!$B$13:$Q$162,4,FALSE))</f>
        <v/>
      </c>
      <c r="F15" s="153" t="str">
        <f>IF(B15="","",SUMIF('②【入力】別紙_職員一覧（変更）'!$B$13:$B$162,'②事業所別一覧 (変更)'!B15,'②【入力】別紙_職員一覧（変更）'!$Q$13:$Q$162))</f>
        <v/>
      </c>
      <c r="G15" s="153" t="str">
        <f t="shared" si="0"/>
        <v/>
      </c>
      <c r="H15" s="125" t="str">
        <f>IF(B15="","",COUNTIF('②【入力】別紙_職員一覧（変更）'!$B$13:$B$162,'②事業所別一覧 (変更)'!B15))</f>
        <v/>
      </c>
      <c r="I15" s="125" t="str">
        <f>IF(B15="","",COUNTIFS('②【入力】別紙_職員一覧（変更）'!$B$13:$B$162,'②事業所別一覧 (変更)'!B15,'②【入力】別紙_職員一覧（変更）'!$F$13:$F$162,"〇"))</f>
        <v/>
      </c>
      <c r="J15" s="125" t="str">
        <f>IF(B15="","",COUNTIFS('②【入力】別紙_職員一覧（変更）'!$B$13:$B$162,'②事業所別一覧 (変更)'!B15,'②【入力】別紙_職員一覧（変更）'!$K$13:$K$162,"〇"))</f>
        <v/>
      </c>
      <c r="K15" s="125" t="str">
        <f>IF(B15="","",COUNTIFS('②【入力】別紙_職員一覧（変更）'!$B$13:$B$162,'②事業所別一覧 (変更)'!B15,'②【入力】別紙_職員一覧（変更）'!$L$13:$L$162,$K$6))</f>
        <v/>
      </c>
      <c r="L15" s="200" t="str">
        <f>IF(B15="","",COUNTIFS('②【入力】別紙_職員一覧（変更）'!$B$13:$B$112,'②事業所別一覧 (変更)'!B15,'②【入力】別紙_職員一覧（変更）'!$L$13:$L$112,$L$6))</f>
        <v/>
      </c>
      <c r="M15" s="165" t="str">
        <f>IF(B15="","",COUNTIFS('②【入力】別紙_職員一覧（変更）'!$B$13:$B$112,'②事業所別一覧 (変更)'!B15,'②【入力】別紙_職員一覧（変更）'!$L$13:$L$112,$M$6))</f>
        <v/>
      </c>
    </row>
    <row r="16" spans="1:13" ht="20.100000000000001" customHeight="1">
      <c r="A16" s="7">
        <v>10</v>
      </c>
      <c r="B16" s="7" t="str">
        <f t="array" ref="B16">IFERROR(IF(INDEX('②【入力】別紙_職員一覧（変更）'!$B$13:$B$162,MATCH(0,COUNTIF(B$7:B15,'②【入力】別紙_職員一覧（変更）'!$B$13:$B$162),0))=0,"",INDEX('②【入力】別紙_職員一覧（変更）'!$B$13:$B$162,MATCH(0,COUNTIF(B$7:B15,'②【入力】別紙_職員一覧（変更）'!$B$13:$B$162),0))),"")</f>
        <v/>
      </c>
      <c r="C16" s="137" t="str">
        <f>IF(B16="","",VLOOKUP($B16,'②【入力】別紙_職員一覧（変更）'!$B$13:$Q$162,2,FALSE))</f>
        <v/>
      </c>
      <c r="D16" s="125" t="str">
        <f>IF(B16="","",VLOOKUP($B16,'②【入力】別紙_職員一覧（変更）'!$B$13:$Q$162,3,FALSE))</f>
        <v/>
      </c>
      <c r="E16" s="125" t="str">
        <f>IF(B16="","",VLOOKUP($B16,'②【入力】別紙_職員一覧（変更）'!$B$13:$Q$162,4,FALSE))</f>
        <v/>
      </c>
      <c r="F16" s="153" t="str">
        <f>IF(B16="","",SUMIF('②【入力】別紙_職員一覧（変更）'!$B$13:$B$162,'②事業所別一覧 (変更)'!B16,'②【入力】別紙_職員一覧（変更）'!$Q$13:$Q$162))</f>
        <v/>
      </c>
      <c r="G16" s="153" t="str">
        <f t="shared" si="0"/>
        <v/>
      </c>
      <c r="H16" s="125" t="str">
        <f>IF(B16="","",COUNTIF('②【入力】別紙_職員一覧（変更）'!$B$13:$B$162,'②事業所別一覧 (変更)'!B16))</f>
        <v/>
      </c>
      <c r="I16" s="125" t="str">
        <f>IF(B16="","",COUNTIFS('②【入力】別紙_職員一覧（変更）'!$B$13:$B$162,'②事業所別一覧 (変更)'!B16,'②【入力】別紙_職員一覧（変更）'!$F$13:$F$162,"〇"))</f>
        <v/>
      </c>
      <c r="J16" s="125" t="str">
        <f>IF(B16="","",COUNTIFS('②【入力】別紙_職員一覧（変更）'!$B$13:$B$162,'②事業所別一覧 (変更)'!B16,'②【入力】別紙_職員一覧（変更）'!$K$13:$K$162,"〇"))</f>
        <v/>
      </c>
      <c r="K16" s="125" t="str">
        <f>IF(B16="","",COUNTIFS('②【入力】別紙_職員一覧（変更）'!$B$13:$B$162,'②事業所別一覧 (変更)'!B16,'②【入力】別紙_職員一覧（変更）'!$L$13:$L$162,$K$6))</f>
        <v/>
      </c>
      <c r="L16" s="200" t="str">
        <f>IF(B16="","",COUNTIFS('②【入力】別紙_職員一覧（変更）'!$B$13:$B$112,'②事業所別一覧 (変更)'!B16,'②【入力】別紙_職員一覧（変更）'!$L$13:$L$112,$L$6))</f>
        <v/>
      </c>
      <c r="M16" s="165" t="str">
        <f>IF(B16="","",COUNTIFS('②【入力】別紙_職員一覧（変更）'!$B$13:$B$112,'②事業所別一覧 (変更)'!B16,'②【入力】別紙_職員一覧（変更）'!$L$13:$L$112,$M$6))</f>
        <v/>
      </c>
    </row>
    <row r="17" spans="1:16" ht="20.100000000000001" customHeight="1">
      <c r="A17" s="7">
        <v>11</v>
      </c>
      <c r="B17" s="7" t="str">
        <f t="array" ref="B17">IFERROR(IF(INDEX('②【入力】別紙_職員一覧（変更）'!$B$13:$B$162,MATCH(0,COUNTIF(B$7:B16,'②【入力】別紙_職員一覧（変更）'!$B$13:$B$162),0))=0,"",INDEX('②【入力】別紙_職員一覧（変更）'!$B$13:$B$162,MATCH(0,COUNTIF(B$7:B16,'②【入力】別紙_職員一覧（変更）'!$B$13:$B$162),0))),"")</f>
        <v/>
      </c>
      <c r="C17" s="137" t="str">
        <f>IF(B17="","",VLOOKUP($B17,'②【入力】別紙_職員一覧（変更）'!$B$13:$Q$162,2,FALSE))</f>
        <v/>
      </c>
      <c r="D17" s="125" t="str">
        <f>IF(B17="","",VLOOKUP($B17,'②【入力】別紙_職員一覧（変更）'!$B$13:$Q$162,3,FALSE))</f>
        <v/>
      </c>
      <c r="E17" s="125" t="str">
        <f>IF(B17="","",VLOOKUP($B17,'②【入力】別紙_職員一覧（変更）'!$B$13:$Q$162,4,FALSE))</f>
        <v/>
      </c>
      <c r="F17" s="153" t="str">
        <f>IF(B17="","",SUMIF('②【入力】別紙_職員一覧（変更）'!$B$13:$B$162,'②事業所別一覧 (変更)'!B17,'②【入力】別紙_職員一覧（変更）'!$Q$13:$Q$162))</f>
        <v/>
      </c>
      <c r="G17" s="153" t="str">
        <f t="shared" si="0"/>
        <v/>
      </c>
      <c r="H17" s="125" t="str">
        <f>IF(B17="","",COUNTIF('②【入力】別紙_職員一覧（変更）'!$B$13:$B$162,'②事業所別一覧 (変更)'!B17))</f>
        <v/>
      </c>
      <c r="I17" s="125" t="str">
        <f>IF(B17="","",COUNTIFS('②【入力】別紙_職員一覧（変更）'!$B$13:$B$162,'②事業所別一覧 (変更)'!B17,'②【入力】別紙_職員一覧（変更）'!$F$13:$F$162,"〇"))</f>
        <v/>
      </c>
      <c r="J17" s="125" t="str">
        <f>IF(B17="","",COUNTIFS('②【入力】別紙_職員一覧（変更）'!$B$13:$B$162,'②事業所別一覧 (変更)'!B17,'②【入力】別紙_職員一覧（変更）'!$K$13:$K$162,"〇"))</f>
        <v/>
      </c>
      <c r="K17" s="125" t="str">
        <f>IF(B17="","",COUNTIFS('②【入力】別紙_職員一覧（変更）'!$B$13:$B$162,'②事業所別一覧 (変更)'!B17,'②【入力】別紙_職員一覧（変更）'!$L$13:$L$162,$K$6))</f>
        <v/>
      </c>
      <c r="L17" s="200" t="str">
        <f>IF(B17="","",COUNTIFS('②【入力】別紙_職員一覧（変更）'!$B$13:$B$112,'②事業所別一覧 (変更)'!B17,'②【入力】別紙_職員一覧（変更）'!$L$13:$L$112,$L$6))</f>
        <v/>
      </c>
      <c r="M17" s="165" t="str">
        <f>IF(B17="","",COUNTIFS('②【入力】別紙_職員一覧（変更）'!$B$13:$B$112,'②事業所別一覧 (変更)'!B17,'②【入力】別紙_職員一覧（変更）'!$L$13:$L$112,$M$6))</f>
        <v/>
      </c>
    </row>
    <row r="18" spans="1:16" ht="20.100000000000001" customHeight="1">
      <c r="A18" s="7">
        <v>12</v>
      </c>
      <c r="B18" s="7" t="str">
        <f t="array" ref="B18">IFERROR(IF(INDEX('②【入力】別紙_職員一覧（変更）'!$B$13:$B$162,MATCH(0,COUNTIF(B$7:B17,'②【入力】別紙_職員一覧（変更）'!$B$13:$B$162),0))=0,"",INDEX('②【入力】別紙_職員一覧（変更）'!$B$13:$B$162,MATCH(0,COUNTIF(B$7:B17,'②【入力】別紙_職員一覧（変更）'!$B$13:$B$162),0))),"")</f>
        <v/>
      </c>
      <c r="C18" s="137" t="str">
        <f>IF(B18="","",VLOOKUP($B18,'②【入力】別紙_職員一覧（変更）'!$B$13:$Q$162,2,FALSE))</f>
        <v/>
      </c>
      <c r="D18" s="125" t="str">
        <f>IF(B18="","",VLOOKUP($B18,'②【入力】別紙_職員一覧（変更）'!$B$13:$Q$162,3,FALSE))</f>
        <v/>
      </c>
      <c r="E18" s="125" t="str">
        <f>IF(B18="","",VLOOKUP($B18,'②【入力】別紙_職員一覧（変更）'!$B$13:$Q$162,4,FALSE))</f>
        <v/>
      </c>
      <c r="F18" s="153" t="str">
        <f>IF(B18="","",SUMIF('②【入力】別紙_職員一覧（変更）'!$B$13:$B$162,'②事業所別一覧 (変更)'!B18,'②【入力】別紙_職員一覧（変更）'!$Q$13:$Q$162))</f>
        <v/>
      </c>
      <c r="G18" s="153" t="str">
        <f t="shared" si="0"/>
        <v/>
      </c>
      <c r="H18" s="125" t="str">
        <f>IF(B18="","",COUNTIF('②【入力】別紙_職員一覧（変更）'!$B$13:$B$162,'②事業所別一覧 (変更)'!B18))</f>
        <v/>
      </c>
      <c r="I18" s="125" t="str">
        <f>IF(B18="","",COUNTIFS('②【入力】別紙_職員一覧（変更）'!$B$13:$B$162,'②事業所別一覧 (変更)'!B18,'②【入力】別紙_職員一覧（変更）'!$F$13:$F$162,"〇"))</f>
        <v/>
      </c>
      <c r="J18" s="125" t="str">
        <f>IF(B18="","",COUNTIFS('②【入力】別紙_職員一覧（変更）'!$B$13:$B$162,'②事業所別一覧 (変更)'!B18,'②【入力】別紙_職員一覧（変更）'!$K$13:$K$162,"〇"))</f>
        <v/>
      </c>
      <c r="K18" s="125" t="str">
        <f>IF(B18="","",COUNTIFS('②【入力】別紙_職員一覧（変更）'!$B$13:$B$162,'②事業所別一覧 (変更)'!B18,'②【入力】別紙_職員一覧（変更）'!$L$13:$L$162,$K$6))</f>
        <v/>
      </c>
      <c r="L18" s="200" t="str">
        <f>IF(B18="","",COUNTIFS('②【入力】別紙_職員一覧（変更）'!$B$13:$B$112,'②事業所別一覧 (変更)'!B18,'②【入力】別紙_職員一覧（変更）'!$L$13:$L$112,$L$6))</f>
        <v/>
      </c>
      <c r="M18" s="165" t="str">
        <f>IF(B18="","",COUNTIFS('②【入力】別紙_職員一覧（変更）'!$B$13:$B$112,'②事業所別一覧 (変更)'!B18,'②【入力】別紙_職員一覧（変更）'!$L$13:$L$112,$M$6))</f>
        <v/>
      </c>
    </row>
    <row r="19" spans="1:16" ht="20.100000000000001" customHeight="1">
      <c r="A19" s="7">
        <v>13</v>
      </c>
      <c r="B19" s="7" t="str">
        <f t="array" ref="B19">IFERROR(IF(INDEX('②【入力】別紙_職員一覧（変更）'!$B$13:$B$162,MATCH(0,COUNTIF(B$7:B18,'②【入力】別紙_職員一覧（変更）'!$B$13:$B$162),0))=0,"",INDEX('②【入力】別紙_職員一覧（変更）'!$B$13:$B$162,MATCH(0,COUNTIF(B$7:B18,'②【入力】別紙_職員一覧（変更）'!$B$13:$B$162),0))),"")</f>
        <v/>
      </c>
      <c r="C19" s="137" t="str">
        <f>IF(B19="","",VLOOKUP($B19,'②【入力】別紙_職員一覧（変更）'!$B$13:$Q$162,2,FALSE))</f>
        <v/>
      </c>
      <c r="D19" s="125" t="str">
        <f>IF(B19="","",VLOOKUP($B19,'②【入力】別紙_職員一覧（変更）'!$B$13:$Q$162,3,FALSE))</f>
        <v/>
      </c>
      <c r="E19" s="125" t="str">
        <f>IF(B19="","",VLOOKUP($B19,'②【入力】別紙_職員一覧（変更）'!$B$13:$Q$162,4,FALSE))</f>
        <v/>
      </c>
      <c r="F19" s="153" t="str">
        <f>IF(B19="","",SUMIF('②【入力】別紙_職員一覧（変更）'!$B$13:$B$162,'②事業所別一覧 (変更)'!B19,'②【入力】別紙_職員一覧（変更）'!$Q$13:$Q$162))</f>
        <v/>
      </c>
      <c r="G19" s="153" t="str">
        <f t="shared" si="0"/>
        <v/>
      </c>
      <c r="H19" s="125" t="str">
        <f>IF(B19="","",COUNTIF('②【入力】別紙_職員一覧（変更）'!$B$13:$B$162,'②事業所別一覧 (変更)'!B19))</f>
        <v/>
      </c>
      <c r="I19" s="125" t="str">
        <f>IF(B19="","",COUNTIFS('②【入力】別紙_職員一覧（変更）'!$B$13:$B$162,'②事業所別一覧 (変更)'!B19,'②【入力】別紙_職員一覧（変更）'!$F$13:$F$162,"〇"))</f>
        <v/>
      </c>
      <c r="J19" s="125" t="str">
        <f>IF(B19="","",COUNTIFS('②【入力】別紙_職員一覧（変更）'!$B$13:$B$162,'②事業所別一覧 (変更)'!B19,'②【入力】別紙_職員一覧（変更）'!$K$13:$K$162,"〇"))</f>
        <v/>
      </c>
      <c r="K19" s="125" t="str">
        <f>IF(B19="","",COUNTIFS('②【入力】別紙_職員一覧（変更）'!$B$13:$B$162,'②事業所別一覧 (変更)'!B19,'②【入力】別紙_職員一覧（変更）'!$L$13:$L$162,$K$6))</f>
        <v/>
      </c>
      <c r="L19" s="200" t="str">
        <f>IF(B19="","",COUNTIFS('②【入力】別紙_職員一覧（変更）'!$B$13:$B$112,'②事業所別一覧 (変更)'!B19,'②【入力】別紙_職員一覧（変更）'!$L$13:$L$112,$L$6))</f>
        <v/>
      </c>
      <c r="M19" s="165" t="str">
        <f>IF(B19="","",COUNTIFS('②【入力】別紙_職員一覧（変更）'!$B$13:$B$112,'②事業所別一覧 (変更)'!B19,'②【入力】別紙_職員一覧（変更）'!$L$13:$L$112,$M$6))</f>
        <v/>
      </c>
    </row>
    <row r="20" spans="1:16" ht="20.100000000000001" customHeight="1">
      <c r="A20" s="7">
        <v>14</v>
      </c>
      <c r="B20" s="7" t="str">
        <f t="array" ref="B20">IFERROR(IF(INDEX('②【入力】別紙_職員一覧（変更）'!$B$13:$B$162,MATCH(0,COUNTIF(B$7:B19,'②【入力】別紙_職員一覧（変更）'!$B$13:$B$162),0))=0,"",INDEX('②【入力】別紙_職員一覧（変更）'!$B$13:$B$162,MATCH(0,COUNTIF(B$7:B19,'②【入力】別紙_職員一覧（変更）'!$B$13:$B$162),0))),"")</f>
        <v/>
      </c>
      <c r="C20" s="137" t="str">
        <f>IF(B20="","",VLOOKUP($B20,'②【入力】別紙_職員一覧（変更）'!$B$13:$Q$162,2,FALSE))</f>
        <v/>
      </c>
      <c r="D20" s="125" t="str">
        <f>IF(B20="","",VLOOKUP($B20,'②【入力】別紙_職員一覧（変更）'!$B$13:$Q$162,3,FALSE))</f>
        <v/>
      </c>
      <c r="E20" s="125" t="str">
        <f>IF(B20="","",VLOOKUP($B20,'②【入力】別紙_職員一覧（変更）'!$B$13:$Q$162,4,FALSE))</f>
        <v/>
      </c>
      <c r="F20" s="153" t="str">
        <f>IF(B20="","",SUMIF('②【入力】別紙_職員一覧（変更）'!$B$13:$B$162,'②事業所別一覧 (変更)'!B20,'②【入力】別紙_職員一覧（変更）'!$Q$13:$Q$162))</f>
        <v/>
      </c>
      <c r="G20" s="153" t="str">
        <f t="shared" si="0"/>
        <v/>
      </c>
      <c r="H20" s="125" t="str">
        <f>IF(B20="","",COUNTIF('②【入力】別紙_職員一覧（変更）'!$B$13:$B$162,'②事業所別一覧 (変更)'!B20))</f>
        <v/>
      </c>
      <c r="I20" s="125" t="str">
        <f>IF(B20="","",COUNTIFS('②【入力】別紙_職員一覧（変更）'!$B$13:$B$162,'②事業所別一覧 (変更)'!B20,'②【入力】別紙_職員一覧（変更）'!$F$13:$F$162,"〇"))</f>
        <v/>
      </c>
      <c r="J20" s="125" t="str">
        <f>IF(B20="","",COUNTIFS('②【入力】別紙_職員一覧（変更）'!$B$13:$B$162,'②事業所別一覧 (変更)'!B20,'②【入力】別紙_職員一覧（変更）'!$K$13:$K$162,"〇"))</f>
        <v/>
      </c>
      <c r="K20" s="125" t="str">
        <f>IF(B20="","",COUNTIFS('②【入力】別紙_職員一覧（変更）'!$B$13:$B$162,'②事業所別一覧 (変更)'!B20,'②【入力】別紙_職員一覧（変更）'!$L$13:$L$162,$K$6))</f>
        <v/>
      </c>
      <c r="L20" s="200" t="str">
        <f>IF(B20="","",COUNTIFS('②【入力】別紙_職員一覧（変更）'!$B$13:$B$112,'②事業所別一覧 (変更)'!B20,'②【入力】別紙_職員一覧（変更）'!$L$13:$L$112,$L$6))</f>
        <v/>
      </c>
      <c r="M20" s="165" t="str">
        <f>IF(B20="","",COUNTIFS('②【入力】別紙_職員一覧（変更）'!$B$13:$B$112,'②事業所別一覧 (変更)'!B20,'②【入力】別紙_職員一覧（変更）'!$L$13:$L$112,$M$6))</f>
        <v/>
      </c>
    </row>
    <row r="21" spans="1:16" ht="20.100000000000001" customHeight="1">
      <c r="A21" s="7">
        <v>15</v>
      </c>
      <c r="B21" s="7" t="str">
        <f t="array" ref="B21">IFERROR(IF(INDEX('②【入力】別紙_職員一覧（変更）'!$B$13:$B$162,MATCH(0,COUNTIF(B$7:B20,'②【入力】別紙_職員一覧（変更）'!$B$13:$B$162),0))=0,"",INDEX('②【入力】別紙_職員一覧（変更）'!$B$13:$B$162,MATCH(0,COUNTIF(B$7:B20,'②【入力】別紙_職員一覧（変更）'!$B$13:$B$162),0))),"")</f>
        <v/>
      </c>
      <c r="C21" s="137" t="str">
        <f>IF(B21="","",VLOOKUP($B21,'②【入力】別紙_職員一覧（変更）'!$B$13:$Q$162,2,FALSE))</f>
        <v/>
      </c>
      <c r="D21" s="125" t="str">
        <f>IF(B21="","",VLOOKUP($B21,'②【入力】別紙_職員一覧（変更）'!$B$13:$Q$162,3,FALSE))</f>
        <v/>
      </c>
      <c r="E21" s="125" t="str">
        <f>IF(B21="","",VLOOKUP($B21,'②【入力】別紙_職員一覧（変更）'!$B$13:$Q$162,4,FALSE))</f>
        <v/>
      </c>
      <c r="F21" s="153" t="str">
        <f>IF(B21="","",SUMIF('②【入力】別紙_職員一覧（変更）'!$B$13:$B$162,'②事業所別一覧 (変更)'!B21,'②【入力】別紙_職員一覧（変更）'!$Q$13:$Q$162))</f>
        <v/>
      </c>
      <c r="G21" s="153" t="str">
        <f t="shared" si="0"/>
        <v/>
      </c>
      <c r="H21" s="125" t="str">
        <f>IF(B21="","",COUNTIF('②【入力】別紙_職員一覧（変更）'!$B$13:$B$162,'②事業所別一覧 (変更)'!B21))</f>
        <v/>
      </c>
      <c r="I21" s="125" t="str">
        <f>IF(B21="","",COUNTIFS('②【入力】別紙_職員一覧（変更）'!$B$13:$B$162,'②事業所別一覧 (変更)'!B21,'②【入力】別紙_職員一覧（変更）'!$F$13:$F$162,"〇"))</f>
        <v/>
      </c>
      <c r="J21" s="125" t="str">
        <f>IF(B21="","",COUNTIFS('②【入力】別紙_職員一覧（変更）'!$B$13:$B$162,'②事業所別一覧 (変更)'!B21,'②【入力】別紙_職員一覧（変更）'!$K$13:$K$162,"〇"))</f>
        <v/>
      </c>
      <c r="K21" s="125" t="str">
        <f>IF(B21="","",COUNTIFS('②【入力】別紙_職員一覧（変更）'!$B$13:$B$162,'②事業所別一覧 (変更)'!B21,'②【入力】別紙_職員一覧（変更）'!$L$13:$L$162,$K$6))</f>
        <v/>
      </c>
      <c r="L21" s="200" t="str">
        <f>IF(B21="","",COUNTIFS('②【入力】別紙_職員一覧（変更）'!$B$13:$B$112,'②事業所別一覧 (変更)'!B21,'②【入力】別紙_職員一覧（変更）'!$L$13:$L$112,$L$6))</f>
        <v/>
      </c>
      <c r="M21" s="165" t="str">
        <f>IF(B21="","",COUNTIFS('②【入力】別紙_職員一覧（変更）'!$B$13:$B$112,'②事業所別一覧 (変更)'!B21,'②【入力】別紙_職員一覧（変更）'!$L$13:$L$112,$M$6))</f>
        <v/>
      </c>
    </row>
    <row r="22" spans="1:16" ht="20.100000000000001" customHeight="1">
      <c r="A22" s="7">
        <v>16</v>
      </c>
      <c r="B22" s="7" t="str">
        <f t="array" ref="B22">IFERROR(IF(INDEX('②【入力】別紙_職員一覧（変更）'!$B$13:$B$162,MATCH(0,COUNTIF(B$7:B21,'②【入力】別紙_職員一覧（変更）'!$B$13:$B$162),0))=0,"",INDEX('②【入力】別紙_職員一覧（変更）'!$B$13:$B$162,MATCH(0,COUNTIF(B$7:B21,'②【入力】別紙_職員一覧（変更）'!$B$13:$B$162),0))),"")</f>
        <v/>
      </c>
      <c r="C22" s="137" t="str">
        <f>IF(B22="","",VLOOKUP($B22,'②【入力】別紙_職員一覧（変更）'!$B$13:$Q$162,2,FALSE))</f>
        <v/>
      </c>
      <c r="D22" s="125" t="str">
        <f>IF(B22="","",VLOOKUP($B22,'②【入力】別紙_職員一覧（変更）'!$B$13:$Q$162,3,FALSE))</f>
        <v/>
      </c>
      <c r="E22" s="125" t="str">
        <f>IF(B22="","",VLOOKUP($B22,'②【入力】別紙_職員一覧（変更）'!$B$13:$Q$162,4,FALSE))</f>
        <v/>
      </c>
      <c r="F22" s="153" t="str">
        <f>IF(B22="","",SUMIF('②【入力】別紙_職員一覧（変更）'!$B$13:$B$162,'②事業所別一覧 (変更)'!B22,'②【入力】別紙_職員一覧（変更）'!$Q$13:$Q$162))</f>
        <v/>
      </c>
      <c r="G22" s="153" t="str">
        <f t="shared" si="0"/>
        <v/>
      </c>
      <c r="H22" s="125" t="str">
        <f>IF(B22="","",COUNTIF('②【入力】別紙_職員一覧（変更）'!$B$13:$B$162,'②事業所別一覧 (変更)'!B22))</f>
        <v/>
      </c>
      <c r="I22" s="125" t="str">
        <f>IF(B22="","",COUNTIFS('②【入力】別紙_職員一覧（変更）'!$B$13:$B$162,'②事業所別一覧 (変更)'!B22,'②【入力】別紙_職員一覧（変更）'!$F$13:$F$162,"〇"))</f>
        <v/>
      </c>
      <c r="J22" s="125" t="str">
        <f>IF(B22="","",COUNTIFS('②【入力】別紙_職員一覧（変更）'!$B$13:$B$162,'②事業所別一覧 (変更)'!B22,'②【入力】別紙_職員一覧（変更）'!$K$13:$K$162,"〇"))</f>
        <v/>
      </c>
      <c r="K22" s="125" t="str">
        <f>IF(B22="","",COUNTIFS('②【入力】別紙_職員一覧（変更）'!$B$13:$B$162,'②事業所別一覧 (変更)'!B22,'②【入力】別紙_職員一覧（変更）'!$L$13:$L$162,$K$6))</f>
        <v/>
      </c>
      <c r="L22" s="200" t="str">
        <f>IF(B22="","",COUNTIFS('②【入力】別紙_職員一覧（変更）'!$B$13:$B$112,'②事業所別一覧 (変更)'!B22,'②【入力】別紙_職員一覧（変更）'!$L$13:$L$112,$L$6))</f>
        <v/>
      </c>
      <c r="M22" s="165" t="str">
        <f>IF(B22="","",COUNTIFS('②【入力】別紙_職員一覧（変更）'!$B$13:$B$112,'②事業所別一覧 (変更)'!B22,'②【入力】別紙_職員一覧（変更）'!$L$13:$L$112,$M$6))</f>
        <v/>
      </c>
    </row>
    <row r="23" spans="1:16" ht="20.100000000000001" customHeight="1">
      <c r="A23" s="7">
        <v>17</v>
      </c>
      <c r="B23" s="7" t="str">
        <f t="array" ref="B23">IFERROR(IF(INDEX('②【入力】別紙_職員一覧（変更）'!$B$13:$B$162,MATCH(0,COUNTIF(B$7:B22,'②【入力】別紙_職員一覧（変更）'!$B$13:$B$162),0))=0,"",INDEX('②【入力】別紙_職員一覧（変更）'!$B$13:$B$162,MATCH(0,COUNTIF(B$7:B22,'②【入力】別紙_職員一覧（変更）'!$B$13:$B$162),0))),"")</f>
        <v/>
      </c>
      <c r="C23" s="137" t="str">
        <f>IF(B23="","",VLOOKUP($B23,'②【入力】別紙_職員一覧（変更）'!$B$13:$Q$162,2,FALSE))</f>
        <v/>
      </c>
      <c r="D23" s="125" t="str">
        <f>IF(B23="","",VLOOKUP($B23,'②【入力】別紙_職員一覧（変更）'!$B$13:$Q$162,3,FALSE))</f>
        <v/>
      </c>
      <c r="E23" s="125" t="str">
        <f>IF(B23="","",VLOOKUP($B23,'②【入力】別紙_職員一覧（変更）'!$B$13:$Q$162,4,FALSE))</f>
        <v/>
      </c>
      <c r="F23" s="153" t="str">
        <f>IF(B23="","",SUMIF('②【入力】別紙_職員一覧（変更）'!$B$13:$B$162,'②事業所別一覧 (変更)'!B23,'②【入力】別紙_職員一覧（変更）'!$Q$13:$Q$162))</f>
        <v/>
      </c>
      <c r="G23" s="153" t="str">
        <f t="shared" si="0"/>
        <v/>
      </c>
      <c r="H23" s="125" t="str">
        <f>IF(B23="","",COUNTIF('②【入力】別紙_職員一覧（変更）'!$B$13:$B$162,'②事業所別一覧 (変更)'!B23))</f>
        <v/>
      </c>
      <c r="I23" s="125" t="str">
        <f>IF(B23="","",COUNTIFS('②【入力】別紙_職員一覧（変更）'!$B$13:$B$162,'②事業所別一覧 (変更)'!B23,'②【入力】別紙_職員一覧（変更）'!$F$13:$F$162,"〇"))</f>
        <v/>
      </c>
      <c r="J23" s="125" t="str">
        <f>IF(B23="","",COUNTIFS('②【入力】別紙_職員一覧（変更）'!$B$13:$B$162,'②事業所別一覧 (変更)'!B23,'②【入力】別紙_職員一覧（変更）'!$K$13:$K$162,"〇"))</f>
        <v/>
      </c>
      <c r="K23" s="125" t="str">
        <f>IF(B23="","",COUNTIFS('②【入力】別紙_職員一覧（変更）'!$B$13:$B$162,'②事業所別一覧 (変更)'!B23,'②【入力】別紙_職員一覧（変更）'!$L$13:$L$162,$K$6))</f>
        <v/>
      </c>
      <c r="L23" s="200" t="str">
        <f>IF(B23="","",COUNTIFS('②【入力】別紙_職員一覧（変更）'!$B$13:$B$112,'②事業所別一覧 (変更)'!B23,'②【入力】別紙_職員一覧（変更）'!$L$13:$L$112,$L$6))</f>
        <v/>
      </c>
      <c r="M23" s="165" t="str">
        <f>IF(B23="","",COUNTIFS('②【入力】別紙_職員一覧（変更）'!$B$13:$B$112,'②事業所別一覧 (変更)'!B23,'②【入力】別紙_職員一覧（変更）'!$L$13:$L$112,$M$6))</f>
        <v/>
      </c>
    </row>
    <row r="24" spans="1:16" ht="20.100000000000001" customHeight="1">
      <c r="A24" s="7">
        <v>18</v>
      </c>
      <c r="B24" s="7" t="str">
        <f t="array" ref="B24">IFERROR(IF(INDEX('②【入力】別紙_職員一覧（変更）'!$B$13:$B$162,MATCH(0,COUNTIF(B$7:B23,'②【入力】別紙_職員一覧（変更）'!$B$13:$B$162),0))=0,"",INDEX('②【入力】別紙_職員一覧（変更）'!$B$13:$B$162,MATCH(0,COUNTIF(B$7:B23,'②【入力】別紙_職員一覧（変更）'!$B$13:$B$162),0))),"")</f>
        <v/>
      </c>
      <c r="C24" s="137" t="str">
        <f>IF(B24="","",VLOOKUP($B24,'②【入力】別紙_職員一覧（変更）'!$B$13:$Q$162,2,FALSE))</f>
        <v/>
      </c>
      <c r="D24" s="125" t="str">
        <f>IF(B24="","",VLOOKUP($B24,'②【入力】別紙_職員一覧（変更）'!$B$13:$Q$162,3,FALSE))</f>
        <v/>
      </c>
      <c r="E24" s="125" t="str">
        <f>IF(B24="","",VLOOKUP($B24,'②【入力】別紙_職員一覧（変更）'!$B$13:$Q$162,4,FALSE))</f>
        <v/>
      </c>
      <c r="F24" s="153" t="str">
        <f>IF(B24="","",SUMIF('②【入力】別紙_職員一覧（変更）'!$B$13:$B$162,'②事業所別一覧 (変更)'!B24,'②【入力】別紙_職員一覧（変更）'!$Q$13:$Q$162))</f>
        <v/>
      </c>
      <c r="G24" s="153" t="str">
        <f t="shared" si="0"/>
        <v/>
      </c>
      <c r="H24" s="125" t="str">
        <f>IF(B24="","",COUNTIF('②【入力】別紙_職員一覧（変更）'!$B$13:$B$162,'②事業所別一覧 (変更)'!B24))</f>
        <v/>
      </c>
      <c r="I24" s="125" t="str">
        <f>IF(B24="","",COUNTIFS('②【入力】別紙_職員一覧（変更）'!$B$13:$B$162,'②事業所別一覧 (変更)'!B24,'②【入力】別紙_職員一覧（変更）'!$F$13:$F$162,"〇"))</f>
        <v/>
      </c>
      <c r="J24" s="125" t="str">
        <f>IF(B24="","",COUNTIFS('②【入力】別紙_職員一覧（変更）'!$B$13:$B$162,'②事業所別一覧 (変更)'!B24,'②【入力】別紙_職員一覧（変更）'!$K$13:$K$162,"〇"))</f>
        <v/>
      </c>
      <c r="K24" s="125" t="str">
        <f>IF(B24="","",COUNTIFS('②【入力】別紙_職員一覧（変更）'!$B$13:$B$162,'②事業所別一覧 (変更)'!B24,'②【入力】別紙_職員一覧（変更）'!$L$13:$L$162,$K$6))</f>
        <v/>
      </c>
      <c r="L24" s="200" t="str">
        <f>IF(B24="","",COUNTIFS('②【入力】別紙_職員一覧（変更）'!$B$13:$B$112,'②事業所別一覧 (変更)'!B24,'②【入力】別紙_職員一覧（変更）'!$L$13:$L$112,$L$6))</f>
        <v/>
      </c>
      <c r="M24" s="165" t="str">
        <f>IF(B24="","",COUNTIFS('②【入力】別紙_職員一覧（変更）'!$B$13:$B$112,'②事業所別一覧 (変更)'!B24,'②【入力】別紙_職員一覧（変更）'!$L$13:$L$112,$M$6))</f>
        <v/>
      </c>
    </row>
    <row r="25" spans="1:16" ht="20.100000000000001" customHeight="1">
      <c r="A25" s="7">
        <v>19</v>
      </c>
      <c r="B25" s="7" t="str">
        <f t="array" ref="B25">IFERROR(IF(INDEX('②【入力】別紙_職員一覧（変更）'!$B$13:$B$162,MATCH(0,COUNTIF(B$7:B24,'②【入力】別紙_職員一覧（変更）'!$B$13:$B$162),0))=0,"",INDEX('②【入力】別紙_職員一覧（変更）'!$B$13:$B$162,MATCH(0,COUNTIF(B$7:B24,'②【入力】別紙_職員一覧（変更）'!$B$13:$B$162),0))),"")</f>
        <v/>
      </c>
      <c r="C25" s="137" t="str">
        <f>IF(B25="","",VLOOKUP($B25,'②【入力】別紙_職員一覧（変更）'!$B$13:$Q$162,2,FALSE))</f>
        <v/>
      </c>
      <c r="D25" s="125" t="str">
        <f>IF(B25="","",VLOOKUP($B25,'②【入力】別紙_職員一覧（変更）'!$B$13:$Q$162,3,FALSE))</f>
        <v/>
      </c>
      <c r="E25" s="125" t="str">
        <f>IF(B25="","",VLOOKUP($B25,'②【入力】別紙_職員一覧（変更）'!$B$13:$Q$162,4,FALSE))</f>
        <v/>
      </c>
      <c r="F25" s="153" t="str">
        <f>IF(B25="","",SUMIF('②【入力】別紙_職員一覧（変更）'!$B$13:$B$162,'②事業所別一覧 (変更)'!B25,'②【入力】別紙_職員一覧（変更）'!$Q$13:$Q$162))</f>
        <v/>
      </c>
      <c r="G25" s="153" t="str">
        <f t="shared" si="0"/>
        <v/>
      </c>
      <c r="H25" s="125" t="str">
        <f>IF(B25="","",COUNTIF('②【入力】別紙_職員一覧（変更）'!$B$13:$B$162,'②事業所別一覧 (変更)'!B25))</f>
        <v/>
      </c>
      <c r="I25" s="125" t="str">
        <f>IF(B25="","",COUNTIFS('②【入力】別紙_職員一覧（変更）'!$B$13:$B$162,'②事業所別一覧 (変更)'!B25,'②【入力】別紙_職員一覧（変更）'!$F$13:$F$162,"〇"))</f>
        <v/>
      </c>
      <c r="J25" s="125" t="str">
        <f>IF(B25="","",COUNTIFS('②【入力】別紙_職員一覧（変更）'!$B$13:$B$162,'②事業所別一覧 (変更)'!B25,'②【入力】別紙_職員一覧（変更）'!$K$13:$K$162,"〇"))</f>
        <v/>
      </c>
      <c r="K25" s="125" t="str">
        <f>IF(B25="","",COUNTIFS('②【入力】別紙_職員一覧（変更）'!$B$13:$B$162,'②事業所別一覧 (変更)'!B25,'②【入力】別紙_職員一覧（変更）'!$L$13:$L$162,$K$6))</f>
        <v/>
      </c>
      <c r="L25" s="200" t="str">
        <f>IF(B25="","",COUNTIFS('②【入力】別紙_職員一覧（変更）'!$B$13:$B$112,'②事業所別一覧 (変更)'!B25,'②【入力】別紙_職員一覧（変更）'!$L$13:$L$112,$L$6))</f>
        <v/>
      </c>
      <c r="M25" s="165" t="str">
        <f>IF(B25="","",COUNTIFS('②【入力】別紙_職員一覧（変更）'!$B$13:$B$112,'②事業所別一覧 (変更)'!B25,'②【入力】別紙_職員一覧（変更）'!$L$13:$L$112,$M$6))</f>
        <v/>
      </c>
    </row>
    <row r="26" spans="1:16" ht="20.100000000000001" customHeight="1">
      <c r="A26" s="7">
        <v>20</v>
      </c>
      <c r="B26" s="7" t="str">
        <f t="array" ref="B26">IFERROR(IF(INDEX('②【入力】別紙_職員一覧（変更）'!$B$13:$B$162,MATCH(0,COUNTIF(B$7:B25,'②【入力】別紙_職員一覧（変更）'!$B$13:$B$162),0))=0,"",INDEX('②【入力】別紙_職員一覧（変更）'!$B$13:$B$162,MATCH(0,COUNTIF(B$7:B25,'②【入力】別紙_職員一覧（変更）'!$B$13:$B$162),0))),"")</f>
        <v/>
      </c>
      <c r="C26" s="137" t="str">
        <f>IF(B26="","",VLOOKUP($B26,'②【入力】別紙_職員一覧（変更）'!$B$13:$Q$162,2,FALSE))</f>
        <v/>
      </c>
      <c r="D26" s="125" t="str">
        <f>IF(B26="","",VLOOKUP($B26,'②【入力】別紙_職員一覧（変更）'!$B$13:$Q$162,3,FALSE))</f>
        <v/>
      </c>
      <c r="E26" s="125" t="str">
        <f>IF(B26="","",VLOOKUP($B26,'②【入力】別紙_職員一覧（変更）'!$B$13:$Q$162,4,FALSE))</f>
        <v/>
      </c>
      <c r="F26" s="153" t="str">
        <f>IF(B26="","",SUMIF('②【入力】別紙_職員一覧（変更）'!$B$13:$B$162,'②事業所別一覧 (変更)'!B26,'②【入力】別紙_職員一覧（変更）'!$Q$13:$Q$162))</f>
        <v/>
      </c>
      <c r="G26" s="153" t="str">
        <f t="shared" si="0"/>
        <v/>
      </c>
      <c r="H26" s="125" t="str">
        <f>IF(B26="","",COUNTIF('②【入力】別紙_職員一覧（変更）'!$B$13:$B$162,'②事業所別一覧 (変更)'!B26))</f>
        <v/>
      </c>
      <c r="I26" s="125" t="str">
        <f>IF(B26="","",COUNTIFS('②【入力】別紙_職員一覧（変更）'!$B$13:$B$162,'②事業所別一覧 (変更)'!B26,'②【入力】別紙_職員一覧（変更）'!$F$13:$F$162,"〇"))</f>
        <v/>
      </c>
      <c r="J26" s="125" t="str">
        <f>IF(B26="","",COUNTIFS('②【入力】別紙_職員一覧（変更）'!$B$13:$B$162,'②事業所別一覧 (変更)'!B26,'②【入力】別紙_職員一覧（変更）'!$K$13:$K$162,"〇"))</f>
        <v/>
      </c>
      <c r="K26" s="125" t="str">
        <f>IF(B26="","",COUNTIFS('②【入力】別紙_職員一覧（変更）'!$B$13:$B$162,'②事業所別一覧 (変更)'!B26,'②【入力】別紙_職員一覧（変更）'!$L$13:$L$162,$K$6))</f>
        <v/>
      </c>
      <c r="L26" s="200" t="str">
        <f>IF(B26="","",COUNTIFS('②【入力】別紙_職員一覧（変更）'!$B$13:$B$112,'②事業所別一覧 (変更)'!B26,'②【入力】別紙_職員一覧（変更）'!$L$13:$L$112,$L$6))</f>
        <v/>
      </c>
      <c r="M26" s="165" t="str">
        <f>IF(B26="","",COUNTIFS('②【入力】別紙_職員一覧（変更）'!$B$13:$B$112,'②事業所別一覧 (変更)'!B26,'②【入力】別紙_職員一覧（変更）'!$L$13:$L$112,$M$6))</f>
        <v/>
      </c>
    </row>
    <row r="27" spans="1:16" ht="45.95" customHeight="1">
      <c r="C27" s="164"/>
      <c r="D27" s="165"/>
      <c r="E27" s="137" t="s">
        <v>220</v>
      </c>
      <c r="F27" s="153">
        <f>SUM(F7:F26)</f>
        <v>0</v>
      </c>
      <c r="G27" s="153">
        <f>ROUNDDOWN(F27+ROUNDUP(F27*0.15,0),-3)</f>
        <v>0</v>
      </c>
      <c r="H27" s="125">
        <f>SUM(H7:H26)</f>
        <v>0</v>
      </c>
      <c r="I27" s="125">
        <f>SUM(I7:I26)</f>
        <v>0</v>
      </c>
      <c r="J27" s="125">
        <f>SUM(J7:J26)</f>
        <v>0</v>
      </c>
      <c r="K27" s="125">
        <f>SUM(K7:K26)</f>
        <v>0</v>
      </c>
      <c r="L27" s="200"/>
      <c r="M27" s="165"/>
    </row>
    <row r="28" spans="1:16">
      <c r="G28" s="5" t="s">
        <v>245</v>
      </c>
    </row>
    <row r="29" spans="1:16">
      <c r="G29" s="5" t="s">
        <v>246</v>
      </c>
      <c r="P29" s="6"/>
    </row>
    <row r="30" spans="1:16">
      <c r="P30" s="6"/>
    </row>
    <row r="31" spans="1:16">
      <c r="P31" s="6"/>
    </row>
    <row r="32" spans="1:16">
      <c r="P32" s="6"/>
    </row>
    <row r="33" spans="16:16">
      <c r="P33" s="6"/>
    </row>
    <row r="34" spans="16:16">
      <c r="P34" s="6"/>
    </row>
    <row r="35" spans="16:16">
      <c r="P35" s="6"/>
    </row>
    <row r="37" spans="16:16">
      <c r="P37" s="6"/>
    </row>
    <row r="38" spans="16:16">
      <c r="P38" s="6"/>
    </row>
    <row r="39" spans="16:16">
      <c r="P39" s="6"/>
    </row>
    <row r="40" spans="16:16">
      <c r="P40" s="6"/>
    </row>
    <row r="41" spans="16:16">
      <c r="P41" s="6"/>
    </row>
    <row r="42" spans="16:16">
      <c r="P42" s="6"/>
    </row>
    <row r="43" spans="16:16">
      <c r="P43" s="6"/>
    </row>
    <row r="45" spans="16:16">
      <c r="P45" s="6"/>
    </row>
    <row r="46" spans="16:16">
      <c r="P46" s="6"/>
    </row>
    <row r="47" spans="16:16">
      <c r="P47" s="6"/>
    </row>
    <row r="48" spans="16:16">
      <c r="P48" s="6"/>
    </row>
    <row r="49" spans="16:16">
      <c r="P49" s="6"/>
    </row>
    <row r="50" spans="16:16">
      <c r="P50" s="6"/>
    </row>
    <row r="51" spans="16:16">
      <c r="P51" s="6"/>
    </row>
    <row r="52" spans="16:16">
      <c r="P52" s="6"/>
    </row>
    <row r="58" spans="16:16">
      <c r="P58" s="6"/>
    </row>
    <row r="59" spans="16:16">
      <c r="P59" s="6"/>
    </row>
    <row r="60" spans="16:16">
      <c r="P60" s="6"/>
    </row>
    <row r="62" spans="16:16">
      <c r="P62" s="6"/>
    </row>
    <row r="63" spans="16:16">
      <c r="P63" s="6"/>
    </row>
    <row r="64" spans="16:16">
      <c r="P64" s="6"/>
    </row>
    <row r="65" spans="16:16">
      <c r="P65" s="6"/>
    </row>
    <row r="66" spans="16:16">
      <c r="P66" s="6"/>
    </row>
    <row r="67" spans="16:16">
      <c r="P67" s="6"/>
    </row>
    <row r="68" spans="16:16">
      <c r="P68" s="6"/>
    </row>
    <row r="70" spans="16:16">
      <c r="P70" s="6"/>
    </row>
    <row r="71" spans="16:16">
      <c r="P71" s="6"/>
    </row>
    <row r="72" spans="16:16">
      <c r="P72" s="6"/>
    </row>
    <row r="73" spans="16:16">
      <c r="P73" s="6"/>
    </row>
    <row r="74" spans="16:16">
      <c r="P74" s="6"/>
    </row>
    <row r="75" spans="16:16">
      <c r="P75" s="6"/>
    </row>
    <row r="76" spans="16:16">
      <c r="P76" s="6"/>
    </row>
    <row r="78" spans="16:16">
      <c r="P78" s="6"/>
    </row>
    <row r="79" spans="16:16">
      <c r="P79" s="6"/>
    </row>
    <row r="80" spans="16:16">
      <c r="P80" s="6"/>
    </row>
    <row r="81" spans="16:16">
      <c r="P81" s="6"/>
    </row>
    <row r="82" spans="16:16">
      <c r="P82" s="6"/>
    </row>
    <row r="83" spans="16:16">
      <c r="P83" s="6"/>
    </row>
    <row r="84" spans="16:16">
      <c r="P84" s="6"/>
    </row>
    <row r="86" spans="16:16">
      <c r="P86" s="6"/>
    </row>
    <row r="87" spans="16:16">
      <c r="P87" s="6"/>
    </row>
    <row r="88" spans="16:16">
      <c r="P88" s="6"/>
    </row>
    <row r="89" spans="16:16">
      <c r="P89" s="6"/>
    </row>
    <row r="90" spans="16:16">
      <c r="P90" s="6"/>
    </row>
    <row r="91" spans="16:16">
      <c r="P91" s="6"/>
    </row>
    <row r="92" spans="16:16">
      <c r="P92" s="6"/>
    </row>
    <row r="98" spans="16:16">
      <c r="P98" s="6"/>
    </row>
    <row r="99" spans="16:16">
      <c r="P99" s="6"/>
    </row>
    <row r="100" spans="16:16">
      <c r="P100" s="6"/>
    </row>
    <row r="101" spans="16:16">
      <c r="P101" s="6"/>
    </row>
    <row r="103" spans="16:16">
      <c r="P103" s="6"/>
    </row>
    <row r="104" spans="16:16">
      <c r="P104" s="6"/>
    </row>
    <row r="105" spans="16:16">
      <c r="P105" s="6"/>
    </row>
    <row r="106" spans="16:16">
      <c r="P106" s="6"/>
    </row>
    <row r="107" spans="16:16">
      <c r="P107" s="6"/>
    </row>
    <row r="108" spans="16:16">
      <c r="P108" s="6"/>
    </row>
    <row r="109" spans="16:16">
      <c r="P109" s="6"/>
    </row>
    <row r="111" spans="16:16">
      <c r="P111" s="6"/>
    </row>
    <row r="112" spans="16:16">
      <c r="P112" s="6"/>
    </row>
    <row r="113" spans="16:16">
      <c r="P113" s="6"/>
    </row>
    <row r="114" spans="16:16">
      <c r="P114" s="6"/>
    </row>
    <row r="115" spans="16:16">
      <c r="P115" s="6"/>
    </row>
    <row r="116" spans="16:16">
      <c r="P116" s="6"/>
    </row>
    <row r="117" spans="16:16">
      <c r="P117" s="6"/>
    </row>
  </sheetData>
  <sheetProtection algorithmName="SHA-512" hashValue="NlQWAL1EpbZmwUx7/r1CalBTCT92vymgTaK6VULFq0updF5St7GedXcyTEIDzwxkhX83TJEH+UnMF8JAsVZfMg==" saltValue="JL0lZTN59tCW/+iGlLZVRg==" spinCount="100000" sheet="1" objects="1" scenarios="1"/>
  <mergeCells count="2">
    <mergeCell ref="C1:L1"/>
    <mergeCell ref="K3:M3"/>
  </mergeCells>
  <phoneticPr fontId="1"/>
  <pageMargins left="0.51181102362204722" right="0.51181102362204722" top="0.74803149606299213" bottom="0.55118110236220474" header="0.31496062992125984" footer="0.31496062992125984"/>
  <pageSetup paperSize="9" scale="41"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C016CF06-F3FE-4C85-BF83-5AA8352CC787}">
            <xm:f>C7&lt;&gt;①事業所別一覧!C7</xm:f>
            <x14:dxf>
              <fill>
                <patternFill>
                  <bgColor rgb="FFFFFF00"/>
                </patternFill>
              </fill>
            </x14:dxf>
          </x14:cfRule>
          <xm:sqref>F27:G27 C7:G26 H7:M27</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AE98"/>
  <sheetViews>
    <sheetView showGridLines="0" view="pageBreakPreview" zoomScaleNormal="100" zoomScaleSheetLayoutView="100" workbookViewId="0">
      <selection activeCell="AC11" sqref="AC11:AD11"/>
    </sheetView>
  </sheetViews>
  <sheetFormatPr defaultColWidth="8.625" defaultRowHeight="13.5"/>
  <cols>
    <col min="1" max="33" width="2.625" style="1" customWidth="1"/>
    <col min="34" max="16384" width="8.625" style="1"/>
  </cols>
  <sheetData>
    <row r="1" spans="2:31" ht="12" customHeight="1">
      <c r="B1" s="280" t="s">
        <v>165</v>
      </c>
      <c r="C1" s="280"/>
      <c r="D1" s="280"/>
      <c r="E1" s="280"/>
      <c r="F1" s="280"/>
      <c r="G1" s="280"/>
      <c r="H1" s="280"/>
      <c r="I1" s="280"/>
      <c r="J1" s="280"/>
      <c r="K1" s="280"/>
      <c r="L1" s="280"/>
      <c r="M1" s="280"/>
      <c r="N1" s="280"/>
      <c r="O1" s="280"/>
      <c r="P1" s="280"/>
      <c r="Q1" s="280"/>
      <c r="R1" s="280"/>
      <c r="S1" s="280"/>
      <c r="T1" s="280"/>
      <c r="U1" s="280"/>
      <c r="V1" s="280"/>
      <c r="W1" s="280"/>
      <c r="X1" s="280"/>
      <c r="Y1" s="280"/>
      <c r="Z1" s="280"/>
      <c r="AA1" s="280"/>
      <c r="AB1" s="280"/>
      <c r="AC1" s="280"/>
      <c r="AD1" s="280"/>
    </row>
    <row r="2" spans="2:31" ht="12" customHeight="1">
      <c r="B2" s="280"/>
      <c r="C2" s="280"/>
      <c r="D2" s="280"/>
      <c r="E2" s="280"/>
      <c r="F2" s="280"/>
      <c r="G2" s="280"/>
      <c r="H2" s="280"/>
      <c r="I2" s="280"/>
      <c r="J2" s="280"/>
      <c r="K2" s="280"/>
      <c r="L2" s="280"/>
      <c r="M2" s="280"/>
      <c r="N2" s="280"/>
      <c r="O2" s="280"/>
      <c r="P2" s="280"/>
      <c r="Q2" s="280"/>
      <c r="R2" s="280"/>
      <c r="S2" s="280"/>
      <c r="T2" s="280"/>
      <c r="U2" s="280"/>
      <c r="V2" s="280"/>
      <c r="W2" s="280"/>
      <c r="X2" s="280"/>
      <c r="Y2" s="280"/>
      <c r="Z2" s="280"/>
      <c r="AA2" s="280"/>
      <c r="AB2" s="280"/>
      <c r="AC2" s="280"/>
      <c r="AD2" s="280"/>
    </row>
    <row r="3" spans="2:31" s="126" customFormat="1" ht="21.95" customHeight="1">
      <c r="C3" s="127"/>
      <c r="V3" s="128" t="str">
        <f>【入力シート】!J8</f>
        <v>令和</v>
      </c>
      <c r="W3" s="128"/>
      <c r="X3" s="163" t="str">
        <f>IF(【入力シート】!L8="","",【入力シート】!L8)</f>
        <v/>
      </c>
      <c r="Y3" s="128" t="s">
        <v>42</v>
      </c>
      <c r="Z3" s="331" t="str">
        <f>IF(【入力シート】!O8="","",【入力シート】!O8)</f>
        <v/>
      </c>
      <c r="AA3" s="331"/>
      <c r="AB3" s="128" t="s">
        <v>43</v>
      </c>
      <c r="AC3" s="331" t="str">
        <f>IF(【入力シート】!S8="","",【入力シート】!S8)</f>
        <v/>
      </c>
      <c r="AD3" s="331"/>
      <c r="AE3" s="128" t="s">
        <v>10</v>
      </c>
    </row>
    <row r="4" spans="2:31" ht="6" customHeight="1"/>
    <row r="5" spans="2:31" ht="18" customHeight="1">
      <c r="C5" s="2"/>
      <c r="L5" s="1" t="s">
        <v>1</v>
      </c>
      <c r="P5" s="302" t="str">
        <f>IF(【入力シート】!J22="","",【入力シート】!J22)</f>
        <v/>
      </c>
      <c r="Q5" s="302"/>
      <c r="R5" s="302"/>
      <c r="S5" s="302"/>
      <c r="T5" s="302"/>
      <c r="U5" s="302"/>
      <c r="V5" s="302"/>
      <c r="W5" s="302"/>
      <c r="X5" s="302"/>
      <c r="Y5" s="302"/>
      <c r="Z5" s="302"/>
      <c r="AA5" s="302"/>
      <c r="AB5" s="302"/>
      <c r="AC5" s="302"/>
      <c r="AD5" s="302"/>
      <c r="AE5" s="302"/>
    </row>
    <row r="6" spans="2:31" ht="6" customHeight="1"/>
    <row r="7" spans="2:31">
      <c r="B7" s="281" t="str">
        <f>"　"&amp;【入力シート】!C1&amp;【入力シート】!D1&amp;"年度品川区障害福祉サービス等居住支援特別手当事業補助金の変更交付申請にあたり、次の項目を確認したことを報告します。"</f>
        <v>　令和7年度品川区障害福祉サービス等居住支援特別手当事業補助金の変更交付申請にあたり、次の項目を確認したことを報告します。</v>
      </c>
      <c r="C7" s="281"/>
      <c r="D7" s="281"/>
      <c r="E7" s="281"/>
      <c r="F7" s="281"/>
      <c r="G7" s="281"/>
      <c r="H7" s="281"/>
      <c r="I7" s="281"/>
      <c r="J7" s="281"/>
      <c r="K7" s="281"/>
      <c r="L7" s="281"/>
      <c r="M7" s="281"/>
      <c r="N7" s="281"/>
      <c r="O7" s="281"/>
      <c r="P7" s="281"/>
      <c r="Q7" s="281"/>
      <c r="R7" s="281"/>
      <c r="S7" s="281"/>
      <c r="T7" s="281"/>
      <c r="U7" s="281"/>
      <c r="V7" s="281"/>
      <c r="W7" s="281"/>
      <c r="X7" s="281"/>
      <c r="Y7" s="281"/>
      <c r="Z7" s="281"/>
      <c r="AA7" s="281"/>
      <c r="AB7" s="281"/>
      <c r="AC7" s="281"/>
      <c r="AD7" s="281"/>
    </row>
    <row r="8" spans="2:31">
      <c r="B8" s="281"/>
      <c r="C8" s="281"/>
      <c r="D8" s="281"/>
      <c r="E8" s="281"/>
      <c r="F8" s="281"/>
      <c r="G8" s="281"/>
      <c r="H8" s="281"/>
      <c r="I8" s="281"/>
      <c r="J8" s="281"/>
      <c r="K8" s="281"/>
      <c r="L8" s="281"/>
      <c r="M8" s="281"/>
      <c r="N8" s="281"/>
      <c r="O8" s="281"/>
      <c r="P8" s="281"/>
      <c r="Q8" s="281"/>
      <c r="R8" s="281"/>
      <c r="S8" s="281"/>
      <c r="T8" s="281"/>
      <c r="U8" s="281"/>
      <c r="V8" s="281"/>
      <c r="W8" s="281"/>
      <c r="X8" s="281"/>
      <c r="Y8" s="281"/>
      <c r="Z8" s="281"/>
      <c r="AA8" s="281"/>
      <c r="AB8" s="281"/>
      <c r="AC8" s="281"/>
      <c r="AD8" s="281"/>
    </row>
    <row r="9" spans="2:31" ht="5.45" customHeight="1">
      <c r="B9" s="9"/>
      <c r="C9" s="9"/>
      <c r="D9" s="9"/>
      <c r="E9" s="9"/>
      <c r="F9" s="9"/>
      <c r="G9" s="9"/>
      <c r="H9" s="9"/>
      <c r="I9" s="9"/>
      <c r="J9" s="9"/>
      <c r="K9" s="9"/>
      <c r="L9" s="9"/>
      <c r="M9" s="9"/>
      <c r="N9" s="9"/>
      <c r="O9" s="9"/>
      <c r="P9" s="9"/>
      <c r="Q9" s="9"/>
      <c r="R9" s="9"/>
      <c r="S9" s="9"/>
      <c r="T9" s="9"/>
      <c r="U9" s="9"/>
      <c r="V9" s="9"/>
      <c r="W9" s="9"/>
      <c r="X9" s="9"/>
      <c r="Y9" s="9"/>
      <c r="Z9" s="9"/>
      <c r="AA9" s="9"/>
      <c r="AB9" s="9"/>
      <c r="AC9" s="9"/>
      <c r="AD9" s="9"/>
    </row>
    <row r="10" spans="2:31" ht="20.100000000000001" customHeight="1">
      <c r="B10" s="13" t="s">
        <v>98</v>
      </c>
      <c r="C10" s="14"/>
      <c r="D10" s="14"/>
      <c r="E10" s="14"/>
      <c r="F10" s="15"/>
      <c r="G10" s="16"/>
      <c r="H10" s="16"/>
      <c r="I10" s="16"/>
      <c r="J10" s="16"/>
      <c r="K10" s="16"/>
      <c r="L10" s="16"/>
      <c r="M10" s="16"/>
      <c r="N10" s="16"/>
      <c r="O10" s="16"/>
      <c r="P10" s="16"/>
      <c r="Q10" s="16"/>
      <c r="R10" s="16"/>
      <c r="S10" s="16"/>
      <c r="T10" s="16"/>
      <c r="U10" s="16"/>
      <c r="V10" s="16"/>
      <c r="W10" s="16"/>
      <c r="X10" s="16"/>
      <c r="Y10" s="16"/>
      <c r="Z10" s="16"/>
      <c r="AA10" s="16"/>
      <c r="AB10" s="16"/>
      <c r="AC10" s="17"/>
      <c r="AD10" s="18"/>
    </row>
    <row r="11" spans="2:31" ht="33" customHeight="1">
      <c r="B11" s="22" t="s">
        <v>99</v>
      </c>
      <c r="C11" s="23"/>
      <c r="D11" s="23"/>
      <c r="E11" s="24"/>
      <c r="F11" s="328" t="s">
        <v>100</v>
      </c>
      <c r="G11" s="329"/>
      <c r="H11" s="329"/>
      <c r="I11" s="329"/>
      <c r="J11" s="329"/>
      <c r="K11" s="329"/>
      <c r="L11" s="329"/>
      <c r="M11" s="329"/>
      <c r="N11" s="329"/>
      <c r="O11" s="329"/>
      <c r="P11" s="329"/>
      <c r="Q11" s="329"/>
      <c r="R11" s="329"/>
      <c r="S11" s="329"/>
      <c r="T11" s="329"/>
      <c r="U11" s="329"/>
      <c r="V11" s="329"/>
      <c r="W11" s="329"/>
      <c r="X11" s="329"/>
      <c r="Y11" s="329"/>
      <c r="Z11" s="329"/>
      <c r="AA11" s="329"/>
      <c r="AB11" s="330"/>
      <c r="AC11" s="332" t="s">
        <v>204</v>
      </c>
      <c r="AD11" s="333"/>
    </row>
    <row r="12" spans="2:31" ht="71.25" customHeight="1">
      <c r="B12" s="29" t="s">
        <v>102</v>
      </c>
      <c r="C12" s="30"/>
      <c r="D12" s="30"/>
      <c r="E12" s="31"/>
      <c r="F12" s="328" t="s">
        <v>288</v>
      </c>
      <c r="G12" s="329"/>
      <c r="H12" s="329"/>
      <c r="I12" s="329"/>
      <c r="J12" s="329"/>
      <c r="K12" s="329"/>
      <c r="L12" s="329"/>
      <c r="M12" s="329"/>
      <c r="N12" s="329"/>
      <c r="O12" s="329"/>
      <c r="P12" s="329"/>
      <c r="Q12" s="329"/>
      <c r="R12" s="329"/>
      <c r="S12" s="329"/>
      <c r="T12" s="329"/>
      <c r="U12" s="329"/>
      <c r="V12" s="329"/>
      <c r="W12" s="329"/>
      <c r="X12" s="329"/>
      <c r="Y12" s="329"/>
      <c r="Z12" s="329"/>
      <c r="AA12" s="329"/>
      <c r="AB12" s="330"/>
      <c r="AC12" s="332" t="s">
        <v>204</v>
      </c>
      <c r="AD12" s="333"/>
    </row>
    <row r="13" spans="2:31" ht="33" customHeight="1">
      <c r="B13" s="26"/>
      <c r="C13" s="27"/>
      <c r="D13" s="27"/>
      <c r="E13" s="28"/>
      <c r="F13" s="328" t="s">
        <v>103</v>
      </c>
      <c r="G13" s="329"/>
      <c r="H13" s="329"/>
      <c r="I13" s="329"/>
      <c r="J13" s="329"/>
      <c r="K13" s="329"/>
      <c r="L13" s="329"/>
      <c r="M13" s="329"/>
      <c r="N13" s="329"/>
      <c r="O13" s="329"/>
      <c r="P13" s="329"/>
      <c r="Q13" s="329"/>
      <c r="R13" s="329"/>
      <c r="S13" s="329"/>
      <c r="T13" s="329"/>
      <c r="U13" s="329"/>
      <c r="V13" s="329"/>
      <c r="W13" s="329"/>
      <c r="X13" s="329"/>
      <c r="Y13" s="329"/>
      <c r="Z13" s="329"/>
      <c r="AA13" s="329"/>
      <c r="AB13" s="330"/>
      <c r="AC13" s="332" t="s">
        <v>101</v>
      </c>
      <c r="AD13" s="333"/>
    </row>
    <row r="14" spans="2:31" ht="62.45" customHeight="1">
      <c r="B14" s="348" t="s">
        <v>122</v>
      </c>
      <c r="C14" s="349"/>
      <c r="D14" s="349"/>
      <c r="E14" s="350"/>
      <c r="F14" s="328" t="s">
        <v>290</v>
      </c>
      <c r="G14" s="329"/>
      <c r="H14" s="329"/>
      <c r="I14" s="329"/>
      <c r="J14" s="329"/>
      <c r="K14" s="329"/>
      <c r="L14" s="329"/>
      <c r="M14" s="329"/>
      <c r="N14" s="329"/>
      <c r="O14" s="329"/>
      <c r="P14" s="329"/>
      <c r="Q14" s="329"/>
      <c r="R14" s="329"/>
      <c r="S14" s="329"/>
      <c r="T14" s="329"/>
      <c r="U14" s="329"/>
      <c r="V14" s="329"/>
      <c r="W14" s="329"/>
      <c r="X14" s="329"/>
      <c r="Y14" s="329"/>
      <c r="Z14" s="329"/>
      <c r="AA14" s="329"/>
      <c r="AB14" s="330"/>
      <c r="AC14" s="332" t="s">
        <v>204</v>
      </c>
      <c r="AD14" s="333"/>
    </row>
    <row r="15" spans="2:31" ht="47.1" customHeight="1">
      <c r="B15" s="348"/>
      <c r="C15" s="349"/>
      <c r="D15" s="349"/>
      <c r="E15" s="350"/>
      <c r="F15" s="328" t="s">
        <v>291</v>
      </c>
      <c r="G15" s="329"/>
      <c r="H15" s="329"/>
      <c r="I15" s="329"/>
      <c r="J15" s="329"/>
      <c r="K15" s="329"/>
      <c r="L15" s="329"/>
      <c r="M15" s="329"/>
      <c r="N15" s="329"/>
      <c r="O15" s="329"/>
      <c r="P15" s="329"/>
      <c r="Q15" s="329"/>
      <c r="R15" s="329"/>
      <c r="S15" s="329"/>
      <c r="T15" s="329"/>
      <c r="U15" s="329"/>
      <c r="V15" s="329"/>
      <c r="W15" s="329"/>
      <c r="X15" s="329"/>
      <c r="Y15" s="329"/>
      <c r="Z15" s="329"/>
      <c r="AA15" s="329"/>
      <c r="AB15" s="330"/>
      <c r="AC15" s="332" t="s">
        <v>101</v>
      </c>
      <c r="AD15" s="333"/>
    </row>
    <row r="16" spans="2:31" ht="110.1" customHeight="1">
      <c r="B16" s="336" t="s">
        <v>104</v>
      </c>
      <c r="C16" s="337"/>
      <c r="D16" s="337"/>
      <c r="E16" s="338"/>
      <c r="F16" s="328" t="s">
        <v>296</v>
      </c>
      <c r="G16" s="329"/>
      <c r="H16" s="329"/>
      <c r="I16" s="329"/>
      <c r="J16" s="329"/>
      <c r="K16" s="329"/>
      <c r="L16" s="329"/>
      <c r="M16" s="329"/>
      <c r="N16" s="329"/>
      <c r="O16" s="329"/>
      <c r="P16" s="329"/>
      <c r="Q16" s="329"/>
      <c r="R16" s="329"/>
      <c r="S16" s="329"/>
      <c r="T16" s="329"/>
      <c r="U16" s="329"/>
      <c r="V16" s="329"/>
      <c r="W16" s="329"/>
      <c r="X16" s="329"/>
      <c r="Y16" s="329"/>
      <c r="Z16" s="329"/>
      <c r="AA16" s="329"/>
      <c r="AB16" s="330"/>
      <c r="AC16" s="332" t="s">
        <v>204</v>
      </c>
      <c r="AD16" s="333"/>
    </row>
    <row r="17" spans="2:30" ht="48" customHeight="1">
      <c r="B17" s="339"/>
      <c r="C17" s="340"/>
      <c r="D17" s="340"/>
      <c r="E17" s="341"/>
      <c r="F17" s="345" t="s">
        <v>137</v>
      </c>
      <c r="G17" s="346"/>
      <c r="H17" s="346"/>
      <c r="I17" s="346"/>
      <c r="J17" s="346"/>
      <c r="K17" s="346"/>
      <c r="L17" s="346"/>
      <c r="M17" s="346"/>
      <c r="N17" s="346"/>
      <c r="O17" s="346"/>
      <c r="P17" s="346"/>
      <c r="Q17" s="346"/>
      <c r="R17" s="346"/>
      <c r="S17" s="346"/>
      <c r="T17" s="346"/>
      <c r="U17" s="346"/>
      <c r="V17" s="346"/>
      <c r="W17" s="346"/>
      <c r="X17" s="346"/>
      <c r="Y17" s="346"/>
      <c r="Z17" s="346"/>
      <c r="AA17" s="346"/>
      <c r="AB17" s="347"/>
      <c r="AC17" s="332" t="s">
        <v>101</v>
      </c>
      <c r="AD17" s="333"/>
    </row>
    <row r="18" spans="2:30" ht="18" customHeight="1">
      <c r="B18" s="342"/>
      <c r="C18" s="343"/>
      <c r="D18" s="343"/>
      <c r="E18" s="344"/>
      <c r="F18" s="328" t="s">
        <v>292</v>
      </c>
      <c r="G18" s="329"/>
      <c r="H18" s="329"/>
      <c r="I18" s="329"/>
      <c r="J18" s="329"/>
      <c r="K18" s="329"/>
      <c r="L18" s="329"/>
      <c r="M18" s="329"/>
      <c r="N18" s="329"/>
      <c r="O18" s="329"/>
      <c r="P18" s="329"/>
      <c r="Q18" s="329"/>
      <c r="R18" s="329"/>
      <c r="S18" s="329"/>
      <c r="T18" s="329"/>
      <c r="U18" s="329"/>
      <c r="V18" s="329"/>
      <c r="W18" s="329"/>
      <c r="X18" s="329"/>
      <c r="Y18" s="329"/>
      <c r="Z18" s="329"/>
      <c r="AA18" s="329"/>
      <c r="AB18" s="330"/>
      <c r="AC18" s="332" t="s">
        <v>204</v>
      </c>
      <c r="AD18" s="333"/>
    </row>
    <row r="19" spans="2:30" s="182" customFormat="1" ht="20.100000000000001" customHeight="1">
      <c r="B19" s="19" t="s">
        <v>211</v>
      </c>
      <c r="C19" s="20"/>
      <c r="D19" s="20"/>
      <c r="E19" s="20"/>
      <c r="F19" s="21"/>
      <c r="G19" s="21"/>
      <c r="H19" s="21"/>
      <c r="I19" s="21"/>
      <c r="J19" s="21"/>
      <c r="K19" s="21"/>
      <c r="L19" s="21"/>
      <c r="M19" s="21"/>
      <c r="N19" s="21"/>
      <c r="O19" s="21"/>
      <c r="P19" s="21"/>
      <c r="Q19" s="21"/>
      <c r="R19" s="21"/>
      <c r="S19" s="21"/>
      <c r="T19" s="21"/>
      <c r="U19" s="21"/>
      <c r="V19" s="21"/>
      <c r="W19" s="21"/>
      <c r="X19" s="21"/>
      <c r="Y19" s="21"/>
      <c r="Z19" s="21"/>
      <c r="AA19" s="21"/>
      <c r="AB19" s="21"/>
      <c r="AC19" s="334"/>
      <c r="AD19" s="335"/>
    </row>
    <row r="20" spans="2:30" s="182" customFormat="1" ht="41.45" customHeight="1">
      <c r="B20" s="183" t="s">
        <v>105</v>
      </c>
      <c r="C20" s="184"/>
      <c r="D20" s="184"/>
      <c r="E20" s="184"/>
      <c r="F20" s="380" t="s">
        <v>212</v>
      </c>
      <c r="G20" s="381"/>
      <c r="H20" s="381"/>
      <c r="I20" s="381"/>
      <c r="J20" s="381"/>
      <c r="K20" s="381"/>
      <c r="L20" s="381"/>
      <c r="M20" s="381"/>
      <c r="N20" s="381"/>
      <c r="O20" s="381"/>
      <c r="P20" s="381"/>
      <c r="Q20" s="381"/>
      <c r="R20" s="381"/>
      <c r="S20" s="381"/>
      <c r="T20" s="381"/>
      <c r="U20" s="381"/>
      <c r="V20" s="381"/>
      <c r="W20" s="381"/>
      <c r="X20" s="381"/>
      <c r="Y20" s="381"/>
      <c r="Z20" s="381"/>
      <c r="AA20" s="381"/>
      <c r="AB20" s="382"/>
      <c r="AC20" s="332" t="s">
        <v>204</v>
      </c>
      <c r="AD20" s="333"/>
    </row>
    <row r="21" spans="2:30" s="182" customFormat="1" ht="75" customHeight="1">
      <c r="B21" s="185" t="s">
        <v>123</v>
      </c>
      <c r="C21" s="186"/>
      <c r="D21" s="187"/>
      <c r="E21" s="187"/>
      <c r="F21" s="383" t="s">
        <v>293</v>
      </c>
      <c r="G21" s="384"/>
      <c r="H21" s="384"/>
      <c r="I21" s="384"/>
      <c r="J21" s="384"/>
      <c r="K21" s="384"/>
      <c r="L21" s="384"/>
      <c r="M21" s="384"/>
      <c r="N21" s="384"/>
      <c r="O21" s="384"/>
      <c r="P21" s="384"/>
      <c r="Q21" s="384"/>
      <c r="R21" s="384"/>
      <c r="S21" s="384"/>
      <c r="T21" s="384"/>
      <c r="U21" s="384"/>
      <c r="V21" s="384"/>
      <c r="W21" s="384"/>
      <c r="X21" s="384"/>
      <c r="Y21" s="384"/>
      <c r="Z21" s="384"/>
      <c r="AA21" s="384"/>
      <c r="AB21" s="385"/>
      <c r="AC21" s="332" t="s">
        <v>204</v>
      </c>
      <c r="AD21" s="333"/>
    </row>
    <row r="22" spans="2:30" s="182" customFormat="1" ht="33" customHeight="1">
      <c r="B22" s="188" t="s">
        <v>124</v>
      </c>
      <c r="C22" s="189"/>
      <c r="D22" s="190"/>
      <c r="E22" s="190"/>
      <c r="F22" s="377" t="s">
        <v>202</v>
      </c>
      <c r="G22" s="378"/>
      <c r="H22" s="378"/>
      <c r="I22" s="378"/>
      <c r="J22" s="378"/>
      <c r="K22" s="378"/>
      <c r="L22" s="378"/>
      <c r="M22" s="378"/>
      <c r="N22" s="378"/>
      <c r="O22" s="378"/>
      <c r="P22" s="378"/>
      <c r="Q22" s="378"/>
      <c r="R22" s="378"/>
      <c r="S22" s="378"/>
      <c r="T22" s="378"/>
      <c r="U22" s="378"/>
      <c r="V22" s="378"/>
      <c r="W22" s="378"/>
      <c r="X22" s="378"/>
      <c r="Y22" s="378"/>
      <c r="Z22" s="378"/>
      <c r="AA22" s="378"/>
      <c r="AB22" s="379"/>
      <c r="AC22" s="332" t="s">
        <v>204</v>
      </c>
      <c r="AD22" s="333"/>
    </row>
    <row r="23" spans="2:30" ht="15.95" customHeight="1">
      <c r="C23" s="4"/>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2"/>
      <c r="AD23" s="12"/>
    </row>
    <row r="24" spans="2:30">
      <c r="B24" s="4"/>
      <c r="C24" s="4"/>
      <c r="D24" s="4"/>
      <c r="E24" s="4"/>
      <c r="F24" s="4"/>
      <c r="G24" s="4"/>
      <c r="H24" s="4"/>
      <c r="I24" s="4"/>
      <c r="J24" s="4"/>
      <c r="K24" s="4"/>
      <c r="L24" s="4"/>
      <c r="M24" s="4"/>
      <c r="N24" s="4"/>
      <c r="O24" s="4"/>
      <c r="P24" s="4"/>
      <c r="Q24" s="4"/>
      <c r="R24" s="4"/>
      <c r="S24" s="4"/>
      <c r="T24" s="4"/>
      <c r="U24" s="4"/>
      <c r="V24" s="4"/>
      <c r="W24" s="4"/>
      <c r="X24" s="4"/>
      <c r="Y24" s="4"/>
      <c r="Z24" s="4"/>
      <c r="AA24" s="4"/>
      <c r="AB24" s="4"/>
    </row>
    <row r="25" spans="2:30">
      <c r="B25" s="4"/>
      <c r="C25" s="4"/>
      <c r="D25" s="4"/>
      <c r="E25" s="4"/>
      <c r="F25" s="4"/>
      <c r="G25" s="4"/>
      <c r="H25" s="4"/>
      <c r="I25" s="4"/>
      <c r="J25" s="4"/>
      <c r="K25" s="4"/>
      <c r="L25" s="4"/>
      <c r="M25" s="4"/>
      <c r="N25" s="4"/>
      <c r="O25" s="4"/>
      <c r="P25" s="4"/>
      <c r="Q25" s="4"/>
      <c r="R25" s="4"/>
      <c r="S25" s="4"/>
      <c r="T25" s="4"/>
      <c r="U25" s="4"/>
      <c r="V25" s="4"/>
      <c r="W25" s="4"/>
      <c r="X25" s="4"/>
      <c r="Y25" s="4"/>
      <c r="Z25" s="4"/>
      <c r="AA25" s="4"/>
      <c r="AB25" s="4"/>
    </row>
    <row r="26" spans="2:30">
      <c r="B26" s="4"/>
      <c r="C26" s="4"/>
      <c r="D26" s="4"/>
      <c r="E26" s="4"/>
      <c r="F26" s="4"/>
      <c r="G26" s="4"/>
      <c r="H26" s="4"/>
      <c r="I26" s="4"/>
      <c r="J26" s="4"/>
      <c r="K26" s="4"/>
      <c r="L26" s="4"/>
      <c r="M26" s="4"/>
      <c r="N26" s="4"/>
      <c r="O26" s="4"/>
      <c r="P26" s="4"/>
      <c r="Q26" s="4"/>
      <c r="R26" s="4"/>
      <c r="S26" s="4"/>
      <c r="T26" s="4"/>
      <c r="U26" s="4"/>
      <c r="V26" s="4"/>
      <c r="W26" s="4"/>
      <c r="X26" s="4"/>
      <c r="Y26" s="4"/>
      <c r="Z26" s="4"/>
      <c r="AA26" s="4"/>
      <c r="AB26" s="4"/>
    </row>
    <row r="27" spans="2:30">
      <c r="B27" s="4"/>
      <c r="C27" s="4"/>
      <c r="D27" s="4"/>
      <c r="E27" s="4"/>
      <c r="F27" s="4"/>
      <c r="G27" s="4"/>
      <c r="H27" s="4"/>
      <c r="I27" s="4"/>
      <c r="J27" s="4"/>
      <c r="K27" s="4"/>
      <c r="L27" s="4"/>
      <c r="M27" s="4"/>
      <c r="N27" s="4"/>
      <c r="O27" s="4"/>
      <c r="P27" s="4"/>
      <c r="Q27" s="4"/>
      <c r="R27" s="4"/>
      <c r="S27" s="4"/>
      <c r="T27" s="4"/>
      <c r="U27" s="4"/>
      <c r="V27" s="4"/>
      <c r="W27" s="4"/>
      <c r="X27" s="4"/>
      <c r="Y27" s="4"/>
      <c r="Z27" s="4"/>
      <c r="AA27" s="4"/>
      <c r="AB27" s="4"/>
    </row>
    <row r="28" spans="2:30">
      <c r="B28" s="4"/>
      <c r="C28" s="4"/>
      <c r="D28" s="4"/>
      <c r="E28" s="4"/>
      <c r="F28" s="4"/>
      <c r="G28" s="4"/>
      <c r="H28" s="4"/>
      <c r="I28" s="4"/>
      <c r="J28" s="4"/>
      <c r="K28" s="4"/>
      <c r="L28" s="4"/>
      <c r="M28" s="4"/>
      <c r="N28" s="4"/>
      <c r="O28" s="4"/>
      <c r="P28" s="4"/>
      <c r="Q28" s="4"/>
      <c r="R28" s="4"/>
      <c r="S28" s="4"/>
      <c r="T28" s="4"/>
      <c r="U28" s="4"/>
      <c r="V28" s="4"/>
      <c r="W28" s="4"/>
      <c r="X28" s="4"/>
      <c r="Y28" s="4"/>
      <c r="Z28" s="4"/>
      <c r="AA28" s="4"/>
      <c r="AB28" s="4"/>
    </row>
    <row r="29" spans="2:30">
      <c r="B29" s="4"/>
      <c r="C29" s="4"/>
      <c r="D29" s="4"/>
      <c r="E29" s="4"/>
      <c r="F29" s="4"/>
      <c r="G29" s="4"/>
      <c r="H29" s="4"/>
      <c r="I29" s="4"/>
      <c r="J29" s="4"/>
      <c r="K29" s="4"/>
      <c r="L29" s="4"/>
      <c r="M29" s="4"/>
      <c r="N29" s="4"/>
      <c r="O29" s="4"/>
      <c r="P29" s="4"/>
      <c r="Q29" s="4"/>
      <c r="R29" s="4"/>
      <c r="S29" s="4"/>
      <c r="T29" s="4"/>
      <c r="U29" s="4"/>
      <c r="V29" s="4"/>
      <c r="W29" s="4"/>
      <c r="X29" s="4"/>
      <c r="Y29" s="4"/>
      <c r="Z29" s="4"/>
      <c r="AA29" s="4"/>
      <c r="AB29" s="4"/>
    </row>
    <row r="30" spans="2:30">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spans="2:30">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2:30">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spans="2:28">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2:28">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2:28">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2:28">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2:28">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2:28">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2:28">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2:28">
      <c r="B40" s="4"/>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2:28">
      <c r="B41" s="4"/>
      <c r="C41" s="4"/>
      <c r="D41" s="4"/>
      <c r="E41" s="4"/>
      <c r="F41" s="4"/>
      <c r="G41" s="4"/>
      <c r="H41" s="4"/>
      <c r="I41" s="4"/>
      <c r="J41" s="4"/>
      <c r="K41" s="4"/>
      <c r="L41" s="4"/>
      <c r="M41" s="4"/>
      <c r="N41" s="4"/>
      <c r="O41" s="4"/>
      <c r="P41" s="4"/>
      <c r="Q41" s="4"/>
      <c r="R41" s="4"/>
      <c r="S41" s="4"/>
      <c r="T41" s="4"/>
      <c r="U41" s="4"/>
      <c r="V41" s="4"/>
      <c r="W41" s="4"/>
      <c r="X41" s="4"/>
      <c r="Y41" s="4"/>
      <c r="Z41" s="4"/>
      <c r="AA41" s="4"/>
      <c r="AB41" s="4"/>
    </row>
    <row r="42" spans="2:28">
      <c r="B42" s="4"/>
      <c r="C42" s="4"/>
      <c r="D42" s="4"/>
      <c r="E42" s="4"/>
      <c r="F42" s="4"/>
      <c r="G42" s="4"/>
      <c r="H42" s="4"/>
      <c r="I42" s="4"/>
      <c r="J42" s="4"/>
      <c r="K42" s="4"/>
      <c r="L42" s="4"/>
      <c r="M42" s="4"/>
      <c r="N42" s="4"/>
      <c r="O42" s="4"/>
      <c r="P42" s="4"/>
      <c r="Q42" s="4"/>
      <c r="R42" s="4"/>
      <c r="S42" s="4"/>
      <c r="T42" s="4"/>
      <c r="U42" s="4"/>
      <c r="V42" s="4"/>
      <c r="W42" s="4"/>
      <c r="X42" s="4"/>
      <c r="Y42" s="4"/>
      <c r="Z42" s="4"/>
      <c r="AA42" s="4"/>
      <c r="AB42" s="4"/>
    </row>
    <row r="43" spans="2:28">
      <c r="B43" s="4"/>
      <c r="C43" s="4"/>
      <c r="D43" s="4"/>
      <c r="E43" s="4"/>
      <c r="F43" s="4"/>
      <c r="G43" s="4"/>
      <c r="H43" s="4"/>
      <c r="I43" s="4"/>
      <c r="J43" s="4"/>
      <c r="K43" s="4"/>
      <c r="L43" s="4"/>
      <c r="M43" s="4"/>
      <c r="N43" s="4"/>
      <c r="O43" s="4"/>
      <c r="P43" s="4"/>
      <c r="Q43" s="4"/>
      <c r="R43" s="4"/>
      <c r="S43" s="4"/>
      <c r="T43" s="4"/>
      <c r="U43" s="4"/>
      <c r="V43" s="4"/>
      <c r="W43" s="4"/>
      <c r="X43" s="4"/>
      <c r="Y43" s="4"/>
      <c r="Z43" s="4"/>
      <c r="AA43" s="4"/>
      <c r="AB43" s="4"/>
    </row>
    <row r="44" spans="2:28">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spans="2:28">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2:28">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spans="2:28">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2:28">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spans="2:28">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2:28">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spans="2:28">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2:28">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spans="2:28">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spans="2:28">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spans="2:28">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spans="2:28">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spans="2:28">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spans="2:28">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spans="2:28">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2:28">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2:28">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2:28">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2:28">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2:28">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2:28">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spans="2:28">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spans="2:28">
      <c r="B67" s="4"/>
      <c r="C67" s="4"/>
      <c r="D67" s="4"/>
      <c r="E67" s="4"/>
      <c r="F67" s="4"/>
      <c r="G67" s="4"/>
      <c r="H67" s="4"/>
      <c r="I67" s="4"/>
      <c r="J67" s="4"/>
      <c r="K67" s="4"/>
      <c r="L67" s="4"/>
      <c r="M67" s="4"/>
      <c r="N67" s="4"/>
      <c r="O67" s="4"/>
      <c r="P67" s="4"/>
      <c r="Q67" s="4"/>
      <c r="R67" s="4"/>
      <c r="S67" s="4"/>
      <c r="T67" s="4"/>
      <c r="U67" s="4"/>
      <c r="V67" s="4"/>
      <c r="W67" s="4"/>
      <c r="X67" s="4"/>
      <c r="Y67" s="4"/>
      <c r="Z67" s="4"/>
      <c r="AA67" s="4"/>
      <c r="AB67" s="4"/>
    </row>
    <row r="68" spans="2:28">
      <c r="B68" s="4"/>
      <c r="C68" s="4"/>
      <c r="D68" s="4"/>
      <c r="E68" s="4"/>
      <c r="F68" s="4"/>
      <c r="G68" s="4"/>
      <c r="H68" s="4"/>
      <c r="I68" s="4"/>
      <c r="J68" s="4"/>
      <c r="K68" s="4"/>
      <c r="L68" s="4"/>
      <c r="M68" s="4"/>
      <c r="N68" s="4"/>
      <c r="O68" s="4"/>
      <c r="P68" s="4"/>
      <c r="Q68" s="4"/>
      <c r="R68" s="4"/>
      <c r="S68" s="4"/>
      <c r="T68" s="4"/>
      <c r="U68" s="4"/>
      <c r="V68" s="4"/>
      <c r="W68" s="4"/>
      <c r="X68" s="4"/>
      <c r="Y68" s="4"/>
      <c r="Z68" s="4"/>
      <c r="AA68" s="4"/>
      <c r="AB68" s="4"/>
    </row>
    <row r="69" spans="2:28">
      <c r="B69" s="4"/>
      <c r="C69" s="4"/>
      <c r="D69" s="4"/>
      <c r="E69" s="4"/>
      <c r="F69" s="4"/>
      <c r="G69" s="4"/>
      <c r="H69" s="4"/>
      <c r="I69" s="4"/>
      <c r="J69" s="4"/>
      <c r="K69" s="4"/>
      <c r="L69" s="4"/>
      <c r="M69" s="4"/>
      <c r="N69" s="4"/>
      <c r="O69" s="4"/>
      <c r="P69" s="4"/>
      <c r="Q69" s="4"/>
      <c r="R69" s="4"/>
      <c r="S69" s="4"/>
      <c r="T69" s="4"/>
      <c r="U69" s="4"/>
      <c r="V69" s="4"/>
      <c r="W69" s="4"/>
      <c r="X69" s="4"/>
      <c r="Y69" s="4"/>
      <c r="Z69" s="4"/>
      <c r="AA69" s="4"/>
      <c r="AB69" s="4"/>
    </row>
    <row r="70" spans="2:28">
      <c r="B70" s="4"/>
      <c r="C70" s="4"/>
      <c r="D70" s="4"/>
      <c r="E70" s="4"/>
      <c r="F70" s="4"/>
      <c r="G70" s="4"/>
      <c r="H70" s="4"/>
      <c r="I70" s="4"/>
      <c r="J70" s="4"/>
      <c r="K70" s="4"/>
      <c r="L70" s="4"/>
      <c r="M70" s="4"/>
      <c r="N70" s="4"/>
      <c r="O70" s="4"/>
      <c r="P70" s="4"/>
      <c r="Q70" s="4"/>
      <c r="R70" s="4"/>
      <c r="S70" s="4"/>
      <c r="T70" s="4"/>
      <c r="U70" s="4"/>
      <c r="V70" s="4"/>
      <c r="W70" s="4"/>
      <c r="X70" s="4"/>
      <c r="Y70" s="4"/>
      <c r="Z70" s="4"/>
      <c r="AA70" s="4"/>
      <c r="AB70" s="4"/>
    </row>
    <row r="71" spans="2:28">
      <c r="B71" s="4"/>
      <c r="C71" s="4"/>
      <c r="D71" s="4"/>
      <c r="E71" s="4"/>
      <c r="F71" s="4"/>
      <c r="G71" s="4"/>
      <c r="H71" s="4"/>
      <c r="I71" s="4"/>
      <c r="J71" s="4"/>
      <c r="K71" s="4"/>
      <c r="L71" s="4"/>
      <c r="M71" s="4"/>
      <c r="N71" s="4"/>
      <c r="O71" s="4"/>
      <c r="P71" s="4"/>
      <c r="Q71" s="4"/>
      <c r="R71" s="4"/>
      <c r="S71" s="4"/>
      <c r="T71" s="4"/>
      <c r="U71" s="4"/>
      <c r="V71" s="4"/>
      <c r="W71" s="4"/>
      <c r="X71" s="4"/>
      <c r="Y71" s="4"/>
      <c r="Z71" s="4"/>
      <c r="AA71" s="4"/>
      <c r="AB71" s="4"/>
    </row>
    <row r="72" spans="2:28">
      <c r="B72" s="4"/>
      <c r="C72" s="4"/>
      <c r="D72" s="4"/>
      <c r="E72" s="4"/>
      <c r="F72" s="4"/>
      <c r="G72" s="4"/>
      <c r="H72" s="4"/>
      <c r="I72" s="4"/>
      <c r="J72" s="4"/>
      <c r="K72" s="4"/>
      <c r="L72" s="4"/>
      <c r="M72" s="4"/>
      <c r="N72" s="4"/>
      <c r="O72" s="4"/>
      <c r="P72" s="4"/>
      <c r="Q72" s="4"/>
      <c r="R72" s="4"/>
      <c r="S72" s="4"/>
      <c r="T72" s="4"/>
      <c r="U72" s="4"/>
      <c r="V72" s="4"/>
      <c r="W72" s="4"/>
      <c r="X72" s="4"/>
      <c r="Y72" s="4"/>
      <c r="Z72" s="4"/>
      <c r="AA72" s="4"/>
      <c r="AB72" s="4"/>
    </row>
    <row r="73" spans="2:28">
      <c r="B73" s="4"/>
      <c r="C73" s="4"/>
      <c r="D73" s="4"/>
      <c r="E73" s="4"/>
      <c r="F73" s="4"/>
      <c r="G73" s="4"/>
      <c r="H73" s="4"/>
      <c r="I73" s="4"/>
      <c r="J73" s="4"/>
      <c r="K73" s="4"/>
      <c r="L73" s="4"/>
      <c r="M73" s="4"/>
      <c r="N73" s="4"/>
      <c r="O73" s="4"/>
      <c r="P73" s="4"/>
      <c r="Q73" s="4"/>
      <c r="R73" s="4"/>
      <c r="S73" s="4"/>
      <c r="T73" s="4"/>
      <c r="U73" s="4"/>
      <c r="V73" s="4"/>
      <c r="W73" s="4"/>
      <c r="X73" s="4"/>
      <c r="Y73" s="4"/>
      <c r="Z73" s="4"/>
      <c r="AA73" s="4"/>
      <c r="AB73" s="4"/>
    </row>
    <row r="74" spans="2:28">
      <c r="B74" s="4"/>
      <c r="C74" s="4"/>
      <c r="D74" s="4"/>
      <c r="E74" s="4"/>
      <c r="F74" s="4"/>
      <c r="G74" s="4"/>
      <c r="H74" s="4"/>
      <c r="I74" s="4"/>
      <c r="J74" s="4"/>
      <c r="K74" s="4"/>
      <c r="L74" s="4"/>
      <c r="M74" s="4"/>
      <c r="N74" s="4"/>
      <c r="O74" s="4"/>
      <c r="P74" s="4"/>
      <c r="Q74" s="4"/>
      <c r="R74" s="4"/>
      <c r="S74" s="4"/>
      <c r="T74" s="4"/>
      <c r="U74" s="4"/>
      <c r="V74" s="4"/>
      <c r="W74" s="4"/>
      <c r="X74" s="4"/>
      <c r="Y74" s="4"/>
      <c r="Z74" s="4"/>
      <c r="AA74" s="4"/>
      <c r="AB74" s="4"/>
    </row>
    <row r="75" spans="2:28">
      <c r="B75" s="4"/>
      <c r="C75" s="4"/>
      <c r="D75" s="4"/>
      <c r="E75" s="4"/>
      <c r="F75" s="4"/>
      <c r="G75" s="4"/>
      <c r="H75" s="4"/>
      <c r="I75" s="4"/>
      <c r="J75" s="4"/>
      <c r="K75" s="4"/>
      <c r="L75" s="4"/>
      <c r="M75" s="4"/>
      <c r="N75" s="4"/>
      <c r="O75" s="4"/>
      <c r="P75" s="4"/>
      <c r="Q75" s="4"/>
      <c r="R75" s="4"/>
      <c r="S75" s="4"/>
      <c r="T75" s="4"/>
      <c r="U75" s="4"/>
      <c r="V75" s="4"/>
      <c r="W75" s="4"/>
      <c r="X75" s="4"/>
      <c r="Y75" s="4"/>
      <c r="Z75" s="4"/>
      <c r="AA75" s="4"/>
      <c r="AB75" s="4"/>
    </row>
    <row r="76" spans="2:28">
      <c r="B76" s="4"/>
      <c r="C76" s="4"/>
      <c r="D76" s="4"/>
      <c r="E76" s="4"/>
      <c r="F76" s="4"/>
      <c r="G76" s="4"/>
      <c r="H76" s="4"/>
      <c r="I76" s="4"/>
      <c r="J76" s="4"/>
      <c r="K76" s="4"/>
      <c r="L76" s="4"/>
      <c r="M76" s="4"/>
      <c r="N76" s="4"/>
      <c r="O76" s="4"/>
      <c r="P76" s="4"/>
      <c r="Q76" s="4"/>
      <c r="R76" s="4"/>
      <c r="S76" s="4"/>
      <c r="T76" s="4"/>
      <c r="U76" s="4"/>
      <c r="V76" s="4"/>
      <c r="W76" s="4"/>
      <c r="X76" s="4"/>
      <c r="Y76" s="4"/>
      <c r="Z76" s="4"/>
      <c r="AA76" s="4"/>
      <c r="AB76" s="4"/>
    </row>
    <row r="77" spans="2:28">
      <c r="B77" s="4"/>
      <c r="C77" s="4"/>
      <c r="D77" s="4"/>
      <c r="E77" s="4"/>
      <c r="F77" s="4"/>
      <c r="G77" s="4"/>
      <c r="H77" s="4"/>
      <c r="I77" s="4"/>
      <c r="J77" s="4"/>
      <c r="K77" s="4"/>
      <c r="L77" s="4"/>
      <c r="M77" s="4"/>
      <c r="N77" s="4"/>
      <c r="O77" s="4"/>
      <c r="P77" s="4"/>
      <c r="Q77" s="4"/>
      <c r="R77" s="4"/>
      <c r="S77" s="4"/>
      <c r="T77" s="4"/>
      <c r="U77" s="4"/>
      <c r="V77" s="4"/>
      <c r="W77" s="4"/>
      <c r="X77" s="4"/>
      <c r="Y77" s="4"/>
      <c r="Z77" s="4"/>
      <c r="AA77" s="4"/>
      <c r="AB77" s="4"/>
    </row>
    <row r="78" spans="2:28">
      <c r="B78" s="4"/>
      <c r="C78" s="4"/>
      <c r="D78" s="4"/>
      <c r="E78" s="4"/>
      <c r="F78" s="4"/>
      <c r="G78" s="4"/>
      <c r="H78" s="4"/>
      <c r="I78" s="4"/>
      <c r="J78" s="4"/>
      <c r="K78" s="4"/>
      <c r="L78" s="4"/>
      <c r="M78" s="4"/>
      <c r="N78" s="4"/>
      <c r="O78" s="4"/>
      <c r="P78" s="4"/>
      <c r="Q78" s="4"/>
      <c r="R78" s="4"/>
      <c r="S78" s="4"/>
      <c r="T78" s="4"/>
      <c r="U78" s="4"/>
      <c r="V78" s="4"/>
      <c r="W78" s="4"/>
      <c r="X78" s="4"/>
      <c r="Y78" s="4"/>
      <c r="Z78" s="4"/>
      <c r="AA78" s="4"/>
      <c r="AB78" s="4"/>
    </row>
    <row r="79" spans="2:28">
      <c r="B79" s="4"/>
      <c r="C79" s="4"/>
      <c r="D79" s="4"/>
      <c r="E79" s="4"/>
      <c r="F79" s="4"/>
      <c r="G79" s="4"/>
      <c r="H79" s="4"/>
      <c r="I79" s="4"/>
      <c r="J79" s="4"/>
      <c r="K79" s="4"/>
      <c r="L79" s="4"/>
      <c r="M79" s="4"/>
      <c r="N79" s="4"/>
      <c r="O79" s="4"/>
      <c r="P79" s="4"/>
      <c r="Q79" s="4"/>
      <c r="R79" s="4"/>
      <c r="S79" s="4"/>
      <c r="T79" s="4"/>
      <c r="U79" s="4"/>
      <c r="V79" s="4"/>
      <c r="W79" s="4"/>
      <c r="X79" s="4"/>
      <c r="Y79" s="4"/>
      <c r="Z79" s="4"/>
      <c r="AA79" s="4"/>
      <c r="AB79" s="4"/>
    </row>
    <row r="80" spans="2:28">
      <c r="B80" s="4"/>
      <c r="C80" s="4"/>
      <c r="D80" s="4"/>
      <c r="E80" s="4"/>
      <c r="F80" s="4"/>
      <c r="G80" s="4"/>
      <c r="H80" s="4"/>
      <c r="I80" s="4"/>
      <c r="J80" s="4"/>
      <c r="K80" s="4"/>
      <c r="L80" s="4"/>
      <c r="M80" s="4"/>
      <c r="N80" s="4"/>
      <c r="O80" s="4"/>
      <c r="P80" s="4"/>
      <c r="Q80" s="4"/>
      <c r="R80" s="4"/>
      <c r="S80" s="4"/>
      <c r="T80" s="4"/>
      <c r="U80" s="4"/>
      <c r="V80" s="4"/>
      <c r="W80" s="4"/>
      <c r="X80" s="4"/>
      <c r="Y80" s="4"/>
      <c r="Z80" s="4"/>
      <c r="AA80" s="4"/>
      <c r="AB80" s="4"/>
    </row>
    <row r="81" spans="2:28">
      <c r="B81" s="4"/>
      <c r="C81" s="4"/>
      <c r="D81" s="4"/>
      <c r="E81" s="4"/>
      <c r="F81" s="4"/>
      <c r="G81" s="4"/>
      <c r="H81" s="4"/>
      <c r="I81" s="4"/>
      <c r="J81" s="4"/>
      <c r="K81" s="4"/>
      <c r="L81" s="4"/>
      <c r="M81" s="4"/>
      <c r="N81" s="4"/>
      <c r="O81" s="4"/>
      <c r="P81" s="4"/>
      <c r="Q81" s="4"/>
      <c r="R81" s="4"/>
      <c r="S81" s="4"/>
      <c r="T81" s="4"/>
      <c r="U81" s="4"/>
      <c r="V81" s="4"/>
      <c r="W81" s="4"/>
      <c r="X81" s="4"/>
      <c r="Y81" s="4"/>
      <c r="Z81" s="4"/>
      <c r="AA81" s="4"/>
      <c r="AB81" s="4"/>
    </row>
    <row r="82" spans="2:28">
      <c r="B82" s="4"/>
      <c r="C82" s="4"/>
      <c r="D82" s="4"/>
      <c r="E82" s="4"/>
      <c r="F82" s="4"/>
      <c r="G82" s="4"/>
      <c r="H82" s="4"/>
      <c r="I82" s="4"/>
      <c r="J82" s="4"/>
      <c r="K82" s="4"/>
      <c r="L82" s="4"/>
      <c r="M82" s="4"/>
      <c r="N82" s="4"/>
      <c r="O82" s="4"/>
      <c r="P82" s="4"/>
      <c r="Q82" s="4"/>
      <c r="R82" s="4"/>
      <c r="S82" s="4"/>
      <c r="T82" s="4"/>
      <c r="U82" s="4"/>
      <c r="V82" s="4"/>
      <c r="W82" s="4"/>
      <c r="X82" s="4"/>
      <c r="Y82" s="4"/>
      <c r="Z82" s="4"/>
      <c r="AA82" s="4"/>
      <c r="AB82" s="4"/>
    </row>
    <row r="83" spans="2:28">
      <c r="B83" s="4"/>
      <c r="C83" s="4"/>
      <c r="D83" s="4"/>
      <c r="E83" s="4"/>
      <c r="F83" s="4"/>
      <c r="G83" s="4"/>
      <c r="H83" s="4"/>
      <c r="I83" s="4"/>
      <c r="J83" s="4"/>
      <c r="K83" s="4"/>
      <c r="L83" s="4"/>
      <c r="M83" s="4"/>
      <c r="N83" s="4"/>
      <c r="O83" s="4"/>
      <c r="P83" s="4"/>
      <c r="Q83" s="4"/>
      <c r="R83" s="4"/>
      <c r="S83" s="4"/>
      <c r="T83" s="4"/>
      <c r="U83" s="4"/>
      <c r="V83" s="4"/>
      <c r="W83" s="4"/>
      <c r="X83" s="4"/>
      <c r="Y83" s="4"/>
      <c r="Z83" s="4"/>
      <c r="AA83" s="4"/>
      <c r="AB83" s="4"/>
    </row>
    <row r="84" spans="2:28">
      <c r="B84" s="4"/>
      <c r="C84" s="4"/>
      <c r="D84" s="4"/>
      <c r="E84" s="4"/>
      <c r="F84" s="4"/>
      <c r="G84" s="4"/>
      <c r="H84" s="4"/>
      <c r="I84" s="4"/>
      <c r="J84" s="4"/>
      <c r="K84" s="4"/>
      <c r="L84" s="4"/>
      <c r="M84" s="4"/>
      <c r="N84" s="4"/>
      <c r="O84" s="4"/>
      <c r="P84" s="4"/>
      <c r="Q84" s="4"/>
      <c r="R84" s="4"/>
      <c r="S84" s="4"/>
      <c r="T84" s="4"/>
      <c r="U84" s="4"/>
      <c r="V84" s="4"/>
      <c r="W84" s="4"/>
      <c r="X84" s="4"/>
      <c r="Y84" s="4"/>
      <c r="Z84" s="4"/>
      <c r="AA84" s="4"/>
      <c r="AB84" s="4"/>
    </row>
    <row r="85" spans="2:28">
      <c r="B85" s="4"/>
      <c r="C85" s="4"/>
      <c r="D85" s="4"/>
      <c r="E85" s="4"/>
      <c r="F85" s="4"/>
      <c r="G85" s="4"/>
      <c r="H85" s="4"/>
      <c r="I85" s="4"/>
      <c r="J85" s="4"/>
      <c r="K85" s="4"/>
      <c r="L85" s="4"/>
      <c r="M85" s="4"/>
      <c r="N85" s="4"/>
      <c r="O85" s="4"/>
      <c r="P85" s="4"/>
      <c r="Q85" s="4"/>
      <c r="R85" s="4"/>
      <c r="S85" s="4"/>
      <c r="T85" s="4"/>
      <c r="U85" s="4"/>
      <c r="V85" s="4"/>
      <c r="W85" s="4"/>
      <c r="X85" s="4"/>
      <c r="Y85" s="4"/>
      <c r="Z85" s="4"/>
      <c r="AA85" s="4"/>
      <c r="AB85" s="4"/>
    </row>
    <row r="86" spans="2:28">
      <c r="B86" s="4"/>
      <c r="C86" s="4"/>
      <c r="D86" s="4"/>
      <c r="E86" s="4"/>
      <c r="F86" s="4"/>
      <c r="G86" s="4"/>
      <c r="H86" s="4"/>
      <c r="I86" s="4"/>
      <c r="J86" s="4"/>
      <c r="K86" s="4"/>
      <c r="L86" s="4"/>
      <c r="M86" s="4"/>
      <c r="N86" s="4"/>
      <c r="O86" s="4"/>
      <c r="P86" s="4"/>
      <c r="Q86" s="4"/>
      <c r="R86" s="4"/>
      <c r="S86" s="4"/>
      <c r="T86" s="4"/>
      <c r="U86" s="4"/>
      <c r="V86" s="4"/>
      <c r="W86" s="4"/>
      <c r="X86" s="4"/>
      <c r="Y86" s="4"/>
      <c r="Z86" s="4"/>
      <c r="AA86" s="4"/>
      <c r="AB86" s="4"/>
    </row>
    <row r="87" spans="2:28">
      <c r="B87" s="4"/>
      <c r="C87" s="4"/>
      <c r="D87" s="4"/>
      <c r="E87" s="4"/>
      <c r="F87" s="4"/>
      <c r="G87" s="4"/>
      <c r="H87" s="4"/>
      <c r="I87" s="4"/>
      <c r="J87" s="4"/>
      <c r="K87" s="4"/>
      <c r="L87" s="4"/>
      <c r="M87" s="4"/>
      <c r="N87" s="4"/>
      <c r="O87" s="4"/>
      <c r="P87" s="4"/>
      <c r="Q87" s="4"/>
      <c r="R87" s="4"/>
      <c r="S87" s="4"/>
      <c r="T87" s="4"/>
      <c r="U87" s="4"/>
      <c r="V87" s="4"/>
      <c r="W87" s="4"/>
      <c r="X87" s="4"/>
      <c r="Y87" s="4"/>
      <c r="Z87" s="4"/>
      <c r="AA87" s="4"/>
      <c r="AB87" s="4"/>
    </row>
    <row r="88" spans="2:28">
      <c r="B88" s="4"/>
      <c r="C88" s="4"/>
      <c r="D88" s="4"/>
      <c r="E88" s="4"/>
      <c r="F88" s="4"/>
      <c r="G88" s="4"/>
      <c r="H88" s="4"/>
      <c r="I88" s="4"/>
      <c r="J88" s="4"/>
      <c r="K88" s="4"/>
      <c r="L88" s="4"/>
      <c r="M88" s="4"/>
      <c r="N88" s="4"/>
      <c r="O88" s="4"/>
      <c r="P88" s="4"/>
      <c r="Q88" s="4"/>
      <c r="R88" s="4"/>
      <c r="S88" s="4"/>
      <c r="T88" s="4"/>
      <c r="U88" s="4"/>
      <c r="V88" s="4"/>
      <c r="W88" s="4"/>
      <c r="X88" s="4"/>
      <c r="Y88" s="4"/>
      <c r="Z88" s="4"/>
      <c r="AA88" s="4"/>
      <c r="AB88" s="4"/>
    </row>
    <row r="89" spans="2:28">
      <c r="B89" s="4"/>
      <c r="C89" s="4"/>
      <c r="D89" s="4"/>
      <c r="E89" s="4"/>
      <c r="F89" s="4"/>
      <c r="G89" s="4"/>
      <c r="H89" s="4"/>
      <c r="I89" s="4"/>
      <c r="J89" s="4"/>
      <c r="K89" s="4"/>
      <c r="L89" s="4"/>
      <c r="M89" s="4"/>
      <c r="N89" s="4"/>
      <c r="O89" s="4"/>
      <c r="P89" s="4"/>
      <c r="Q89" s="4"/>
      <c r="R89" s="4"/>
      <c r="S89" s="4"/>
      <c r="T89" s="4"/>
      <c r="U89" s="4"/>
      <c r="V89" s="4"/>
      <c r="W89" s="4"/>
      <c r="X89" s="4"/>
      <c r="Y89" s="4"/>
      <c r="Z89" s="4"/>
      <c r="AA89" s="4"/>
      <c r="AB89" s="4"/>
    </row>
    <row r="90" spans="2:28">
      <c r="B90" s="4"/>
      <c r="C90" s="4"/>
      <c r="D90" s="4"/>
      <c r="E90" s="4"/>
      <c r="F90" s="4"/>
      <c r="G90" s="4"/>
      <c r="H90" s="4"/>
      <c r="I90" s="4"/>
      <c r="J90" s="4"/>
      <c r="K90" s="4"/>
      <c r="L90" s="4"/>
      <c r="M90" s="4"/>
      <c r="N90" s="4"/>
      <c r="O90" s="4"/>
      <c r="P90" s="4"/>
      <c r="Q90" s="4"/>
      <c r="R90" s="4"/>
      <c r="S90" s="4"/>
      <c r="T90" s="4"/>
      <c r="U90" s="4"/>
      <c r="V90" s="4"/>
      <c r="W90" s="4"/>
      <c r="X90" s="4"/>
      <c r="Y90" s="4"/>
      <c r="Z90" s="4"/>
      <c r="AA90" s="4"/>
      <c r="AB90" s="4"/>
    </row>
    <row r="91" spans="2:28">
      <c r="B91" s="4"/>
      <c r="C91" s="4"/>
      <c r="D91" s="4"/>
      <c r="E91" s="4"/>
      <c r="F91" s="4"/>
      <c r="G91" s="4"/>
      <c r="H91" s="4"/>
      <c r="I91" s="4"/>
      <c r="J91" s="4"/>
      <c r="K91" s="4"/>
      <c r="L91" s="4"/>
      <c r="M91" s="4"/>
      <c r="N91" s="4"/>
      <c r="O91" s="4"/>
      <c r="P91" s="4"/>
      <c r="Q91" s="4"/>
      <c r="R91" s="4"/>
      <c r="S91" s="4"/>
      <c r="T91" s="4"/>
      <c r="U91" s="4"/>
      <c r="V91" s="4"/>
      <c r="W91" s="4"/>
      <c r="X91" s="4"/>
      <c r="Y91" s="4"/>
      <c r="Z91" s="4"/>
      <c r="AA91" s="4"/>
      <c r="AB91" s="4"/>
    </row>
    <row r="92" spans="2:28">
      <c r="B92" s="4"/>
      <c r="C92" s="4"/>
      <c r="D92" s="4"/>
      <c r="E92" s="4"/>
      <c r="F92" s="4"/>
      <c r="G92" s="4"/>
      <c r="H92" s="4"/>
      <c r="I92" s="4"/>
      <c r="J92" s="4"/>
      <c r="K92" s="4"/>
      <c r="L92" s="4"/>
      <c r="M92" s="4"/>
      <c r="N92" s="4"/>
      <c r="O92" s="4"/>
      <c r="P92" s="4"/>
      <c r="Q92" s="4"/>
      <c r="R92" s="4"/>
      <c r="S92" s="4"/>
      <c r="T92" s="4"/>
      <c r="U92" s="4"/>
      <c r="V92" s="4"/>
      <c r="W92" s="4"/>
      <c r="X92" s="4"/>
      <c r="Y92" s="4"/>
      <c r="Z92" s="4"/>
      <c r="AA92" s="4"/>
      <c r="AB92" s="4"/>
    </row>
    <row r="93" spans="2:28">
      <c r="B93" s="4"/>
      <c r="C93" s="4"/>
      <c r="D93" s="4"/>
      <c r="E93" s="4"/>
      <c r="F93" s="4"/>
      <c r="G93" s="4"/>
      <c r="H93" s="4"/>
      <c r="I93" s="4"/>
      <c r="J93" s="4"/>
      <c r="K93" s="4"/>
      <c r="L93" s="4"/>
      <c r="M93" s="4"/>
      <c r="N93" s="4"/>
      <c r="O93" s="4"/>
      <c r="P93" s="4"/>
      <c r="Q93" s="4"/>
      <c r="R93" s="4"/>
      <c r="S93" s="4"/>
      <c r="T93" s="4"/>
      <c r="U93" s="4"/>
      <c r="V93" s="4"/>
      <c r="W93" s="4"/>
      <c r="X93" s="4"/>
      <c r="Y93" s="4"/>
      <c r="Z93" s="4"/>
      <c r="AA93" s="4"/>
      <c r="AB93" s="4"/>
    </row>
    <row r="94" spans="2:28">
      <c r="B94" s="4"/>
      <c r="C94" s="4"/>
      <c r="D94" s="4"/>
      <c r="E94" s="4"/>
      <c r="F94" s="4"/>
      <c r="G94" s="4"/>
      <c r="H94" s="4"/>
      <c r="I94" s="4"/>
      <c r="J94" s="4"/>
      <c r="K94" s="4"/>
      <c r="L94" s="4"/>
      <c r="M94" s="4"/>
      <c r="N94" s="4"/>
      <c r="O94" s="4"/>
      <c r="P94" s="4"/>
      <c r="Q94" s="4"/>
      <c r="R94" s="4"/>
      <c r="S94" s="4"/>
      <c r="T94" s="4"/>
      <c r="U94" s="4"/>
      <c r="V94" s="4"/>
      <c r="W94" s="4"/>
      <c r="X94" s="4"/>
      <c r="Y94" s="4"/>
      <c r="Z94" s="4"/>
      <c r="AA94" s="4"/>
      <c r="AB94" s="4"/>
    </row>
    <row r="95" spans="2:28">
      <c r="B95" s="4"/>
      <c r="C95" s="4"/>
      <c r="D95" s="4"/>
      <c r="E95" s="4"/>
      <c r="F95" s="4"/>
      <c r="G95" s="4"/>
      <c r="H95" s="4"/>
      <c r="I95" s="4"/>
      <c r="J95" s="4"/>
      <c r="K95" s="4"/>
      <c r="L95" s="4"/>
      <c r="M95" s="4"/>
      <c r="N95" s="4"/>
      <c r="O95" s="4"/>
      <c r="P95" s="4"/>
      <c r="Q95" s="4"/>
      <c r="R95" s="4"/>
      <c r="S95" s="4"/>
      <c r="T95" s="4"/>
      <c r="U95" s="4"/>
      <c r="V95" s="4"/>
      <c r="W95" s="4"/>
      <c r="X95" s="4"/>
      <c r="Y95" s="4"/>
      <c r="Z95" s="4"/>
      <c r="AA95" s="4"/>
      <c r="AB95" s="4"/>
    </row>
    <row r="96" spans="2:28">
      <c r="B96" s="4"/>
      <c r="C96" s="4"/>
      <c r="D96" s="4"/>
      <c r="E96" s="4"/>
      <c r="F96" s="4"/>
      <c r="G96" s="4"/>
      <c r="H96" s="4"/>
      <c r="I96" s="4"/>
      <c r="J96" s="4"/>
      <c r="K96" s="4"/>
      <c r="L96" s="4"/>
      <c r="M96" s="4"/>
      <c r="N96" s="4"/>
      <c r="O96" s="4"/>
      <c r="P96" s="4"/>
      <c r="Q96" s="4"/>
      <c r="R96" s="4"/>
      <c r="S96" s="4"/>
      <c r="T96" s="4"/>
      <c r="U96" s="4"/>
      <c r="V96" s="4"/>
      <c r="W96" s="4"/>
      <c r="X96" s="4"/>
      <c r="Y96" s="4"/>
      <c r="Z96" s="4"/>
      <c r="AA96" s="4"/>
      <c r="AB96" s="4"/>
    </row>
    <row r="97" spans="2:28">
      <c r="B97" s="4"/>
      <c r="C97" s="4"/>
      <c r="D97" s="4"/>
      <c r="E97" s="4"/>
      <c r="F97" s="4"/>
      <c r="G97" s="4"/>
      <c r="H97" s="4"/>
      <c r="I97" s="4"/>
      <c r="J97" s="4"/>
      <c r="K97" s="4"/>
      <c r="L97" s="4"/>
      <c r="M97" s="4"/>
      <c r="N97" s="4"/>
      <c r="O97" s="4"/>
      <c r="P97" s="4"/>
      <c r="Q97" s="4"/>
      <c r="R97" s="4"/>
      <c r="S97" s="4"/>
      <c r="T97" s="4"/>
      <c r="U97" s="4"/>
      <c r="V97" s="4"/>
      <c r="W97" s="4"/>
      <c r="X97" s="4"/>
      <c r="Y97" s="4"/>
      <c r="Z97" s="4"/>
      <c r="AA97" s="4"/>
      <c r="AB97" s="4"/>
    </row>
    <row r="98" spans="2:28">
      <c r="B98" s="4"/>
      <c r="C98" s="4"/>
      <c r="D98" s="4"/>
      <c r="E98" s="4"/>
      <c r="F98" s="4"/>
      <c r="G98" s="4"/>
      <c r="H98" s="4"/>
      <c r="I98" s="4"/>
      <c r="J98" s="4"/>
      <c r="K98" s="4"/>
      <c r="L98" s="4"/>
      <c r="M98" s="4"/>
      <c r="N98" s="4"/>
      <c r="O98" s="4"/>
      <c r="P98" s="4"/>
      <c r="Q98" s="4"/>
      <c r="R98" s="4"/>
      <c r="S98" s="4"/>
      <c r="T98" s="4"/>
      <c r="U98" s="4"/>
      <c r="V98" s="4"/>
      <c r="W98" s="4"/>
      <c r="X98" s="4"/>
      <c r="Y98" s="4"/>
      <c r="Z98" s="4"/>
      <c r="AA98" s="4"/>
      <c r="AB98" s="4"/>
    </row>
  </sheetData>
  <sheetProtection algorithmName="SHA-512" hashValue="k8fWAolQKPFRojaXnx4xIjt2K7g+vpWAy6kTFEu0RkN5wikcFbrLmwIsPMyZehxDfI64lbgDJFtB6LEblzXaqg==" saltValue="8ZfA7w8Jyq3PH0rk1pYlag==" spinCount="100000" sheet="1" objects="1" scenarios="1"/>
  <mergeCells count="30">
    <mergeCell ref="F22:AB22"/>
    <mergeCell ref="AC22:AD22"/>
    <mergeCell ref="B16:E18"/>
    <mergeCell ref="F16:AB16"/>
    <mergeCell ref="AC16:AD16"/>
    <mergeCell ref="F17:AB17"/>
    <mergeCell ref="AC17:AD17"/>
    <mergeCell ref="F18:AB18"/>
    <mergeCell ref="AC18:AD18"/>
    <mergeCell ref="AC19:AD19"/>
    <mergeCell ref="F20:AB20"/>
    <mergeCell ref="AC20:AD20"/>
    <mergeCell ref="F21:AB21"/>
    <mergeCell ref="AC21:AD21"/>
    <mergeCell ref="F12:AB12"/>
    <mergeCell ref="AC12:AD12"/>
    <mergeCell ref="F13:AB13"/>
    <mergeCell ref="AC13:AD13"/>
    <mergeCell ref="B14:E15"/>
    <mergeCell ref="F14:AB14"/>
    <mergeCell ref="AC14:AD14"/>
    <mergeCell ref="F15:AB15"/>
    <mergeCell ref="AC15:AD15"/>
    <mergeCell ref="F11:AB11"/>
    <mergeCell ref="AC11:AD11"/>
    <mergeCell ref="B1:AD2"/>
    <mergeCell ref="Z3:AA3"/>
    <mergeCell ref="AC3:AD3"/>
    <mergeCell ref="P5:AE5"/>
    <mergeCell ref="B7:AD8"/>
  </mergeCells>
  <phoneticPr fontId="1"/>
  <dataValidations count="1">
    <dataValidation type="list" allowBlank="1" showInputMessage="1" showErrorMessage="1" sqref="AC11:AD18 AC20:AD22">
      <formula1>"□,■"</formula1>
    </dataValidation>
  </dataValidations>
  <printOptions horizontalCentered="1"/>
  <pageMargins left="0.70866141732283472" right="0.70866141732283472" top="0.74803149606299213" bottom="0.74803149606299213" header="0.31496062992125984" footer="0.31496062992125984"/>
  <pageSetup paperSize="9" scale="98"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52"/>
  <sheetViews>
    <sheetView showGridLines="0" view="pageBreakPreview" zoomScaleNormal="100" zoomScaleSheetLayoutView="100" workbookViewId="0"/>
  </sheetViews>
  <sheetFormatPr defaultColWidth="8.625" defaultRowHeight="13.5"/>
  <cols>
    <col min="1" max="2" width="2.625" style="202" customWidth="1"/>
    <col min="3" max="3" width="2.625" style="203" customWidth="1"/>
    <col min="4" max="54" width="2.625" style="202" customWidth="1"/>
    <col min="55" max="16384" width="8.625" style="202"/>
  </cols>
  <sheetData>
    <row r="1" spans="1:31" ht="12.95" customHeight="1">
      <c r="A1" s="202" t="s">
        <v>233</v>
      </c>
    </row>
    <row r="2" spans="1:31" ht="21.95" customHeight="1">
      <c r="V2" s="202" t="str">
        <f>【入力シート】!J5</f>
        <v>令和</v>
      </c>
      <c r="X2" s="204" t="str">
        <f>IF(【入力シート】!L8="","",【入力シート】!L8)</f>
        <v/>
      </c>
      <c r="Y2" s="202" t="s">
        <v>42</v>
      </c>
      <c r="Z2" s="388" t="str">
        <f>IF(【入力シート】!O8="","",【入力シート】!O8)</f>
        <v/>
      </c>
      <c r="AA2" s="388"/>
      <c r="AB2" s="202" t="s">
        <v>9</v>
      </c>
      <c r="AC2" s="388" t="str">
        <f>IF(【入力シート】!S8="","",【入力シート】!S8)</f>
        <v/>
      </c>
      <c r="AD2" s="388"/>
      <c r="AE2" s="202" t="s">
        <v>10</v>
      </c>
    </row>
    <row r="3" spans="1:31" ht="24.95" customHeight="1">
      <c r="A3" s="202" t="s">
        <v>297</v>
      </c>
    </row>
    <row r="4" spans="1:31" ht="18" customHeight="1">
      <c r="L4" s="202" t="s">
        <v>1</v>
      </c>
      <c r="P4" s="387" t="str">
        <f>IF(【入力シート】!J22="","",【入力シート】!J22)</f>
        <v/>
      </c>
      <c r="Q4" s="387"/>
      <c r="R4" s="387"/>
      <c r="S4" s="387"/>
      <c r="T4" s="387"/>
      <c r="U4" s="387"/>
      <c r="V4" s="387"/>
      <c r="W4" s="387"/>
      <c r="X4" s="387"/>
      <c r="Y4" s="387"/>
      <c r="Z4" s="387"/>
      <c r="AA4" s="387"/>
      <c r="AB4" s="387"/>
      <c r="AC4" s="387"/>
      <c r="AD4" s="387"/>
      <c r="AE4" s="387"/>
    </row>
    <row r="5" spans="1:31" ht="3" customHeight="1"/>
    <row r="6" spans="1:31" ht="18" customHeight="1">
      <c r="L6" s="202" t="s">
        <v>2</v>
      </c>
      <c r="P6" s="389" t="str">
        <f>IF(【入力シート】!M24="","",【入力シート】!M24)</f>
        <v/>
      </c>
      <c r="Q6" s="389"/>
      <c r="R6" s="389"/>
      <c r="S6" s="389"/>
      <c r="T6" s="389"/>
      <c r="U6" s="389"/>
      <c r="V6" s="389"/>
      <c r="W6" s="389"/>
      <c r="X6" s="389"/>
      <c r="Y6" s="389"/>
      <c r="Z6" s="389"/>
      <c r="AA6" s="389"/>
      <c r="AB6" s="389"/>
      <c r="AC6" s="389"/>
      <c r="AD6" s="389"/>
      <c r="AE6" s="389"/>
    </row>
    <row r="7" spans="1:31" ht="3" customHeight="1">
      <c r="P7" s="389"/>
      <c r="Q7" s="389"/>
      <c r="R7" s="389"/>
      <c r="S7" s="389"/>
      <c r="T7" s="389"/>
      <c r="U7" s="389"/>
      <c r="V7" s="389"/>
      <c r="W7" s="389"/>
      <c r="X7" s="389"/>
      <c r="Y7" s="389"/>
      <c r="Z7" s="389"/>
      <c r="AA7" s="389"/>
      <c r="AB7" s="389"/>
      <c r="AC7" s="389"/>
      <c r="AD7" s="389"/>
      <c r="AE7" s="389"/>
    </row>
    <row r="8" spans="1:31" ht="18" customHeight="1">
      <c r="P8" s="390"/>
      <c r="Q8" s="390"/>
      <c r="R8" s="390"/>
      <c r="S8" s="390"/>
      <c r="T8" s="390"/>
      <c r="U8" s="390"/>
      <c r="V8" s="390"/>
      <c r="W8" s="390"/>
      <c r="X8" s="390"/>
      <c r="Y8" s="390"/>
      <c r="Z8" s="390"/>
      <c r="AA8" s="390"/>
      <c r="AB8" s="390"/>
      <c r="AC8" s="390"/>
      <c r="AD8" s="390"/>
      <c r="AE8" s="390"/>
    </row>
    <row r="9" spans="1:31" ht="3" customHeight="1"/>
    <row r="10" spans="1:31" ht="18" customHeight="1">
      <c r="L10" s="202" t="s">
        <v>17</v>
      </c>
      <c r="P10" s="387" t="str">
        <f>IF(【入力シート】!J25="","",【入力シート】!J25)</f>
        <v/>
      </c>
      <c r="Q10" s="387"/>
      <c r="R10" s="387"/>
      <c r="S10" s="387"/>
      <c r="T10" s="387"/>
      <c r="U10" s="387"/>
      <c r="V10" s="387"/>
      <c r="W10" s="387"/>
      <c r="X10" s="387"/>
      <c r="Y10" s="387"/>
      <c r="Z10" s="387"/>
      <c r="AA10" s="387"/>
      <c r="AB10" s="387"/>
      <c r="AC10" s="387"/>
      <c r="AD10" s="387"/>
      <c r="AE10" s="387"/>
    </row>
    <row r="11" spans="1:31" ht="3" customHeight="1"/>
    <row r="12" spans="1:31" ht="18" customHeight="1">
      <c r="L12" s="202" t="s">
        <v>18</v>
      </c>
      <c r="P12" s="387" t="str">
        <f>IF(【入力シート】!J26="","",【入力シート】!J26)</f>
        <v/>
      </c>
      <c r="Q12" s="387"/>
      <c r="R12" s="387"/>
      <c r="S12" s="387"/>
      <c r="T12" s="387"/>
      <c r="U12" s="387"/>
      <c r="V12" s="387"/>
      <c r="W12" s="387"/>
      <c r="X12" s="387"/>
      <c r="Y12" s="387"/>
      <c r="Z12" s="387"/>
    </row>
    <row r="14" spans="1:31" ht="18" customHeight="1">
      <c r="B14" s="386" t="str">
        <f>【入力シート】!C1&amp;【入力シート】!D1&amp;"年度品川区障害福祉サービス等居住支援手当事業補助金"</f>
        <v>令和7年度品川区障害福祉サービス等居住支援手当事業補助金</v>
      </c>
      <c r="C14" s="386"/>
      <c r="D14" s="386"/>
      <c r="E14" s="386"/>
      <c r="F14" s="386"/>
      <c r="G14" s="386"/>
      <c r="H14" s="386"/>
      <c r="I14" s="386"/>
      <c r="J14" s="386"/>
      <c r="K14" s="386"/>
      <c r="L14" s="386"/>
      <c r="M14" s="386"/>
      <c r="N14" s="386"/>
      <c r="O14" s="386"/>
      <c r="P14" s="386"/>
      <c r="Q14" s="386"/>
      <c r="R14" s="386"/>
      <c r="S14" s="386"/>
      <c r="T14" s="386"/>
      <c r="U14" s="386"/>
      <c r="V14" s="386"/>
      <c r="W14" s="386"/>
      <c r="X14" s="386"/>
      <c r="Y14" s="386"/>
      <c r="Z14" s="386"/>
      <c r="AA14" s="386"/>
      <c r="AB14" s="386"/>
      <c r="AC14" s="386"/>
      <c r="AD14" s="386"/>
    </row>
    <row r="15" spans="1:31" ht="18" customHeight="1">
      <c r="B15" s="386" t="s">
        <v>234</v>
      </c>
      <c r="C15" s="386"/>
      <c r="D15" s="386"/>
      <c r="E15" s="386"/>
      <c r="F15" s="386"/>
      <c r="G15" s="386"/>
      <c r="H15" s="386"/>
      <c r="I15" s="386"/>
      <c r="J15" s="386"/>
      <c r="K15" s="386"/>
      <c r="L15" s="386"/>
      <c r="M15" s="386"/>
      <c r="N15" s="386"/>
      <c r="O15" s="386"/>
      <c r="P15" s="386"/>
      <c r="Q15" s="386"/>
      <c r="R15" s="386"/>
      <c r="S15" s="386"/>
      <c r="T15" s="386"/>
      <c r="U15" s="386"/>
      <c r="V15" s="386"/>
      <c r="W15" s="386"/>
      <c r="X15" s="386"/>
      <c r="Y15" s="386"/>
      <c r="Z15" s="386"/>
      <c r="AA15" s="386"/>
      <c r="AB15" s="386"/>
      <c r="AC15" s="386"/>
      <c r="AD15" s="386"/>
    </row>
    <row r="16" spans="1:31" ht="6" customHeight="1"/>
    <row r="17" spans="1:31" ht="14.1" customHeight="1">
      <c r="B17" s="389" t="str">
        <f>"　"&amp;【入力シート】!J5&amp;【入力シート】!L5&amp;【入力シート】!N5&amp;【入力シート】!O5&amp;【入力シート】!R5&amp;【入力シート】!S5&amp;【入力シート】!V5&amp;"付で交付を申請した"&amp;【入力シート】!C1&amp;【入力シート】!D1&amp;"年度品川区障害福祉サービス等居住支援手当事業補助金の申請内容に変更が生じたので、関係書類を添えて下記のとおり補助金交付の変更申請をします。"</f>
        <v>　令和年月日付で交付を申請した令和7年度品川区障害福祉サービス等居住支援手当事業補助金の申請内容に変更が生じたので、関係書類を添えて下記のとおり補助金交付の変更申請をします。</v>
      </c>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row>
    <row r="18" spans="1:31" ht="14.1" customHeight="1">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row>
    <row r="19" spans="1:31" ht="14.1" customHeight="1">
      <c r="B19" s="389"/>
      <c r="C19" s="389"/>
      <c r="D19" s="389"/>
      <c r="E19" s="389"/>
      <c r="F19" s="389"/>
      <c r="G19" s="389"/>
      <c r="H19" s="389"/>
      <c r="I19" s="389"/>
      <c r="J19" s="389"/>
      <c r="K19" s="389"/>
      <c r="L19" s="389"/>
      <c r="M19" s="389"/>
      <c r="N19" s="389"/>
      <c r="O19" s="389"/>
      <c r="P19" s="389"/>
      <c r="Q19" s="389"/>
      <c r="R19" s="389"/>
      <c r="S19" s="389"/>
      <c r="T19" s="389"/>
      <c r="U19" s="389"/>
      <c r="V19" s="389"/>
      <c r="W19" s="389"/>
      <c r="X19" s="389"/>
      <c r="Y19" s="389"/>
      <c r="Z19" s="389"/>
      <c r="AA19" s="389"/>
      <c r="AB19" s="389"/>
      <c r="AC19" s="389"/>
      <c r="AD19" s="389"/>
    </row>
    <row r="20" spans="1:31" ht="14.1" customHeight="1">
      <c r="B20" s="389"/>
      <c r="C20" s="389"/>
      <c r="D20" s="389"/>
      <c r="E20" s="389"/>
      <c r="F20" s="389"/>
      <c r="G20" s="389"/>
      <c r="H20" s="389"/>
      <c r="I20" s="389"/>
      <c r="J20" s="389"/>
      <c r="K20" s="389"/>
      <c r="L20" s="389"/>
      <c r="M20" s="389"/>
      <c r="N20" s="389"/>
      <c r="O20" s="389"/>
      <c r="P20" s="389"/>
      <c r="Q20" s="389"/>
      <c r="R20" s="389"/>
      <c r="S20" s="389"/>
      <c r="T20" s="389"/>
      <c r="U20" s="389"/>
      <c r="V20" s="389"/>
      <c r="W20" s="389"/>
      <c r="X20" s="389"/>
      <c r="Y20" s="389"/>
      <c r="Z20" s="389"/>
      <c r="AA20" s="389"/>
      <c r="AB20" s="389"/>
      <c r="AC20" s="389"/>
      <c r="AD20" s="389"/>
    </row>
    <row r="21" spans="1:31" ht="14.1" customHeight="1">
      <c r="B21" s="205"/>
      <c r="C21" s="205"/>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c r="AC21" s="205"/>
      <c r="AD21" s="205"/>
    </row>
    <row r="22" spans="1:31" ht="20.100000000000001" customHeight="1">
      <c r="A22" s="386" t="s">
        <v>106</v>
      </c>
      <c r="B22" s="392"/>
      <c r="C22" s="392"/>
      <c r="D22" s="392"/>
      <c r="E22" s="392"/>
      <c r="F22" s="392"/>
      <c r="G22" s="392"/>
      <c r="H22" s="392"/>
      <c r="I22" s="392"/>
      <c r="J22" s="392"/>
      <c r="K22" s="392"/>
      <c r="L22" s="392"/>
      <c r="M22" s="392"/>
      <c r="N22" s="392"/>
      <c r="O22" s="392"/>
      <c r="P22" s="392"/>
      <c r="Q22" s="392"/>
      <c r="R22" s="392"/>
      <c r="S22" s="392"/>
      <c r="T22" s="392"/>
      <c r="U22" s="392"/>
      <c r="V22" s="392"/>
      <c r="W22" s="392"/>
      <c r="X22" s="392"/>
      <c r="Y22" s="392"/>
      <c r="Z22" s="392"/>
      <c r="AA22" s="392"/>
      <c r="AB22" s="392"/>
      <c r="AC22" s="392"/>
      <c r="AD22" s="392"/>
      <c r="AE22" s="392"/>
    </row>
    <row r="23" spans="1:31" ht="20.100000000000001" customHeight="1">
      <c r="A23" s="206"/>
      <c r="B23" s="207"/>
      <c r="C23" s="207"/>
      <c r="D23" s="207"/>
      <c r="E23" s="207"/>
      <c r="F23" s="207"/>
      <c r="G23" s="207"/>
      <c r="H23" s="207"/>
      <c r="I23" s="207"/>
      <c r="J23" s="207"/>
      <c r="K23" s="207"/>
      <c r="L23" s="207"/>
      <c r="M23" s="207"/>
      <c r="N23" s="207"/>
      <c r="O23" s="207"/>
      <c r="P23" s="207"/>
      <c r="Q23" s="207"/>
      <c r="R23" s="207"/>
      <c r="S23" s="207"/>
      <c r="T23" s="207"/>
      <c r="U23" s="207"/>
      <c r="V23" s="207"/>
      <c r="W23" s="207"/>
      <c r="X23" s="207"/>
      <c r="Y23" s="207"/>
      <c r="Z23" s="207"/>
      <c r="AA23" s="207"/>
      <c r="AB23" s="207"/>
      <c r="AC23" s="207"/>
      <c r="AD23" s="207"/>
      <c r="AE23" s="207"/>
    </row>
    <row r="24" spans="1:31" ht="18" customHeight="1">
      <c r="B24" s="202" t="s">
        <v>143</v>
      </c>
      <c r="L24" s="393"/>
      <c r="M24" s="393"/>
      <c r="N24" s="393"/>
      <c r="O24" s="393"/>
      <c r="P24" s="393"/>
      <c r="Q24" s="393"/>
      <c r="R24" s="393"/>
      <c r="S24" s="393"/>
    </row>
    <row r="25" spans="1:31">
      <c r="D25" s="389">
        <f>IF(【入力シート】!J10=【入力シート】!AK12,【入力シート】!J11,【入力シート】!J10)</f>
        <v>0</v>
      </c>
      <c r="E25" s="389"/>
      <c r="F25" s="389"/>
      <c r="G25" s="389"/>
      <c r="H25" s="389"/>
      <c r="I25" s="389"/>
      <c r="J25" s="389"/>
      <c r="K25" s="389"/>
      <c r="L25" s="389"/>
      <c r="M25" s="389"/>
      <c r="N25" s="389"/>
      <c r="O25" s="389"/>
      <c r="P25" s="389"/>
      <c r="Q25" s="389"/>
      <c r="R25" s="389"/>
      <c r="S25" s="389"/>
      <c r="T25" s="389"/>
      <c r="U25" s="389"/>
      <c r="V25" s="389"/>
      <c r="W25" s="389"/>
      <c r="X25" s="389"/>
      <c r="Y25" s="389"/>
      <c r="Z25" s="389"/>
      <c r="AA25" s="389"/>
      <c r="AB25" s="389"/>
      <c r="AC25" s="389"/>
    </row>
    <row r="26" spans="1:31">
      <c r="D26" s="389"/>
      <c r="E26" s="389"/>
      <c r="F26" s="389"/>
      <c r="G26" s="389"/>
      <c r="H26" s="389"/>
      <c r="I26" s="389"/>
      <c r="J26" s="389"/>
      <c r="K26" s="389"/>
      <c r="L26" s="389"/>
      <c r="M26" s="389"/>
      <c r="N26" s="389"/>
      <c r="O26" s="389"/>
      <c r="P26" s="389"/>
      <c r="Q26" s="389"/>
      <c r="R26" s="389"/>
      <c r="S26" s="389"/>
      <c r="T26" s="389"/>
      <c r="U26" s="389"/>
      <c r="V26" s="389"/>
      <c r="W26" s="389"/>
      <c r="X26" s="389"/>
      <c r="Y26" s="389"/>
      <c r="Z26" s="389"/>
      <c r="AA26" s="389"/>
      <c r="AB26" s="389"/>
      <c r="AC26" s="389"/>
    </row>
    <row r="27" spans="1:31">
      <c r="D27" s="389"/>
      <c r="E27" s="389"/>
      <c r="F27" s="389"/>
      <c r="G27" s="389"/>
      <c r="H27" s="389"/>
      <c r="I27" s="389"/>
      <c r="J27" s="389"/>
      <c r="K27" s="389"/>
      <c r="L27" s="389"/>
      <c r="M27" s="389"/>
      <c r="N27" s="389"/>
      <c r="O27" s="389"/>
      <c r="P27" s="389"/>
      <c r="Q27" s="389"/>
      <c r="R27" s="389"/>
      <c r="S27" s="389"/>
      <c r="T27" s="389"/>
      <c r="U27" s="389"/>
      <c r="V27" s="389"/>
      <c r="W27" s="389"/>
      <c r="X27" s="389"/>
      <c r="Y27" s="389"/>
      <c r="Z27" s="389"/>
      <c r="AA27" s="389"/>
      <c r="AB27" s="389"/>
      <c r="AC27" s="389"/>
    </row>
    <row r="28" spans="1:31" ht="18" customHeight="1">
      <c r="B28" s="202" t="s">
        <v>235</v>
      </c>
      <c r="L28" s="391">
        <f>【入力シート】!J9</f>
        <v>0</v>
      </c>
      <c r="M28" s="391"/>
      <c r="N28" s="391"/>
      <c r="O28" s="391"/>
      <c r="P28" s="391"/>
      <c r="Q28" s="391"/>
      <c r="R28" s="391"/>
      <c r="S28" s="391"/>
      <c r="T28" s="202" t="s">
        <v>108</v>
      </c>
    </row>
    <row r="30" spans="1:31" ht="18" customHeight="1">
      <c r="B30" s="202" t="s">
        <v>144</v>
      </c>
      <c r="L30" s="391">
        <f>'②【入力】別紙_職員一覧（変更）'!Q7</f>
        <v>0</v>
      </c>
      <c r="M30" s="391"/>
      <c r="N30" s="391"/>
      <c r="O30" s="391"/>
      <c r="P30" s="391"/>
      <c r="Q30" s="391"/>
      <c r="R30" s="391"/>
      <c r="S30" s="391"/>
      <c r="T30" s="202" t="s">
        <v>108</v>
      </c>
    </row>
    <row r="32" spans="1:31" ht="13.5" customHeight="1">
      <c r="B32" s="202" t="s">
        <v>216</v>
      </c>
      <c r="L32" s="394" t="str">
        <f>"別紙「"&amp;【入力シート】!C1&amp;【入力シート】!D1&amp;"年度品川区障害福祉サービス等居住支援手当事業補助金変更交付申請対象職員一覧」のとおり"</f>
        <v>別紙「令和7年度品川区障害福祉サービス等居住支援手当事業補助金変更交付申請対象職員一覧」のとおり</v>
      </c>
      <c r="M32" s="394"/>
      <c r="N32" s="394"/>
      <c r="O32" s="394"/>
      <c r="P32" s="394"/>
      <c r="Q32" s="394"/>
      <c r="R32" s="394"/>
      <c r="S32" s="394"/>
      <c r="T32" s="394"/>
      <c r="U32" s="394"/>
      <c r="V32" s="394"/>
      <c r="W32" s="394"/>
      <c r="X32" s="394"/>
      <c r="Y32" s="394"/>
      <c r="Z32" s="394"/>
      <c r="AA32" s="394"/>
      <c r="AB32" s="394"/>
      <c r="AC32" s="394"/>
      <c r="AD32" s="394"/>
    </row>
    <row r="33" spans="3:30">
      <c r="L33" s="394"/>
      <c r="M33" s="394"/>
      <c r="N33" s="394"/>
      <c r="O33" s="394"/>
      <c r="P33" s="394"/>
      <c r="Q33" s="394"/>
      <c r="R33" s="394"/>
      <c r="S33" s="394"/>
      <c r="T33" s="394"/>
      <c r="U33" s="394"/>
      <c r="V33" s="394"/>
      <c r="W33" s="394"/>
      <c r="X33" s="394"/>
      <c r="Y33" s="394"/>
      <c r="Z33" s="394"/>
      <c r="AA33" s="394"/>
      <c r="AB33" s="394"/>
      <c r="AC33" s="394"/>
      <c r="AD33" s="394"/>
    </row>
    <row r="34" spans="3:30">
      <c r="L34" s="394"/>
      <c r="M34" s="394"/>
      <c r="N34" s="394"/>
      <c r="O34" s="394"/>
      <c r="P34" s="394"/>
      <c r="Q34" s="394"/>
      <c r="R34" s="394"/>
      <c r="S34" s="394"/>
      <c r="T34" s="394"/>
      <c r="U34" s="394"/>
      <c r="V34" s="394"/>
      <c r="W34" s="394"/>
      <c r="X34" s="394"/>
      <c r="Y34" s="394"/>
      <c r="Z34" s="394"/>
      <c r="AA34" s="394"/>
      <c r="AB34" s="394"/>
      <c r="AC34" s="394"/>
      <c r="AD34" s="394"/>
    </row>
    <row r="35" spans="3:30" ht="20.100000000000001" customHeight="1">
      <c r="C35" s="203" t="s">
        <v>109</v>
      </c>
    </row>
    <row r="36" spans="3:30">
      <c r="C36" s="203" t="s">
        <v>110</v>
      </c>
      <c r="E36" s="389" t="str">
        <f>【入力シート】!C1&amp;【入力シート】!D1&amp;"年度品川区障害福祉サービス等居住支援手当事業補助金変更交付申請書（本紙）"</f>
        <v>令和7年度品川区障害福祉サービス等居住支援手当事業補助金変更交付申請書（本紙）</v>
      </c>
      <c r="F36" s="389"/>
      <c r="G36" s="389"/>
      <c r="H36" s="389"/>
      <c r="I36" s="389"/>
      <c r="J36" s="389"/>
      <c r="K36" s="389"/>
      <c r="L36" s="389"/>
      <c r="M36" s="389"/>
      <c r="N36" s="389"/>
      <c r="O36" s="389"/>
      <c r="P36" s="389"/>
      <c r="Q36" s="389"/>
      <c r="R36" s="389"/>
      <c r="S36" s="389"/>
      <c r="T36" s="389"/>
      <c r="U36" s="389"/>
      <c r="V36" s="389"/>
      <c r="W36" s="389"/>
      <c r="X36" s="389"/>
      <c r="Y36" s="389"/>
      <c r="Z36" s="389"/>
      <c r="AA36" s="389"/>
      <c r="AB36" s="389"/>
      <c r="AC36" s="389"/>
      <c r="AD36" s="389"/>
    </row>
    <row r="37" spans="3:30">
      <c r="E37" s="389"/>
      <c r="F37" s="389"/>
      <c r="G37" s="389"/>
      <c r="H37" s="389"/>
      <c r="I37" s="389"/>
      <c r="J37" s="389"/>
      <c r="K37" s="389"/>
      <c r="L37" s="389"/>
      <c r="M37" s="389"/>
      <c r="N37" s="389"/>
      <c r="O37" s="389"/>
      <c r="P37" s="389"/>
      <c r="Q37" s="389"/>
      <c r="R37" s="389"/>
      <c r="S37" s="389"/>
      <c r="T37" s="389"/>
      <c r="U37" s="389"/>
      <c r="V37" s="389"/>
      <c r="W37" s="389"/>
      <c r="X37" s="389"/>
      <c r="Y37" s="389"/>
      <c r="Z37" s="389"/>
      <c r="AA37" s="389"/>
      <c r="AB37" s="389"/>
      <c r="AC37" s="389"/>
      <c r="AD37" s="389"/>
    </row>
    <row r="38" spans="3:30" ht="6" customHeight="1"/>
    <row r="39" spans="3:30">
      <c r="C39" s="203" t="s">
        <v>111</v>
      </c>
      <c r="E39" s="389" t="str">
        <f>【入力シート】!C1&amp;【入力シート】!D1&amp;"年度品川区障害福祉サービス等居住支援手当事業補助金変更交付申請対象職員一覧（別紙）"</f>
        <v>令和7年度品川区障害福祉サービス等居住支援手当事業補助金変更交付申請対象職員一覧（別紙）</v>
      </c>
      <c r="F39" s="389"/>
      <c r="G39" s="389"/>
      <c r="H39" s="389"/>
      <c r="I39" s="389"/>
      <c r="J39" s="389"/>
      <c r="K39" s="389"/>
      <c r="L39" s="389"/>
      <c r="M39" s="389"/>
      <c r="N39" s="389"/>
      <c r="O39" s="389"/>
      <c r="P39" s="389"/>
      <c r="Q39" s="389"/>
      <c r="R39" s="389"/>
      <c r="S39" s="389"/>
      <c r="T39" s="389"/>
      <c r="U39" s="389"/>
      <c r="V39" s="389"/>
      <c r="W39" s="389"/>
      <c r="X39" s="389"/>
      <c r="Y39" s="389"/>
      <c r="Z39" s="389"/>
      <c r="AA39" s="389"/>
      <c r="AB39" s="389"/>
      <c r="AC39" s="389"/>
      <c r="AD39" s="389"/>
    </row>
    <row r="40" spans="3:30">
      <c r="E40" s="389"/>
      <c r="F40" s="389"/>
      <c r="G40" s="389"/>
      <c r="H40" s="389"/>
      <c r="I40" s="389"/>
      <c r="J40" s="389"/>
      <c r="K40" s="389"/>
      <c r="L40" s="389"/>
      <c r="M40" s="389"/>
      <c r="N40" s="389"/>
      <c r="O40" s="389"/>
      <c r="P40" s="389"/>
      <c r="Q40" s="389"/>
      <c r="R40" s="389"/>
      <c r="S40" s="389"/>
      <c r="T40" s="389"/>
      <c r="U40" s="389"/>
      <c r="V40" s="389"/>
      <c r="W40" s="389"/>
      <c r="X40" s="389"/>
      <c r="Y40" s="389"/>
      <c r="Z40" s="389"/>
      <c r="AA40" s="389"/>
      <c r="AB40" s="389"/>
      <c r="AC40" s="389"/>
      <c r="AD40" s="389"/>
    </row>
    <row r="41" spans="3:30" ht="6" customHeight="1"/>
    <row r="42" spans="3:30" ht="6" customHeight="1"/>
    <row r="43" spans="3:30" ht="12" customHeight="1">
      <c r="C43" s="203" t="s">
        <v>112</v>
      </c>
      <c r="E43" s="202" t="s">
        <v>236</v>
      </c>
    </row>
    <row r="44" spans="3:30" ht="6" customHeight="1"/>
    <row r="45" spans="3:30">
      <c r="C45" s="203" t="s">
        <v>113</v>
      </c>
      <c r="E45" s="202" t="s">
        <v>118</v>
      </c>
    </row>
    <row r="48" spans="3:30" ht="14.1" customHeight="1">
      <c r="N48" s="208" t="s">
        <v>272</v>
      </c>
      <c r="Q48" s="208"/>
    </row>
    <row r="49" spans="13:31" ht="18" customHeight="1">
      <c r="M49" s="209"/>
      <c r="N49" s="395" t="s">
        <v>20</v>
      </c>
      <c r="O49" s="396"/>
      <c r="P49" s="396"/>
      <c r="Q49" s="397"/>
      <c r="R49" s="398" t="str">
        <f>IF(【入力シート】!J29="","",【入力シート】!J29)</f>
        <v/>
      </c>
      <c r="S49" s="399"/>
      <c r="T49" s="399"/>
      <c r="U49" s="399"/>
      <c r="V49" s="399"/>
      <c r="W49" s="399"/>
      <c r="X49" s="399"/>
      <c r="Y49" s="399"/>
      <c r="Z49" s="399"/>
      <c r="AA49" s="399"/>
      <c r="AB49" s="399"/>
      <c r="AC49" s="399"/>
      <c r="AD49" s="399"/>
      <c r="AE49" s="400"/>
    </row>
    <row r="50" spans="13:31" ht="18" customHeight="1">
      <c r="M50" s="209"/>
      <c r="N50" s="395" t="s">
        <v>3</v>
      </c>
      <c r="O50" s="396"/>
      <c r="P50" s="396"/>
      <c r="Q50" s="397"/>
      <c r="R50" s="398" t="str">
        <f>IF(【入力シート】!J30="","",【入力シート】!J30)</f>
        <v/>
      </c>
      <c r="S50" s="399"/>
      <c r="T50" s="399"/>
      <c r="U50" s="399"/>
      <c r="V50" s="399"/>
      <c r="W50" s="399"/>
      <c r="X50" s="399"/>
      <c r="Y50" s="399"/>
      <c r="Z50" s="399"/>
      <c r="AA50" s="399"/>
      <c r="AB50" s="399"/>
      <c r="AC50" s="399"/>
      <c r="AD50" s="399"/>
      <c r="AE50" s="400"/>
    </row>
    <row r="51" spans="13:31" ht="18" customHeight="1">
      <c r="M51" s="209"/>
      <c r="N51" s="395" t="s">
        <v>4</v>
      </c>
      <c r="O51" s="396"/>
      <c r="P51" s="396"/>
      <c r="Q51" s="397"/>
      <c r="R51" s="401" t="str">
        <f>IF(【入力シート】!J31="","",【入力シート】!J31)</f>
        <v/>
      </c>
      <c r="S51" s="402"/>
      <c r="T51" s="402"/>
      <c r="U51" s="210" t="s">
        <v>119</v>
      </c>
      <c r="V51" s="402" t="str">
        <f>IF(【入力シート】!P31="","",【入力シート】!P31)</f>
        <v/>
      </c>
      <c r="W51" s="402"/>
      <c r="X51" s="402"/>
      <c r="Y51" s="402"/>
      <c r="Z51" s="210" t="s">
        <v>119</v>
      </c>
      <c r="AA51" s="402" t="str">
        <f>IF(【入力シート】!Y31="","",【入力シート】!Y31)</f>
        <v/>
      </c>
      <c r="AB51" s="402"/>
      <c r="AC51" s="402"/>
      <c r="AD51" s="402"/>
      <c r="AE51" s="403"/>
    </row>
    <row r="52" spans="13:31" ht="18" customHeight="1">
      <c r="M52" s="209"/>
      <c r="N52" s="395" t="s">
        <v>5</v>
      </c>
      <c r="O52" s="396"/>
      <c r="P52" s="396"/>
      <c r="Q52" s="397"/>
      <c r="R52" s="398" t="str">
        <f>IF(【入力シート】!J32="","",【入力シート】!J32)</f>
        <v/>
      </c>
      <c r="S52" s="399"/>
      <c r="T52" s="399"/>
      <c r="U52" s="399"/>
      <c r="V52" s="399"/>
      <c r="W52" s="399"/>
      <c r="X52" s="399"/>
      <c r="Y52" s="399"/>
      <c r="Z52" s="399"/>
      <c r="AA52" s="399"/>
      <c r="AB52" s="399"/>
      <c r="AC52" s="399"/>
      <c r="AD52" s="399"/>
      <c r="AE52" s="400"/>
    </row>
  </sheetData>
  <mergeCells count="27">
    <mergeCell ref="N52:Q52"/>
    <mergeCell ref="R52:AE52"/>
    <mergeCell ref="N49:Q49"/>
    <mergeCell ref="R49:AE49"/>
    <mergeCell ref="N50:Q50"/>
    <mergeCell ref="R50:AE50"/>
    <mergeCell ref="N51:Q51"/>
    <mergeCell ref="R51:T51"/>
    <mergeCell ref="V51:Y51"/>
    <mergeCell ref="AA51:AE51"/>
    <mergeCell ref="B15:AD15"/>
    <mergeCell ref="B17:AD20"/>
    <mergeCell ref="L28:S28"/>
    <mergeCell ref="E36:AD37"/>
    <mergeCell ref="E39:AD40"/>
    <mergeCell ref="D25:AC27"/>
    <mergeCell ref="A22:AE22"/>
    <mergeCell ref="L24:S24"/>
    <mergeCell ref="L30:S30"/>
    <mergeCell ref="L32:AD34"/>
    <mergeCell ref="B14:AD14"/>
    <mergeCell ref="P12:Z12"/>
    <mergeCell ref="Z2:AA2"/>
    <mergeCell ref="AC2:AD2"/>
    <mergeCell ref="P4:AE4"/>
    <mergeCell ref="P6:AE8"/>
    <mergeCell ref="P10:AE10"/>
  </mergeCells>
  <phoneticPr fontId="1"/>
  <pageMargins left="0.7" right="0.7" top="0.75" bottom="0.75" header="0.3" footer="0.3"/>
  <pageSetup paperSize="9" scale="98"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51"/>
  <sheetViews>
    <sheetView showGridLines="0" view="pageBreakPreview" zoomScale="90" zoomScaleNormal="100" zoomScaleSheetLayoutView="90" workbookViewId="0"/>
  </sheetViews>
  <sheetFormatPr defaultColWidth="8.625" defaultRowHeight="13.5"/>
  <cols>
    <col min="1" max="2" width="2.625" style="1" customWidth="1"/>
    <col min="3" max="3" width="2.625" style="2" customWidth="1"/>
    <col min="4" max="54" width="2.625" style="1" customWidth="1"/>
    <col min="55" max="16384" width="8.625" style="1"/>
  </cols>
  <sheetData>
    <row r="1" spans="1:31" ht="12.95" customHeight="1">
      <c r="A1" s="1" t="s">
        <v>221</v>
      </c>
    </row>
    <row r="2" spans="1:31" ht="21.95" customHeight="1">
      <c r="Y2" s="1" t="s">
        <v>42</v>
      </c>
      <c r="Z2" s="409"/>
      <c r="AA2" s="409"/>
      <c r="AB2" s="1" t="s">
        <v>9</v>
      </c>
      <c r="AC2" s="409"/>
      <c r="AD2" s="409"/>
      <c r="AE2" s="1" t="s">
        <v>10</v>
      </c>
    </row>
    <row r="3" spans="1:31" ht="24.95" customHeight="1">
      <c r="A3" s="1" t="s">
        <v>138</v>
      </c>
    </row>
    <row r="4" spans="1:31" ht="18" customHeight="1">
      <c r="L4" s="1" t="s">
        <v>1</v>
      </c>
      <c r="P4" s="362" t="str">
        <f>IF(【入力シート】!J22="","",【入力シート】!J22)</f>
        <v/>
      </c>
      <c r="Q4" s="362"/>
      <c r="R4" s="362"/>
      <c r="S4" s="362"/>
      <c r="T4" s="362"/>
      <c r="U4" s="362"/>
      <c r="V4" s="362"/>
      <c r="W4" s="362"/>
      <c r="X4" s="362"/>
      <c r="Y4" s="362"/>
      <c r="Z4" s="362"/>
      <c r="AA4" s="362"/>
      <c r="AB4" s="362"/>
      <c r="AC4" s="362"/>
      <c r="AD4" s="362"/>
      <c r="AE4" s="362"/>
    </row>
    <row r="5" spans="1:31" ht="3" customHeight="1"/>
    <row r="6" spans="1:31" ht="18" customHeight="1">
      <c r="L6" s="1" t="s">
        <v>2</v>
      </c>
      <c r="P6" s="281" t="str">
        <f>IF(【入力シート】!M24="","",【入力シート】!M24)</f>
        <v/>
      </c>
      <c r="Q6" s="281"/>
      <c r="R6" s="281"/>
      <c r="S6" s="281"/>
      <c r="T6" s="281"/>
      <c r="U6" s="281"/>
      <c r="V6" s="281"/>
      <c r="W6" s="281"/>
      <c r="X6" s="281"/>
      <c r="Y6" s="281"/>
      <c r="Z6" s="281"/>
      <c r="AA6" s="281"/>
      <c r="AB6" s="281"/>
      <c r="AC6" s="281"/>
      <c r="AD6" s="281"/>
      <c r="AE6" s="281"/>
    </row>
    <row r="7" spans="1:31" ht="3" customHeight="1">
      <c r="P7" s="281"/>
      <c r="Q7" s="281"/>
      <c r="R7" s="281"/>
      <c r="S7" s="281"/>
      <c r="T7" s="281"/>
      <c r="U7" s="281"/>
      <c r="V7" s="281"/>
      <c r="W7" s="281"/>
      <c r="X7" s="281"/>
      <c r="Y7" s="281"/>
      <c r="Z7" s="281"/>
      <c r="AA7" s="281"/>
      <c r="AB7" s="281"/>
      <c r="AC7" s="281"/>
      <c r="AD7" s="281"/>
      <c r="AE7" s="281"/>
    </row>
    <row r="8" spans="1:31" ht="18" customHeight="1">
      <c r="P8" s="361"/>
      <c r="Q8" s="361"/>
      <c r="R8" s="361"/>
      <c r="S8" s="361"/>
      <c r="T8" s="361"/>
      <c r="U8" s="361"/>
      <c r="V8" s="361"/>
      <c r="W8" s="361"/>
      <c r="X8" s="361"/>
      <c r="Y8" s="361"/>
      <c r="Z8" s="361"/>
      <c r="AA8" s="361"/>
      <c r="AB8" s="361"/>
      <c r="AC8" s="361"/>
      <c r="AD8" s="361"/>
      <c r="AE8" s="361"/>
    </row>
    <row r="9" spans="1:31" ht="3" customHeight="1"/>
    <row r="10" spans="1:31" ht="18" customHeight="1">
      <c r="L10" s="1" t="s">
        <v>17</v>
      </c>
      <c r="P10" s="362" t="str">
        <f>IF(【入力シート】!J25="","",【入力シート】!J25)</f>
        <v/>
      </c>
      <c r="Q10" s="362"/>
      <c r="R10" s="362"/>
      <c r="S10" s="362"/>
      <c r="T10" s="362"/>
      <c r="U10" s="362"/>
      <c r="V10" s="362"/>
      <c r="W10" s="362"/>
      <c r="X10" s="362"/>
      <c r="Y10" s="362"/>
      <c r="Z10" s="362"/>
      <c r="AA10" s="362"/>
      <c r="AB10" s="362"/>
      <c r="AC10" s="362"/>
      <c r="AD10" s="362"/>
      <c r="AE10" s="362"/>
    </row>
    <row r="11" spans="1:31" ht="3" customHeight="1"/>
    <row r="12" spans="1:31" ht="18" customHeight="1">
      <c r="L12" s="1" t="s">
        <v>18</v>
      </c>
      <c r="P12" s="362" t="str">
        <f>IF(【入力シート】!J26="","",【入力シート】!J26)</f>
        <v/>
      </c>
      <c r="Q12" s="362"/>
      <c r="R12" s="362"/>
      <c r="S12" s="362"/>
      <c r="T12" s="362"/>
      <c r="U12" s="362"/>
      <c r="V12" s="362"/>
      <c r="W12" s="362"/>
      <c r="X12" s="362"/>
      <c r="Y12" s="362"/>
      <c r="Z12" s="362"/>
    </row>
    <row r="13" spans="1:31" ht="21" customHeight="1"/>
    <row r="14" spans="1:31" ht="18" customHeight="1">
      <c r="B14" s="353" t="s">
        <v>223</v>
      </c>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row>
    <row r="15" spans="1:31" ht="6" customHeight="1"/>
    <row r="16" spans="1:31" ht="14.1" customHeight="1">
      <c r="B16" s="281" t="str">
        <f>"　"&amp;【入力シート】!J13&amp;【入力シート】!L13&amp;【入力シート】!N13&amp;【入力シート】!O13&amp;【入力シート】!R13&amp;【入力シート】!S13&amp;【入力シート】!V13&amp;"付"&amp;【入力シート】!J14&amp;【入力シート】!M14&amp;【入力シート】!Q14&amp;"で交付決定のあった"&amp;【入力シート】!C1&amp;【入力シート】!D1&amp;"年度品川区障害福祉サービス等居住支援手当事業補助金について、下記のとおり請求します。"</f>
        <v>　令和年月日付品福支発第号で交付決定のあった令和7年度品川区障害福祉サービス等居住支援手当事業補助金について、下記のとおり請求します。</v>
      </c>
      <c r="C16" s="281"/>
      <c r="D16" s="281"/>
      <c r="E16" s="281"/>
      <c r="F16" s="281"/>
      <c r="G16" s="281"/>
      <c r="H16" s="281"/>
      <c r="I16" s="281"/>
      <c r="J16" s="281"/>
      <c r="K16" s="281"/>
      <c r="L16" s="281"/>
      <c r="M16" s="281"/>
      <c r="N16" s="281"/>
      <c r="O16" s="281"/>
      <c r="P16" s="281"/>
      <c r="Q16" s="281"/>
      <c r="R16" s="281"/>
      <c r="S16" s="281"/>
      <c r="T16" s="281"/>
      <c r="U16" s="281"/>
      <c r="V16" s="281"/>
      <c r="W16" s="281"/>
      <c r="X16" s="281"/>
      <c r="Y16" s="281"/>
      <c r="Z16" s="281"/>
      <c r="AA16" s="281"/>
      <c r="AB16" s="281"/>
      <c r="AC16" s="281"/>
      <c r="AD16" s="281"/>
    </row>
    <row r="17" spans="1:31" ht="14.1" customHeight="1">
      <c r="B17" s="281"/>
      <c r="C17" s="281"/>
      <c r="D17" s="281"/>
      <c r="E17" s="281"/>
      <c r="F17" s="281"/>
      <c r="G17" s="281"/>
      <c r="H17" s="281"/>
      <c r="I17" s="281"/>
      <c r="J17" s="281"/>
      <c r="K17" s="281"/>
      <c r="L17" s="281"/>
      <c r="M17" s="281"/>
      <c r="N17" s="281"/>
      <c r="O17" s="281"/>
      <c r="P17" s="281"/>
      <c r="Q17" s="281"/>
      <c r="R17" s="281"/>
      <c r="S17" s="281"/>
      <c r="T17" s="281"/>
      <c r="U17" s="281"/>
      <c r="V17" s="281"/>
      <c r="W17" s="281"/>
      <c r="X17" s="281"/>
      <c r="Y17" s="281"/>
      <c r="Z17" s="281"/>
      <c r="AA17" s="281"/>
      <c r="AB17" s="281"/>
      <c r="AC17" s="281"/>
      <c r="AD17" s="281"/>
    </row>
    <row r="18" spans="1:31" ht="14.1" customHeight="1">
      <c r="B18" s="281"/>
      <c r="C18" s="281"/>
      <c r="D18" s="281"/>
      <c r="E18" s="281"/>
      <c r="F18" s="281"/>
      <c r="G18" s="281"/>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row>
    <row r="19" spans="1:31" ht="14.1" customHeight="1">
      <c r="B19" s="281"/>
      <c r="C19" s="281"/>
      <c r="D19" s="281"/>
      <c r="E19" s="281"/>
      <c r="F19" s="281"/>
      <c r="G19" s="281"/>
      <c r="H19" s="281"/>
      <c r="I19" s="281"/>
      <c r="J19" s="281"/>
      <c r="K19" s="281"/>
      <c r="L19" s="281"/>
      <c r="M19" s="281"/>
      <c r="N19" s="281"/>
      <c r="O19" s="281"/>
      <c r="P19" s="281"/>
      <c r="Q19" s="281"/>
      <c r="R19" s="281"/>
      <c r="S19" s="281"/>
      <c r="T19" s="281"/>
      <c r="U19" s="281"/>
      <c r="V19" s="281"/>
      <c r="W19" s="281"/>
      <c r="X19" s="281"/>
      <c r="Y19" s="281"/>
      <c r="Z19" s="281"/>
      <c r="AA19" s="281"/>
      <c r="AB19" s="281"/>
      <c r="AC19" s="281"/>
      <c r="AD19" s="281"/>
    </row>
    <row r="20" spans="1:31" ht="20.100000000000001" customHeight="1">
      <c r="A20" s="353" t="s">
        <v>106</v>
      </c>
      <c r="B20" s="408"/>
      <c r="C20" s="408"/>
      <c r="D20" s="408"/>
      <c r="E20" s="408"/>
      <c r="F20" s="408"/>
      <c r="G20" s="408"/>
      <c r="H20" s="408"/>
      <c r="I20" s="408"/>
      <c r="J20" s="408"/>
      <c r="K20" s="408"/>
      <c r="L20" s="408"/>
      <c r="M20" s="408"/>
      <c r="N20" s="408"/>
      <c r="O20" s="408"/>
      <c r="P20" s="408"/>
      <c r="Q20" s="408"/>
      <c r="R20" s="408"/>
      <c r="S20" s="408"/>
      <c r="T20" s="408"/>
      <c r="U20" s="408"/>
      <c r="V20" s="408"/>
      <c r="W20" s="408"/>
      <c r="X20" s="408"/>
      <c r="Y20" s="408"/>
      <c r="Z20" s="408"/>
      <c r="AA20" s="408"/>
      <c r="AB20" s="408"/>
      <c r="AC20" s="408"/>
      <c r="AD20" s="408"/>
      <c r="AE20" s="408"/>
    </row>
    <row r="21" spans="1:31" ht="18" customHeight="1">
      <c r="B21" s="1" t="s">
        <v>224</v>
      </c>
      <c r="L21" s="355">
        <f>【入力シート】!J15</f>
        <v>0</v>
      </c>
      <c r="M21" s="355"/>
      <c r="N21" s="355"/>
      <c r="O21" s="355"/>
      <c r="P21" s="355"/>
      <c r="Q21" s="355"/>
      <c r="R21" s="355"/>
      <c r="S21" s="355"/>
      <c r="T21" s="1" t="s">
        <v>108</v>
      </c>
    </row>
    <row r="23" spans="1:31" ht="18" customHeight="1">
      <c r="B23" s="1" t="s">
        <v>225</v>
      </c>
      <c r="L23" s="144"/>
      <c r="M23" s="144"/>
      <c r="N23" s="144"/>
      <c r="O23" s="144"/>
      <c r="P23" s="144"/>
      <c r="Q23" s="144"/>
      <c r="R23" s="144"/>
      <c r="S23" s="144"/>
    </row>
    <row r="24" spans="1:31" ht="9" customHeight="1"/>
    <row r="25" spans="1:31" ht="27" customHeight="1">
      <c r="D25" s="404" t="s">
        <v>6</v>
      </c>
      <c r="E25" s="404"/>
      <c r="F25" s="404"/>
      <c r="G25" s="404"/>
      <c r="H25" s="404"/>
      <c r="I25" s="404"/>
      <c r="J25" s="404"/>
      <c r="K25" s="404"/>
      <c r="L25" s="404"/>
      <c r="M25" s="407" t="str">
        <f>【入力シート】!J35&amp;【入力シート】!T35</f>
        <v>銀行</v>
      </c>
      <c r="N25" s="407"/>
      <c r="O25" s="407"/>
      <c r="P25" s="407"/>
      <c r="Q25" s="407"/>
      <c r="R25" s="407"/>
      <c r="S25" s="407"/>
      <c r="T25" s="407"/>
      <c r="U25" s="407"/>
      <c r="V25" s="407"/>
      <c r="W25" s="407"/>
      <c r="X25" s="407"/>
      <c r="Y25" s="407"/>
      <c r="Z25" s="407"/>
      <c r="AA25" s="407"/>
      <c r="AB25" s="407"/>
      <c r="AC25" s="407"/>
    </row>
    <row r="26" spans="1:31" ht="27" customHeight="1">
      <c r="D26" s="404" t="s">
        <v>226</v>
      </c>
      <c r="E26" s="404"/>
      <c r="F26" s="404"/>
      <c r="G26" s="404"/>
      <c r="H26" s="404"/>
      <c r="I26" s="404"/>
      <c r="J26" s="404"/>
      <c r="K26" s="404"/>
      <c r="L26" s="404"/>
      <c r="M26" s="407" t="str">
        <f>IF(【入力シート】!T36="本店","本店",【入力シート】!J36&amp;【入力シート】!T36)</f>
        <v>支店</v>
      </c>
      <c r="N26" s="407"/>
      <c r="O26" s="407"/>
      <c r="P26" s="407"/>
      <c r="Q26" s="407"/>
      <c r="R26" s="407"/>
      <c r="S26" s="407"/>
      <c r="T26" s="407"/>
      <c r="U26" s="407"/>
      <c r="V26" s="407"/>
      <c r="W26" s="407"/>
      <c r="X26" s="407"/>
      <c r="Y26" s="407"/>
      <c r="Z26" s="407"/>
      <c r="AA26" s="407"/>
      <c r="AB26" s="407"/>
      <c r="AC26" s="407"/>
    </row>
    <row r="27" spans="1:31" ht="27" customHeight="1">
      <c r="D27" s="404" t="s">
        <v>34</v>
      </c>
      <c r="E27" s="404"/>
      <c r="F27" s="404"/>
      <c r="G27" s="404"/>
      <c r="H27" s="404"/>
      <c r="I27" s="404"/>
      <c r="J27" s="404"/>
      <c r="K27" s="404"/>
      <c r="L27" s="404"/>
      <c r="M27" s="407" t="str">
        <f>RIGHT(【入力シート】!$J$39,2)</f>
        <v/>
      </c>
      <c r="N27" s="407"/>
      <c r="O27" s="407"/>
      <c r="P27" s="407"/>
      <c r="Q27" s="407"/>
      <c r="R27" s="407"/>
      <c r="S27" s="407"/>
      <c r="T27" s="407"/>
      <c r="U27" s="407"/>
      <c r="V27" s="407"/>
      <c r="W27" s="407"/>
      <c r="X27" s="407"/>
      <c r="Y27" s="407"/>
      <c r="Z27" s="407"/>
      <c r="AA27" s="407"/>
      <c r="AB27" s="407"/>
      <c r="AC27" s="407"/>
    </row>
    <row r="28" spans="1:31" ht="27" customHeight="1">
      <c r="D28" s="404" t="s">
        <v>227</v>
      </c>
      <c r="E28" s="404"/>
      <c r="F28" s="404"/>
      <c r="G28" s="404"/>
      <c r="H28" s="404"/>
      <c r="I28" s="404"/>
      <c r="J28" s="404"/>
      <c r="K28" s="404"/>
      <c r="L28" s="404"/>
      <c r="M28" s="406">
        <f>【入力シート】!J40</f>
        <v>0</v>
      </c>
      <c r="N28" s="406"/>
      <c r="O28" s="406"/>
      <c r="P28" s="406"/>
      <c r="Q28" s="406"/>
      <c r="R28" s="406"/>
      <c r="S28" s="406"/>
      <c r="T28" s="406"/>
      <c r="U28" s="406"/>
      <c r="V28" s="406"/>
      <c r="W28" s="406"/>
      <c r="X28" s="406"/>
      <c r="Y28" s="406"/>
      <c r="Z28" s="406"/>
      <c r="AA28" s="406"/>
      <c r="AB28" s="406"/>
      <c r="AC28" s="406"/>
    </row>
    <row r="29" spans="1:31" ht="50.25" customHeight="1">
      <c r="D29" s="404" t="s">
        <v>228</v>
      </c>
      <c r="E29" s="404"/>
      <c r="F29" s="404"/>
      <c r="G29" s="404"/>
      <c r="H29" s="404"/>
      <c r="I29" s="404"/>
      <c r="J29" s="404"/>
      <c r="K29" s="404"/>
      <c r="L29" s="404"/>
      <c r="M29" s="405" t="str">
        <f>DBCS(【入力シート】!J41)</f>
        <v/>
      </c>
      <c r="N29" s="405"/>
      <c r="O29" s="405"/>
      <c r="P29" s="405"/>
      <c r="Q29" s="405"/>
      <c r="R29" s="405"/>
      <c r="S29" s="405"/>
      <c r="T29" s="405"/>
      <c r="U29" s="405"/>
      <c r="V29" s="405"/>
      <c r="W29" s="405"/>
      <c r="X29" s="405"/>
      <c r="Y29" s="405"/>
      <c r="Z29" s="405"/>
      <c r="AA29" s="405"/>
      <c r="AB29" s="405"/>
      <c r="AC29" s="405"/>
    </row>
    <row r="30" spans="1:31" ht="6" customHeight="1">
      <c r="C30" s="1"/>
    </row>
    <row r="31" spans="1:31" ht="13.5" customHeight="1">
      <c r="C31" s="1"/>
    </row>
    <row r="32" spans="1:31">
      <c r="C32" s="1"/>
    </row>
    <row r="33" spans="1:31" ht="6" customHeight="1">
      <c r="C33" s="1"/>
    </row>
    <row r="34" spans="1:31" ht="6" customHeight="1">
      <c r="C34" s="1"/>
    </row>
    <row r="35" spans="1:31" ht="12" customHeight="1">
      <c r="C35" s="1"/>
    </row>
    <row r="36" spans="1:31" ht="27" customHeight="1">
      <c r="C36" s="1"/>
    </row>
    <row r="37" spans="1:31" ht="27" customHeight="1">
      <c r="C37" s="1"/>
    </row>
    <row r="38" spans="1:31" ht="6" customHeight="1">
      <c r="C38" s="1"/>
    </row>
    <row r="39" spans="1:31" ht="6" customHeight="1">
      <c r="C39" s="1"/>
    </row>
    <row r="40" spans="1:31">
      <c r="C40" s="1"/>
    </row>
    <row r="41" spans="1:31" ht="14.1" customHeight="1">
      <c r="N41" s="4" t="s">
        <v>272</v>
      </c>
      <c r="Q41" s="4"/>
    </row>
    <row r="42" spans="1:31" ht="18" customHeight="1">
      <c r="M42" s="3"/>
      <c r="N42" s="357" t="s">
        <v>20</v>
      </c>
      <c r="O42" s="358"/>
      <c r="P42" s="358"/>
      <c r="Q42" s="359"/>
      <c r="R42" s="364" t="str">
        <f>IF(【入力シート】!J29="","",【入力シート】!J29)</f>
        <v/>
      </c>
      <c r="S42" s="365"/>
      <c r="T42" s="365"/>
      <c r="U42" s="365"/>
      <c r="V42" s="365"/>
      <c r="W42" s="365"/>
      <c r="X42" s="365"/>
      <c r="Y42" s="365"/>
      <c r="Z42" s="365"/>
      <c r="AA42" s="365"/>
      <c r="AB42" s="365"/>
      <c r="AC42" s="365"/>
      <c r="AD42" s="365"/>
      <c r="AE42" s="366"/>
    </row>
    <row r="43" spans="1:31" ht="18" customHeight="1">
      <c r="M43" s="3"/>
      <c r="N43" s="357" t="s">
        <v>3</v>
      </c>
      <c r="O43" s="358"/>
      <c r="P43" s="358"/>
      <c r="Q43" s="359"/>
      <c r="R43" s="364" t="str">
        <f>IF(【入力シート】!J30="","",【入力シート】!J30)</f>
        <v/>
      </c>
      <c r="S43" s="365"/>
      <c r="T43" s="365"/>
      <c r="U43" s="365"/>
      <c r="V43" s="365"/>
      <c r="W43" s="365"/>
      <c r="X43" s="365"/>
      <c r="Y43" s="365"/>
      <c r="Z43" s="365"/>
      <c r="AA43" s="365"/>
      <c r="AB43" s="365"/>
      <c r="AC43" s="365"/>
      <c r="AD43" s="365"/>
      <c r="AE43" s="366"/>
    </row>
    <row r="44" spans="1:31" ht="18" customHeight="1">
      <c r="M44" s="3"/>
      <c r="N44" s="357" t="s">
        <v>4</v>
      </c>
      <c r="O44" s="358"/>
      <c r="P44" s="358"/>
      <c r="Q44" s="359"/>
      <c r="R44" s="363" t="str">
        <f>IF(【入力シート】!J31="","",【入力シート】!J31)</f>
        <v/>
      </c>
      <c r="S44" s="351"/>
      <c r="T44" s="351"/>
      <c r="U44" s="192" t="s">
        <v>119</v>
      </c>
      <c r="V44" s="351" t="str">
        <f>IF(【入力シート】!P31="","",【入力シート】!J31)</f>
        <v/>
      </c>
      <c r="W44" s="351"/>
      <c r="X44" s="351"/>
      <c r="Y44" s="351"/>
      <c r="Z44" s="192" t="s">
        <v>119</v>
      </c>
      <c r="AA44" s="351" t="str">
        <f>IF(【入力シート】!Y31="","",【入力シート】!J31)</f>
        <v/>
      </c>
      <c r="AB44" s="351"/>
      <c r="AC44" s="351"/>
      <c r="AD44" s="351"/>
      <c r="AE44" s="352"/>
    </row>
    <row r="45" spans="1:31" ht="18" customHeight="1">
      <c r="M45" s="3"/>
      <c r="N45" s="357" t="s">
        <v>5</v>
      </c>
      <c r="O45" s="358"/>
      <c r="P45" s="358"/>
      <c r="Q45" s="359"/>
      <c r="R45" s="364" t="str">
        <f>IF(【入力シート】!J32="","",【入力シート】!J32)</f>
        <v/>
      </c>
      <c r="S45" s="365"/>
      <c r="T45" s="365"/>
      <c r="U45" s="365"/>
      <c r="V45" s="365"/>
      <c r="W45" s="365"/>
      <c r="X45" s="365"/>
      <c r="Y45" s="365"/>
      <c r="Z45" s="365"/>
      <c r="AA45" s="365"/>
      <c r="AB45" s="365"/>
      <c r="AC45" s="365"/>
      <c r="AD45" s="365"/>
      <c r="AE45" s="366"/>
    </row>
    <row r="48" spans="1:31">
      <c r="A48" s="146"/>
      <c r="B48" s="145"/>
      <c r="C48" s="146"/>
    </row>
    <row r="49" spans="1:3">
      <c r="A49" s="146"/>
      <c r="B49" s="145"/>
      <c r="C49" s="146"/>
    </row>
    <row r="50" spans="1:3">
      <c r="A50" s="146"/>
      <c r="B50" s="145"/>
      <c r="C50" s="146"/>
    </row>
    <row r="51" spans="1:3">
      <c r="A51" s="146"/>
      <c r="B51" s="145"/>
      <c r="C51" s="146"/>
    </row>
  </sheetData>
  <sheetProtection algorithmName="SHA-512" hashValue="MT7oxr2zZPlal6u5I/EZzU9a4dZK4HtMNBxTiMWz5WC2dQD8OnY83PmpGCuxBFAy/GWIt72wgR9wEklLGtN0Lw==" saltValue="TIBZFXHVmS9L8VkiVYUt8A==" spinCount="100000" sheet="1" objects="1" scenarios="1"/>
  <mergeCells count="30">
    <mergeCell ref="B14:AD14"/>
    <mergeCell ref="B16:AD19"/>
    <mergeCell ref="A20:AE20"/>
    <mergeCell ref="L21:S21"/>
    <mergeCell ref="Z2:AA2"/>
    <mergeCell ref="AC2:AD2"/>
    <mergeCell ref="P4:AE4"/>
    <mergeCell ref="P6:AE8"/>
    <mergeCell ref="P10:AE10"/>
    <mergeCell ref="P12:Z12"/>
    <mergeCell ref="N42:Q42"/>
    <mergeCell ref="R42:AE42"/>
    <mergeCell ref="N43:Q43"/>
    <mergeCell ref="R43:AE43"/>
    <mergeCell ref="D29:L29"/>
    <mergeCell ref="N44:Q44"/>
    <mergeCell ref="R44:T44"/>
    <mergeCell ref="V44:Y44"/>
    <mergeCell ref="AA44:AE44"/>
    <mergeCell ref="N45:Q45"/>
    <mergeCell ref="R45:AE45"/>
    <mergeCell ref="D26:L26"/>
    <mergeCell ref="D25:L25"/>
    <mergeCell ref="M29:AC29"/>
    <mergeCell ref="M28:AC28"/>
    <mergeCell ref="M27:AC27"/>
    <mergeCell ref="M26:AC26"/>
    <mergeCell ref="M25:AC25"/>
    <mergeCell ref="D28:L28"/>
    <mergeCell ref="D27:L27"/>
  </mergeCells>
  <phoneticPr fontId="1"/>
  <pageMargins left="0.7" right="0.7" top="0.75" bottom="0.75" header="0.3" footer="0.3"/>
  <pageSetup paperSize="9" scale="98"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X164"/>
  <sheetViews>
    <sheetView showGridLines="0" view="pageBreakPreview" zoomScale="55" zoomScaleNormal="70" zoomScaleSheetLayoutView="55" workbookViewId="0">
      <pane xSplit="2" ySplit="14" topLeftCell="C15" activePane="bottomRight" state="frozen"/>
      <selection activeCell="I11" sqref="I11"/>
      <selection pane="topRight" activeCell="I11" sqref="I11"/>
      <selection pane="bottomLeft" activeCell="I11" sqref="I11"/>
      <selection pane="bottomRight" activeCell="R15" sqref="R15"/>
    </sheetView>
  </sheetViews>
  <sheetFormatPr defaultColWidth="9" defaultRowHeight="18" customHeight="1"/>
  <cols>
    <col min="1" max="1" width="5" style="47" bestFit="1" customWidth="1"/>
    <col min="2" max="2" width="28.25" style="47" hidden="1" customWidth="1"/>
    <col min="3" max="3" width="13.625" style="47" customWidth="1"/>
    <col min="4" max="4" width="21.375" style="47" customWidth="1"/>
    <col min="5" max="5" width="41.625" style="47" customWidth="1"/>
    <col min="6" max="6" width="9" style="47" customWidth="1"/>
    <col min="7" max="8" width="9" style="48" customWidth="1"/>
    <col min="9" max="9" width="14.625" style="49" customWidth="1"/>
    <col min="10" max="10" width="14" style="50" customWidth="1"/>
    <col min="11" max="11" width="10.5" style="47" customWidth="1"/>
    <col min="12" max="12" width="25.625" style="48" customWidth="1"/>
    <col min="13" max="13" width="11.625" style="48" customWidth="1"/>
    <col min="14" max="14" width="7.875" style="51" customWidth="1"/>
    <col min="15" max="15" width="12.5" style="51" customWidth="1"/>
    <col min="16" max="16" width="10.125" style="51" customWidth="1"/>
    <col min="17" max="18" width="13.625" style="48" customWidth="1"/>
    <col min="19" max="19" width="14.375" style="47" customWidth="1"/>
    <col min="20" max="20" width="29.125" style="48" customWidth="1"/>
    <col min="21" max="21" width="9.375" style="48" customWidth="1"/>
    <col min="22" max="22" width="13.875" style="48" customWidth="1"/>
    <col min="23" max="25" width="9" style="48" customWidth="1"/>
    <col min="26" max="16384" width="9" style="48"/>
  </cols>
  <sheetData>
    <row r="1" spans="1:24" ht="5.45" customHeight="1"/>
    <row r="2" spans="1:24" ht="27" customHeight="1">
      <c r="A2" s="138" t="str">
        <f>【入力シート】!C1&amp;【入力シート】!D1&amp;"年度品川区障害福祉サービス等職員居住支援手当事業補助金交付申請対象職員一覧"</f>
        <v>令和7年度品川区障害福祉サービス等職員居住支援手当事業補助金交付申請対象職員一覧</v>
      </c>
      <c r="B2" s="52"/>
      <c r="N2" s="53"/>
      <c r="O2" s="53"/>
      <c r="P2" s="53"/>
      <c r="Q2" s="54"/>
      <c r="R2" s="151" t="s">
        <v>260</v>
      </c>
    </row>
    <row r="3" spans="1:24" ht="28.5" customHeight="1">
      <c r="C3" s="55" t="s">
        <v>65</v>
      </c>
      <c r="D3" s="412" t="str">
        <f>IF(【入力シート】!J22="","",【入力シート】!J22)</f>
        <v/>
      </c>
      <c r="E3" s="412"/>
      <c r="N3" s="48"/>
      <c r="O3" s="48"/>
      <c r="P3" s="48"/>
      <c r="R3" s="47"/>
    </row>
    <row r="4" spans="1:24" ht="18" customHeight="1">
      <c r="N4" s="48"/>
      <c r="O4" s="48"/>
      <c r="P4" s="54"/>
      <c r="Q4" s="54" t="s">
        <v>250</v>
      </c>
      <c r="R4" s="174">
        <f>SUM(R15:R164)</f>
        <v>0</v>
      </c>
    </row>
    <row r="5" spans="1:24" ht="18" customHeight="1">
      <c r="C5" s="56" t="str">
        <f>IF(COUNTIF(U15:U114,"月数オーバー！")&gt;0,"※黄色の行は申請対象月数が12か月を超えています。修正してから印刷してください。","")</f>
        <v/>
      </c>
      <c r="N5" s="48"/>
      <c r="O5" s="48"/>
      <c r="P5" s="54"/>
      <c r="Q5" s="54" t="s">
        <v>134</v>
      </c>
      <c r="R5" s="174">
        <f>ROUNDUP(R4*0.15,0)</f>
        <v>0</v>
      </c>
    </row>
    <row r="6" spans="1:24" ht="18" customHeight="1">
      <c r="N6" s="48"/>
      <c r="O6" s="48"/>
      <c r="P6" s="54"/>
      <c r="Q6" s="54" t="s">
        <v>251</v>
      </c>
      <c r="R6" s="174">
        <f>R4+R5</f>
        <v>0</v>
      </c>
    </row>
    <row r="7" spans="1:24" ht="18" customHeight="1">
      <c r="N7" s="48"/>
      <c r="O7" s="48"/>
      <c r="P7" s="54"/>
      <c r="Q7" s="54" t="s">
        <v>248</v>
      </c>
      <c r="R7" s="175">
        <f>ROUNDDOWN((R6),-3)</f>
        <v>0</v>
      </c>
    </row>
    <row r="8" spans="1:24" ht="18" customHeight="1" thickBot="1">
      <c r="N8" s="48"/>
      <c r="O8" s="48"/>
      <c r="P8" s="54"/>
      <c r="Q8" s="54" t="s">
        <v>249</v>
      </c>
      <c r="R8" s="176">
        <f>【入力シート】!J15</f>
        <v>0</v>
      </c>
    </row>
    <row r="9" spans="1:24" ht="18" customHeight="1" thickTop="1" thickBot="1">
      <c r="N9" s="48"/>
      <c r="O9" s="48"/>
      <c r="P9" s="54"/>
      <c r="Q9" s="54" t="s">
        <v>259</v>
      </c>
      <c r="R9" s="177">
        <f>IF(R8-R7&lt;0,0,R8-R7)</f>
        <v>0</v>
      </c>
    </row>
    <row r="10" spans="1:24" ht="5.0999999999999996" customHeight="1" thickTop="1">
      <c r="N10" s="48"/>
      <c r="O10" s="48"/>
      <c r="P10" s="48"/>
    </row>
    <row r="11" spans="1:24" ht="5.0999999999999996" customHeight="1">
      <c r="N11" s="48"/>
      <c r="O11" s="48"/>
      <c r="P11" s="48"/>
    </row>
    <row r="12" spans="1:24" ht="18" customHeight="1">
      <c r="M12" s="47" t="s">
        <v>128</v>
      </c>
      <c r="N12" s="57" t="s">
        <v>129</v>
      </c>
      <c r="O12" s="57" t="s">
        <v>130</v>
      </c>
      <c r="P12" s="57" t="s">
        <v>131</v>
      </c>
      <c r="Q12" s="47" t="s">
        <v>132</v>
      </c>
    </row>
    <row r="13" spans="1:24" s="58" customFormat="1" ht="26.45" customHeight="1">
      <c r="A13" s="413" t="s">
        <v>66</v>
      </c>
      <c r="B13" s="119"/>
      <c r="C13" s="415" t="s">
        <v>67</v>
      </c>
      <c r="D13" s="416"/>
      <c r="E13" s="417"/>
      <c r="F13" s="418" t="s">
        <v>68</v>
      </c>
      <c r="G13" s="419"/>
      <c r="H13" s="419"/>
      <c r="I13" s="420"/>
      <c r="J13" s="421" t="s">
        <v>267</v>
      </c>
      <c r="K13" s="410" t="s">
        <v>69</v>
      </c>
      <c r="L13" s="410" t="s">
        <v>269</v>
      </c>
      <c r="M13" s="424" t="s">
        <v>77</v>
      </c>
      <c r="N13" s="425" t="s">
        <v>78</v>
      </c>
      <c r="O13" s="425" t="s">
        <v>80</v>
      </c>
      <c r="P13" s="425" t="s">
        <v>79</v>
      </c>
      <c r="Q13" s="424" t="s">
        <v>81</v>
      </c>
      <c r="R13" s="423" t="s">
        <v>218</v>
      </c>
    </row>
    <row r="14" spans="1:24" s="58" customFormat="1" ht="54.6" customHeight="1">
      <c r="A14" s="414"/>
      <c r="B14" s="116" t="s">
        <v>200</v>
      </c>
      <c r="C14" s="59" t="s">
        <v>70</v>
      </c>
      <c r="D14" s="59" t="s">
        <v>71</v>
      </c>
      <c r="E14" s="59" t="s">
        <v>72</v>
      </c>
      <c r="F14" s="60" t="s">
        <v>73</v>
      </c>
      <c r="G14" s="60" t="s">
        <v>74</v>
      </c>
      <c r="H14" s="60" t="s">
        <v>75</v>
      </c>
      <c r="I14" s="61" t="s">
        <v>76</v>
      </c>
      <c r="J14" s="422"/>
      <c r="K14" s="411"/>
      <c r="L14" s="411"/>
      <c r="M14" s="424"/>
      <c r="N14" s="425"/>
      <c r="O14" s="425"/>
      <c r="P14" s="425"/>
      <c r="Q14" s="424"/>
      <c r="R14" s="423"/>
    </row>
    <row r="15" spans="1:24" ht="18" customHeight="1">
      <c r="A15" s="45">
        <v>1</v>
      </c>
      <c r="B15" s="45" t="str">
        <f>C15&amp;D15</f>
        <v/>
      </c>
      <c r="C15" s="46" t="str">
        <f>IF(【入力シート】!J7="無",IF(①【入力】別紙_職員一覧!C13="","",①【入力】別紙_職員一覧!C13),IF('②【入力】別紙_職員一覧（変更）'!C13="","",'②【入力】別紙_職員一覧（変更）'!C13))</f>
        <v/>
      </c>
      <c r="D15" s="46" t="str">
        <f>IF(【入力シート】!K7="無",IF(①【入力】別紙_職員一覧!D13="","",①【入力】別紙_職員一覧!D13),IF('②【入力】別紙_職員一覧（変更）'!D13="","",'②【入力】別紙_職員一覧（変更）'!D13))</f>
        <v/>
      </c>
      <c r="E15" s="46" t="str">
        <f>IF(【入力シート】!L7="無",IF(①【入力】別紙_職員一覧!E13="","",①【入力】別紙_職員一覧!E13),IF('②【入力】別紙_職員一覧（変更）'!E13="","",'②【入力】別紙_職員一覧（変更）'!E13))</f>
        <v/>
      </c>
      <c r="F15" s="46" t="str">
        <f>IF(【入力シート】!M7="無",IF(①【入力】別紙_職員一覧!F13="","",①【入力】別紙_職員一覧!F13),IF('②【入力】別紙_職員一覧（変更）'!F13="","",'②【入力】別紙_職員一覧（変更）'!F13))</f>
        <v/>
      </c>
      <c r="G15" s="156" t="str">
        <f>IF(【入力シート】!N7="無",IF(①【入力】別紙_職員一覧!G13="","",①【入力】別紙_職員一覧!G13),IF('②【入力】別紙_職員一覧（変更）'!G13="","",'②【入力】別紙_職員一覧（変更）'!G13))</f>
        <v/>
      </c>
      <c r="H15" s="156" t="str">
        <f>IF(【入力シート】!O7="無",IF(①【入力】別紙_職員一覧!H13="","",①【入力】別紙_職員一覧!H13),IF('②【入力】別紙_職員一覧（変更）'!H13="","",'②【入力】別紙_職員一覧（変更）'!H13))</f>
        <v/>
      </c>
      <c r="I15" s="157" t="str">
        <f>IF(【入力シート】!P7="無",IF(①【入力】別紙_職員一覧!I13="","",①【入力】別紙_職員一覧!I13),IF('②【入力】別紙_職員一覧（変更）'!I13="","",'②【入力】別紙_職員一覧（変更）'!I13))</f>
        <v/>
      </c>
      <c r="J15" s="158" t="str">
        <f>IF(【入力シート】!Q7="無",IF(①【入力】別紙_職員一覧!J13="","",①【入力】別紙_職員一覧!J13),IF('②【入力】別紙_職員一覧（変更）'!J13="","",'②【入力】別紙_職員一覧（変更）'!J13))</f>
        <v/>
      </c>
      <c r="K15" s="159" t="str">
        <f>IF(【入力シート】!R7="無",IF(①【入力】別紙_職員一覧!K13="","",①【入力】別紙_職員一覧!K13),IF('②【入力】別紙_職員一覧（変更）'!K13="","",'②【入力】別紙_職員一覧（変更）'!K13))</f>
        <v/>
      </c>
      <c r="L15" s="46" t="str">
        <f>IF(【入力シート】!S7="無",IF(①【入力】別紙_職員一覧!L13="","",①【入力】別紙_職員一覧!L13),IF('②【入力】別紙_職員一覧（変更）'!L13="","",'②【入力】別紙_職員一覧（変更）'!L13))</f>
        <v/>
      </c>
      <c r="M15" s="160" t="str">
        <f>IF(【入力シート】!T7="無",IF(①【入力】別紙_職員一覧!M13="","",①【入力】別紙_職員一覧!M13),IF('②【入力】別紙_職員一覧（変更）'!M13="","",'②【入力】別紙_職員一覧（変更）'!M13))</f>
        <v/>
      </c>
      <c r="N15" s="161" t="str">
        <f>IF(【入力シート】!U7="無",IF(①【入力】別紙_職員一覧!N13="","",①【入力】別紙_職員一覧!N13),IF('②【入力】別紙_職員一覧（変更）'!N13="","",'②【入力】別紙_職員一覧（変更）'!N13))</f>
        <v/>
      </c>
      <c r="O15" s="161" t="str">
        <f>IF(【入力シート】!V7="無",IF(①【入力】別紙_職員一覧!O13="","",①【入力】別紙_職員一覧!O13),IF('②【入力】別紙_職員一覧（変更）'!O13="","",'②【入力】別紙_職員一覧（変更）'!O13))</f>
        <v/>
      </c>
      <c r="P15" s="161" t="str">
        <f>IF(【入力シート】!W7="無",IF(①【入力】別紙_職員一覧!P13="","",①【入力】別紙_職員一覧!P13),IF('②【入力】別紙_職員一覧（変更）'!P13="","",'②【入力】別紙_職員一覧（変更）'!P13))</f>
        <v/>
      </c>
      <c r="Q15" s="160" t="str">
        <f>IF(【入力シート】!X7="無",IF(①【入力】別紙_職員一覧!Q13="","",①【入力】別紙_職員一覧!Q13),IF('②【入力】別紙_職員一覧（変更）'!Q13="","",'②【入力】別紙_職員一覧（変更）'!Q13))</f>
        <v/>
      </c>
      <c r="R15" s="162"/>
      <c r="U15" s="62"/>
      <c r="X15" s="58"/>
    </row>
    <row r="16" spans="1:24" ht="18" customHeight="1">
      <c r="A16" s="45">
        <v>2</v>
      </c>
      <c r="B16" s="45" t="str">
        <f t="shared" ref="B16:B79" si="0">C16&amp;D16</f>
        <v/>
      </c>
      <c r="C16" s="46" t="str">
        <f>IF(【入力シート】!J8="無",IF(①【入力】別紙_職員一覧!C14="","",①【入力】別紙_職員一覧!C14),IF('②【入力】別紙_職員一覧（変更）'!C14="","",'②【入力】別紙_職員一覧（変更）'!C14))</f>
        <v/>
      </c>
      <c r="D16" s="46" t="str">
        <f>IF(【入力シート】!K8="無",IF(①【入力】別紙_職員一覧!D14="","",①【入力】別紙_職員一覧!D14),IF('②【入力】別紙_職員一覧（変更）'!D14="","",'②【入力】別紙_職員一覧（変更）'!D14))</f>
        <v/>
      </c>
      <c r="E16" s="46" t="str">
        <f>IF(【入力シート】!L8="無",IF(①【入力】別紙_職員一覧!E14="","",①【入力】別紙_職員一覧!E14),IF('②【入力】別紙_職員一覧（変更）'!E14="","",'②【入力】別紙_職員一覧（変更）'!E14))</f>
        <v/>
      </c>
      <c r="F16" s="46" t="str">
        <f>IF(【入力シート】!M8="無",IF(①【入力】別紙_職員一覧!F14="","",①【入力】別紙_職員一覧!F14),IF('②【入力】別紙_職員一覧（変更）'!F14="","",'②【入力】別紙_職員一覧（変更）'!F14))</f>
        <v/>
      </c>
      <c r="G16" s="156" t="str">
        <f>IF(【入力シート】!N8="無",IF(①【入力】別紙_職員一覧!G14="","",①【入力】別紙_職員一覧!G14),IF('②【入力】別紙_職員一覧（変更）'!G14="","",'②【入力】別紙_職員一覧（変更）'!G14))</f>
        <v/>
      </c>
      <c r="H16" s="156" t="str">
        <f>IF(【入力シート】!O8="無",IF(①【入力】別紙_職員一覧!H14="","",①【入力】別紙_職員一覧!H14),IF('②【入力】別紙_職員一覧（変更）'!H14="","",'②【入力】別紙_職員一覧（変更）'!H14))</f>
        <v/>
      </c>
      <c r="I16" s="157" t="str">
        <f>IF(【入力シート】!P8="無",IF(①【入力】別紙_職員一覧!I14="","",①【入力】別紙_職員一覧!I14),IF('②【入力】別紙_職員一覧（変更）'!I14="","",'②【入力】別紙_職員一覧（変更）'!I14))</f>
        <v/>
      </c>
      <c r="J16" s="158" t="str">
        <f>IF(【入力シート】!Q8="無",IF(①【入力】別紙_職員一覧!J14="","",①【入力】別紙_職員一覧!J14),IF('②【入力】別紙_職員一覧（変更）'!J14="","",'②【入力】別紙_職員一覧（変更）'!J14))</f>
        <v/>
      </c>
      <c r="K16" s="159" t="str">
        <f>IF(【入力シート】!R8="無",IF(①【入力】別紙_職員一覧!K14="","",①【入力】別紙_職員一覧!K14),IF('②【入力】別紙_職員一覧（変更）'!K14="","",'②【入力】別紙_職員一覧（変更）'!K14))</f>
        <v/>
      </c>
      <c r="L16" s="46" t="str">
        <f>IF(【入力シート】!S8="無",IF(①【入力】別紙_職員一覧!L14="","",①【入力】別紙_職員一覧!L14),IF('②【入力】別紙_職員一覧（変更）'!L14="","",'②【入力】別紙_職員一覧（変更）'!L14))</f>
        <v/>
      </c>
      <c r="M16" s="160" t="str">
        <f>IF(【入力シート】!T8="無",IF(①【入力】別紙_職員一覧!M14="","",①【入力】別紙_職員一覧!M14),IF('②【入力】別紙_職員一覧（変更）'!M14="","",'②【入力】別紙_職員一覧（変更）'!M14))</f>
        <v/>
      </c>
      <c r="N16" s="161" t="str">
        <f>IF(【入力シート】!U8="無",IF(①【入力】別紙_職員一覧!N14="","",①【入力】別紙_職員一覧!N14),IF('②【入力】別紙_職員一覧（変更）'!N14="","",'②【入力】別紙_職員一覧（変更）'!N14))</f>
        <v/>
      </c>
      <c r="O16" s="161" t="str">
        <f>IF(【入力シート】!V8="無",IF(①【入力】別紙_職員一覧!O14="","",①【入力】別紙_職員一覧!O14),IF('②【入力】別紙_職員一覧（変更）'!O14="","",'②【入力】別紙_職員一覧（変更）'!O14))</f>
        <v/>
      </c>
      <c r="P16" s="161" t="str">
        <f>IF(【入力シート】!W8="無",IF(①【入力】別紙_職員一覧!P14="","",①【入力】別紙_職員一覧!P14),IF('②【入力】別紙_職員一覧（変更）'!P14="","",'②【入力】別紙_職員一覧（変更）'!P14))</f>
        <v/>
      </c>
      <c r="Q16" s="160" t="str">
        <f>IF(【入力シート】!X8="無",IF(①【入力】別紙_職員一覧!Q14="","",①【入力】別紙_職員一覧!Q14),IF('②【入力】別紙_職員一覧（変更）'!Q14="","",'②【入力】別紙_職員一覧（変更）'!Q14))</f>
        <v/>
      </c>
      <c r="R16" s="162"/>
      <c r="U16" s="62"/>
    </row>
    <row r="17" spans="1:24" ht="18" customHeight="1">
      <c r="A17" s="45">
        <v>3</v>
      </c>
      <c r="B17" s="45" t="str">
        <f t="shared" si="0"/>
        <v/>
      </c>
      <c r="C17" s="46" t="str">
        <f>IF(【入力シート】!J9="無",IF(①【入力】別紙_職員一覧!C15="","",①【入力】別紙_職員一覧!C15),IF('②【入力】別紙_職員一覧（変更）'!C15="","",'②【入力】別紙_職員一覧（変更）'!C15))</f>
        <v/>
      </c>
      <c r="D17" s="46" t="str">
        <f>IF(【入力シート】!K9="無",IF(①【入力】別紙_職員一覧!D15="","",①【入力】別紙_職員一覧!D15),IF('②【入力】別紙_職員一覧（変更）'!D15="","",'②【入力】別紙_職員一覧（変更）'!D15))</f>
        <v/>
      </c>
      <c r="E17" s="46" t="str">
        <f>IF(【入力シート】!L9="無",IF(①【入力】別紙_職員一覧!E15="","",①【入力】別紙_職員一覧!E15),IF('②【入力】別紙_職員一覧（変更）'!E15="","",'②【入力】別紙_職員一覧（変更）'!E15))</f>
        <v/>
      </c>
      <c r="F17" s="46" t="str">
        <f>IF(【入力シート】!M9="無",IF(①【入力】別紙_職員一覧!F15="","",①【入力】別紙_職員一覧!F15),IF('②【入力】別紙_職員一覧（変更）'!F15="","",'②【入力】別紙_職員一覧（変更）'!F15))</f>
        <v/>
      </c>
      <c r="G17" s="156" t="str">
        <f>IF(【入力シート】!N9="無",IF(①【入力】別紙_職員一覧!G15="","",①【入力】別紙_職員一覧!G15),IF('②【入力】別紙_職員一覧（変更）'!G15="","",'②【入力】別紙_職員一覧（変更）'!G15))</f>
        <v/>
      </c>
      <c r="H17" s="156" t="str">
        <f>IF(【入力シート】!O9="無",IF(①【入力】別紙_職員一覧!H15="","",①【入力】別紙_職員一覧!H15),IF('②【入力】別紙_職員一覧（変更）'!H15="","",'②【入力】別紙_職員一覧（変更）'!H15))</f>
        <v/>
      </c>
      <c r="I17" s="157" t="str">
        <f>IF(【入力シート】!P9="無",IF(①【入力】別紙_職員一覧!I15="","",①【入力】別紙_職員一覧!I15),IF('②【入力】別紙_職員一覧（変更）'!I15="","",'②【入力】別紙_職員一覧（変更）'!I15))</f>
        <v/>
      </c>
      <c r="J17" s="158" t="str">
        <f>IF(【入力シート】!Q9="無",IF(①【入力】別紙_職員一覧!J15="","",①【入力】別紙_職員一覧!J15),IF('②【入力】別紙_職員一覧（変更）'!J15="","",'②【入力】別紙_職員一覧（変更）'!J15))</f>
        <v/>
      </c>
      <c r="K17" s="159" t="str">
        <f>IF(【入力シート】!R9="無",IF(①【入力】別紙_職員一覧!K15="","",①【入力】別紙_職員一覧!K15),IF('②【入力】別紙_職員一覧（変更）'!K15="","",'②【入力】別紙_職員一覧（変更）'!K15))</f>
        <v/>
      </c>
      <c r="L17" s="46" t="str">
        <f>IF(【入力シート】!S9="無",IF(①【入力】別紙_職員一覧!L15="","",①【入力】別紙_職員一覧!L15),IF('②【入力】別紙_職員一覧（変更）'!L15="","",'②【入力】別紙_職員一覧（変更）'!L15))</f>
        <v/>
      </c>
      <c r="M17" s="160" t="str">
        <f>IF(【入力シート】!T9="無",IF(①【入力】別紙_職員一覧!M15="","",①【入力】別紙_職員一覧!M15),IF('②【入力】別紙_職員一覧（変更）'!M15="","",'②【入力】別紙_職員一覧（変更）'!M15))</f>
        <v/>
      </c>
      <c r="N17" s="161" t="str">
        <f>IF(【入力シート】!U9="無",IF(①【入力】別紙_職員一覧!N15="","",①【入力】別紙_職員一覧!N15),IF('②【入力】別紙_職員一覧（変更）'!N15="","",'②【入力】別紙_職員一覧（変更）'!N15))</f>
        <v/>
      </c>
      <c r="O17" s="161" t="str">
        <f>IF(【入力シート】!V9="無",IF(①【入力】別紙_職員一覧!O15="","",①【入力】別紙_職員一覧!O15),IF('②【入力】別紙_職員一覧（変更）'!O15="","",'②【入力】別紙_職員一覧（変更）'!O15))</f>
        <v/>
      </c>
      <c r="P17" s="161" t="str">
        <f>IF(【入力シート】!W9="無",IF(①【入力】別紙_職員一覧!P15="","",①【入力】別紙_職員一覧!P15),IF('②【入力】別紙_職員一覧（変更）'!P15="","",'②【入力】別紙_職員一覧（変更）'!P15))</f>
        <v/>
      </c>
      <c r="Q17" s="160" t="str">
        <f>IF(【入力シート】!X9="無",IF(①【入力】別紙_職員一覧!Q15="","",①【入力】別紙_職員一覧!Q15),IF('②【入力】別紙_職員一覧（変更）'!Q15="","",'②【入力】別紙_職員一覧（変更）'!Q15))</f>
        <v/>
      </c>
      <c r="R17" s="162"/>
      <c r="U17" s="62"/>
    </row>
    <row r="18" spans="1:24" ht="18" customHeight="1">
      <c r="A18" s="45">
        <v>4</v>
      </c>
      <c r="B18" s="45" t="str">
        <f t="shared" si="0"/>
        <v/>
      </c>
      <c r="C18" s="46" t="str">
        <f>IF(【入力シート】!J10="無",IF(①【入力】別紙_職員一覧!C16="","",①【入力】別紙_職員一覧!C16),IF('②【入力】別紙_職員一覧（変更）'!C16="","",'②【入力】別紙_職員一覧（変更）'!C16))</f>
        <v/>
      </c>
      <c r="D18" s="46" t="str">
        <f>IF(【入力シート】!K10="無",IF(①【入力】別紙_職員一覧!D16="","",①【入力】別紙_職員一覧!D16),IF('②【入力】別紙_職員一覧（変更）'!D16="","",'②【入力】別紙_職員一覧（変更）'!D16))</f>
        <v/>
      </c>
      <c r="E18" s="46" t="str">
        <f>IF(【入力シート】!L10="無",IF(①【入力】別紙_職員一覧!E16="","",①【入力】別紙_職員一覧!E16),IF('②【入力】別紙_職員一覧（変更）'!E16="","",'②【入力】別紙_職員一覧（変更）'!E16))</f>
        <v/>
      </c>
      <c r="F18" s="46" t="str">
        <f>IF(【入力シート】!M10="無",IF(①【入力】別紙_職員一覧!F16="","",①【入力】別紙_職員一覧!F16),IF('②【入力】別紙_職員一覧（変更）'!F16="","",'②【入力】別紙_職員一覧（変更）'!F16))</f>
        <v/>
      </c>
      <c r="G18" s="156" t="str">
        <f>IF(【入力シート】!N10="無",IF(①【入力】別紙_職員一覧!G16="","",①【入力】別紙_職員一覧!G16),IF('②【入力】別紙_職員一覧（変更）'!G16="","",'②【入力】別紙_職員一覧（変更）'!G16))</f>
        <v/>
      </c>
      <c r="H18" s="156" t="str">
        <f>IF(【入力シート】!O10="無",IF(①【入力】別紙_職員一覧!H16="","",①【入力】別紙_職員一覧!H16),IF('②【入力】別紙_職員一覧（変更）'!H16="","",'②【入力】別紙_職員一覧（変更）'!H16))</f>
        <v/>
      </c>
      <c r="I18" s="157" t="str">
        <f>IF(【入力シート】!P10="無",IF(①【入力】別紙_職員一覧!I16="","",①【入力】別紙_職員一覧!I16),IF('②【入力】別紙_職員一覧（変更）'!I16="","",'②【入力】別紙_職員一覧（変更）'!I16))</f>
        <v/>
      </c>
      <c r="J18" s="158" t="str">
        <f>IF(【入力シート】!Q10="無",IF(①【入力】別紙_職員一覧!J16="","",①【入力】別紙_職員一覧!J16),IF('②【入力】別紙_職員一覧（変更）'!J16="","",'②【入力】別紙_職員一覧（変更）'!J16))</f>
        <v/>
      </c>
      <c r="K18" s="159" t="str">
        <f>IF(【入力シート】!R10="無",IF(①【入力】別紙_職員一覧!K16="","",①【入力】別紙_職員一覧!K16),IF('②【入力】別紙_職員一覧（変更）'!K16="","",'②【入力】別紙_職員一覧（変更）'!K16))</f>
        <v/>
      </c>
      <c r="L18" s="46" t="str">
        <f>IF(【入力シート】!S10="無",IF(①【入力】別紙_職員一覧!L16="","",①【入力】別紙_職員一覧!L16),IF('②【入力】別紙_職員一覧（変更）'!L16="","",'②【入力】別紙_職員一覧（変更）'!L16))</f>
        <v/>
      </c>
      <c r="M18" s="160" t="str">
        <f>IF(【入力シート】!T10="無",IF(①【入力】別紙_職員一覧!M16="","",①【入力】別紙_職員一覧!M16),IF('②【入力】別紙_職員一覧（変更）'!M16="","",'②【入力】別紙_職員一覧（変更）'!M16))</f>
        <v/>
      </c>
      <c r="N18" s="161" t="str">
        <f>IF(【入力シート】!U10="無",IF(①【入力】別紙_職員一覧!N16="","",①【入力】別紙_職員一覧!N16),IF('②【入力】別紙_職員一覧（変更）'!N16="","",'②【入力】別紙_職員一覧（変更）'!N16))</f>
        <v/>
      </c>
      <c r="O18" s="161" t="str">
        <f>IF(【入力シート】!V10="無",IF(①【入力】別紙_職員一覧!O16="","",①【入力】別紙_職員一覧!O16),IF('②【入力】別紙_職員一覧（変更）'!O16="","",'②【入力】別紙_職員一覧（変更）'!O16))</f>
        <v/>
      </c>
      <c r="P18" s="161" t="str">
        <f>IF(【入力シート】!W10="無",IF(①【入力】別紙_職員一覧!P16="","",①【入力】別紙_職員一覧!P16),IF('②【入力】別紙_職員一覧（変更）'!P16="","",'②【入力】別紙_職員一覧（変更）'!P16))</f>
        <v/>
      </c>
      <c r="Q18" s="160" t="str">
        <f>IF(【入力シート】!X10="無",IF(①【入力】別紙_職員一覧!Q16="","",①【入力】別紙_職員一覧!Q16),IF('②【入力】別紙_職員一覧（変更）'!Q16="","",'②【入力】別紙_職員一覧（変更）'!Q16))</f>
        <v/>
      </c>
      <c r="R18" s="162"/>
      <c r="U18" s="62"/>
    </row>
    <row r="19" spans="1:24" ht="18" customHeight="1">
      <c r="A19" s="45">
        <v>5</v>
      </c>
      <c r="B19" s="45" t="str">
        <f t="shared" si="0"/>
        <v/>
      </c>
      <c r="C19" s="46" t="str">
        <f>IF(【入力シート】!J11="無",IF(①【入力】別紙_職員一覧!C17="","",①【入力】別紙_職員一覧!C17),IF('②【入力】別紙_職員一覧（変更）'!C17="","",'②【入力】別紙_職員一覧（変更）'!C17))</f>
        <v/>
      </c>
      <c r="D19" s="46" t="str">
        <f>IF(【入力シート】!K11="無",IF(①【入力】別紙_職員一覧!D17="","",①【入力】別紙_職員一覧!D17),IF('②【入力】別紙_職員一覧（変更）'!D17="","",'②【入力】別紙_職員一覧（変更）'!D17))</f>
        <v/>
      </c>
      <c r="E19" s="46" t="str">
        <f>IF(【入力シート】!L11="無",IF(①【入力】別紙_職員一覧!E17="","",①【入力】別紙_職員一覧!E17),IF('②【入力】別紙_職員一覧（変更）'!E17="","",'②【入力】別紙_職員一覧（変更）'!E17))</f>
        <v/>
      </c>
      <c r="F19" s="46" t="str">
        <f>IF(【入力シート】!M11="無",IF(①【入力】別紙_職員一覧!F17="","",①【入力】別紙_職員一覧!F17),IF('②【入力】別紙_職員一覧（変更）'!F17="","",'②【入力】別紙_職員一覧（変更）'!F17))</f>
        <v/>
      </c>
      <c r="G19" s="156" t="str">
        <f>IF(【入力シート】!N11="無",IF(①【入力】別紙_職員一覧!G17="","",①【入力】別紙_職員一覧!G17),IF('②【入力】別紙_職員一覧（変更）'!G17="","",'②【入力】別紙_職員一覧（変更）'!G17))</f>
        <v/>
      </c>
      <c r="H19" s="156" t="str">
        <f>IF(【入力シート】!O11="無",IF(①【入力】別紙_職員一覧!H17="","",①【入力】別紙_職員一覧!H17),IF('②【入力】別紙_職員一覧（変更）'!H17="","",'②【入力】別紙_職員一覧（変更）'!H17))</f>
        <v/>
      </c>
      <c r="I19" s="157" t="str">
        <f>IF(【入力シート】!P11="無",IF(①【入力】別紙_職員一覧!I17="","",①【入力】別紙_職員一覧!I17),IF('②【入力】別紙_職員一覧（変更）'!I17="","",'②【入力】別紙_職員一覧（変更）'!I17))</f>
        <v/>
      </c>
      <c r="J19" s="158" t="str">
        <f>IF(【入力シート】!Q11="無",IF(①【入力】別紙_職員一覧!J17="","",①【入力】別紙_職員一覧!J17),IF('②【入力】別紙_職員一覧（変更）'!J17="","",'②【入力】別紙_職員一覧（変更）'!J17))</f>
        <v/>
      </c>
      <c r="K19" s="159" t="str">
        <f>IF(【入力シート】!R11="無",IF(①【入力】別紙_職員一覧!K17="","",①【入力】別紙_職員一覧!K17),IF('②【入力】別紙_職員一覧（変更）'!K17="","",'②【入力】別紙_職員一覧（変更）'!K17))</f>
        <v/>
      </c>
      <c r="L19" s="46" t="str">
        <f>IF(【入力シート】!S11="無",IF(①【入力】別紙_職員一覧!L17="","",①【入力】別紙_職員一覧!L17),IF('②【入力】別紙_職員一覧（変更）'!L17="","",'②【入力】別紙_職員一覧（変更）'!L17))</f>
        <v/>
      </c>
      <c r="M19" s="160" t="str">
        <f>IF(【入力シート】!T11="無",IF(①【入力】別紙_職員一覧!M17="","",①【入力】別紙_職員一覧!M17),IF('②【入力】別紙_職員一覧（変更）'!M17="","",'②【入力】別紙_職員一覧（変更）'!M17))</f>
        <v/>
      </c>
      <c r="N19" s="161" t="str">
        <f>IF(【入力シート】!U11="無",IF(①【入力】別紙_職員一覧!N17="","",①【入力】別紙_職員一覧!N17),IF('②【入力】別紙_職員一覧（変更）'!N17="","",'②【入力】別紙_職員一覧（変更）'!N17))</f>
        <v/>
      </c>
      <c r="O19" s="161" t="str">
        <f>IF(【入力シート】!V11="無",IF(①【入力】別紙_職員一覧!O17="","",①【入力】別紙_職員一覧!O17),IF('②【入力】別紙_職員一覧（変更）'!O17="","",'②【入力】別紙_職員一覧（変更）'!O17))</f>
        <v/>
      </c>
      <c r="P19" s="161" t="str">
        <f>IF(【入力シート】!W11="無",IF(①【入力】別紙_職員一覧!P17="","",①【入力】別紙_職員一覧!P17),IF('②【入力】別紙_職員一覧（変更）'!P17="","",'②【入力】別紙_職員一覧（変更）'!P17))</f>
        <v/>
      </c>
      <c r="Q19" s="160" t="str">
        <f>IF(【入力シート】!X11="無",IF(①【入力】別紙_職員一覧!Q17="","",①【入力】別紙_職員一覧!Q17),IF('②【入力】別紙_職員一覧（変更）'!Q17="","",'②【入力】別紙_職員一覧（変更）'!Q17))</f>
        <v/>
      </c>
      <c r="R19" s="162"/>
      <c r="U19" s="62"/>
    </row>
    <row r="20" spans="1:24" ht="18" customHeight="1">
      <c r="A20" s="45">
        <v>6</v>
      </c>
      <c r="B20" s="45" t="str">
        <f t="shared" si="0"/>
        <v/>
      </c>
      <c r="C20" s="46" t="str">
        <f>IF(【入力シート】!J12="無",IF(①【入力】別紙_職員一覧!C18="","",①【入力】別紙_職員一覧!C18),IF('②【入力】別紙_職員一覧（変更）'!C18="","",'②【入力】別紙_職員一覧（変更）'!C18))</f>
        <v/>
      </c>
      <c r="D20" s="46" t="str">
        <f>IF(【入力シート】!K12="無",IF(①【入力】別紙_職員一覧!D18="","",①【入力】別紙_職員一覧!D18),IF('②【入力】別紙_職員一覧（変更）'!D18="","",'②【入力】別紙_職員一覧（変更）'!D18))</f>
        <v/>
      </c>
      <c r="E20" s="46" t="str">
        <f>IF(【入力シート】!L12="無",IF(①【入力】別紙_職員一覧!E18="","",①【入力】別紙_職員一覧!E18),IF('②【入力】別紙_職員一覧（変更）'!E18="","",'②【入力】別紙_職員一覧（変更）'!E18))</f>
        <v/>
      </c>
      <c r="F20" s="46" t="str">
        <f>IF(【入力シート】!M12="無",IF(①【入力】別紙_職員一覧!F18="","",①【入力】別紙_職員一覧!F18),IF('②【入力】別紙_職員一覧（変更）'!F18="","",'②【入力】別紙_職員一覧（変更）'!F18))</f>
        <v/>
      </c>
      <c r="G20" s="156" t="str">
        <f>IF(【入力シート】!N12="無",IF(①【入力】別紙_職員一覧!G18="","",①【入力】別紙_職員一覧!G18),IF('②【入力】別紙_職員一覧（変更）'!G18="","",'②【入力】別紙_職員一覧（変更）'!G18))</f>
        <v/>
      </c>
      <c r="H20" s="156" t="str">
        <f>IF(【入力シート】!O12="無",IF(①【入力】別紙_職員一覧!H18="","",①【入力】別紙_職員一覧!H18),IF('②【入力】別紙_職員一覧（変更）'!H18="","",'②【入力】別紙_職員一覧（変更）'!H18))</f>
        <v/>
      </c>
      <c r="I20" s="157" t="str">
        <f>IF(【入力シート】!P12="無",IF(①【入力】別紙_職員一覧!I18="","",①【入力】別紙_職員一覧!I18),IF('②【入力】別紙_職員一覧（変更）'!I18="","",'②【入力】別紙_職員一覧（変更）'!I18))</f>
        <v/>
      </c>
      <c r="J20" s="158" t="str">
        <f>IF(【入力シート】!Q12="無",IF(①【入力】別紙_職員一覧!J18="","",①【入力】別紙_職員一覧!J18),IF('②【入力】別紙_職員一覧（変更）'!J18="","",'②【入力】別紙_職員一覧（変更）'!J18))</f>
        <v/>
      </c>
      <c r="K20" s="159" t="str">
        <f>IF(【入力シート】!R12="無",IF(①【入力】別紙_職員一覧!K18="","",①【入力】別紙_職員一覧!K18),IF('②【入力】別紙_職員一覧（変更）'!K18="","",'②【入力】別紙_職員一覧（変更）'!K18))</f>
        <v/>
      </c>
      <c r="L20" s="46" t="str">
        <f>IF(【入力シート】!S12="無",IF(①【入力】別紙_職員一覧!L18="","",①【入力】別紙_職員一覧!L18),IF('②【入力】別紙_職員一覧（変更）'!L18="","",'②【入力】別紙_職員一覧（変更）'!L18))</f>
        <v/>
      </c>
      <c r="M20" s="160" t="str">
        <f>IF(【入力シート】!T12="無",IF(①【入力】別紙_職員一覧!M18="","",①【入力】別紙_職員一覧!M18),IF('②【入力】別紙_職員一覧（変更）'!M18="","",'②【入力】別紙_職員一覧（変更）'!M18))</f>
        <v/>
      </c>
      <c r="N20" s="161" t="str">
        <f>IF(【入力シート】!U12="無",IF(①【入力】別紙_職員一覧!N18="","",①【入力】別紙_職員一覧!N18),IF('②【入力】別紙_職員一覧（変更）'!N18="","",'②【入力】別紙_職員一覧（変更）'!N18))</f>
        <v/>
      </c>
      <c r="O20" s="161" t="str">
        <f>IF(【入力シート】!V12="無",IF(①【入力】別紙_職員一覧!O18="","",①【入力】別紙_職員一覧!O18),IF('②【入力】別紙_職員一覧（変更）'!O18="","",'②【入力】別紙_職員一覧（変更）'!O18))</f>
        <v/>
      </c>
      <c r="P20" s="161" t="str">
        <f>IF(【入力シート】!W12="無",IF(①【入力】別紙_職員一覧!P18="","",①【入力】別紙_職員一覧!P18),IF('②【入力】別紙_職員一覧（変更）'!P18="","",'②【入力】別紙_職員一覧（変更）'!P18))</f>
        <v/>
      </c>
      <c r="Q20" s="160" t="str">
        <f>IF(【入力シート】!X12="無",IF(①【入力】別紙_職員一覧!Q18="","",①【入力】別紙_職員一覧!Q18),IF('②【入力】別紙_職員一覧（変更）'!Q18="","",'②【入力】別紙_職員一覧（変更）'!Q18))</f>
        <v/>
      </c>
      <c r="R20" s="162"/>
      <c r="U20" s="62"/>
    </row>
    <row r="21" spans="1:24" ht="18" customHeight="1">
      <c r="A21" s="45">
        <v>7</v>
      </c>
      <c r="B21" s="45" t="str">
        <f t="shared" si="0"/>
        <v/>
      </c>
      <c r="C21" s="46" t="str">
        <f>IF(【入力シート】!J13="無",IF(①【入力】別紙_職員一覧!C19="","",①【入力】別紙_職員一覧!C19),IF('②【入力】別紙_職員一覧（変更）'!C19="","",'②【入力】別紙_職員一覧（変更）'!C19))</f>
        <v/>
      </c>
      <c r="D21" s="46" t="str">
        <f>IF(【入力シート】!K13="無",IF(①【入力】別紙_職員一覧!D19="","",①【入力】別紙_職員一覧!D19),IF('②【入力】別紙_職員一覧（変更）'!D19="","",'②【入力】別紙_職員一覧（変更）'!D19))</f>
        <v/>
      </c>
      <c r="E21" s="46" t="str">
        <f>IF(【入力シート】!L13="無",IF(①【入力】別紙_職員一覧!E19="","",①【入力】別紙_職員一覧!E19),IF('②【入力】別紙_職員一覧（変更）'!E19="","",'②【入力】別紙_職員一覧（変更）'!E19))</f>
        <v/>
      </c>
      <c r="F21" s="46" t="str">
        <f>IF(【入力シート】!M13="無",IF(①【入力】別紙_職員一覧!F19="","",①【入力】別紙_職員一覧!F19),IF('②【入力】別紙_職員一覧（変更）'!F19="","",'②【入力】別紙_職員一覧（変更）'!F19))</f>
        <v/>
      </c>
      <c r="G21" s="156" t="str">
        <f>IF(【入力シート】!N13="無",IF(①【入力】別紙_職員一覧!G19="","",①【入力】別紙_職員一覧!G19),IF('②【入力】別紙_職員一覧（変更）'!G19="","",'②【入力】別紙_職員一覧（変更）'!G19))</f>
        <v/>
      </c>
      <c r="H21" s="156" t="str">
        <f>IF(【入力シート】!O13="無",IF(①【入力】別紙_職員一覧!H19="","",①【入力】別紙_職員一覧!H19),IF('②【入力】別紙_職員一覧（変更）'!H19="","",'②【入力】別紙_職員一覧（変更）'!H19))</f>
        <v/>
      </c>
      <c r="I21" s="157" t="str">
        <f>IF(【入力シート】!P13="無",IF(①【入力】別紙_職員一覧!I19="","",①【入力】別紙_職員一覧!I19),IF('②【入力】別紙_職員一覧（変更）'!I19="","",'②【入力】別紙_職員一覧（変更）'!I19))</f>
        <v/>
      </c>
      <c r="J21" s="158" t="str">
        <f>IF(【入力シート】!Q13="無",IF(①【入力】別紙_職員一覧!J19="","",①【入力】別紙_職員一覧!J19),IF('②【入力】別紙_職員一覧（変更）'!J19="","",'②【入力】別紙_職員一覧（変更）'!J19))</f>
        <v/>
      </c>
      <c r="K21" s="159" t="str">
        <f>IF(【入力シート】!R13="無",IF(①【入力】別紙_職員一覧!K19="","",①【入力】別紙_職員一覧!K19),IF('②【入力】別紙_職員一覧（変更）'!K19="","",'②【入力】別紙_職員一覧（変更）'!K19))</f>
        <v/>
      </c>
      <c r="L21" s="46" t="str">
        <f>IF(【入力シート】!S13="無",IF(①【入力】別紙_職員一覧!L19="","",①【入力】別紙_職員一覧!L19),IF('②【入力】別紙_職員一覧（変更）'!L19="","",'②【入力】別紙_職員一覧（変更）'!L19))</f>
        <v/>
      </c>
      <c r="M21" s="160" t="str">
        <f>IF(【入力シート】!T13="無",IF(①【入力】別紙_職員一覧!M19="","",①【入力】別紙_職員一覧!M19),IF('②【入力】別紙_職員一覧（変更）'!M19="","",'②【入力】別紙_職員一覧（変更）'!M19))</f>
        <v/>
      </c>
      <c r="N21" s="161" t="str">
        <f>IF(【入力シート】!U13="無",IF(①【入力】別紙_職員一覧!N19="","",①【入力】別紙_職員一覧!N19),IF('②【入力】別紙_職員一覧（変更）'!N19="","",'②【入力】別紙_職員一覧（変更）'!N19))</f>
        <v/>
      </c>
      <c r="O21" s="161" t="str">
        <f>IF(【入力シート】!V13="無",IF(①【入力】別紙_職員一覧!O19="","",①【入力】別紙_職員一覧!O19),IF('②【入力】別紙_職員一覧（変更）'!O19="","",'②【入力】別紙_職員一覧（変更）'!O19))</f>
        <v/>
      </c>
      <c r="P21" s="161" t="str">
        <f>IF(【入力シート】!W13="無",IF(①【入力】別紙_職員一覧!P19="","",①【入力】別紙_職員一覧!P19),IF('②【入力】別紙_職員一覧（変更）'!P19="","",'②【入力】別紙_職員一覧（変更）'!P19))</f>
        <v/>
      </c>
      <c r="Q21" s="160" t="str">
        <f>IF(【入力シート】!X13="無",IF(①【入力】別紙_職員一覧!Q19="","",①【入力】別紙_職員一覧!Q19),IF('②【入力】別紙_職員一覧（変更）'!Q19="","",'②【入力】別紙_職員一覧（変更）'!Q19))</f>
        <v/>
      </c>
      <c r="R21" s="162"/>
      <c r="U21" s="62"/>
    </row>
    <row r="22" spans="1:24" ht="18" customHeight="1">
      <c r="A22" s="45">
        <v>8</v>
      </c>
      <c r="B22" s="45" t="str">
        <f t="shared" si="0"/>
        <v/>
      </c>
      <c r="C22" s="46" t="str">
        <f>IF(【入力シート】!J14="無",IF(①【入力】別紙_職員一覧!C20="","",①【入力】別紙_職員一覧!C20),IF('②【入力】別紙_職員一覧（変更）'!C20="","",'②【入力】別紙_職員一覧（変更）'!C20))</f>
        <v/>
      </c>
      <c r="D22" s="46" t="str">
        <f>IF(【入力シート】!K14="無",IF(①【入力】別紙_職員一覧!D20="","",①【入力】別紙_職員一覧!D20),IF('②【入力】別紙_職員一覧（変更）'!D20="","",'②【入力】別紙_職員一覧（変更）'!D20))</f>
        <v/>
      </c>
      <c r="E22" s="46" t="str">
        <f>IF(【入力シート】!L14="無",IF(①【入力】別紙_職員一覧!E20="","",①【入力】別紙_職員一覧!E20),IF('②【入力】別紙_職員一覧（変更）'!E20="","",'②【入力】別紙_職員一覧（変更）'!E20))</f>
        <v/>
      </c>
      <c r="F22" s="46" t="str">
        <f>IF(【入力シート】!M14="無",IF(①【入力】別紙_職員一覧!F20="","",①【入力】別紙_職員一覧!F20),IF('②【入力】別紙_職員一覧（変更）'!F20="","",'②【入力】別紙_職員一覧（変更）'!F20))</f>
        <v/>
      </c>
      <c r="G22" s="156" t="str">
        <f>IF(【入力シート】!N14="無",IF(①【入力】別紙_職員一覧!G20="","",①【入力】別紙_職員一覧!G20),IF('②【入力】別紙_職員一覧（変更）'!G20="","",'②【入力】別紙_職員一覧（変更）'!G20))</f>
        <v/>
      </c>
      <c r="H22" s="156" t="str">
        <f>IF(【入力シート】!O14="無",IF(①【入力】別紙_職員一覧!H20="","",①【入力】別紙_職員一覧!H20),IF('②【入力】別紙_職員一覧（変更）'!H20="","",'②【入力】別紙_職員一覧（変更）'!H20))</f>
        <v/>
      </c>
      <c r="I22" s="157" t="str">
        <f>IF(【入力シート】!P14="無",IF(①【入力】別紙_職員一覧!I20="","",①【入力】別紙_職員一覧!I20),IF('②【入力】別紙_職員一覧（変更）'!I20="","",'②【入力】別紙_職員一覧（変更）'!I20))</f>
        <v/>
      </c>
      <c r="J22" s="158" t="str">
        <f>IF(【入力シート】!Q14="無",IF(①【入力】別紙_職員一覧!J20="","",①【入力】別紙_職員一覧!J20),IF('②【入力】別紙_職員一覧（変更）'!J20="","",'②【入力】別紙_職員一覧（変更）'!J20))</f>
        <v/>
      </c>
      <c r="K22" s="159" t="str">
        <f>IF(【入力シート】!R14="無",IF(①【入力】別紙_職員一覧!K20="","",①【入力】別紙_職員一覧!K20),IF('②【入力】別紙_職員一覧（変更）'!K20="","",'②【入力】別紙_職員一覧（変更）'!K20))</f>
        <v/>
      </c>
      <c r="L22" s="46" t="str">
        <f>IF(【入力シート】!S14="無",IF(①【入力】別紙_職員一覧!L20="","",①【入力】別紙_職員一覧!L20),IF('②【入力】別紙_職員一覧（変更）'!L20="","",'②【入力】別紙_職員一覧（変更）'!L20))</f>
        <v/>
      </c>
      <c r="M22" s="160" t="str">
        <f>IF(【入力シート】!T14="無",IF(①【入力】別紙_職員一覧!M20="","",①【入力】別紙_職員一覧!M20),IF('②【入力】別紙_職員一覧（変更）'!M20="","",'②【入力】別紙_職員一覧（変更）'!M20))</f>
        <v/>
      </c>
      <c r="N22" s="161" t="str">
        <f>IF(【入力シート】!U14="無",IF(①【入力】別紙_職員一覧!N20="","",①【入力】別紙_職員一覧!N20),IF('②【入力】別紙_職員一覧（変更）'!N20="","",'②【入力】別紙_職員一覧（変更）'!N20))</f>
        <v/>
      </c>
      <c r="O22" s="161" t="str">
        <f>IF(【入力シート】!V14="無",IF(①【入力】別紙_職員一覧!O20="","",①【入力】別紙_職員一覧!O20),IF('②【入力】別紙_職員一覧（変更）'!O20="","",'②【入力】別紙_職員一覧（変更）'!O20))</f>
        <v/>
      </c>
      <c r="P22" s="161" t="str">
        <f>IF(【入力シート】!W14="無",IF(①【入力】別紙_職員一覧!P20="","",①【入力】別紙_職員一覧!P20),IF('②【入力】別紙_職員一覧（変更）'!P20="","",'②【入力】別紙_職員一覧（変更）'!P20))</f>
        <v/>
      </c>
      <c r="Q22" s="160" t="str">
        <f>IF(【入力シート】!X14="無",IF(①【入力】別紙_職員一覧!Q20="","",①【入力】別紙_職員一覧!Q20),IF('②【入力】別紙_職員一覧（変更）'!Q20="","",'②【入力】別紙_職員一覧（変更）'!Q20))</f>
        <v/>
      </c>
      <c r="R22" s="162"/>
      <c r="U22" s="62"/>
    </row>
    <row r="23" spans="1:24" ht="18" customHeight="1">
      <c r="A23" s="45">
        <v>9</v>
      </c>
      <c r="B23" s="45" t="str">
        <f t="shared" si="0"/>
        <v/>
      </c>
      <c r="C23" s="46" t="str">
        <f>IF(【入力シート】!J15="無",IF(①【入力】別紙_職員一覧!C21="","",①【入力】別紙_職員一覧!C21),IF('②【入力】別紙_職員一覧（変更）'!C21="","",'②【入力】別紙_職員一覧（変更）'!C21))</f>
        <v/>
      </c>
      <c r="D23" s="46" t="str">
        <f>IF(【入力シート】!K15="無",IF(①【入力】別紙_職員一覧!D21="","",①【入力】別紙_職員一覧!D21),IF('②【入力】別紙_職員一覧（変更）'!D21="","",'②【入力】別紙_職員一覧（変更）'!D21))</f>
        <v/>
      </c>
      <c r="E23" s="46" t="str">
        <f>IF(【入力シート】!L15="無",IF(①【入力】別紙_職員一覧!E21="","",①【入力】別紙_職員一覧!E21),IF('②【入力】別紙_職員一覧（変更）'!E21="","",'②【入力】別紙_職員一覧（変更）'!E21))</f>
        <v/>
      </c>
      <c r="F23" s="46" t="str">
        <f>IF(【入力シート】!M15="無",IF(①【入力】別紙_職員一覧!F21="","",①【入力】別紙_職員一覧!F21),IF('②【入力】別紙_職員一覧（変更）'!F21="","",'②【入力】別紙_職員一覧（変更）'!F21))</f>
        <v/>
      </c>
      <c r="G23" s="156" t="str">
        <f>IF(【入力シート】!N15="無",IF(①【入力】別紙_職員一覧!G21="","",①【入力】別紙_職員一覧!G21),IF('②【入力】別紙_職員一覧（変更）'!G21="","",'②【入力】別紙_職員一覧（変更）'!G21))</f>
        <v/>
      </c>
      <c r="H23" s="156" t="str">
        <f>IF(【入力シート】!O15="無",IF(①【入力】別紙_職員一覧!H21="","",①【入力】別紙_職員一覧!H21),IF('②【入力】別紙_職員一覧（変更）'!H21="","",'②【入力】別紙_職員一覧（変更）'!H21))</f>
        <v/>
      </c>
      <c r="I23" s="157" t="str">
        <f>IF(【入力シート】!P15="無",IF(①【入力】別紙_職員一覧!I21="","",①【入力】別紙_職員一覧!I21),IF('②【入力】別紙_職員一覧（変更）'!I21="","",'②【入力】別紙_職員一覧（変更）'!I21))</f>
        <v/>
      </c>
      <c r="J23" s="158" t="str">
        <f>IF(【入力シート】!Q15="無",IF(①【入力】別紙_職員一覧!J21="","",①【入力】別紙_職員一覧!J21),IF('②【入力】別紙_職員一覧（変更）'!J21="","",'②【入力】別紙_職員一覧（変更）'!J21))</f>
        <v/>
      </c>
      <c r="K23" s="159" t="str">
        <f>IF(【入力シート】!R15="無",IF(①【入力】別紙_職員一覧!K21="","",①【入力】別紙_職員一覧!K21),IF('②【入力】別紙_職員一覧（変更）'!K21="","",'②【入力】別紙_職員一覧（変更）'!K21))</f>
        <v/>
      </c>
      <c r="L23" s="46" t="str">
        <f>IF(【入力シート】!S15="無",IF(①【入力】別紙_職員一覧!L21="","",①【入力】別紙_職員一覧!L21),IF('②【入力】別紙_職員一覧（変更）'!L21="","",'②【入力】別紙_職員一覧（変更）'!L21))</f>
        <v/>
      </c>
      <c r="M23" s="160" t="str">
        <f>IF(【入力シート】!T15="無",IF(①【入力】別紙_職員一覧!M21="","",①【入力】別紙_職員一覧!M21),IF('②【入力】別紙_職員一覧（変更）'!M21="","",'②【入力】別紙_職員一覧（変更）'!M21))</f>
        <v/>
      </c>
      <c r="N23" s="161" t="str">
        <f>IF(【入力シート】!U15="無",IF(①【入力】別紙_職員一覧!N21="","",①【入力】別紙_職員一覧!N21),IF('②【入力】別紙_職員一覧（変更）'!N21="","",'②【入力】別紙_職員一覧（変更）'!N21))</f>
        <v/>
      </c>
      <c r="O23" s="161" t="str">
        <f>IF(【入力シート】!V15="無",IF(①【入力】別紙_職員一覧!O21="","",①【入力】別紙_職員一覧!O21),IF('②【入力】別紙_職員一覧（変更）'!O21="","",'②【入力】別紙_職員一覧（変更）'!O21))</f>
        <v/>
      </c>
      <c r="P23" s="161" t="str">
        <f>IF(【入力シート】!W15="無",IF(①【入力】別紙_職員一覧!P21="","",①【入力】別紙_職員一覧!P21),IF('②【入力】別紙_職員一覧（変更）'!P21="","",'②【入力】別紙_職員一覧（変更）'!P21))</f>
        <v/>
      </c>
      <c r="Q23" s="160" t="str">
        <f>IF(【入力シート】!X15="無",IF(①【入力】別紙_職員一覧!Q21="","",①【入力】別紙_職員一覧!Q21),IF('②【入力】別紙_職員一覧（変更）'!Q21="","",'②【入力】別紙_職員一覧（変更）'!Q21))</f>
        <v/>
      </c>
      <c r="R23" s="162"/>
      <c r="U23" s="62"/>
    </row>
    <row r="24" spans="1:24" ht="18" customHeight="1">
      <c r="A24" s="45">
        <v>10</v>
      </c>
      <c r="B24" s="45" t="str">
        <f t="shared" si="0"/>
        <v/>
      </c>
      <c r="C24" s="46" t="str">
        <f>IF(【入力シート】!J16="無",IF(①【入力】別紙_職員一覧!C22="","",①【入力】別紙_職員一覧!C22),IF('②【入力】別紙_職員一覧（変更）'!C22="","",'②【入力】別紙_職員一覧（変更）'!C22))</f>
        <v/>
      </c>
      <c r="D24" s="46" t="str">
        <f>IF(【入力シート】!K16="無",IF(①【入力】別紙_職員一覧!D22="","",①【入力】別紙_職員一覧!D22),IF('②【入力】別紙_職員一覧（変更）'!D22="","",'②【入力】別紙_職員一覧（変更）'!D22))</f>
        <v/>
      </c>
      <c r="E24" s="46" t="str">
        <f>IF(【入力シート】!L16="無",IF(①【入力】別紙_職員一覧!E22="","",①【入力】別紙_職員一覧!E22),IF('②【入力】別紙_職員一覧（変更）'!E22="","",'②【入力】別紙_職員一覧（変更）'!E22))</f>
        <v/>
      </c>
      <c r="F24" s="46" t="str">
        <f>IF(【入力シート】!M16="無",IF(①【入力】別紙_職員一覧!F22="","",①【入力】別紙_職員一覧!F22),IF('②【入力】別紙_職員一覧（変更）'!F22="","",'②【入力】別紙_職員一覧（変更）'!F22))</f>
        <v/>
      </c>
      <c r="G24" s="156" t="str">
        <f>IF(【入力シート】!N16="無",IF(①【入力】別紙_職員一覧!G22="","",①【入力】別紙_職員一覧!G22),IF('②【入力】別紙_職員一覧（変更）'!G22="","",'②【入力】別紙_職員一覧（変更）'!G22))</f>
        <v/>
      </c>
      <c r="H24" s="156" t="str">
        <f>IF(【入力シート】!O16="無",IF(①【入力】別紙_職員一覧!H22="","",①【入力】別紙_職員一覧!H22),IF('②【入力】別紙_職員一覧（変更）'!H22="","",'②【入力】別紙_職員一覧（変更）'!H22))</f>
        <v/>
      </c>
      <c r="I24" s="157" t="str">
        <f>IF(【入力シート】!P16="無",IF(①【入力】別紙_職員一覧!I22="","",①【入力】別紙_職員一覧!I22),IF('②【入力】別紙_職員一覧（変更）'!I22="","",'②【入力】別紙_職員一覧（変更）'!I22))</f>
        <v/>
      </c>
      <c r="J24" s="158" t="str">
        <f>IF(【入力シート】!Q16="無",IF(①【入力】別紙_職員一覧!J22="","",①【入力】別紙_職員一覧!J22),IF('②【入力】別紙_職員一覧（変更）'!J22="","",'②【入力】別紙_職員一覧（変更）'!J22))</f>
        <v/>
      </c>
      <c r="K24" s="159" t="str">
        <f>IF(【入力シート】!R16="無",IF(①【入力】別紙_職員一覧!K22="","",①【入力】別紙_職員一覧!K22),IF('②【入力】別紙_職員一覧（変更）'!K22="","",'②【入力】別紙_職員一覧（変更）'!K22))</f>
        <v/>
      </c>
      <c r="L24" s="46" t="str">
        <f>IF(【入力シート】!S16="無",IF(①【入力】別紙_職員一覧!L22="","",①【入力】別紙_職員一覧!L22),IF('②【入力】別紙_職員一覧（変更）'!L22="","",'②【入力】別紙_職員一覧（変更）'!L22))</f>
        <v/>
      </c>
      <c r="M24" s="160" t="str">
        <f>IF(【入力シート】!T16="無",IF(①【入力】別紙_職員一覧!M22="","",①【入力】別紙_職員一覧!M22),IF('②【入力】別紙_職員一覧（変更）'!M22="","",'②【入力】別紙_職員一覧（変更）'!M22))</f>
        <v/>
      </c>
      <c r="N24" s="161" t="str">
        <f>IF(【入力シート】!U16="無",IF(①【入力】別紙_職員一覧!N22="","",①【入力】別紙_職員一覧!N22),IF('②【入力】別紙_職員一覧（変更）'!N22="","",'②【入力】別紙_職員一覧（変更）'!N22))</f>
        <v/>
      </c>
      <c r="O24" s="161" t="str">
        <f>IF(【入力シート】!V16="無",IF(①【入力】別紙_職員一覧!O22="","",①【入力】別紙_職員一覧!O22),IF('②【入力】別紙_職員一覧（変更）'!O22="","",'②【入力】別紙_職員一覧（変更）'!O22))</f>
        <v/>
      </c>
      <c r="P24" s="161" t="str">
        <f>IF(【入力シート】!W16="無",IF(①【入力】別紙_職員一覧!P22="","",①【入力】別紙_職員一覧!P22),IF('②【入力】別紙_職員一覧（変更）'!P22="","",'②【入力】別紙_職員一覧（変更）'!P22))</f>
        <v/>
      </c>
      <c r="Q24" s="160" t="str">
        <f>IF(【入力シート】!X16="無",IF(①【入力】別紙_職員一覧!Q22="","",①【入力】別紙_職員一覧!Q22),IF('②【入力】別紙_職員一覧（変更）'!Q22="","",'②【入力】別紙_職員一覧（変更）'!Q22))</f>
        <v/>
      </c>
      <c r="R24" s="162"/>
      <c r="U24" s="62"/>
    </row>
    <row r="25" spans="1:24" ht="18" customHeight="1">
      <c r="A25" s="45">
        <v>11</v>
      </c>
      <c r="B25" s="45" t="str">
        <f t="shared" si="0"/>
        <v/>
      </c>
      <c r="C25" s="46" t="str">
        <f>IF(【入力シート】!J17="無",IF(①【入力】別紙_職員一覧!C23="","",①【入力】別紙_職員一覧!C23),IF('②【入力】別紙_職員一覧（変更）'!C23="","",'②【入力】別紙_職員一覧（変更）'!C23))</f>
        <v/>
      </c>
      <c r="D25" s="46" t="str">
        <f>IF(【入力シート】!K17="無",IF(①【入力】別紙_職員一覧!D23="","",①【入力】別紙_職員一覧!D23),IF('②【入力】別紙_職員一覧（変更）'!D23="","",'②【入力】別紙_職員一覧（変更）'!D23))</f>
        <v/>
      </c>
      <c r="E25" s="46" t="str">
        <f>IF(【入力シート】!L17="無",IF(①【入力】別紙_職員一覧!E23="","",①【入力】別紙_職員一覧!E23),IF('②【入力】別紙_職員一覧（変更）'!E23="","",'②【入力】別紙_職員一覧（変更）'!E23))</f>
        <v/>
      </c>
      <c r="F25" s="46" t="str">
        <f>IF(【入力シート】!M17="無",IF(①【入力】別紙_職員一覧!F23="","",①【入力】別紙_職員一覧!F23),IF('②【入力】別紙_職員一覧（変更）'!F23="","",'②【入力】別紙_職員一覧（変更）'!F23))</f>
        <v/>
      </c>
      <c r="G25" s="156" t="str">
        <f>IF(【入力シート】!N17="無",IF(①【入力】別紙_職員一覧!G23="","",①【入力】別紙_職員一覧!G23),IF('②【入力】別紙_職員一覧（変更）'!G23="","",'②【入力】別紙_職員一覧（変更）'!G23))</f>
        <v/>
      </c>
      <c r="H25" s="156" t="str">
        <f>IF(【入力シート】!O17="無",IF(①【入力】別紙_職員一覧!H23="","",①【入力】別紙_職員一覧!H23),IF('②【入力】別紙_職員一覧（変更）'!H23="","",'②【入力】別紙_職員一覧（変更）'!H23))</f>
        <v/>
      </c>
      <c r="I25" s="157" t="str">
        <f>IF(【入力シート】!P17="無",IF(①【入力】別紙_職員一覧!I23="","",①【入力】別紙_職員一覧!I23),IF('②【入力】別紙_職員一覧（変更）'!I23="","",'②【入力】別紙_職員一覧（変更）'!I23))</f>
        <v/>
      </c>
      <c r="J25" s="158" t="str">
        <f>IF(【入力シート】!Q17="無",IF(①【入力】別紙_職員一覧!J23="","",①【入力】別紙_職員一覧!J23),IF('②【入力】別紙_職員一覧（変更）'!J23="","",'②【入力】別紙_職員一覧（変更）'!J23))</f>
        <v/>
      </c>
      <c r="K25" s="159" t="str">
        <f>IF(【入力シート】!R17="無",IF(①【入力】別紙_職員一覧!K23="","",①【入力】別紙_職員一覧!K23),IF('②【入力】別紙_職員一覧（変更）'!K23="","",'②【入力】別紙_職員一覧（変更）'!K23))</f>
        <v/>
      </c>
      <c r="L25" s="46" t="str">
        <f>IF(【入力シート】!S17="無",IF(①【入力】別紙_職員一覧!L23="","",①【入力】別紙_職員一覧!L23),IF('②【入力】別紙_職員一覧（変更）'!L23="","",'②【入力】別紙_職員一覧（変更）'!L23))</f>
        <v/>
      </c>
      <c r="M25" s="160" t="str">
        <f>IF(【入力シート】!T17="無",IF(①【入力】別紙_職員一覧!M23="","",①【入力】別紙_職員一覧!M23),IF('②【入力】別紙_職員一覧（変更）'!M23="","",'②【入力】別紙_職員一覧（変更）'!M23))</f>
        <v/>
      </c>
      <c r="N25" s="161" t="str">
        <f>IF(【入力シート】!U17="無",IF(①【入力】別紙_職員一覧!N23="","",①【入力】別紙_職員一覧!N23),IF('②【入力】別紙_職員一覧（変更）'!N23="","",'②【入力】別紙_職員一覧（変更）'!N23))</f>
        <v/>
      </c>
      <c r="O25" s="161" t="str">
        <f>IF(【入力シート】!V17="無",IF(①【入力】別紙_職員一覧!O23="","",①【入力】別紙_職員一覧!O23),IF('②【入力】別紙_職員一覧（変更）'!O23="","",'②【入力】別紙_職員一覧（変更）'!O23))</f>
        <v/>
      </c>
      <c r="P25" s="161" t="str">
        <f>IF(【入力シート】!W17="無",IF(①【入力】別紙_職員一覧!P23="","",①【入力】別紙_職員一覧!P23),IF('②【入力】別紙_職員一覧（変更）'!P23="","",'②【入力】別紙_職員一覧（変更）'!P23))</f>
        <v/>
      </c>
      <c r="Q25" s="160" t="str">
        <f>IF(【入力シート】!X17="無",IF(①【入力】別紙_職員一覧!Q23="","",①【入力】別紙_職員一覧!Q23),IF('②【入力】別紙_職員一覧（変更）'!Q23="","",'②【入力】別紙_職員一覧（変更）'!Q23))</f>
        <v/>
      </c>
      <c r="R25" s="162"/>
      <c r="U25" s="62"/>
    </row>
    <row r="26" spans="1:24" ht="18" customHeight="1">
      <c r="A26" s="45">
        <v>12</v>
      </c>
      <c r="B26" s="45" t="str">
        <f t="shared" si="0"/>
        <v/>
      </c>
      <c r="C26" s="46" t="str">
        <f>IF(【入力シート】!J18="無",IF(①【入力】別紙_職員一覧!C24="","",①【入力】別紙_職員一覧!C24),IF('②【入力】別紙_職員一覧（変更）'!C24="","",'②【入力】別紙_職員一覧（変更）'!C24))</f>
        <v/>
      </c>
      <c r="D26" s="46" t="str">
        <f>IF(【入力シート】!K18="無",IF(①【入力】別紙_職員一覧!D24="","",①【入力】別紙_職員一覧!D24),IF('②【入力】別紙_職員一覧（変更）'!D24="","",'②【入力】別紙_職員一覧（変更）'!D24))</f>
        <v/>
      </c>
      <c r="E26" s="46" t="str">
        <f>IF(【入力シート】!L18="無",IF(①【入力】別紙_職員一覧!E24="","",①【入力】別紙_職員一覧!E24),IF('②【入力】別紙_職員一覧（変更）'!E24="","",'②【入力】別紙_職員一覧（変更）'!E24))</f>
        <v/>
      </c>
      <c r="F26" s="46" t="str">
        <f>IF(【入力シート】!M18="無",IF(①【入力】別紙_職員一覧!F24="","",①【入力】別紙_職員一覧!F24),IF('②【入力】別紙_職員一覧（変更）'!F24="","",'②【入力】別紙_職員一覧（変更）'!F24))</f>
        <v/>
      </c>
      <c r="G26" s="156" t="str">
        <f>IF(【入力シート】!N18="無",IF(①【入力】別紙_職員一覧!G24="","",①【入力】別紙_職員一覧!G24),IF('②【入力】別紙_職員一覧（変更）'!G24="","",'②【入力】別紙_職員一覧（変更）'!G24))</f>
        <v/>
      </c>
      <c r="H26" s="156" t="str">
        <f>IF(【入力シート】!O18="無",IF(①【入力】別紙_職員一覧!H24="","",①【入力】別紙_職員一覧!H24),IF('②【入力】別紙_職員一覧（変更）'!H24="","",'②【入力】別紙_職員一覧（変更）'!H24))</f>
        <v/>
      </c>
      <c r="I26" s="157" t="str">
        <f>IF(【入力シート】!P18="無",IF(①【入力】別紙_職員一覧!I24="","",①【入力】別紙_職員一覧!I24),IF('②【入力】別紙_職員一覧（変更）'!I24="","",'②【入力】別紙_職員一覧（変更）'!I24))</f>
        <v/>
      </c>
      <c r="J26" s="158" t="str">
        <f>IF(【入力シート】!Q18="無",IF(①【入力】別紙_職員一覧!J24="","",①【入力】別紙_職員一覧!J24),IF('②【入力】別紙_職員一覧（変更）'!J24="","",'②【入力】別紙_職員一覧（変更）'!J24))</f>
        <v/>
      </c>
      <c r="K26" s="159" t="str">
        <f>IF(【入力シート】!R18="無",IF(①【入力】別紙_職員一覧!K24="","",①【入力】別紙_職員一覧!K24),IF('②【入力】別紙_職員一覧（変更）'!K24="","",'②【入力】別紙_職員一覧（変更）'!K24))</f>
        <v/>
      </c>
      <c r="L26" s="46" t="str">
        <f>IF(【入力シート】!S18="無",IF(①【入力】別紙_職員一覧!L24="","",①【入力】別紙_職員一覧!L24),IF('②【入力】別紙_職員一覧（変更）'!L24="","",'②【入力】別紙_職員一覧（変更）'!L24))</f>
        <v/>
      </c>
      <c r="M26" s="160" t="str">
        <f>IF(【入力シート】!T18="無",IF(①【入力】別紙_職員一覧!M24="","",①【入力】別紙_職員一覧!M24),IF('②【入力】別紙_職員一覧（変更）'!M24="","",'②【入力】別紙_職員一覧（変更）'!M24))</f>
        <v/>
      </c>
      <c r="N26" s="161" t="str">
        <f>IF(【入力シート】!U18="無",IF(①【入力】別紙_職員一覧!N24="","",①【入力】別紙_職員一覧!N24),IF('②【入力】別紙_職員一覧（変更）'!N24="","",'②【入力】別紙_職員一覧（変更）'!N24))</f>
        <v/>
      </c>
      <c r="O26" s="161" t="str">
        <f>IF(【入力シート】!V18="無",IF(①【入力】別紙_職員一覧!O24="","",①【入力】別紙_職員一覧!O24),IF('②【入力】別紙_職員一覧（変更）'!O24="","",'②【入力】別紙_職員一覧（変更）'!O24))</f>
        <v/>
      </c>
      <c r="P26" s="161" t="str">
        <f>IF(【入力シート】!W18="無",IF(①【入力】別紙_職員一覧!P24="","",①【入力】別紙_職員一覧!P24),IF('②【入力】別紙_職員一覧（変更）'!P24="","",'②【入力】別紙_職員一覧（変更）'!P24))</f>
        <v/>
      </c>
      <c r="Q26" s="160" t="str">
        <f>IF(【入力シート】!X18="無",IF(①【入力】別紙_職員一覧!Q24="","",①【入力】別紙_職員一覧!Q24),IF('②【入力】別紙_職員一覧（変更）'!Q24="","",'②【入力】別紙_職員一覧（変更）'!Q24))</f>
        <v/>
      </c>
      <c r="R26" s="162"/>
      <c r="U26" s="62"/>
      <c r="X26" s="58"/>
    </row>
    <row r="27" spans="1:24" ht="18" customHeight="1">
      <c r="A27" s="45">
        <v>13</v>
      </c>
      <c r="B27" s="45" t="str">
        <f t="shared" si="0"/>
        <v/>
      </c>
      <c r="C27" s="46" t="str">
        <f>IF(【入力シート】!J19="無",IF(①【入力】別紙_職員一覧!C25="","",①【入力】別紙_職員一覧!C25),IF('②【入力】別紙_職員一覧（変更）'!C25="","",'②【入力】別紙_職員一覧（変更）'!C25))</f>
        <v/>
      </c>
      <c r="D27" s="46" t="str">
        <f>IF(【入力シート】!K19="無",IF(①【入力】別紙_職員一覧!D25="","",①【入力】別紙_職員一覧!D25),IF('②【入力】別紙_職員一覧（変更）'!D25="","",'②【入力】別紙_職員一覧（変更）'!D25))</f>
        <v/>
      </c>
      <c r="E27" s="46" t="str">
        <f>IF(【入力シート】!L19="無",IF(①【入力】別紙_職員一覧!E25="","",①【入力】別紙_職員一覧!E25),IF('②【入力】別紙_職員一覧（変更）'!E25="","",'②【入力】別紙_職員一覧（変更）'!E25))</f>
        <v/>
      </c>
      <c r="F27" s="46" t="str">
        <f>IF(【入力シート】!M19="無",IF(①【入力】別紙_職員一覧!F25="","",①【入力】別紙_職員一覧!F25),IF('②【入力】別紙_職員一覧（変更）'!F25="","",'②【入力】別紙_職員一覧（変更）'!F25))</f>
        <v/>
      </c>
      <c r="G27" s="156" t="str">
        <f>IF(【入力シート】!N19="無",IF(①【入力】別紙_職員一覧!G25="","",①【入力】別紙_職員一覧!G25),IF('②【入力】別紙_職員一覧（変更）'!G25="","",'②【入力】別紙_職員一覧（変更）'!G25))</f>
        <v/>
      </c>
      <c r="H27" s="156" t="str">
        <f>IF(【入力シート】!O19="無",IF(①【入力】別紙_職員一覧!H25="","",①【入力】別紙_職員一覧!H25),IF('②【入力】別紙_職員一覧（変更）'!H25="","",'②【入力】別紙_職員一覧（変更）'!H25))</f>
        <v/>
      </c>
      <c r="I27" s="157" t="str">
        <f>IF(【入力シート】!P19="無",IF(①【入力】別紙_職員一覧!I25="","",①【入力】別紙_職員一覧!I25),IF('②【入力】別紙_職員一覧（変更）'!I25="","",'②【入力】別紙_職員一覧（変更）'!I25))</f>
        <v/>
      </c>
      <c r="J27" s="158" t="str">
        <f>IF(【入力シート】!Q19="無",IF(①【入力】別紙_職員一覧!J25="","",①【入力】別紙_職員一覧!J25),IF('②【入力】別紙_職員一覧（変更）'!J25="","",'②【入力】別紙_職員一覧（変更）'!J25))</f>
        <v/>
      </c>
      <c r="K27" s="159" t="str">
        <f>IF(【入力シート】!R19="無",IF(①【入力】別紙_職員一覧!K25="","",①【入力】別紙_職員一覧!K25),IF('②【入力】別紙_職員一覧（変更）'!K25="","",'②【入力】別紙_職員一覧（変更）'!K25))</f>
        <v/>
      </c>
      <c r="L27" s="46" t="str">
        <f>IF(【入力シート】!S19="無",IF(①【入力】別紙_職員一覧!L25="","",①【入力】別紙_職員一覧!L25),IF('②【入力】別紙_職員一覧（変更）'!L25="","",'②【入力】別紙_職員一覧（変更）'!L25))</f>
        <v/>
      </c>
      <c r="M27" s="160" t="str">
        <f>IF(【入力シート】!T19="無",IF(①【入力】別紙_職員一覧!M25="","",①【入力】別紙_職員一覧!M25),IF('②【入力】別紙_職員一覧（変更）'!M25="","",'②【入力】別紙_職員一覧（変更）'!M25))</f>
        <v/>
      </c>
      <c r="N27" s="161" t="str">
        <f>IF(【入力シート】!U19="無",IF(①【入力】別紙_職員一覧!N25="","",①【入力】別紙_職員一覧!N25),IF('②【入力】別紙_職員一覧（変更）'!N25="","",'②【入力】別紙_職員一覧（変更）'!N25))</f>
        <v/>
      </c>
      <c r="O27" s="161" t="str">
        <f>IF(【入力シート】!V19="無",IF(①【入力】別紙_職員一覧!O25="","",①【入力】別紙_職員一覧!O25),IF('②【入力】別紙_職員一覧（変更）'!O25="","",'②【入力】別紙_職員一覧（変更）'!O25))</f>
        <v/>
      </c>
      <c r="P27" s="161" t="str">
        <f>IF(【入力シート】!W19="無",IF(①【入力】別紙_職員一覧!P25="","",①【入力】別紙_職員一覧!P25),IF('②【入力】別紙_職員一覧（変更）'!P25="","",'②【入力】別紙_職員一覧（変更）'!P25))</f>
        <v/>
      </c>
      <c r="Q27" s="160" t="str">
        <f>IF(【入力シート】!X19="無",IF(①【入力】別紙_職員一覧!Q25="","",①【入力】別紙_職員一覧!Q25),IF('②【入力】別紙_職員一覧（変更）'!Q25="","",'②【入力】別紙_職員一覧（変更）'!Q25))</f>
        <v/>
      </c>
      <c r="R27" s="162"/>
      <c r="U27" s="62"/>
    </row>
    <row r="28" spans="1:24" ht="18" customHeight="1">
      <c r="A28" s="45">
        <v>14</v>
      </c>
      <c r="B28" s="45" t="str">
        <f t="shared" si="0"/>
        <v/>
      </c>
      <c r="C28" s="46" t="str">
        <f>IF(【入力シート】!J20="無",IF(①【入力】別紙_職員一覧!C26="","",①【入力】別紙_職員一覧!C26),IF('②【入力】別紙_職員一覧（変更）'!C26="","",'②【入力】別紙_職員一覧（変更）'!C26))</f>
        <v/>
      </c>
      <c r="D28" s="46" t="str">
        <f>IF(【入力シート】!K20="無",IF(①【入力】別紙_職員一覧!D26="","",①【入力】別紙_職員一覧!D26),IF('②【入力】別紙_職員一覧（変更）'!D26="","",'②【入力】別紙_職員一覧（変更）'!D26))</f>
        <v/>
      </c>
      <c r="E28" s="46" t="str">
        <f>IF(【入力シート】!L20="無",IF(①【入力】別紙_職員一覧!E26="","",①【入力】別紙_職員一覧!E26),IF('②【入力】別紙_職員一覧（変更）'!E26="","",'②【入力】別紙_職員一覧（変更）'!E26))</f>
        <v/>
      </c>
      <c r="F28" s="46" t="str">
        <f>IF(【入力シート】!M20="無",IF(①【入力】別紙_職員一覧!F26="","",①【入力】別紙_職員一覧!F26),IF('②【入力】別紙_職員一覧（変更）'!F26="","",'②【入力】別紙_職員一覧（変更）'!F26))</f>
        <v/>
      </c>
      <c r="G28" s="156" t="str">
        <f>IF(【入力シート】!N20="無",IF(①【入力】別紙_職員一覧!G26="","",①【入力】別紙_職員一覧!G26),IF('②【入力】別紙_職員一覧（変更）'!G26="","",'②【入力】別紙_職員一覧（変更）'!G26))</f>
        <v/>
      </c>
      <c r="H28" s="156" t="str">
        <f>IF(【入力シート】!O20="無",IF(①【入力】別紙_職員一覧!H26="","",①【入力】別紙_職員一覧!H26),IF('②【入力】別紙_職員一覧（変更）'!H26="","",'②【入力】別紙_職員一覧（変更）'!H26))</f>
        <v/>
      </c>
      <c r="I28" s="157" t="str">
        <f>IF(【入力シート】!P20="無",IF(①【入力】別紙_職員一覧!I26="","",①【入力】別紙_職員一覧!I26),IF('②【入力】別紙_職員一覧（変更）'!I26="","",'②【入力】別紙_職員一覧（変更）'!I26))</f>
        <v/>
      </c>
      <c r="J28" s="158" t="str">
        <f>IF(【入力シート】!Q20="無",IF(①【入力】別紙_職員一覧!J26="","",①【入力】別紙_職員一覧!J26),IF('②【入力】別紙_職員一覧（変更）'!J26="","",'②【入力】別紙_職員一覧（変更）'!J26))</f>
        <v/>
      </c>
      <c r="K28" s="159" t="str">
        <f>IF(【入力シート】!R20="無",IF(①【入力】別紙_職員一覧!K26="","",①【入力】別紙_職員一覧!K26),IF('②【入力】別紙_職員一覧（変更）'!K26="","",'②【入力】別紙_職員一覧（変更）'!K26))</f>
        <v/>
      </c>
      <c r="L28" s="46" t="str">
        <f>IF(【入力シート】!S20="無",IF(①【入力】別紙_職員一覧!L26="","",①【入力】別紙_職員一覧!L26),IF('②【入力】別紙_職員一覧（変更）'!L26="","",'②【入力】別紙_職員一覧（変更）'!L26))</f>
        <v/>
      </c>
      <c r="M28" s="160" t="str">
        <f>IF(【入力シート】!T20="無",IF(①【入力】別紙_職員一覧!M26="","",①【入力】別紙_職員一覧!M26),IF('②【入力】別紙_職員一覧（変更）'!M26="","",'②【入力】別紙_職員一覧（変更）'!M26))</f>
        <v/>
      </c>
      <c r="N28" s="161" t="str">
        <f>IF(【入力シート】!U20="無",IF(①【入力】別紙_職員一覧!N26="","",①【入力】別紙_職員一覧!N26),IF('②【入力】別紙_職員一覧（変更）'!N26="","",'②【入力】別紙_職員一覧（変更）'!N26))</f>
        <v/>
      </c>
      <c r="O28" s="161" t="str">
        <f>IF(【入力シート】!V20="無",IF(①【入力】別紙_職員一覧!O26="","",①【入力】別紙_職員一覧!O26),IF('②【入力】別紙_職員一覧（変更）'!O26="","",'②【入力】別紙_職員一覧（変更）'!O26))</f>
        <v/>
      </c>
      <c r="P28" s="161" t="str">
        <f>IF(【入力シート】!W20="無",IF(①【入力】別紙_職員一覧!P26="","",①【入力】別紙_職員一覧!P26),IF('②【入力】別紙_職員一覧（変更）'!P26="","",'②【入力】別紙_職員一覧（変更）'!P26))</f>
        <v/>
      </c>
      <c r="Q28" s="160" t="str">
        <f>IF(【入力シート】!X20="無",IF(①【入力】別紙_職員一覧!Q26="","",①【入力】別紙_職員一覧!Q26),IF('②【入力】別紙_職員一覧（変更）'!Q26="","",'②【入力】別紙_職員一覧（変更）'!Q26))</f>
        <v/>
      </c>
      <c r="R28" s="162"/>
      <c r="U28" s="62"/>
    </row>
    <row r="29" spans="1:24" ht="18" customHeight="1">
      <c r="A29" s="45">
        <v>15</v>
      </c>
      <c r="B29" s="45" t="str">
        <f t="shared" si="0"/>
        <v/>
      </c>
      <c r="C29" s="46" t="str">
        <f>IF(【入力シート】!J21="無",IF(①【入力】別紙_職員一覧!C27="","",①【入力】別紙_職員一覧!C27),IF('②【入力】別紙_職員一覧（変更）'!C27="","",'②【入力】別紙_職員一覧（変更）'!C27))</f>
        <v/>
      </c>
      <c r="D29" s="46" t="str">
        <f>IF(【入力シート】!K21="無",IF(①【入力】別紙_職員一覧!D27="","",①【入力】別紙_職員一覧!D27),IF('②【入力】別紙_職員一覧（変更）'!D27="","",'②【入力】別紙_職員一覧（変更）'!D27))</f>
        <v/>
      </c>
      <c r="E29" s="46" t="str">
        <f>IF(【入力シート】!L21="無",IF(①【入力】別紙_職員一覧!E27="","",①【入力】別紙_職員一覧!E27),IF('②【入力】別紙_職員一覧（変更）'!E27="","",'②【入力】別紙_職員一覧（変更）'!E27))</f>
        <v/>
      </c>
      <c r="F29" s="46" t="str">
        <f>IF(【入力シート】!M21="無",IF(①【入力】別紙_職員一覧!F27="","",①【入力】別紙_職員一覧!F27),IF('②【入力】別紙_職員一覧（変更）'!F27="","",'②【入力】別紙_職員一覧（変更）'!F27))</f>
        <v/>
      </c>
      <c r="G29" s="156" t="str">
        <f>IF(【入力シート】!N21="無",IF(①【入力】別紙_職員一覧!G27="","",①【入力】別紙_職員一覧!G27),IF('②【入力】別紙_職員一覧（変更）'!G27="","",'②【入力】別紙_職員一覧（変更）'!G27))</f>
        <v/>
      </c>
      <c r="H29" s="156" t="str">
        <f>IF(【入力シート】!O21="無",IF(①【入力】別紙_職員一覧!H27="","",①【入力】別紙_職員一覧!H27),IF('②【入力】別紙_職員一覧（変更）'!H27="","",'②【入力】別紙_職員一覧（変更）'!H27))</f>
        <v/>
      </c>
      <c r="I29" s="157" t="str">
        <f>IF(【入力シート】!P21="無",IF(①【入力】別紙_職員一覧!I27="","",①【入力】別紙_職員一覧!I27),IF('②【入力】別紙_職員一覧（変更）'!I27="","",'②【入力】別紙_職員一覧（変更）'!I27))</f>
        <v/>
      </c>
      <c r="J29" s="158" t="str">
        <f>IF(【入力シート】!Q21="無",IF(①【入力】別紙_職員一覧!J27="","",①【入力】別紙_職員一覧!J27),IF('②【入力】別紙_職員一覧（変更）'!J27="","",'②【入力】別紙_職員一覧（変更）'!J27))</f>
        <v/>
      </c>
      <c r="K29" s="159" t="str">
        <f>IF(【入力シート】!R21="無",IF(①【入力】別紙_職員一覧!K27="","",①【入力】別紙_職員一覧!K27),IF('②【入力】別紙_職員一覧（変更）'!K27="","",'②【入力】別紙_職員一覧（変更）'!K27))</f>
        <v/>
      </c>
      <c r="L29" s="46" t="str">
        <f>IF(【入力シート】!S21="無",IF(①【入力】別紙_職員一覧!L27="","",①【入力】別紙_職員一覧!L27),IF('②【入力】別紙_職員一覧（変更）'!L27="","",'②【入力】別紙_職員一覧（変更）'!L27))</f>
        <v/>
      </c>
      <c r="M29" s="160" t="str">
        <f>IF(【入力シート】!T21="無",IF(①【入力】別紙_職員一覧!M27="","",①【入力】別紙_職員一覧!M27),IF('②【入力】別紙_職員一覧（変更）'!M27="","",'②【入力】別紙_職員一覧（変更）'!M27))</f>
        <v/>
      </c>
      <c r="N29" s="161" t="str">
        <f>IF(【入力シート】!U21="無",IF(①【入力】別紙_職員一覧!N27="","",①【入力】別紙_職員一覧!N27),IF('②【入力】別紙_職員一覧（変更）'!N27="","",'②【入力】別紙_職員一覧（変更）'!N27))</f>
        <v/>
      </c>
      <c r="O29" s="161" t="str">
        <f>IF(【入力シート】!V21="無",IF(①【入力】別紙_職員一覧!O27="","",①【入力】別紙_職員一覧!O27),IF('②【入力】別紙_職員一覧（変更）'!O27="","",'②【入力】別紙_職員一覧（変更）'!O27))</f>
        <v/>
      </c>
      <c r="P29" s="161" t="str">
        <f>IF(【入力シート】!W21="無",IF(①【入力】別紙_職員一覧!P27="","",①【入力】別紙_職員一覧!P27),IF('②【入力】別紙_職員一覧（変更）'!P27="","",'②【入力】別紙_職員一覧（変更）'!P27))</f>
        <v/>
      </c>
      <c r="Q29" s="160" t="str">
        <f>IF(【入力シート】!X21="無",IF(①【入力】別紙_職員一覧!Q27="","",①【入力】別紙_職員一覧!Q27),IF('②【入力】別紙_職員一覧（変更）'!Q27="","",'②【入力】別紙_職員一覧（変更）'!Q27))</f>
        <v/>
      </c>
      <c r="R29" s="162"/>
      <c r="U29" s="62"/>
    </row>
    <row r="30" spans="1:24" ht="18" customHeight="1">
      <c r="A30" s="45">
        <v>16</v>
      </c>
      <c r="B30" s="45" t="str">
        <f t="shared" si="0"/>
        <v/>
      </c>
      <c r="C30" s="46" t="str">
        <f>IF(【入力シート】!J22="無",IF(①【入力】別紙_職員一覧!C28="","",①【入力】別紙_職員一覧!C28),IF('②【入力】別紙_職員一覧（変更）'!C28="","",'②【入力】別紙_職員一覧（変更）'!C28))</f>
        <v/>
      </c>
      <c r="D30" s="46" t="str">
        <f>IF(【入力シート】!K22="無",IF(①【入力】別紙_職員一覧!D28="","",①【入力】別紙_職員一覧!D28),IF('②【入力】別紙_職員一覧（変更）'!D28="","",'②【入力】別紙_職員一覧（変更）'!D28))</f>
        <v/>
      </c>
      <c r="E30" s="46" t="str">
        <f>IF(【入力シート】!L22="無",IF(①【入力】別紙_職員一覧!E28="","",①【入力】別紙_職員一覧!E28),IF('②【入力】別紙_職員一覧（変更）'!E28="","",'②【入力】別紙_職員一覧（変更）'!E28))</f>
        <v/>
      </c>
      <c r="F30" s="46" t="str">
        <f>IF(【入力シート】!M22="無",IF(①【入力】別紙_職員一覧!F28="","",①【入力】別紙_職員一覧!F28),IF('②【入力】別紙_職員一覧（変更）'!F28="","",'②【入力】別紙_職員一覧（変更）'!F28))</f>
        <v/>
      </c>
      <c r="G30" s="156" t="str">
        <f>IF(【入力シート】!N22="無",IF(①【入力】別紙_職員一覧!G28="","",①【入力】別紙_職員一覧!G28),IF('②【入力】別紙_職員一覧（変更）'!G28="","",'②【入力】別紙_職員一覧（変更）'!G28))</f>
        <v/>
      </c>
      <c r="H30" s="156" t="str">
        <f>IF(【入力シート】!O22="無",IF(①【入力】別紙_職員一覧!H28="","",①【入力】別紙_職員一覧!H28),IF('②【入力】別紙_職員一覧（変更）'!H28="","",'②【入力】別紙_職員一覧（変更）'!H28))</f>
        <v/>
      </c>
      <c r="I30" s="157" t="str">
        <f>IF(【入力シート】!P22="無",IF(①【入力】別紙_職員一覧!I28="","",①【入力】別紙_職員一覧!I28),IF('②【入力】別紙_職員一覧（変更）'!I28="","",'②【入力】別紙_職員一覧（変更）'!I28))</f>
        <v/>
      </c>
      <c r="J30" s="158" t="str">
        <f>IF(【入力シート】!Q22="無",IF(①【入力】別紙_職員一覧!J28="","",①【入力】別紙_職員一覧!J28),IF('②【入力】別紙_職員一覧（変更）'!J28="","",'②【入力】別紙_職員一覧（変更）'!J28))</f>
        <v/>
      </c>
      <c r="K30" s="159" t="str">
        <f>IF(【入力シート】!R22="無",IF(①【入力】別紙_職員一覧!K28="","",①【入力】別紙_職員一覧!K28),IF('②【入力】別紙_職員一覧（変更）'!K28="","",'②【入力】別紙_職員一覧（変更）'!K28))</f>
        <v/>
      </c>
      <c r="L30" s="46" t="str">
        <f>IF(【入力シート】!S22="無",IF(①【入力】別紙_職員一覧!L28="","",①【入力】別紙_職員一覧!L28),IF('②【入力】別紙_職員一覧（変更）'!L28="","",'②【入力】別紙_職員一覧（変更）'!L28))</f>
        <v/>
      </c>
      <c r="M30" s="160" t="str">
        <f>IF(【入力シート】!T22="無",IF(①【入力】別紙_職員一覧!M28="","",①【入力】別紙_職員一覧!M28),IF('②【入力】別紙_職員一覧（変更）'!M28="","",'②【入力】別紙_職員一覧（変更）'!M28))</f>
        <v/>
      </c>
      <c r="N30" s="161" t="str">
        <f>IF(【入力シート】!U22="無",IF(①【入力】別紙_職員一覧!N28="","",①【入力】別紙_職員一覧!N28),IF('②【入力】別紙_職員一覧（変更）'!N28="","",'②【入力】別紙_職員一覧（変更）'!N28))</f>
        <v/>
      </c>
      <c r="O30" s="161" t="str">
        <f>IF(【入力シート】!V22="無",IF(①【入力】別紙_職員一覧!O28="","",①【入力】別紙_職員一覧!O28),IF('②【入力】別紙_職員一覧（変更）'!O28="","",'②【入力】別紙_職員一覧（変更）'!O28))</f>
        <v/>
      </c>
      <c r="P30" s="161" t="str">
        <f>IF(【入力シート】!W22="無",IF(①【入力】別紙_職員一覧!P28="","",①【入力】別紙_職員一覧!P28),IF('②【入力】別紙_職員一覧（変更）'!P28="","",'②【入力】別紙_職員一覧（変更）'!P28))</f>
        <v/>
      </c>
      <c r="Q30" s="160" t="str">
        <f>IF(【入力シート】!X22="無",IF(①【入力】別紙_職員一覧!Q28="","",①【入力】別紙_職員一覧!Q28),IF('②【入力】別紙_職員一覧（変更）'!Q28="","",'②【入力】別紙_職員一覧（変更）'!Q28))</f>
        <v/>
      </c>
      <c r="R30" s="162"/>
      <c r="U30" s="62"/>
    </row>
    <row r="31" spans="1:24" ht="18" customHeight="1">
      <c r="A31" s="45">
        <v>17</v>
      </c>
      <c r="B31" s="45" t="str">
        <f t="shared" si="0"/>
        <v/>
      </c>
      <c r="C31" s="46" t="str">
        <f>IF(【入力シート】!J23="無",IF(①【入力】別紙_職員一覧!C29="","",①【入力】別紙_職員一覧!C29),IF('②【入力】別紙_職員一覧（変更）'!C29="","",'②【入力】別紙_職員一覧（変更）'!C29))</f>
        <v/>
      </c>
      <c r="D31" s="46" t="str">
        <f>IF(【入力シート】!K23="無",IF(①【入力】別紙_職員一覧!D29="","",①【入力】別紙_職員一覧!D29),IF('②【入力】別紙_職員一覧（変更）'!D29="","",'②【入力】別紙_職員一覧（変更）'!D29))</f>
        <v/>
      </c>
      <c r="E31" s="46" t="str">
        <f>IF(【入力シート】!L23="無",IF(①【入力】別紙_職員一覧!E29="","",①【入力】別紙_職員一覧!E29),IF('②【入力】別紙_職員一覧（変更）'!E29="","",'②【入力】別紙_職員一覧（変更）'!E29))</f>
        <v/>
      </c>
      <c r="F31" s="46" t="str">
        <f>IF(【入力シート】!M23="無",IF(①【入力】別紙_職員一覧!F29="","",①【入力】別紙_職員一覧!F29),IF('②【入力】別紙_職員一覧（変更）'!F29="","",'②【入力】別紙_職員一覧（変更）'!F29))</f>
        <v/>
      </c>
      <c r="G31" s="156" t="str">
        <f>IF(【入力シート】!N23="無",IF(①【入力】別紙_職員一覧!G29="","",①【入力】別紙_職員一覧!G29),IF('②【入力】別紙_職員一覧（変更）'!G29="","",'②【入力】別紙_職員一覧（変更）'!G29))</f>
        <v/>
      </c>
      <c r="H31" s="156" t="str">
        <f>IF(【入力シート】!O23="無",IF(①【入力】別紙_職員一覧!H29="","",①【入力】別紙_職員一覧!H29),IF('②【入力】別紙_職員一覧（変更）'!H29="","",'②【入力】別紙_職員一覧（変更）'!H29))</f>
        <v/>
      </c>
      <c r="I31" s="157" t="str">
        <f>IF(【入力シート】!P23="無",IF(①【入力】別紙_職員一覧!I29="","",①【入力】別紙_職員一覧!I29),IF('②【入力】別紙_職員一覧（変更）'!I29="","",'②【入力】別紙_職員一覧（変更）'!I29))</f>
        <v/>
      </c>
      <c r="J31" s="158" t="str">
        <f>IF(【入力シート】!Q23="無",IF(①【入力】別紙_職員一覧!J29="","",①【入力】別紙_職員一覧!J29),IF('②【入力】別紙_職員一覧（変更）'!J29="","",'②【入力】別紙_職員一覧（変更）'!J29))</f>
        <v/>
      </c>
      <c r="K31" s="159" t="str">
        <f>IF(【入力シート】!R23="無",IF(①【入力】別紙_職員一覧!K29="","",①【入力】別紙_職員一覧!K29),IF('②【入力】別紙_職員一覧（変更）'!K29="","",'②【入力】別紙_職員一覧（変更）'!K29))</f>
        <v/>
      </c>
      <c r="L31" s="46" t="str">
        <f>IF(【入力シート】!S23="無",IF(①【入力】別紙_職員一覧!L29="","",①【入力】別紙_職員一覧!L29),IF('②【入力】別紙_職員一覧（変更）'!L29="","",'②【入力】別紙_職員一覧（変更）'!L29))</f>
        <v/>
      </c>
      <c r="M31" s="160" t="str">
        <f>IF(【入力シート】!T23="無",IF(①【入力】別紙_職員一覧!M29="","",①【入力】別紙_職員一覧!M29),IF('②【入力】別紙_職員一覧（変更）'!M29="","",'②【入力】別紙_職員一覧（変更）'!M29))</f>
        <v/>
      </c>
      <c r="N31" s="161" t="str">
        <f>IF(【入力シート】!U23="無",IF(①【入力】別紙_職員一覧!N29="","",①【入力】別紙_職員一覧!N29),IF('②【入力】別紙_職員一覧（変更）'!N29="","",'②【入力】別紙_職員一覧（変更）'!N29))</f>
        <v/>
      </c>
      <c r="O31" s="161" t="str">
        <f>IF(【入力シート】!V23="無",IF(①【入力】別紙_職員一覧!O29="","",①【入力】別紙_職員一覧!O29),IF('②【入力】別紙_職員一覧（変更）'!O29="","",'②【入力】別紙_職員一覧（変更）'!O29))</f>
        <v/>
      </c>
      <c r="P31" s="161" t="str">
        <f>IF(【入力シート】!W23="無",IF(①【入力】別紙_職員一覧!P29="","",①【入力】別紙_職員一覧!P29),IF('②【入力】別紙_職員一覧（変更）'!P29="","",'②【入力】別紙_職員一覧（変更）'!P29))</f>
        <v/>
      </c>
      <c r="Q31" s="160" t="str">
        <f>IF(【入力シート】!X23="無",IF(①【入力】別紙_職員一覧!Q29="","",①【入力】別紙_職員一覧!Q29),IF('②【入力】別紙_職員一覧（変更）'!Q29="","",'②【入力】別紙_職員一覧（変更）'!Q29))</f>
        <v/>
      </c>
      <c r="R31" s="162"/>
      <c r="U31" s="62"/>
    </row>
    <row r="32" spans="1:24" ht="18" customHeight="1">
      <c r="A32" s="45">
        <v>18</v>
      </c>
      <c r="B32" s="45" t="str">
        <f t="shared" si="0"/>
        <v/>
      </c>
      <c r="C32" s="46" t="str">
        <f>IF(【入力シート】!J24="無",IF(①【入力】別紙_職員一覧!C30="","",①【入力】別紙_職員一覧!C30),IF('②【入力】別紙_職員一覧（変更）'!C30="","",'②【入力】別紙_職員一覧（変更）'!C30))</f>
        <v/>
      </c>
      <c r="D32" s="46" t="str">
        <f>IF(【入力シート】!K24="無",IF(①【入力】別紙_職員一覧!D30="","",①【入力】別紙_職員一覧!D30),IF('②【入力】別紙_職員一覧（変更）'!D30="","",'②【入力】別紙_職員一覧（変更）'!D30))</f>
        <v/>
      </c>
      <c r="E32" s="46" t="str">
        <f>IF(【入力シート】!L24="無",IF(①【入力】別紙_職員一覧!E30="","",①【入力】別紙_職員一覧!E30),IF('②【入力】別紙_職員一覧（変更）'!E30="","",'②【入力】別紙_職員一覧（変更）'!E30))</f>
        <v/>
      </c>
      <c r="F32" s="46" t="str">
        <f>IF(【入力シート】!M24="無",IF(①【入力】別紙_職員一覧!F30="","",①【入力】別紙_職員一覧!F30),IF('②【入力】別紙_職員一覧（変更）'!F30="","",'②【入力】別紙_職員一覧（変更）'!F30))</f>
        <v/>
      </c>
      <c r="G32" s="156" t="str">
        <f>IF(【入力シート】!N24="無",IF(①【入力】別紙_職員一覧!G30="","",①【入力】別紙_職員一覧!G30),IF('②【入力】別紙_職員一覧（変更）'!G30="","",'②【入力】別紙_職員一覧（変更）'!G30))</f>
        <v/>
      </c>
      <c r="H32" s="156" t="str">
        <f>IF(【入力シート】!O24="無",IF(①【入力】別紙_職員一覧!H30="","",①【入力】別紙_職員一覧!H30),IF('②【入力】別紙_職員一覧（変更）'!H30="","",'②【入力】別紙_職員一覧（変更）'!H30))</f>
        <v/>
      </c>
      <c r="I32" s="157" t="str">
        <f>IF(【入力シート】!P24="無",IF(①【入力】別紙_職員一覧!I30="","",①【入力】別紙_職員一覧!I30),IF('②【入力】別紙_職員一覧（変更）'!I30="","",'②【入力】別紙_職員一覧（変更）'!I30))</f>
        <v/>
      </c>
      <c r="J32" s="158" t="str">
        <f>IF(【入力シート】!Q24="無",IF(①【入力】別紙_職員一覧!J30="","",①【入力】別紙_職員一覧!J30),IF('②【入力】別紙_職員一覧（変更）'!J30="","",'②【入力】別紙_職員一覧（変更）'!J30))</f>
        <v/>
      </c>
      <c r="K32" s="159" t="str">
        <f>IF(【入力シート】!R24="無",IF(①【入力】別紙_職員一覧!K30="","",①【入力】別紙_職員一覧!K30),IF('②【入力】別紙_職員一覧（変更）'!K30="","",'②【入力】別紙_職員一覧（変更）'!K30))</f>
        <v/>
      </c>
      <c r="L32" s="46" t="str">
        <f>IF(【入力シート】!S24="無",IF(①【入力】別紙_職員一覧!L30="","",①【入力】別紙_職員一覧!L30),IF('②【入力】別紙_職員一覧（変更）'!L30="","",'②【入力】別紙_職員一覧（変更）'!L30))</f>
        <v/>
      </c>
      <c r="M32" s="160" t="str">
        <f>IF(【入力シート】!T24="無",IF(①【入力】別紙_職員一覧!M30="","",①【入力】別紙_職員一覧!M30),IF('②【入力】別紙_職員一覧（変更）'!M30="","",'②【入力】別紙_職員一覧（変更）'!M30))</f>
        <v/>
      </c>
      <c r="N32" s="161" t="str">
        <f>IF(【入力シート】!U24="無",IF(①【入力】別紙_職員一覧!N30="","",①【入力】別紙_職員一覧!N30),IF('②【入力】別紙_職員一覧（変更）'!N30="","",'②【入力】別紙_職員一覧（変更）'!N30))</f>
        <v/>
      </c>
      <c r="O32" s="161" t="str">
        <f>IF(【入力シート】!V24="無",IF(①【入力】別紙_職員一覧!O30="","",①【入力】別紙_職員一覧!O30),IF('②【入力】別紙_職員一覧（変更）'!O30="","",'②【入力】別紙_職員一覧（変更）'!O30))</f>
        <v/>
      </c>
      <c r="P32" s="161" t="str">
        <f>IF(【入力シート】!W24="無",IF(①【入力】別紙_職員一覧!P30="","",①【入力】別紙_職員一覧!P30),IF('②【入力】別紙_職員一覧（変更）'!P30="","",'②【入力】別紙_職員一覧（変更）'!P30))</f>
        <v/>
      </c>
      <c r="Q32" s="160" t="str">
        <f>IF(【入力シート】!X24="無",IF(①【入力】別紙_職員一覧!Q30="","",①【入力】別紙_職員一覧!Q30),IF('②【入力】別紙_職員一覧（変更）'!Q30="","",'②【入力】別紙_職員一覧（変更）'!Q30))</f>
        <v/>
      </c>
      <c r="R32" s="162"/>
      <c r="U32" s="62"/>
    </row>
    <row r="33" spans="1:24" ht="18" customHeight="1">
      <c r="A33" s="45">
        <v>19</v>
      </c>
      <c r="B33" s="45" t="str">
        <f t="shared" si="0"/>
        <v/>
      </c>
      <c r="C33" s="46" t="str">
        <f>IF(【入力シート】!J25="無",IF(①【入力】別紙_職員一覧!C31="","",①【入力】別紙_職員一覧!C31),IF('②【入力】別紙_職員一覧（変更）'!C31="","",'②【入力】別紙_職員一覧（変更）'!C31))</f>
        <v/>
      </c>
      <c r="D33" s="46" t="str">
        <f>IF(【入力シート】!K25="無",IF(①【入力】別紙_職員一覧!D31="","",①【入力】別紙_職員一覧!D31),IF('②【入力】別紙_職員一覧（変更）'!D31="","",'②【入力】別紙_職員一覧（変更）'!D31))</f>
        <v/>
      </c>
      <c r="E33" s="46" t="str">
        <f>IF(【入力シート】!L25="無",IF(①【入力】別紙_職員一覧!E31="","",①【入力】別紙_職員一覧!E31),IF('②【入力】別紙_職員一覧（変更）'!E31="","",'②【入力】別紙_職員一覧（変更）'!E31))</f>
        <v/>
      </c>
      <c r="F33" s="46" t="str">
        <f>IF(【入力シート】!M25="無",IF(①【入力】別紙_職員一覧!F31="","",①【入力】別紙_職員一覧!F31),IF('②【入力】別紙_職員一覧（変更）'!F31="","",'②【入力】別紙_職員一覧（変更）'!F31))</f>
        <v/>
      </c>
      <c r="G33" s="156" t="str">
        <f>IF(【入力シート】!N25="無",IF(①【入力】別紙_職員一覧!G31="","",①【入力】別紙_職員一覧!G31),IF('②【入力】別紙_職員一覧（変更）'!G31="","",'②【入力】別紙_職員一覧（変更）'!G31))</f>
        <v/>
      </c>
      <c r="H33" s="156" t="str">
        <f>IF(【入力シート】!O25="無",IF(①【入力】別紙_職員一覧!H31="","",①【入力】別紙_職員一覧!H31),IF('②【入力】別紙_職員一覧（変更）'!H31="","",'②【入力】別紙_職員一覧（変更）'!H31))</f>
        <v/>
      </c>
      <c r="I33" s="157" t="str">
        <f>IF(【入力シート】!P25="無",IF(①【入力】別紙_職員一覧!I31="","",①【入力】別紙_職員一覧!I31),IF('②【入力】別紙_職員一覧（変更）'!I31="","",'②【入力】別紙_職員一覧（変更）'!I31))</f>
        <v/>
      </c>
      <c r="J33" s="158" t="str">
        <f>IF(【入力シート】!Q25="無",IF(①【入力】別紙_職員一覧!J31="","",①【入力】別紙_職員一覧!J31),IF('②【入力】別紙_職員一覧（変更）'!J31="","",'②【入力】別紙_職員一覧（変更）'!J31))</f>
        <v/>
      </c>
      <c r="K33" s="159" t="str">
        <f>IF(【入力シート】!R25="無",IF(①【入力】別紙_職員一覧!K31="","",①【入力】別紙_職員一覧!K31),IF('②【入力】別紙_職員一覧（変更）'!K31="","",'②【入力】別紙_職員一覧（変更）'!K31))</f>
        <v/>
      </c>
      <c r="L33" s="46" t="str">
        <f>IF(【入力シート】!S25="無",IF(①【入力】別紙_職員一覧!L31="","",①【入力】別紙_職員一覧!L31),IF('②【入力】別紙_職員一覧（変更）'!L31="","",'②【入力】別紙_職員一覧（変更）'!L31))</f>
        <v/>
      </c>
      <c r="M33" s="160" t="str">
        <f>IF(【入力シート】!T25="無",IF(①【入力】別紙_職員一覧!M31="","",①【入力】別紙_職員一覧!M31),IF('②【入力】別紙_職員一覧（変更）'!M31="","",'②【入力】別紙_職員一覧（変更）'!M31))</f>
        <v/>
      </c>
      <c r="N33" s="161" t="str">
        <f>IF(【入力シート】!U25="無",IF(①【入力】別紙_職員一覧!N31="","",①【入力】別紙_職員一覧!N31),IF('②【入力】別紙_職員一覧（変更）'!N31="","",'②【入力】別紙_職員一覧（変更）'!N31))</f>
        <v/>
      </c>
      <c r="O33" s="161" t="str">
        <f>IF(【入力シート】!V25="無",IF(①【入力】別紙_職員一覧!O31="","",①【入力】別紙_職員一覧!O31),IF('②【入力】別紙_職員一覧（変更）'!O31="","",'②【入力】別紙_職員一覧（変更）'!O31))</f>
        <v/>
      </c>
      <c r="P33" s="161" t="str">
        <f>IF(【入力シート】!W25="無",IF(①【入力】別紙_職員一覧!P31="","",①【入力】別紙_職員一覧!P31),IF('②【入力】別紙_職員一覧（変更）'!P31="","",'②【入力】別紙_職員一覧（変更）'!P31))</f>
        <v/>
      </c>
      <c r="Q33" s="160" t="str">
        <f>IF(【入力シート】!X25="無",IF(①【入力】別紙_職員一覧!Q31="","",①【入力】別紙_職員一覧!Q31),IF('②【入力】別紙_職員一覧（変更）'!Q31="","",'②【入力】別紙_職員一覧（変更）'!Q31))</f>
        <v/>
      </c>
      <c r="R33" s="162"/>
      <c r="U33" s="62"/>
    </row>
    <row r="34" spans="1:24" ht="18" customHeight="1">
      <c r="A34" s="45">
        <v>20</v>
      </c>
      <c r="B34" s="45" t="str">
        <f t="shared" si="0"/>
        <v/>
      </c>
      <c r="C34" s="46" t="str">
        <f>IF(【入力シート】!J26="無",IF(①【入力】別紙_職員一覧!C32="","",①【入力】別紙_職員一覧!C32),IF('②【入力】別紙_職員一覧（変更）'!C32="","",'②【入力】別紙_職員一覧（変更）'!C32))</f>
        <v/>
      </c>
      <c r="D34" s="46" t="str">
        <f>IF(【入力シート】!K26="無",IF(①【入力】別紙_職員一覧!D32="","",①【入力】別紙_職員一覧!D32),IF('②【入力】別紙_職員一覧（変更）'!D32="","",'②【入力】別紙_職員一覧（変更）'!D32))</f>
        <v/>
      </c>
      <c r="E34" s="46" t="str">
        <f>IF(【入力シート】!L26="無",IF(①【入力】別紙_職員一覧!E32="","",①【入力】別紙_職員一覧!E32),IF('②【入力】別紙_職員一覧（変更）'!E32="","",'②【入力】別紙_職員一覧（変更）'!E32))</f>
        <v/>
      </c>
      <c r="F34" s="46" t="str">
        <f>IF(【入力シート】!M26="無",IF(①【入力】別紙_職員一覧!F32="","",①【入力】別紙_職員一覧!F32),IF('②【入力】別紙_職員一覧（変更）'!F32="","",'②【入力】別紙_職員一覧（変更）'!F32))</f>
        <v/>
      </c>
      <c r="G34" s="156" t="str">
        <f>IF(【入力シート】!N26="無",IF(①【入力】別紙_職員一覧!G32="","",①【入力】別紙_職員一覧!G32),IF('②【入力】別紙_職員一覧（変更）'!G32="","",'②【入力】別紙_職員一覧（変更）'!G32))</f>
        <v/>
      </c>
      <c r="H34" s="156" t="str">
        <f>IF(【入力シート】!O26="無",IF(①【入力】別紙_職員一覧!H32="","",①【入力】別紙_職員一覧!H32),IF('②【入力】別紙_職員一覧（変更）'!H32="","",'②【入力】別紙_職員一覧（変更）'!H32))</f>
        <v/>
      </c>
      <c r="I34" s="157" t="str">
        <f>IF(【入力シート】!P26="無",IF(①【入力】別紙_職員一覧!I32="","",①【入力】別紙_職員一覧!I32),IF('②【入力】別紙_職員一覧（変更）'!I32="","",'②【入力】別紙_職員一覧（変更）'!I32))</f>
        <v/>
      </c>
      <c r="J34" s="158" t="str">
        <f>IF(【入力シート】!Q26="無",IF(①【入力】別紙_職員一覧!J32="","",①【入力】別紙_職員一覧!J32),IF('②【入力】別紙_職員一覧（変更）'!J32="","",'②【入力】別紙_職員一覧（変更）'!J32))</f>
        <v/>
      </c>
      <c r="K34" s="159" t="str">
        <f>IF(【入力シート】!R26="無",IF(①【入力】別紙_職員一覧!K32="","",①【入力】別紙_職員一覧!K32),IF('②【入力】別紙_職員一覧（変更）'!K32="","",'②【入力】別紙_職員一覧（変更）'!K32))</f>
        <v/>
      </c>
      <c r="L34" s="46" t="str">
        <f>IF(【入力シート】!S26="無",IF(①【入力】別紙_職員一覧!L32="","",①【入力】別紙_職員一覧!L32),IF('②【入力】別紙_職員一覧（変更）'!L32="","",'②【入力】別紙_職員一覧（変更）'!L32))</f>
        <v/>
      </c>
      <c r="M34" s="160" t="str">
        <f>IF(【入力シート】!T26="無",IF(①【入力】別紙_職員一覧!M32="","",①【入力】別紙_職員一覧!M32),IF('②【入力】別紙_職員一覧（変更）'!M32="","",'②【入力】別紙_職員一覧（変更）'!M32))</f>
        <v/>
      </c>
      <c r="N34" s="161" t="str">
        <f>IF(【入力シート】!U26="無",IF(①【入力】別紙_職員一覧!N32="","",①【入力】別紙_職員一覧!N32),IF('②【入力】別紙_職員一覧（変更）'!N32="","",'②【入力】別紙_職員一覧（変更）'!N32))</f>
        <v/>
      </c>
      <c r="O34" s="161" t="str">
        <f>IF(【入力シート】!V26="無",IF(①【入力】別紙_職員一覧!O32="","",①【入力】別紙_職員一覧!O32),IF('②【入力】別紙_職員一覧（変更）'!O32="","",'②【入力】別紙_職員一覧（変更）'!O32))</f>
        <v/>
      </c>
      <c r="P34" s="161" t="str">
        <f>IF(【入力シート】!W26="無",IF(①【入力】別紙_職員一覧!P32="","",①【入力】別紙_職員一覧!P32),IF('②【入力】別紙_職員一覧（変更）'!P32="","",'②【入力】別紙_職員一覧（変更）'!P32))</f>
        <v/>
      </c>
      <c r="Q34" s="160" t="str">
        <f>IF(【入力シート】!X26="無",IF(①【入力】別紙_職員一覧!Q32="","",①【入力】別紙_職員一覧!Q32),IF('②【入力】別紙_職員一覧（変更）'!Q32="","",'②【入力】別紙_職員一覧（変更）'!Q32))</f>
        <v/>
      </c>
      <c r="R34" s="162"/>
      <c r="U34" s="62"/>
    </row>
    <row r="35" spans="1:24" ht="18" customHeight="1">
      <c r="A35" s="45">
        <v>21</v>
      </c>
      <c r="B35" s="45" t="str">
        <f t="shared" si="0"/>
        <v/>
      </c>
      <c r="C35" s="46" t="str">
        <f>IF(【入力シート】!J27="無",IF(①【入力】別紙_職員一覧!C33="","",①【入力】別紙_職員一覧!C33),IF('②【入力】別紙_職員一覧（変更）'!C33="","",'②【入力】別紙_職員一覧（変更）'!C33))</f>
        <v/>
      </c>
      <c r="D35" s="46" t="str">
        <f>IF(【入力シート】!K27="無",IF(①【入力】別紙_職員一覧!D33="","",①【入力】別紙_職員一覧!D33),IF('②【入力】別紙_職員一覧（変更）'!D33="","",'②【入力】別紙_職員一覧（変更）'!D33))</f>
        <v/>
      </c>
      <c r="E35" s="46" t="str">
        <f>IF(【入力シート】!L27="無",IF(①【入力】別紙_職員一覧!E33="","",①【入力】別紙_職員一覧!E33),IF('②【入力】別紙_職員一覧（変更）'!E33="","",'②【入力】別紙_職員一覧（変更）'!E33))</f>
        <v/>
      </c>
      <c r="F35" s="46" t="str">
        <f>IF(【入力シート】!M27="無",IF(①【入力】別紙_職員一覧!F33="","",①【入力】別紙_職員一覧!F33),IF('②【入力】別紙_職員一覧（変更）'!F33="","",'②【入力】別紙_職員一覧（変更）'!F33))</f>
        <v/>
      </c>
      <c r="G35" s="156" t="str">
        <f>IF(【入力シート】!N27="無",IF(①【入力】別紙_職員一覧!G33="","",①【入力】別紙_職員一覧!G33),IF('②【入力】別紙_職員一覧（変更）'!G33="","",'②【入力】別紙_職員一覧（変更）'!G33))</f>
        <v/>
      </c>
      <c r="H35" s="156" t="str">
        <f>IF(【入力シート】!O27="無",IF(①【入力】別紙_職員一覧!H33="","",①【入力】別紙_職員一覧!H33),IF('②【入力】別紙_職員一覧（変更）'!H33="","",'②【入力】別紙_職員一覧（変更）'!H33))</f>
        <v/>
      </c>
      <c r="I35" s="157" t="str">
        <f>IF(【入力シート】!P27="無",IF(①【入力】別紙_職員一覧!I33="","",①【入力】別紙_職員一覧!I33),IF('②【入力】別紙_職員一覧（変更）'!I33="","",'②【入力】別紙_職員一覧（変更）'!I33))</f>
        <v/>
      </c>
      <c r="J35" s="158" t="str">
        <f>IF(【入力シート】!Q27="無",IF(①【入力】別紙_職員一覧!J33="","",①【入力】別紙_職員一覧!J33),IF('②【入力】別紙_職員一覧（変更）'!J33="","",'②【入力】別紙_職員一覧（変更）'!J33))</f>
        <v/>
      </c>
      <c r="K35" s="159" t="str">
        <f>IF(【入力シート】!R27="無",IF(①【入力】別紙_職員一覧!K33="","",①【入力】別紙_職員一覧!K33),IF('②【入力】別紙_職員一覧（変更）'!K33="","",'②【入力】別紙_職員一覧（変更）'!K33))</f>
        <v/>
      </c>
      <c r="L35" s="46" t="str">
        <f>IF(【入力シート】!S27="無",IF(①【入力】別紙_職員一覧!L33="","",①【入力】別紙_職員一覧!L33),IF('②【入力】別紙_職員一覧（変更）'!L33="","",'②【入力】別紙_職員一覧（変更）'!L33))</f>
        <v/>
      </c>
      <c r="M35" s="160" t="str">
        <f>IF(【入力シート】!T27="無",IF(①【入力】別紙_職員一覧!M33="","",①【入力】別紙_職員一覧!M33),IF('②【入力】別紙_職員一覧（変更）'!M33="","",'②【入力】別紙_職員一覧（変更）'!M33))</f>
        <v/>
      </c>
      <c r="N35" s="161" t="str">
        <f>IF(【入力シート】!U27="無",IF(①【入力】別紙_職員一覧!N33="","",①【入力】別紙_職員一覧!N33),IF('②【入力】別紙_職員一覧（変更）'!N33="","",'②【入力】別紙_職員一覧（変更）'!N33))</f>
        <v/>
      </c>
      <c r="O35" s="161" t="str">
        <f>IF(【入力シート】!V27="無",IF(①【入力】別紙_職員一覧!O33="","",①【入力】別紙_職員一覧!O33),IF('②【入力】別紙_職員一覧（変更）'!O33="","",'②【入力】別紙_職員一覧（変更）'!O33))</f>
        <v/>
      </c>
      <c r="P35" s="161" t="str">
        <f>IF(【入力シート】!W27="無",IF(①【入力】別紙_職員一覧!P33="","",①【入力】別紙_職員一覧!P33),IF('②【入力】別紙_職員一覧（変更）'!P33="","",'②【入力】別紙_職員一覧（変更）'!P33))</f>
        <v/>
      </c>
      <c r="Q35" s="160" t="str">
        <f>IF(【入力シート】!X27="無",IF(①【入力】別紙_職員一覧!Q33="","",①【入力】別紙_職員一覧!Q33),IF('②【入力】別紙_職員一覧（変更）'!Q33="","",'②【入力】別紙_職員一覧（変更）'!Q33))</f>
        <v/>
      </c>
      <c r="R35" s="162"/>
      <c r="U35" s="62"/>
    </row>
    <row r="36" spans="1:24" ht="18" customHeight="1">
      <c r="A36" s="45">
        <v>22</v>
      </c>
      <c r="B36" s="45" t="str">
        <f t="shared" si="0"/>
        <v/>
      </c>
      <c r="C36" s="46" t="str">
        <f>IF(【入力シート】!J28="無",IF(①【入力】別紙_職員一覧!C34="","",①【入力】別紙_職員一覧!C34),IF('②【入力】別紙_職員一覧（変更）'!C34="","",'②【入力】別紙_職員一覧（変更）'!C34))</f>
        <v/>
      </c>
      <c r="D36" s="46" t="str">
        <f>IF(【入力シート】!K28="無",IF(①【入力】別紙_職員一覧!D34="","",①【入力】別紙_職員一覧!D34),IF('②【入力】別紙_職員一覧（変更）'!D34="","",'②【入力】別紙_職員一覧（変更）'!D34))</f>
        <v/>
      </c>
      <c r="E36" s="46" t="str">
        <f>IF(【入力シート】!L28="無",IF(①【入力】別紙_職員一覧!E34="","",①【入力】別紙_職員一覧!E34),IF('②【入力】別紙_職員一覧（変更）'!E34="","",'②【入力】別紙_職員一覧（変更）'!E34))</f>
        <v/>
      </c>
      <c r="F36" s="46" t="str">
        <f>IF(【入力シート】!M28="無",IF(①【入力】別紙_職員一覧!F34="","",①【入力】別紙_職員一覧!F34),IF('②【入力】別紙_職員一覧（変更）'!F34="","",'②【入力】別紙_職員一覧（変更）'!F34))</f>
        <v/>
      </c>
      <c r="G36" s="156" t="str">
        <f>IF(【入力シート】!N28="無",IF(①【入力】別紙_職員一覧!G34="","",①【入力】別紙_職員一覧!G34),IF('②【入力】別紙_職員一覧（変更）'!G34="","",'②【入力】別紙_職員一覧（変更）'!G34))</f>
        <v/>
      </c>
      <c r="H36" s="156" t="str">
        <f>IF(【入力シート】!O28="無",IF(①【入力】別紙_職員一覧!H34="","",①【入力】別紙_職員一覧!H34),IF('②【入力】別紙_職員一覧（変更）'!H34="","",'②【入力】別紙_職員一覧（変更）'!H34))</f>
        <v/>
      </c>
      <c r="I36" s="157" t="str">
        <f>IF(【入力シート】!P28="無",IF(①【入力】別紙_職員一覧!I34="","",①【入力】別紙_職員一覧!I34),IF('②【入力】別紙_職員一覧（変更）'!I34="","",'②【入力】別紙_職員一覧（変更）'!I34))</f>
        <v/>
      </c>
      <c r="J36" s="158" t="str">
        <f>IF(【入力シート】!Q28="無",IF(①【入力】別紙_職員一覧!J34="","",①【入力】別紙_職員一覧!J34),IF('②【入力】別紙_職員一覧（変更）'!J34="","",'②【入力】別紙_職員一覧（変更）'!J34))</f>
        <v/>
      </c>
      <c r="K36" s="159" t="str">
        <f>IF(【入力シート】!R28="無",IF(①【入力】別紙_職員一覧!K34="","",①【入力】別紙_職員一覧!K34),IF('②【入力】別紙_職員一覧（変更）'!K34="","",'②【入力】別紙_職員一覧（変更）'!K34))</f>
        <v/>
      </c>
      <c r="L36" s="46" t="str">
        <f>IF(【入力シート】!S28="無",IF(①【入力】別紙_職員一覧!L34="","",①【入力】別紙_職員一覧!L34),IF('②【入力】別紙_職員一覧（変更）'!L34="","",'②【入力】別紙_職員一覧（変更）'!L34))</f>
        <v/>
      </c>
      <c r="M36" s="160" t="str">
        <f>IF(【入力シート】!T28="無",IF(①【入力】別紙_職員一覧!M34="","",①【入力】別紙_職員一覧!M34),IF('②【入力】別紙_職員一覧（変更）'!M34="","",'②【入力】別紙_職員一覧（変更）'!M34))</f>
        <v/>
      </c>
      <c r="N36" s="161" t="str">
        <f>IF(【入力シート】!U28="無",IF(①【入力】別紙_職員一覧!N34="","",①【入力】別紙_職員一覧!N34),IF('②【入力】別紙_職員一覧（変更）'!N34="","",'②【入力】別紙_職員一覧（変更）'!N34))</f>
        <v/>
      </c>
      <c r="O36" s="161" t="str">
        <f>IF(【入力シート】!V28="無",IF(①【入力】別紙_職員一覧!O34="","",①【入力】別紙_職員一覧!O34),IF('②【入力】別紙_職員一覧（変更）'!O34="","",'②【入力】別紙_職員一覧（変更）'!O34))</f>
        <v/>
      </c>
      <c r="P36" s="161" t="str">
        <f>IF(【入力シート】!W28="無",IF(①【入力】別紙_職員一覧!P34="","",①【入力】別紙_職員一覧!P34),IF('②【入力】別紙_職員一覧（変更）'!P34="","",'②【入力】別紙_職員一覧（変更）'!P34))</f>
        <v/>
      </c>
      <c r="Q36" s="160" t="str">
        <f>IF(【入力シート】!X28="無",IF(①【入力】別紙_職員一覧!Q34="","",①【入力】別紙_職員一覧!Q34),IF('②【入力】別紙_職員一覧（変更）'!Q34="","",'②【入力】別紙_職員一覧（変更）'!Q34))</f>
        <v/>
      </c>
      <c r="R36" s="162"/>
      <c r="U36" s="62"/>
    </row>
    <row r="37" spans="1:24" ht="18" customHeight="1">
      <c r="A37" s="45">
        <v>23</v>
      </c>
      <c r="B37" s="45" t="str">
        <f t="shared" si="0"/>
        <v/>
      </c>
      <c r="C37" s="46" t="str">
        <f>IF(【入力シート】!J29="無",IF(①【入力】別紙_職員一覧!C35="","",①【入力】別紙_職員一覧!C35),IF('②【入力】別紙_職員一覧（変更）'!C35="","",'②【入力】別紙_職員一覧（変更）'!C35))</f>
        <v/>
      </c>
      <c r="D37" s="46" t="str">
        <f>IF(【入力シート】!K29="無",IF(①【入力】別紙_職員一覧!D35="","",①【入力】別紙_職員一覧!D35),IF('②【入力】別紙_職員一覧（変更）'!D35="","",'②【入力】別紙_職員一覧（変更）'!D35))</f>
        <v/>
      </c>
      <c r="E37" s="46" t="str">
        <f>IF(【入力シート】!L29="無",IF(①【入力】別紙_職員一覧!E35="","",①【入力】別紙_職員一覧!E35),IF('②【入力】別紙_職員一覧（変更）'!E35="","",'②【入力】別紙_職員一覧（変更）'!E35))</f>
        <v/>
      </c>
      <c r="F37" s="46" t="str">
        <f>IF(【入力シート】!M29="無",IF(①【入力】別紙_職員一覧!F35="","",①【入力】別紙_職員一覧!F35),IF('②【入力】別紙_職員一覧（変更）'!F35="","",'②【入力】別紙_職員一覧（変更）'!F35))</f>
        <v/>
      </c>
      <c r="G37" s="156" t="str">
        <f>IF(【入力シート】!N29="無",IF(①【入力】別紙_職員一覧!G35="","",①【入力】別紙_職員一覧!G35),IF('②【入力】別紙_職員一覧（変更）'!G35="","",'②【入力】別紙_職員一覧（変更）'!G35))</f>
        <v/>
      </c>
      <c r="H37" s="156" t="str">
        <f>IF(【入力シート】!O29="無",IF(①【入力】別紙_職員一覧!H35="","",①【入力】別紙_職員一覧!H35),IF('②【入力】別紙_職員一覧（変更）'!H35="","",'②【入力】別紙_職員一覧（変更）'!H35))</f>
        <v/>
      </c>
      <c r="I37" s="157" t="str">
        <f>IF(【入力シート】!P29="無",IF(①【入力】別紙_職員一覧!I35="","",①【入力】別紙_職員一覧!I35),IF('②【入力】別紙_職員一覧（変更）'!I35="","",'②【入力】別紙_職員一覧（変更）'!I35))</f>
        <v/>
      </c>
      <c r="J37" s="158" t="str">
        <f>IF(【入力シート】!Q29="無",IF(①【入力】別紙_職員一覧!J35="","",①【入力】別紙_職員一覧!J35),IF('②【入力】別紙_職員一覧（変更）'!J35="","",'②【入力】別紙_職員一覧（変更）'!J35))</f>
        <v/>
      </c>
      <c r="K37" s="159" t="str">
        <f>IF(【入力シート】!R29="無",IF(①【入力】別紙_職員一覧!K35="","",①【入力】別紙_職員一覧!K35),IF('②【入力】別紙_職員一覧（変更）'!K35="","",'②【入力】別紙_職員一覧（変更）'!K35))</f>
        <v/>
      </c>
      <c r="L37" s="46" t="str">
        <f>IF(【入力シート】!S29="無",IF(①【入力】別紙_職員一覧!L35="","",①【入力】別紙_職員一覧!L35),IF('②【入力】別紙_職員一覧（変更）'!L35="","",'②【入力】別紙_職員一覧（変更）'!L35))</f>
        <v/>
      </c>
      <c r="M37" s="160" t="str">
        <f>IF(【入力シート】!T29="無",IF(①【入力】別紙_職員一覧!M35="","",①【入力】別紙_職員一覧!M35),IF('②【入力】別紙_職員一覧（変更）'!M35="","",'②【入力】別紙_職員一覧（変更）'!M35))</f>
        <v/>
      </c>
      <c r="N37" s="161" t="str">
        <f>IF(【入力シート】!U29="無",IF(①【入力】別紙_職員一覧!N35="","",①【入力】別紙_職員一覧!N35),IF('②【入力】別紙_職員一覧（変更）'!N35="","",'②【入力】別紙_職員一覧（変更）'!N35))</f>
        <v/>
      </c>
      <c r="O37" s="161" t="str">
        <f>IF(【入力シート】!V29="無",IF(①【入力】別紙_職員一覧!O35="","",①【入力】別紙_職員一覧!O35),IF('②【入力】別紙_職員一覧（変更）'!O35="","",'②【入力】別紙_職員一覧（変更）'!O35))</f>
        <v/>
      </c>
      <c r="P37" s="161" t="str">
        <f>IF(【入力シート】!W29="無",IF(①【入力】別紙_職員一覧!P35="","",①【入力】別紙_職員一覧!P35),IF('②【入力】別紙_職員一覧（変更）'!P35="","",'②【入力】別紙_職員一覧（変更）'!P35))</f>
        <v/>
      </c>
      <c r="Q37" s="160" t="str">
        <f>IF(【入力シート】!X29="無",IF(①【入力】別紙_職員一覧!Q35="","",①【入力】別紙_職員一覧!Q35),IF('②【入力】別紙_職員一覧（変更）'!Q35="","",'②【入力】別紙_職員一覧（変更）'!Q35))</f>
        <v/>
      </c>
      <c r="R37" s="162"/>
      <c r="U37" s="62"/>
    </row>
    <row r="38" spans="1:24" ht="18" customHeight="1">
      <c r="A38" s="45">
        <v>24</v>
      </c>
      <c r="B38" s="45" t="str">
        <f t="shared" si="0"/>
        <v/>
      </c>
      <c r="C38" s="46" t="str">
        <f>IF(【入力シート】!J30="無",IF(①【入力】別紙_職員一覧!C36="","",①【入力】別紙_職員一覧!C36),IF('②【入力】別紙_職員一覧（変更）'!C36="","",'②【入力】別紙_職員一覧（変更）'!C36))</f>
        <v/>
      </c>
      <c r="D38" s="46" t="str">
        <f>IF(【入力シート】!K30="無",IF(①【入力】別紙_職員一覧!D36="","",①【入力】別紙_職員一覧!D36),IF('②【入力】別紙_職員一覧（変更）'!D36="","",'②【入力】別紙_職員一覧（変更）'!D36))</f>
        <v/>
      </c>
      <c r="E38" s="46" t="str">
        <f>IF(【入力シート】!L30="無",IF(①【入力】別紙_職員一覧!E36="","",①【入力】別紙_職員一覧!E36),IF('②【入力】別紙_職員一覧（変更）'!E36="","",'②【入力】別紙_職員一覧（変更）'!E36))</f>
        <v/>
      </c>
      <c r="F38" s="46" t="str">
        <f>IF(【入力シート】!M30="無",IF(①【入力】別紙_職員一覧!F36="","",①【入力】別紙_職員一覧!F36),IF('②【入力】別紙_職員一覧（変更）'!F36="","",'②【入力】別紙_職員一覧（変更）'!F36))</f>
        <v/>
      </c>
      <c r="G38" s="156" t="str">
        <f>IF(【入力シート】!N30="無",IF(①【入力】別紙_職員一覧!G36="","",①【入力】別紙_職員一覧!G36),IF('②【入力】別紙_職員一覧（変更）'!G36="","",'②【入力】別紙_職員一覧（変更）'!G36))</f>
        <v/>
      </c>
      <c r="H38" s="156" t="str">
        <f>IF(【入力シート】!O30="無",IF(①【入力】別紙_職員一覧!H36="","",①【入力】別紙_職員一覧!H36),IF('②【入力】別紙_職員一覧（変更）'!H36="","",'②【入力】別紙_職員一覧（変更）'!H36))</f>
        <v/>
      </c>
      <c r="I38" s="157" t="str">
        <f>IF(【入力シート】!P30="無",IF(①【入力】別紙_職員一覧!I36="","",①【入力】別紙_職員一覧!I36),IF('②【入力】別紙_職員一覧（変更）'!I36="","",'②【入力】別紙_職員一覧（変更）'!I36))</f>
        <v/>
      </c>
      <c r="J38" s="158" t="str">
        <f>IF(【入力シート】!Q30="無",IF(①【入力】別紙_職員一覧!J36="","",①【入力】別紙_職員一覧!J36),IF('②【入力】別紙_職員一覧（変更）'!J36="","",'②【入力】別紙_職員一覧（変更）'!J36))</f>
        <v/>
      </c>
      <c r="K38" s="159" t="str">
        <f>IF(【入力シート】!R30="無",IF(①【入力】別紙_職員一覧!K36="","",①【入力】別紙_職員一覧!K36),IF('②【入力】別紙_職員一覧（変更）'!K36="","",'②【入力】別紙_職員一覧（変更）'!K36))</f>
        <v/>
      </c>
      <c r="L38" s="46" t="str">
        <f>IF(【入力シート】!S30="無",IF(①【入力】別紙_職員一覧!L36="","",①【入力】別紙_職員一覧!L36),IF('②【入力】別紙_職員一覧（変更）'!L36="","",'②【入力】別紙_職員一覧（変更）'!L36))</f>
        <v/>
      </c>
      <c r="M38" s="160" t="str">
        <f>IF(【入力シート】!T30="無",IF(①【入力】別紙_職員一覧!M36="","",①【入力】別紙_職員一覧!M36),IF('②【入力】別紙_職員一覧（変更）'!M36="","",'②【入力】別紙_職員一覧（変更）'!M36))</f>
        <v/>
      </c>
      <c r="N38" s="161" t="str">
        <f>IF(【入力シート】!U30="無",IF(①【入力】別紙_職員一覧!N36="","",①【入力】別紙_職員一覧!N36),IF('②【入力】別紙_職員一覧（変更）'!N36="","",'②【入力】別紙_職員一覧（変更）'!N36))</f>
        <v/>
      </c>
      <c r="O38" s="161" t="str">
        <f>IF(【入力シート】!V30="無",IF(①【入力】別紙_職員一覧!O36="","",①【入力】別紙_職員一覧!O36),IF('②【入力】別紙_職員一覧（変更）'!O36="","",'②【入力】別紙_職員一覧（変更）'!O36))</f>
        <v/>
      </c>
      <c r="P38" s="161" t="str">
        <f>IF(【入力シート】!W30="無",IF(①【入力】別紙_職員一覧!P36="","",①【入力】別紙_職員一覧!P36),IF('②【入力】別紙_職員一覧（変更）'!P36="","",'②【入力】別紙_職員一覧（変更）'!P36))</f>
        <v/>
      </c>
      <c r="Q38" s="160" t="str">
        <f>IF(【入力シート】!X30="無",IF(①【入力】別紙_職員一覧!Q36="","",①【入力】別紙_職員一覧!Q36),IF('②【入力】別紙_職員一覧（変更）'!Q36="","",'②【入力】別紙_職員一覧（変更）'!Q36))</f>
        <v/>
      </c>
      <c r="R38" s="162"/>
      <c r="U38" s="62"/>
    </row>
    <row r="39" spans="1:24" ht="18" customHeight="1">
      <c r="A39" s="45">
        <v>25</v>
      </c>
      <c r="B39" s="45" t="str">
        <f t="shared" si="0"/>
        <v/>
      </c>
      <c r="C39" s="46" t="str">
        <f>IF(【入力シート】!J31="無",IF(①【入力】別紙_職員一覧!C37="","",①【入力】別紙_職員一覧!C37),IF('②【入力】別紙_職員一覧（変更）'!C37="","",'②【入力】別紙_職員一覧（変更）'!C37))</f>
        <v/>
      </c>
      <c r="D39" s="46" t="str">
        <f>IF(【入力シート】!K31="無",IF(①【入力】別紙_職員一覧!D37="","",①【入力】別紙_職員一覧!D37),IF('②【入力】別紙_職員一覧（変更）'!D37="","",'②【入力】別紙_職員一覧（変更）'!D37))</f>
        <v/>
      </c>
      <c r="E39" s="46" t="str">
        <f>IF(【入力シート】!L31="無",IF(①【入力】別紙_職員一覧!E37="","",①【入力】別紙_職員一覧!E37),IF('②【入力】別紙_職員一覧（変更）'!E37="","",'②【入力】別紙_職員一覧（変更）'!E37))</f>
        <v/>
      </c>
      <c r="F39" s="46" t="str">
        <f>IF(【入力シート】!M31="無",IF(①【入力】別紙_職員一覧!F37="","",①【入力】別紙_職員一覧!F37),IF('②【入力】別紙_職員一覧（変更）'!F37="","",'②【入力】別紙_職員一覧（変更）'!F37))</f>
        <v/>
      </c>
      <c r="G39" s="156" t="str">
        <f>IF(【入力シート】!N31="無",IF(①【入力】別紙_職員一覧!G37="","",①【入力】別紙_職員一覧!G37),IF('②【入力】別紙_職員一覧（変更）'!G37="","",'②【入力】別紙_職員一覧（変更）'!G37))</f>
        <v/>
      </c>
      <c r="H39" s="156" t="str">
        <f>IF(【入力シート】!O31="無",IF(①【入力】別紙_職員一覧!H37="","",①【入力】別紙_職員一覧!H37),IF('②【入力】別紙_職員一覧（変更）'!H37="","",'②【入力】別紙_職員一覧（変更）'!H37))</f>
        <v/>
      </c>
      <c r="I39" s="157" t="str">
        <f>IF(【入力シート】!P31="無",IF(①【入力】別紙_職員一覧!I37="","",①【入力】別紙_職員一覧!I37),IF('②【入力】別紙_職員一覧（変更）'!I37="","",'②【入力】別紙_職員一覧（変更）'!I37))</f>
        <v/>
      </c>
      <c r="J39" s="158" t="str">
        <f>IF(【入力シート】!Q31="無",IF(①【入力】別紙_職員一覧!J37="","",①【入力】別紙_職員一覧!J37),IF('②【入力】別紙_職員一覧（変更）'!J37="","",'②【入力】別紙_職員一覧（変更）'!J37))</f>
        <v/>
      </c>
      <c r="K39" s="159" t="str">
        <f>IF(【入力シート】!R31="無",IF(①【入力】別紙_職員一覧!K37="","",①【入力】別紙_職員一覧!K37),IF('②【入力】別紙_職員一覧（変更）'!K37="","",'②【入力】別紙_職員一覧（変更）'!K37))</f>
        <v/>
      </c>
      <c r="L39" s="46" t="str">
        <f>IF(【入力シート】!S31="無",IF(①【入力】別紙_職員一覧!L37="","",①【入力】別紙_職員一覧!L37),IF('②【入力】別紙_職員一覧（変更）'!L37="","",'②【入力】別紙_職員一覧（変更）'!L37))</f>
        <v/>
      </c>
      <c r="M39" s="160" t="str">
        <f>IF(【入力シート】!T31="無",IF(①【入力】別紙_職員一覧!M37="","",①【入力】別紙_職員一覧!M37),IF('②【入力】別紙_職員一覧（変更）'!M37="","",'②【入力】別紙_職員一覧（変更）'!M37))</f>
        <v/>
      </c>
      <c r="N39" s="161" t="str">
        <f>IF(【入力シート】!U31="無",IF(①【入力】別紙_職員一覧!N37="","",①【入力】別紙_職員一覧!N37),IF('②【入力】別紙_職員一覧（変更）'!N37="","",'②【入力】別紙_職員一覧（変更）'!N37))</f>
        <v/>
      </c>
      <c r="O39" s="161" t="str">
        <f>IF(【入力シート】!V31="無",IF(①【入力】別紙_職員一覧!O37="","",①【入力】別紙_職員一覧!O37),IF('②【入力】別紙_職員一覧（変更）'!O37="","",'②【入力】別紙_職員一覧（変更）'!O37))</f>
        <v/>
      </c>
      <c r="P39" s="161" t="str">
        <f>IF(【入力シート】!W31="無",IF(①【入力】別紙_職員一覧!P37="","",①【入力】別紙_職員一覧!P37),IF('②【入力】別紙_職員一覧（変更）'!P37="","",'②【入力】別紙_職員一覧（変更）'!P37))</f>
        <v/>
      </c>
      <c r="Q39" s="160" t="str">
        <f>IF(【入力シート】!X31="無",IF(①【入力】別紙_職員一覧!Q37="","",①【入力】別紙_職員一覧!Q37),IF('②【入力】別紙_職員一覧（変更）'!Q37="","",'②【入力】別紙_職員一覧（変更）'!Q37))</f>
        <v/>
      </c>
      <c r="R39" s="162"/>
      <c r="U39" s="62"/>
      <c r="X39" s="58"/>
    </row>
    <row r="40" spans="1:24" ht="18" customHeight="1">
      <c r="A40" s="45">
        <v>26</v>
      </c>
      <c r="B40" s="45" t="str">
        <f t="shared" si="0"/>
        <v/>
      </c>
      <c r="C40" s="46" t="str">
        <f>IF(【入力シート】!J32="無",IF(①【入力】別紙_職員一覧!C38="","",①【入力】別紙_職員一覧!C38),IF('②【入力】別紙_職員一覧（変更）'!C38="","",'②【入力】別紙_職員一覧（変更）'!C38))</f>
        <v/>
      </c>
      <c r="D40" s="46" t="str">
        <f>IF(【入力シート】!K32="無",IF(①【入力】別紙_職員一覧!D38="","",①【入力】別紙_職員一覧!D38),IF('②【入力】別紙_職員一覧（変更）'!D38="","",'②【入力】別紙_職員一覧（変更）'!D38))</f>
        <v/>
      </c>
      <c r="E40" s="46" t="str">
        <f>IF(【入力シート】!L32="無",IF(①【入力】別紙_職員一覧!E38="","",①【入力】別紙_職員一覧!E38),IF('②【入力】別紙_職員一覧（変更）'!E38="","",'②【入力】別紙_職員一覧（変更）'!E38))</f>
        <v/>
      </c>
      <c r="F40" s="46" t="str">
        <f>IF(【入力シート】!M32="無",IF(①【入力】別紙_職員一覧!F38="","",①【入力】別紙_職員一覧!F38),IF('②【入力】別紙_職員一覧（変更）'!F38="","",'②【入力】別紙_職員一覧（変更）'!F38))</f>
        <v/>
      </c>
      <c r="G40" s="156" t="str">
        <f>IF(【入力シート】!N32="無",IF(①【入力】別紙_職員一覧!G38="","",①【入力】別紙_職員一覧!G38),IF('②【入力】別紙_職員一覧（変更）'!G38="","",'②【入力】別紙_職員一覧（変更）'!G38))</f>
        <v/>
      </c>
      <c r="H40" s="156" t="str">
        <f>IF(【入力シート】!O32="無",IF(①【入力】別紙_職員一覧!H38="","",①【入力】別紙_職員一覧!H38),IF('②【入力】別紙_職員一覧（変更）'!H38="","",'②【入力】別紙_職員一覧（変更）'!H38))</f>
        <v/>
      </c>
      <c r="I40" s="157" t="str">
        <f>IF(【入力シート】!P32="無",IF(①【入力】別紙_職員一覧!I38="","",①【入力】別紙_職員一覧!I38),IF('②【入力】別紙_職員一覧（変更）'!I38="","",'②【入力】別紙_職員一覧（変更）'!I38))</f>
        <v/>
      </c>
      <c r="J40" s="158" t="str">
        <f>IF(【入力シート】!Q32="無",IF(①【入力】別紙_職員一覧!J38="","",①【入力】別紙_職員一覧!J38),IF('②【入力】別紙_職員一覧（変更）'!J38="","",'②【入力】別紙_職員一覧（変更）'!J38))</f>
        <v/>
      </c>
      <c r="K40" s="159" t="str">
        <f>IF(【入力シート】!R32="無",IF(①【入力】別紙_職員一覧!K38="","",①【入力】別紙_職員一覧!K38),IF('②【入力】別紙_職員一覧（変更）'!K38="","",'②【入力】別紙_職員一覧（変更）'!K38))</f>
        <v/>
      </c>
      <c r="L40" s="46" t="str">
        <f>IF(【入力シート】!S32="無",IF(①【入力】別紙_職員一覧!L38="","",①【入力】別紙_職員一覧!L38),IF('②【入力】別紙_職員一覧（変更）'!L38="","",'②【入力】別紙_職員一覧（変更）'!L38))</f>
        <v/>
      </c>
      <c r="M40" s="160" t="str">
        <f>IF(【入力シート】!T32="無",IF(①【入力】別紙_職員一覧!M38="","",①【入力】別紙_職員一覧!M38),IF('②【入力】別紙_職員一覧（変更）'!M38="","",'②【入力】別紙_職員一覧（変更）'!M38))</f>
        <v/>
      </c>
      <c r="N40" s="161" t="str">
        <f>IF(【入力シート】!U32="無",IF(①【入力】別紙_職員一覧!N38="","",①【入力】別紙_職員一覧!N38),IF('②【入力】別紙_職員一覧（変更）'!N38="","",'②【入力】別紙_職員一覧（変更）'!N38))</f>
        <v/>
      </c>
      <c r="O40" s="161" t="str">
        <f>IF(【入力シート】!V32="無",IF(①【入力】別紙_職員一覧!O38="","",①【入力】別紙_職員一覧!O38),IF('②【入力】別紙_職員一覧（変更）'!O38="","",'②【入力】別紙_職員一覧（変更）'!O38))</f>
        <v/>
      </c>
      <c r="P40" s="161" t="str">
        <f>IF(【入力シート】!W32="無",IF(①【入力】別紙_職員一覧!P38="","",①【入力】別紙_職員一覧!P38),IF('②【入力】別紙_職員一覧（変更）'!P38="","",'②【入力】別紙_職員一覧（変更）'!P38))</f>
        <v/>
      </c>
      <c r="Q40" s="160" t="str">
        <f>IF(【入力シート】!X32="無",IF(①【入力】別紙_職員一覧!Q38="","",①【入力】別紙_職員一覧!Q38),IF('②【入力】別紙_職員一覧（変更）'!Q38="","",'②【入力】別紙_職員一覧（変更）'!Q38))</f>
        <v/>
      </c>
      <c r="R40" s="162"/>
      <c r="U40" s="62"/>
    </row>
    <row r="41" spans="1:24" ht="18" customHeight="1">
      <c r="A41" s="45">
        <v>27</v>
      </c>
      <c r="B41" s="45" t="str">
        <f t="shared" si="0"/>
        <v/>
      </c>
      <c r="C41" s="46" t="str">
        <f>IF(【入力シート】!J33="無",IF(①【入力】別紙_職員一覧!C39="","",①【入力】別紙_職員一覧!C39),IF('②【入力】別紙_職員一覧（変更）'!C39="","",'②【入力】別紙_職員一覧（変更）'!C39))</f>
        <v/>
      </c>
      <c r="D41" s="46" t="str">
        <f>IF(【入力シート】!K33="無",IF(①【入力】別紙_職員一覧!D39="","",①【入力】別紙_職員一覧!D39),IF('②【入力】別紙_職員一覧（変更）'!D39="","",'②【入力】別紙_職員一覧（変更）'!D39))</f>
        <v/>
      </c>
      <c r="E41" s="46" t="str">
        <f>IF(【入力シート】!L33="無",IF(①【入力】別紙_職員一覧!E39="","",①【入力】別紙_職員一覧!E39),IF('②【入力】別紙_職員一覧（変更）'!E39="","",'②【入力】別紙_職員一覧（変更）'!E39))</f>
        <v/>
      </c>
      <c r="F41" s="46" t="str">
        <f>IF(【入力シート】!M33="無",IF(①【入力】別紙_職員一覧!F39="","",①【入力】別紙_職員一覧!F39),IF('②【入力】別紙_職員一覧（変更）'!F39="","",'②【入力】別紙_職員一覧（変更）'!F39))</f>
        <v/>
      </c>
      <c r="G41" s="156" t="str">
        <f>IF(【入力シート】!N33="無",IF(①【入力】別紙_職員一覧!G39="","",①【入力】別紙_職員一覧!G39),IF('②【入力】別紙_職員一覧（変更）'!G39="","",'②【入力】別紙_職員一覧（変更）'!G39))</f>
        <v/>
      </c>
      <c r="H41" s="156" t="str">
        <f>IF(【入力シート】!O33="無",IF(①【入力】別紙_職員一覧!H39="","",①【入力】別紙_職員一覧!H39),IF('②【入力】別紙_職員一覧（変更）'!H39="","",'②【入力】別紙_職員一覧（変更）'!H39))</f>
        <v/>
      </c>
      <c r="I41" s="157" t="str">
        <f>IF(【入力シート】!P33="無",IF(①【入力】別紙_職員一覧!I39="","",①【入力】別紙_職員一覧!I39),IF('②【入力】別紙_職員一覧（変更）'!I39="","",'②【入力】別紙_職員一覧（変更）'!I39))</f>
        <v/>
      </c>
      <c r="J41" s="158" t="str">
        <f>IF(【入力シート】!Q33="無",IF(①【入力】別紙_職員一覧!J39="","",①【入力】別紙_職員一覧!J39),IF('②【入力】別紙_職員一覧（変更）'!J39="","",'②【入力】別紙_職員一覧（変更）'!J39))</f>
        <v/>
      </c>
      <c r="K41" s="159" t="str">
        <f>IF(【入力シート】!R33="無",IF(①【入力】別紙_職員一覧!K39="","",①【入力】別紙_職員一覧!K39),IF('②【入力】別紙_職員一覧（変更）'!K39="","",'②【入力】別紙_職員一覧（変更）'!K39))</f>
        <v/>
      </c>
      <c r="L41" s="46" t="str">
        <f>IF(【入力シート】!S33="無",IF(①【入力】別紙_職員一覧!L39="","",①【入力】別紙_職員一覧!L39),IF('②【入力】別紙_職員一覧（変更）'!L39="","",'②【入力】別紙_職員一覧（変更）'!L39))</f>
        <v/>
      </c>
      <c r="M41" s="160" t="str">
        <f>IF(【入力シート】!T33="無",IF(①【入力】別紙_職員一覧!M39="","",①【入力】別紙_職員一覧!M39),IF('②【入力】別紙_職員一覧（変更）'!M39="","",'②【入力】別紙_職員一覧（変更）'!M39))</f>
        <v/>
      </c>
      <c r="N41" s="161" t="str">
        <f>IF(【入力シート】!U33="無",IF(①【入力】別紙_職員一覧!N39="","",①【入力】別紙_職員一覧!N39),IF('②【入力】別紙_職員一覧（変更）'!N39="","",'②【入力】別紙_職員一覧（変更）'!N39))</f>
        <v/>
      </c>
      <c r="O41" s="161" t="str">
        <f>IF(【入力シート】!V33="無",IF(①【入力】別紙_職員一覧!O39="","",①【入力】別紙_職員一覧!O39),IF('②【入力】別紙_職員一覧（変更）'!O39="","",'②【入力】別紙_職員一覧（変更）'!O39))</f>
        <v/>
      </c>
      <c r="P41" s="161" t="str">
        <f>IF(【入力シート】!W33="無",IF(①【入力】別紙_職員一覧!P39="","",①【入力】別紙_職員一覧!P39),IF('②【入力】別紙_職員一覧（変更）'!P39="","",'②【入力】別紙_職員一覧（変更）'!P39))</f>
        <v/>
      </c>
      <c r="Q41" s="160" t="str">
        <f>IF(【入力シート】!X33="無",IF(①【入力】別紙_職員一覧!Q39="","",①【入力】別紙_職員一覧!Q39),IF('②【入力】別紙_職員一覧（変更）'!Q39="","",'②【入力】別紙_職員一覧（変更）'!Q39))</f>
        <v/>
      </c>
      <c r="R41" s="162"/>
      <c r="U41" s="62"/>
    </row>
    <row r="42" spans="1:24" ht="18" customHeight="1">
      <c r="A42" s="45">
        <v>28</v>
      </c>
      <c r="B42" s="45" t="str">
        <f t="shared" si="0"/>
        <v/>
      </c>
      <c r="C42" s="46" t="str">
        <f>IF(【入力シート】!J34="無",IF(①【入力】別紙_職員一覧!C40="","",①【入力】別紙_職員一覧!C40),IF('②【入力】別紙_職員一覧（変更）'!C40="","",'②【入力】別紙_職員一覧（変更）'!C40))</f>
        <v/>
      </c>
      <c r="D42" s="46" t="str">
        <f>IF(【入力シート】!K34="無",IF(①【入力】別紙_職員一覧!D40="","",①【入力】別紙_職員一覧!D40),IF('②【入力】別紙_職員一覧（変更）'!D40="","",'②【入力】別紙_職員一覧（変更）'!D40))</f>
        <v/>
      </c>
      <c r="E42" s="46" t="str">
        <f>IF(【入力シート】!L34="無",IF(①【入力】別紙_職員一覧!E40="","",①【入力】別紙_職員一覧!E40),IF('②【入力】別紙_職員一覧（変更）'!E40="","",'②【入力】別紙_職員一覧（変更）'!E40))</f>
        <v/>
      </c>
      <c r="F42" s="46" t="str">
        <f>IF(【入力シート】!M34="無",IF(①【入力】別紙_職員一覧!F40="","",①【入力】別紙_職員一覧!F40),IF('②【入力】別紙_職員一覧（変更）'!F40="","",'②【入力】別紙_職員一覧（変更）'!F40))</f>
        <v/>
      </c>
      <c r="G42" s="156" t="str">
        <f>IF(【入力シート】!N34="無",IF(①【入力】別紙_職員一覧!G40="","",①【入力】別紙_職員一覧!G40),IF('②【入力】別紙_職員一覧（変更）'!G40="","",'②【入力】別紙_職員一覧（変更）'!G40))</f>
        <v/>
      </c>
      <c r="H42" s="156" t="str">
        <f>IF(【入力シート】!O34="無",IF(①【入力】別紙_職員一覧!H40="","",①【入力】別紙_職員一覧!H40),IF('②【入力】別紙_職員一覧（変更）'!H40="","",'②【入力】別紙_職員一覧（変更）'!H40))</f>
        <v/>
      </c>
      <c r="I42" s="157" t="str">
        <f>IF(【入力シート】!P34="無",IF(①【入力】別紙_職員一覧!I40="","",①【入力】別紙_職員一覧!I40),IF('②【入力】別紙_職員一覧（変更）'!I40="","",'②【入力】別紙_職員一覧（変更）'!I40))</f>
        <v/>
      </c>
      <c r="J42" s="158" t="str">
        <f>IF(【入力シート】!Q34="無",IF(①【入力】別紙_職員一覧!J40="","",①【入力】別紙_職員一覧!J40),IF('②【入力】別紙_職員一覧（変更）'!J40="","",'②【入力】別紙_職員一覧（変更）'!J40))</f>
        <v/>
      </c>
      <c r="K42" s="159" t="str">
        <f>IF(【入力シート】!R34="無",IF(①【入力】別紙_職員一覧!K40="","",①【入力】別紙_職員一覧!K40),IF('②【入力】別紙_職員一覧（変更）'!K40="","",'②【入力】別紙_職員一覧（変更）'!K40))</f>
        <v/>
      </c>
      <c r="L42" s="46" t="str">
        <f>IF(【入力シート】!S34="無",IF(①【入力】別紙_職員一覧!L40="","",①【入力】別紙_職員一覧!L40),IF('②【入力】別紙_職員一覧（変更）'!L40="","",'②【入力】別紙_職員一覧（変更）'!L40))</f>
        <v/>
      </c>
      <c r="M42" s="160" t="str">
        <f>IF(【入力シート】!T34="無",IF(①【入力】別紙_職員一覧!M40="","",①【入力】別紙_職員一覧!M40),IF('②【入力】別紙_職員一覧（変更）'!M40="","",'②【入力】別紙_職員一覧（変更）'!M40))</f>
        <v/>
      </c>
      <c r="N42" s="161" t="str">
        <f>IF(【入力シート】!U34="無",IF(①【入力】別紙_職員一覧!N40="","",①【入力】別紙_職員一覧!N40),IF('②【入力】別紙_職員一覧（変更）'!N40="","",'②【入力】別紙_職員一覧（変更）'!N40))</f>
        <v/>
      </c>
      <c r="O42" s="161" t="str">
        <f>IF(【入力シート】!V34="無",IF(①【入力】別紙_職員一覧!O40="","",①【入力】別紙_職員一覧!O40),IF('②【入力】別紙_職員一覧（変更）'!O40="","",'②【入力】別紙_職員一覧（変更）'!O40))</f>
        <v/>
      </c>
      <c r="P42" s="161" t="str">
        <f>IF(【入力シート】!W34="無",IF(①【入力】別紙_職員一覧!P40="","",①【入力】別紙_職員一覧!P40),IF('②【入力】別紙_職員一覧（変更）'!P40="","",'②【入力】別紙_職員一覧（変更）'!P40))</f>
        <v/>
      </c>
      <c r="Q42" s="160" t="str">
        <f>IF(【入力シート】!X34="無",IF(①【入力】別紙_職員一覧!Q40="","",①【入力】別紙_職員一覧!Q40),IF('②【入力】別紙_職員一覧（変更）'!Q40="","",'②【入力】別紙_職員一覧（変更）'!Q40))</f>
        <v/>
      </c>
      <c r="R42" s="162"/>
      <c r="U42" s="62"/>
    </row>
    <row r="43" spans="1:24" ht="18" customHeight="1">
      <c r="A43" s="45">
        <v>29</v>
      </c>
      <c r="B43" s="45" t="str">
        <f t="shared" si="0"/>
        <v/>
      </c>
      <c r="C43" s="46" t="str">
        <f>IF(【入力シート】!J35="無",IF(①【入力】別紙_職員一覧!C41="","",①【入力】別紙_職員一覧!C41),IF('②【入力】別紙_職員一覧（変更）'!C41="","",'②【入力】別紙_職員一覧（変更）'!C41))</f>
        <v/>
      </c>
      <c r="D43" s="46" t="str">
        <f>IF(【入力シート】!K35="無",IF(①【入力】別紙_職員一覧!D41="","",①【入力】別紙_職員一覧!D41),IF('②【入力】別紙_職員一覧（変更）'!D41="","",'②【入力】別紙_職員一覧（変更）'!D41))</f>
        <v/>
      </c>
      <c r="E43" s="46" t="str">
        <f>IF(【入力シート】!L35="無",IF(①【入力】別紙_職員一覧!E41="","",①【入力】別紙_職員一覧!E41),IF('②【入力】別紙_職員一覧（変更）'!E41="","",'②【入力】別紙_職員一覧（変更）'!E41))</f>
        <v/>
      </c>
      <c r="F43" s="46" t="str">
        <f>IF(【入力シート】!M35="無",IF(①【入力】別紙_職員一覧!F41="","",①【入力】別紙_職員一覧!F41),IF('②【入力】別紙_職員一覧（変更）'!F41="","",'②【入力】別紙_職員一覧（変更）'!F41))</f>
        <v/>
      </c>
      <c r="G43" s="156" t="str">
        <f>IF(【入力シート】!N35="無",IF(①【入力】別紙_職員一覧!G41="","",①【入力】別紙_職員一覧!G41),IF('②【入力】別紙_職員一覧（変更）'!G41="","",'②【入力】別紙_職員一覧（変更）'!G41))</f>
        <v/>
      </c>
      <c r="H43" s="156" t="str">
        <f>IF(【入力シート】!O35="無",IF(①【入力】別紙_職員一覧!H41="","",①【入力】別紙_職員一覧!H41),IF('②【入力】別紙_職員一覧（変更）'!H41="","",'②【入力】別紙_職員一覧（変更）'!H41))</f>
        <v/>
      </c>
      <c r="I43" s="157" t="str">
        <f>IF(【入力シート】!P35="無",IF(①【入力】別紙_職員一覧!I41="","",①【入力】別紙_職員一覧!I41),IF('②【入力】別紙_職員一覧（変更）'!I41="","",'②【入力】別紙_職員一覧（変更）'!I41))</f>
        <v/>
      </c>
      <c r="J43" s="158" t="str">
        <f>IF(【入力シート】!Q35="無",IF(①【入力】別紙_職員一覧!J41="","",①【入力】別紙_職員一覧!J41),IF('②【入力】別紙_職員一覧（変更）'!J41="","",'②【入力】別紙_職員一覧（変更）'!J41))</f>
        <v/>
      </c>
      <c r="K43" s="159" t="str">
        <f>IF(【入力シート】!R35="無",IF(①【入力】別紙_職員一覧!K41="","",①【入力】別紙_職員一覧!K41),IF('②【入力】別紙_職員一覧（変更）'!K41="","",'②【入力】別紙_職員一覧（変更）'!K41))</f>
        <v/>
      </c>
      <c r="L43" s="46" t="str">
        <f>IF(【入力シート】!S35="無",IF(①【入力】別紙_職員一覧!L41="","",①【入力】別紙_職員一覧!L41),IF('②【入力】別紙_職員一覧（変更）'!L41="","",'②【入力】別紙_職員一覧（変更）'!L41))</f>
        <v/>
      </c>
      <c r="M43" s="160" t="str">
        <f>IF(【入力シート】!T35="無",IF(①【入力】別紙_職員一覧!M41="","",①【入力】別紙_職員一覧!M41),IF('②【入力】別紙_職員一覧（変更）'!M41="","",'②【入力】別紙_職員一覧（変更）'!M41))</f>
        <v/>
      </c>
      <c r="N43" s="161" t="str">
        <f>IF(【入力シート】!U35="無",IF(①【入力】別紙_職員一覧!N41="","",①【入力】別紙_職員一覧!N41),IF('②【入力】別紙_職員一覧（変更）'!N41="","",'②【入力】別紙_職員一覧（変更）'!N41))</f>
        <v/>
      </c>
      <c r="O43" s="161" t="str">
        <f>IF(【入力シート】!V35="無",IF(①【入力】別紙_職員一覧!O41="","",①【入力】別紙_職員一覧!O41),IF('②【入力】別紙_職員一覧（変更）'!O41="","",'②【入力】別紙_職員一覧（変更）'!O41))</f>
        <v/>
      </c>
      <c r="P43" s="161" t="str">
        <f>IF(【入力シート】!W35="無",IF(①【入力】別紙_職員一覧!P41="","",①【入力】別紙_職員一覧!P41),IF('②【入力】別紙_職員一覧（変更）'!P41="","",'②【入力】別紙_職員一覧（変更）'!P41))</f>
        <v/>
      </c>
      <c r="Q43" s="160" t="str">
        <f>IF(【入力シート】!X35="無",IF(①【入力】別紙_職員一覧!Q41="","",①【入力】別紙_職員一覧!Q41),IF('②【入力】別紙_職員一覧（変更）'!Q41="","",'②【入力】別紙_職員一覧（変更）'!Q41))</f>
        <v/>
      </c>
      <c r="R43" s="162"/>
      <c r="U43" s="62"/>
    </row>
    <row r="44" spans="1:24" ht="18" customHeight="1">
      <c r="A44" s="45">
        <v>30</v>
      </c>
      <c r="B44" s="45" t="str">
        <f t="shared" si="0"/>
        <v/>
      </c>
      <c r="C44" s="46" t="str">
        <f>IF(【入力シート】!J36="無",IF(①【入力】別紙_職員一覧!C42="","",①【入力】別紙_職員一覧!C42),IF('②【入力】別紙_職員一覧（変更）'!C42="","",'②【入力】別紙_職員一覧（変更）'!C42))</f>
        <v/>
      </c>
      <c r="D44" s="46" t="str">
        <f>IF(【入力シート】!K36="無",IF(①【入力】別紙_職員一覧!D42="","",①【入力】別紙_職員一覧!D42),IF('②【入力】別紙_職員一覧（変更）'!D42="","",'②【入力】別紙_職員一覧（変更）'!D42))</f>
        <v/>
      </c>
      <c r="E44" s="46" t="str">
        <f>IF(【入力シート】!L36="無",IF(①【入力】別紙_職員一覧!E42="","",①【入力】別紙_職員一覧!E42),IF('②【入力】別紙_職員一覧（変更）'!E42="","",'②【入力】別紙_職員一覧（変更）'!E42))</f>
        <v/>
      </c>
      <c r="F44" s="46" t="str">
        <f>IF(【入力シート】!M36="無",IF(①【入力】別紙_職員一覧!F42="","",①【入力】別紙_職員一覧!F42),IF('②【入力】別紙_職員一覧（変更）'!F42="","",'②【入力】別紙_職員一覧（変更）'!F42))</f>
        <v/>
      </c>
      <c r="G44" s="156" t="str">
        <f>IF(【入力シート】!N36="無",IF(①【入力】別紙_職員一覧!G42="","",①【入力】別紙_職員一覧!G42),IF('②【入力】別紙_職員一覧（変更）'!G42="","",'②【入力】別紙_職員一覧（変更）'!G42))</f>
        <v/>
      </c>
      <c r="H44" s="156" t="str">
        <f>IF(【入力シート】!O36="無",IF(①【入力】別紙_職員一覧!H42="","",①【入力】別紙_職員一覧!H42),IF('②【入力】別紙_職員一覧（変更）'!H42="","",'②【入力】別紙_職員一覧（変更）'!H42))</f>
        <v/>
      </c>
      <c r="I44" s="157" t="str">
        <f>IF(【入力シート】!P36="無",IF(①【入力】別紙_職員一覧!I42="","",①【入力】別紙_職員一覧!I42),IF('②【入力】別紙_職員一覧（変更）'!I42="","",'②【入力】別紙_職員一覧（変更）'!I42))</f>
        <v/>
      </c>
      <c r="J44" s="158" t="str">
        <f>IF(【入力シート】!Q36="無",IF(①【入力】別紙_職員一覧!J42="","",①【入力】別紙_職員一覧!J42),IF('②【入力】別紙_職員一覧（変更）'!J42="","",'②【入力】別紙_職員一覧（変更）'!J42))</f>
        <v/>
      </c>
      <c r="K44" s="159" t="str">
        <f>IF(【入力シート】!R36="無",IF(①【入力】別紙_職員一覧!K42="","",①【入力】別紙_職員一覧!K42),IF('②【入力】別紙_職員一覧（変更）'!K42="","",'②【入力】別紙_職員一覧（変更）'!K42))</f>
        <v/>
      </c>
      <c r="L44" s="46" t="str">
        <f>IF(【入力シート】!S36="無",IF(①【入力】別紙_職員一覧!L42="","",①【入力】別紙_職員一覧!L42),IF('②【入力】別紙_職員一覧（変更）'!L42="","",'②【入力】別紙_職員一覧（変更）'!L42))</f>
        <v/>
      </c>
      <c r="M44" s="160" t="str">
        <f>IF(【入力シート】!T36="無",IF(①【入力】別紙_職員一覧!M42="","",①【入力】別紙_職員一覧!M42),IF('②【入力】別紙_職員一覧（変更）'!M42="","",'②【入力】別紙_職員一覧（変更）'!M42))</f>
        <v/>
      </c>
      <c r="N44" s="161" t="str">
        <f>IF(【入力シート】!U36="無",IF(①【入力】別紙_職員一覧!N42="","",①【入力】別紙_職員一覧!N42),IF('②【入力】別紙_職員一覧（変更）'!N42="","",'②【入力】別紙_職員一覧（変更）'!N42))</f>
        <v/>
      </c>
      <c r="O44" s="161" t="str">
        <f>IF(【入力シート】!V36="無",IF(①【入力】別紙_職員一覧!O42="","",①【入力】別紙_職員一覧!O42),IF('②【入力】別紙_職員一覧（変更）'!O42="","",'②【入力】別紙_職員一覧（変更）'!O42))</f>
        <v/>
      </c>
      <c r="P44" s="161" t="str">
        <f>IF(【入力シート】!W36="無",IF(①【入力】別紙_職員一覧!P42="","",①【入力】別紙_職員一覧!P42),IF('②【入力】別紙_職員一覧（変更）'!P42="","",'②【入力】別紙_職員一覧（変更）'!P42))</f>
        <v/>
      </c>
      <c r="Q44" s="160" t="str">
        <f>IF(【入力シート】!X36="無",IF(①【入力】別紙_職員一覧!Q42="","",①【入力】別紙_職員一覧!Q42),IF('②【入力】別紙_職員一覧（変更）'!Q42="","",'②【入力】別紙_職員一覧（変更）'!Q42))</f>
        <v/>
      </c>
      <c r="R44" s="162"/>
      <c r="U44" s="62"/>
    </row>
    <row r="45" spans="1:24" ht="18" customHeight="1">
      <c r="A45" s="45">
        <v>31</v>
      </c>
      <c r="B45" s="45" t="str">
        <f t="shared" si="0"/>
        <v/>
      </c>
      <c r="C45" s="46" t="str">
        <f>IF(【入力シート】!J37="無",IF(①【入力】別紙_職員一覧!C43="","",①【入力】別紙_職員一覧!C43),IF('②【入力】別紙_職員一覧（変更）'!C43="","",'②【入力】別紙_職員一覧（変更）'!C43))</f>
        <v/>
      </c>
      <c r="D45" s="46" t="str">
        <f>IF(【入力シート】!K37="無",IF(①【入力】別紙_職員一覧!D43="","",①【入力】別紙_職員一覧!D43),IF('②【入力】別紙_職員一覧（変更）'!D43="","",'②【入力】別紙_職員一覧（変更）'!D43))</f>
        <v/>
      </c>
      <c r="E45" s="46" t="str">
        <f>IF(【入力シート】!L37="無",IF(①【入力】別紙_職員一覧!E43="","",①【入力】別紙_職員一覧!E43),IF('②【入力】別紙_職員一覧（変更）'!E43="","",'②【入力】別紙_職員一覧（変更）'!E43))</f>
        <v/>
      </c>
      <c r="F45" s="46" t="str">
        <f>IF(【入力シート】!M37="無",IF(①【入力】別紙_職員一覧!F43="","",①【入力】別紙_職員一覧!F43),IF('②【入力】別紙_職員一覧（変更）'!F43="","",'②【入力】別紙_職員一覧（変更）'!F43))</f>
        <v/>
      </c>
      <c r="G45" s="156" t="str">
        <f>IF(【入力シート】!N37="無",IF(①【入力】別紙_職員一覧!G43="","",①【入力】別紙_職員一覧!G43),IF('②【入力】別紙_職員一覧（変更）'!G43="","",'②【入力】別紙_職員一覧（変更）'!G43))</f>
        <v/>
      </c>
      <c r="H45" s="156" t="str">
        <f>IF(【入力シート】!O37="無",IF(①【入力】別紙_職員一覧!H43="","",①【入力】別紙_職員一覧!H43),IF('②【入力】別紙_職員一覧（変更）'!H43="","",'②【入力】別紙_職員一覧（変更）'!H43))</f>
        <v/>
      </c>
      <c r="I45" s="157" t="str">
        <f>IF(【入力シート】!P37="無",IF(①【入力】別紙_職員一覧!I43="","",①【入力】別紙_職員一覧!I43),IF('②【入力】別紙_職員一覧（変更）'!I43="","",'②【入力】別紙_職員一覧（変更）'!I43))</f>
        <v/>
      </c>
      <c r="J45" s="158" t="str">
        <f>IF(【入力シート】!Q37="無",IF(①【入力】別紙_職員一覧!J43="","",①【入力】別紙_職員一覧!J43),IF('②【入力】別紙_職員一覧（変更）'!J43="","",'②【入力】別紙_職員一覧（変更）'!J43))</f>
        <v/>
      </c>
      <c r="K45" s="159" t="str">
        <f>IF(【入力シート】!R37="無",IF(①【入力】別紙_職員一覧!K43="","",①【入力】別紙_職員一覧!K43),IF('②【入力】別紙_職員一覧（変更）'!K43="","",'②【入力】別紙_職員一覧（変更）'!K43))</f>
        <v/>
      </c>
      <c r="L45" s="46" t="str">
        <f>IF(【入力シート】!S37="無",IF(①【入力】別紙_職員一覧!L43="","",①【入力】別紙_職員一覧!L43),IF('②【入力】別紙_職員一覧（変更）'!L43="","",'②【入力】別紙_職員一覧（変更）'!L43))</f>
        <v/>
      </c>
      <c r="M45" s="160" t="str">
        <f>IF(【入力シート】!T37="無",IF(①【入力】別紙_職員一覧!M43="","",①【入力】別紙_職員一覧!M43),IF('②【入力】別紙_職員一覧（変更）'!M43="","",'②【入力】別紙_職員一覧（変更）'!M43))</f>
        <v/>
      </c>
      <c r="N45" s="161" t="str">
        <f>IF(【入力シート】!U37="無",IF(①【入力】別紙_職員一覧!N43="","",①【入力】別紙_職員一覧!N43),IF('②【入力】別紙_職員一覧（変更）'!N43="","",'②【入力】別紙_職員一覧（変更）'!N43))</f>
        <v/>
      </c>
      <c r="O45" s="161" t="str">
        <f>IF(【入力シート】!V37="無",IF(①【入力】別紙_職員一覧!O43="","",①【入力】別紙_職員一覧!O43),IF('②【入力】別紙_職員一覧（変更）'!O43="","",'②【入力】別紙_職員一覧（変更）'!O43))</f>
        <v/>
      </c>
      <c r="P45" s="161" t="str">
        <f>IF(【入力シート】!W37="無",IF(①【入力】別紙_職員一覧!P43="","",①【入力】別紙_職員一覧!P43),IF('②【入力】別紙_職員一覧（変更）'!P43="","",'②【入力】別紙_職員一覧（変更）'!P43))</f>
        <v/>
      </c>
      <c r="Q45" s="160" t="str">
        <f>IF(【入力シート】!X37="無",IF(①【入力】別紙_職員一覧!Q43="","",①【入力】別紙_職員一覧!Q43),IF('②【入力】別紙_職員一覧（変更）'!Q43="","",'②【入力】別紙_職員一覧（変更）'!Q43))</f>
        <v/>
      </c>
      <c r="R45" s="162"/>
      <c r="U45" s="62"/>
    </row>
    <row r="46" spans="1:24" ht="18" customHeight="1">
      <c r="A46" s="45">
        <v>32</v>
      </c>
      <c r="B46" s="45" t="str">
        <f t="shared" si="0"/>
        <v/>
      </c>
      <c r="C46" s="46" t="str">
        <f>IF(【入力シート】!J38="無",IF(①【入力】別紙_職員一覧!C44="","",①【入力】別紙_職員一覧!C44),IF('②【入力】別紙_職員一覧（変更）'!C44="","",'②【入力】別紙_職員一覧（変更）'!C44))</f>
        <v/>
      </c>
      <c r="D46" s="46" t="str">
        <f>IF(【入力シート】!K38="無",IF(①【入力】別紙_職員一覧!D44="","",①【入力】別紙_職員一覧!D44),IF('②【入力】別紙_職員一覧（変更）'!D44="","",'②【入力】別紙_職員一覧（変更）'!D44))</f>
        <v/>
      </c>
      <c r="E46" s="46" t="str">
        <f>IF(【入力シート】!L38="無",IF(①【入力】別紙_職員一覧!E44="","",①【入力】別紙_職員一覧!E44),IF('②【入力】別紙_職員一覧（変更）'!E44="","",'②【入力】別紙_職員一覧（変更）'!E44))</f>
        <v/>
      </c>
      <c r="F46" s="46" t="str">
        <f>IF(【入力シート】!M38="無",IF(①【入力】別紙_職員一覧!F44="","",①【入力】別紙_職員一覧!F44),IF('②【入力】別紙_職員一覧（変更）'!F44="","",'②【入力】別紙_職員一覧（変更）'!F44))</f>
        <v/>
      </c>
      <c r="G46" s="156" t="str">
        <f>IF(【入力シート】!N38="無",IF(①【入力】別紙_職員一覧!G44="","",①【入力】別紙_職員一覧!G44),IF('②【入力】別紙_職員一覧（変更）'!G44="","",'②【入力】別紙_職員一覧（変更）'!G44))</f>
        <v/>
      </c>
      <c r="H46" s="156" t="str">
        <f>IF(【入力シート】!O38="無",IF(①【入力】別紙_職員一覧!H44="","",①【入力】別紙_職員一覧!H44),IF('②【入力】別紙_職員一覧（変更）'!H44="","",'②【入力】別紙_職員一覧（変更）'!H44))</f>
        <v/>
      </c>
      <c r="I46" s="157" t="str">
        <f>IF(【入力シート】!P38="無",IF(①【入力】別紙_職員一覧!I44="","",①【入力】別紙_職員一覧!I44),IF('②【入力】別紙_職員一覧（変更）'!I44="","",'②【入力】別紙_職員一覧（変更）'!I44))</f>
        <v/>
      </c>
      <c r="J46" s="158" t="str">
        <f>IF(【入力シート】!Q38="無",IF(①【入力】別紙_職員一覧!J44="","",①【入力】別紙_職員一覧!J44),IF('②【入力】別紙_職員一覧（変更）'!J44="","",'②【入力】別紙_職員一覧（変更）'!J44))</f>
        <v/>
      </c>
      <c r="K46" s="159" t="str">
        <f>IF(【入力シート】!R38="無",IF(①【入力】別紙_職員一覧!K44="","",①【入力】別紙_職員一覧!K44),IF('②【入力】別紙_職員一覧（変更）'!K44="","",'②【入力】別紙_職員一覧（変更）'!K44))</f>
        <v/>
      </c>
      <c r="L46" s="46" t="str">
        <f>IF(【入力シート】!S38="無",IF(①【入力】別紙_職員一覧!L44="","",①【入力】別紙_職員一覧!L44),IF('②【入力】別紙_職員一覧（変更）'!L44="","",'②【入力】別紙_職員一覧（変更）'!L44))</f>
        <v/>
      </c>
      <c r="M46" s="160" t="str">
        <f>IF(【入力シート】!T38="無",IF(①【入力】別紙_職員一覧!M44="","",①【入力】別紙_職員一覧!M44),IF('②【入力】別紙_職員一覧（変更）'!M44="","",'②【入力】別紙_職員一覧（変更）'!M44))</f>
        <v/>
      </c>
      <c r="N46" s="161" t="str">
        <f>IF(【入力シート】!U38="無",IF(①【入力】別紙_職員一覧!N44="","",①【入力】別紙_職員一覧!N44),IF('②【入力】別紙_職員一覧（変更）'!N44="","",'②【入力】別紙_職員一覧（変更）'!N44))</f>
        <v/>
      </c>
      <c r="O46" s="161" t="str">
        <f>IF(【入力シート】!V38="無",IF(①【入力】別紙_職員一覧!O44="","",①【入力】別紙_職員一覧!O44),IF('②【入力】別紙_職員一覧（変更）'!O44="","",'②【入力】別紙_職員一覧（変更）'!O44))</f>
        <v/>
      </c>
      <c r="P46" s="161" t="str">
        <f>IF(【入力シート】!W38="無",IF(①【入力】別紙_職員一覧!P44="","",①【入力】別紙_職員一覧!P44),IF('②【入力】別紙_職員一覧（変更）'!P44="","",'②【入力】別紙_職員一覧（変更）'!P44))</f>
        <v/>
      </c>
      <c r="Q46" s="160" t="str">
        <f>IF(【入力シート】!X38="無",IF(①【入力】別紙_職員一覧!Q44="","",①【入力】別紙_職員一覧!Q44),IF('②【入力】別紙_職員一覧（変更）'!Q44="","",'②【入力】別紙_職員一覧（変更）'!Q44))</f>
        <v/>
      </c>
      <c r="R46" s="162"/>
      <c r="U46" s="62"/>
    </row>
    <row r="47" spans="1:24" ht="18" customHeight="1">
      <c r="A47" s="45">
        <v>33</v>
      </c>
      <c r="B47" s="45" t="str">
        <f t="shared" si="0"/>
        <v/>
      </c>
      <c r="C47" s="46" t="str">
        <f>IF(【入力シート】!J39="無",IF(①【入力】別紙_職員一覧!C45="","",①【入力】別紙_職員一覧!C45),IF('②【入力】別紙_職員一覧（変更）'!C45="","",'②【入力】別紙_職員一覧（変更）'!C45))</f>
        <v/>
      </c>
      <c r="D47" s="46" t="str">
        <f>IF(【入力シート】!K39="無",IF(①【入力】別紙_職員一覧!D45="","",①【入力】別紙_職員一覧!D45),IF('②【入力】別紙_職員一覧（変更）'!D45="","",'②【入力】別紙_職員一覧（変更）'!D45))</f>
        <v/>
      </c>
      <c r="E47" s="46" t="str">
        <f>IF(【入力シート】!L39="無",IF(①【入力】別紙_職員一覧!E45="","",①【入力】別紙_職員一覧!E45),IF('②【入力】別紙_職員一覧（変更）'!E45="","",'②【入力】別紙_職員一覧（変更）'!E45))</f>
        <v/>
      </c>
      <c r="F47" s="46" t="str">
        <f>IF(【入力シート】!M39="無",IF(①【入力】別紙_職員一覧!F45="","",①【入力】別紙_職員一覧!F45),IF('②【入力】別紙_職員一覧（変更）'!F45="","",'②【入力】別紙_職員一覧（変更）'!F45))</f>
        <v/>
      </c>
      <c r="G47" s="156" t="str">
        <f>IF(【入力シート】!N39="無",IF(①【入力】別紙_職員一覧!G45="","",①【入力】別紙_職員一覧!G45),IF('②【入力】別紙_職員一覧（変更）'!G45="","",'②【入力】別紙_職員一覧（変更）'!G45))</f>
        <v/>
      </c>
      <c r="H47" s="156" t="str">
        <f>IF(【入力シート】!O39="無",IF(①【入力】別紙_職員一覧!H45="","",①【入力】別紙_職員一覧!H45),IF('②【入力】別紙_職員一覧（変更）'!H45="","",'②【入力】別紙_職員一覧（変更）'!H45))</f>
        <v/>
      </c>
      <c r="I47" s="157" t="str">
        <f>IF(【入力シート】!P39="無",IF(①【入力】別紙_職員一覧!I45="","",①【入力】別紙_職員一覧!I45),IF('②【入力】別紙_職員一覧（変更）'!I45="","",'②【入力】別紙_職員一覧（変更）'!I45))</f>
        <v/>
      </c>
      <c r="J47" s="158" t="str">
        <f>IF(【入力シート】!Q39="無",IF(①【入力】別紙_職員一覧!J45="","",①【入力】別紙_職員一覧!J45),IF('②【入力】別紙_職員一覧（変更）'!J45="","",'②【入力】別紙_職員一覧（変更）'!J45))</f>
        <v/>
      </c>
      <c r="K47" s="159" t="str">
        <f>IF(【入力シート】!R39="無",IF(①【入力】別紙_職員一覧!K45="","",①【入力】別紙_職員一覧!K45),IF('②【入力】別紙_職員一覧（変更）'!K45="","",'②【入力】別紙_職員一覧（変更）'!K45))</f>
        <v/>
      </c>
      <c r="L47" s="46" t="str">
        <f>IF(【入力シート】!S39="無",IF(①【入力】別紙_職員一覧!L45="","",①【入力】別紙_職員一覧!L45),IF('②【入力】別紙_職員一覧（変更）'!L45="","",'②【入力】別紙_職員一覧（変更）'!L45))</f>
        <v/>
      </c>
      <c r="M47" s="160" t="str">
        <f>IF(【入力シート】!T39="無",IF(①【入力】別紙_職員一覧!M45="","",①【入力】別紙_職員一覧!M45),IF('②【入力】別紙_職員一覧（変更）'!M45="","",'②【入力】別紙_職員一覧（変更）'!M45))</f>
        <v/>
      </c>
      <c r="N47" s="161" t="str">
        <f>IF(【入力シート】!U39="無",IF(①【入力】別紙_職員一覧!N45="","",①【入力】別紙_職員一覧!N45),IF('②【入力】別紙_職員一覧（変更）'!N45="","",'②【入力】別紙_職員一覧（変更）'!N45))</f>
        <v/>
      </c>
      <c r="O47" s="161" t="str">
        <f>IF(【入力シート】!V39="無",IF(①【入力】別紙_職員一覧!O45="","",①【入力】別紙_職員一覧!O45),IF('②【入力】別紙_職員一覧（変更）'!O45="","",'②【入力】別紙_職員一覧（変更）'!O45))</f>
        <v/>
      </c>
      <c r="P47" s="161" t="str">
        <f>IF(【入力シート】!W39="無",IF(①【入力】別紙_職員一覧!P45="","",①【入力】別紙_職員一覧!P45),IF('②【入力】別紙_職員一覧（変更）'!P45="","",'②【入力】別紙_職員一覧（変更）'!P45))</f>
        <v/>
      </c>
      <c r="Q47" s="160" t="str">
        <f>IF(【入力シート】!X39="無",IF(①【入力】別紙_職員一覧!Q45="","",①【入力】別紙_職員一覧!Q45),IF('②【入力】別紙_職員一覧（変更）'!Q45="","",'②【入力】別紙_職員一覧（変更）'!Q45))</f>
        <v/>
      </c>
      <c r="R47" s="162"/>
      <c r="U47" s="62"/>
    </row>
    <row r="48" spans="1:24" ht="18" customHeight="1">
      <c r="A48" s="45">
        <v>34</v>
      </c>
      <c r="B48" s="45" t="str">
        <f t="shared" si="0"/>
        <v/>
      </c>
      <c r="C48" s="46" t="str">
        <f>IF(【入力シート】!J40="無",IF(①【入力】別紙_職員一覧!C46="","",①【入力】別紙_職員一覧!C46),IF('②【入力】別紙_職員一覧（変更）'!C46="","",'②【入力】別紙_職員一覧（変更）'!C46))</f>
        <v/>
      </c>
      <c r="D48" s="46" t="str">
        <f>IF(【入力シート】!K40="無",IF(①【入力】別紙_職員一覧!D46="","",①【入力】別紙_職員一覧!D46),IF('②【入力】別紙_職員一覧（変更）'!D46="","",'②【入力】別紙_職員一覧（変更）'!D46))</f>
        <v/>
      </c>
      <c r="E48" s="46" t="str">
        <f>IF(【入力シート】!L40="無",IF(①【入力】別紙_職員一覧!E46="","",①【入力】別紙_職員一覧!E46),IF('②【入力】別紙_職員一覧（変更）'!E46="","",'②【入力】別紙_職員一覧（変更）'!E46))</f>
        <v/>
      </c>
      <c r="F48" s="46" t="str">
        <f>IF(【入力シート】!M40="無",IF(①【入力】別紙_職員一覧!F46="","",①【入力】別紙_職員一覧!F46),IF('②【入力】別紙_職員一覧（変更）'!F46="","",'②【入力】別紙_職員一覧（変更）'!F46))</f>
        <v/>
      </c>
      <c r="G48" s="156" t="str">
        <f>IF(【入力シート】!N40="無",IF(①【入力】別紙_職員一覧!G46="","",①【入力】別紙_職員一覧!G46),IF('②【入力】別紙_職員一覧（変更）'!G46="","",'②【入力】別紙_職員一覧（変更）'!G46))</f>
        <v/>
      </c>
      <c r="H48" s="156" t="str">
        <f>IF(【入力シート】!O40="無",IF(①【入力】別紙_職員一覧!H46="","",①【入力】別紙_職員一覧!H46),IF('②【入力】別紙_職員一覧（変更）'!H46="","",'②【入力】別紙_職員一覧（変更）'!H46))</f>
        <v/>
      </c>
      <c r="I48" s="157" t="str">
        <f>IF(【入力シート】!P40="無",IF(①【入力】別紙_職員一覧!I46="","",①【入力】別紙_職員一覧!I46),IF('②【入力】別紙_職員一覧（変更）'!I46="","",'②【入力】別紙_職員一覧（変更）'!I46))</f>
        <v/>
      </c>
      <c r="J48" s="158" t="str">
        <f>IF(【入力シート】!Q40="無",IF(①【入力】別紙_職員一覧!J46="","",①【入力】別紙_職員一覧!J46),IF('②【入力】別紙_職員一覧（変更）'!J46="","",'②【入力】別紙_職員一覧（変更）'!J46))</f>
        <v/>
      </c>
      <c r="K48" s="159" t="str">
        <f>IF(【入力シート】!R40="無",IF(①【入力】別紙_職員一覧!K46="","",①【入力】別紙_職員一覧!K46),IF('②【入力】別紙_職員一覧（変更）'!K46="","",'②【入力】別紙_職員一覧（変更）'!K46))</f>
        <v/>
      </c>
      <c r="L48" s="46" t="str">
        <f>IF(【入力シート】!S40="無",IF(①【入力】別紙_職員一覧!L46="","",①【入力】別紙_職員一覧!L46),IF('②【入力】別紙_職員一覧（変更）'!L46="","",'②【入力】別紙_職員一覧（変更）'!L46))</f>
        <v/>
      </c>
      <c r="M48" s="160" t="str">
        <f>IF(【入力シート】!T40="無",IF(①【入力】別紙_職員一覧!M46="","",①【入力】別紙_職員一覧!M46),IF('②【入力】別紙_職員一覧（変更）'!M46="","",'②【入力】別紙_職員一覧（変更）'!M46))</f>
        <v/>
      </c>
      <c r="N48" s="161" t="str">
        <f>IF(【入力シート】!U40="無",IF(①【入力】別紙_職員一覧!N46="","",①【入力】別紙_職員一覧!N46),IF('②【入力】別紙_職員一覧（変更）'!N46="","",'②【入力】別紙_職員一覧（変更）'!N46))</f>
        <v/>
      </c>
      <c r="O48" s="161" t="str">
        <f>IF(【入力シート】!V40="無",IF(①【入力】別紙_職員一覧!O46="","",①【入力】別紙_職員一覧!O46),IF('②【入力】別紙_職員一覧（変更）'!O46="","",'②【入力】別紙_職員一覧（変更）'!O46))</f>
        <v/>
      </c>
      <c r="P48" s="161" t="str">
        <f>IF(【入力シート】!W40="無",IF(①【入力】別紙_職員一覧!P46="","",①【入力】別紙_職員一覧!P46),IF('②【入力】別紙_職員一覧（変更）'!P46="","",'②【入力】別紙_職員一覧（変更）'!P46))</f>
        <v/>
      </c>
      <c r="Q48" s="160" t="str">
        <f>IF(【入力シート】!X40="無",IF(①【入力】別紙_職員一覧!Q46="","",①【入力】別紙_職員一覧!Q46),IF('②【入力】別紙_職員一覧（変更）'!Q46="","",'②【入力】別紙_職員一覧（変更）'!Q46))</f>
        <v/>
      </c>
      <c r="R48" s="162"/>
      <c r="U48" s="62"/>
    </row>
    <row r="49" spans="1:24" ht="18" customHeight="1">
      <c r="A49" s="45">
        <v>35</v>
      </c>
      <c r="B49" s="45" t="str">
        <f t="shared" si="0"/>
        <v/>
      </c>
      <c r="C49" s="46" t="str">
        <f>IF(【入力シート】!J41="無",IF(①【入力】別紙_職員一覧!C47="","",①【入力】別紙_職員一覧!C47),IF('②【入力】別紙_職員一覧（変更）'!C47="","",'②【入力】別紙_職員一覧（変更）'!C47))</f>
        <v/>
      </c>
      <c r="D49" s="46" t="str">
        <f>IF(【入力シート】!K41="無",IF(①【入力】別紙_職員一覧!D47="","",①【入力】別紙_職員一覧!D47),IF('②【入力】別紙_職員一覧（変更）'!D47="","",'②【入力】別紙_職員一覧（変更）'!D47))</f>
        <v/>
      </c>
      <c r="E49" s="46" t="str">
        <f>IF(【入力シート】!L41="無",IF(①【入力】別紙_職員一覧!E47="","",①【入力】別紙_職員一覧!E47),IF('②【入力】別紙_職員一覧（変更）'!E47="","",'②【入力】別紙_職員一覧（変更）'!E47))</f>
        <v/>
      </c>
      <c r="F49" s="46" t="str">
        <f>IF(【入力シート】!M41="無",IF(①【入力】別紙_職員一覧!F47="","",①【入力】別紙_職員一覧!F47),IF('②【入力】別紙_職員一覧（変更）'!F47="","",'②【入力】別紙_職員一覧（変更）'!F47))</f>
        <v/>
      </c>
      <c r="G49" s="156" t="str">
        <f>IF(【入力シート】!N41="無",IF(①【入力】別紙_職員一覧!G47="","",①【入力】別紙_職員一覧!G47),IF('②【入力】別紙_職員一覧（変更）'!G47="","",'②【入力】別紙_職員一覧（変更）'!G47))</f>
        <v/>
      </c>
      <c r="H49" s="156" t="str">
        <f>IF(【入力シート】!O41="無",IF(①【入力】別紙_職員一覧!H47="","",①【入力】別紙_職員一覧!H47),IF('②【入力】別紙_職員一覧（変更）'!H47="","",'②【入力】別紙_職員一覧（変更）'!H47))</f>
        <v/>
      </c>
      <c r="I49" s="157" t="str">
        <f>IF(【入力シート】!P41="無",IF(①【入力】別紙_職員一覧!I47="","",①【入力】別紙_職員一覧!I47),IF('②【入力】別紙_職員一覧（変更）'!I47="","",'②【入力】別紙_職員一覧（変更）'!I47))</f>
        <v/>
      </c>
      <c r="J49" s="158" t="str">
        <f>IF(【入力シート】!Q41="無",IF(①【入力】別紙_職員一覧!J47="","",①【入力】別紙_職員一覧!J47),IF('②【入力】別紙_職員一覧（変更）'!J47="","",'②【入力】別紙_職員一覧（変更）'!J47))</f>
        <v/>
      </c>
      <c r="K49" s="159" t="str">
        <f>IF(【入力シート】!R41="無",IF(①【入力】別紙_職員一覧!K47="","",①【入力】別紙_職員一覧!K47),IF('②【入力】別紙_職員一覧（変更）'!K47="","",'②【入力】別紙_職員一覧（変更）'!K47))</f>
        <v/>
      </c>
      <c r="L49" s="46" t="str">
        <f>IF(【入力シート】!S41="無",IF(①【入力】別紙_職員一覧!L47="","",①【入力】別紙_職員一覧!L47),IF('②【入力】別紙_職員一覧（変更）'!L47="","",'②【入力】別紙_職員一覧（変更）'!L47))</f>
        <v/>
      </c>
      <c r="M49" s="160" t="str">
        <f>IF(【入力シート】!T41="無",IF(①【入力】別紙_職員一覧!M47="","",①【入力】別紙_職員一覧!M47),IF('②【入力】別紙_職員一覧（変更）'!M47="","",'②【入力】別紙_職員一覧（変更）'!M47))</f>
        <v/>
      </c>
      <c r="N49" s="161" t="str">
        <f>IF(【入力シート】!U41="無",IF(①【入力】別紙_職員一覧!N47="","",①【入力】別紙_職員一覧!N47),IF('②【入力】別紙_職員一覧（変更）'!N47="","",'②【入力】別紙_職員一覧（変更）'!N47))</f>
        <v/>
      </c>
      <c r="O49" s="161" t="str">
        <f>IF(【入力シート】!V41="無",IF(①【入力】別紙_職員一覧!O47="","",①【入力】別紙_職員一覧!O47),IF('②【入力】別紙_職員一覧（変更）'!O47="","",'②【入力】別紙_職員一覧（変更）'!O47))</f>
        <v/>
      </c>
      <c r="P49" s="161" t="str">
        <f>IF(【入力シート】!W41="無",IF(①【入力】別紙_職員一覧!P47="","",①【入力】別紙_職員一覧!P47),IF('②【入力】別紙_職員一覧（変更）'!P47="","",'②【入力】別紙_職員一覧（変更）'!P47))</f>
        <v/>
      </c>
      <c r="Q49" s="160" t="str">
        <f>IF(【入力シート】!X41="無",IF(①【入力】別紙_職員一覧!Q47="","",①【入力】別紙_職員一覧!Q47),IF('②【入力】別紙_職員一覧（変更）'!Q47="","",'②【入力】別紙_職員一覧（変更）'!Q47))</f>
        <v/>
      </c>
      <c r="R49" s="162"/>
      <c r="U49" s="62"/>
    </row>
    <row r="50" spans="1:24" ht="18" customHeight="1">
      <c r="A50" s="45">
        <v>36</v>
      </c>
      <c r="B50" s="45" t="str">
        <f t="shared" si="0"/>
        <v/>
      </c>
      <c r="C50" s="46" t="str">
        <f>IF(【入力シート】!J42="無",IF(①【入力】別紙_職員一覧!C48="","",①【入力】別紙_職員一覧!C48),IF('②【入力】別紙_職員一覧（変更）'!C48="","",'②【入力】別紙_職員一覧（変更）'!C48))</f>
        <v/>
      </c>
      <c r="D50" s="46" t="str">
        <f>IF(【入力シート】!K42="無",IF(①【入力】別紙_職員一覧!D48="","",①【入力】別紙_職員一覧!D48),IF('②【入力】別紙_職員一覧（変更）'!D48="","",'②【入力】別紙_職員一覧（変更）'!D48))</f>
        <v/>
      </c>
      <c r="E50" s="46" t="str">
        <f>IF(【入力シート】!L42="無",IF(①【入力】別紙_職員一覧!E48="","",①【入力】別紙_職員一覧!E48),IF('②【入力】別紙_職員一覧（変更）'!E48="","",'②【入力】別紙_職員一覧（変更）'!E48))</f>
        <v/>
      </c>
      <c r="F50" s="46" t="str">
        <f>IF(【入力シート】!M42="無",IF(①【入力】別紙_職員一覧!F48="","",①【入力】別紙_職員一覧!F48),IF('②【入力】別紙_職員一覧（変更）'!F48="","",'②【入力】別紙_職員一覧（変更）'!F48))</f>
        <v/>
      </c>
      <c r="G50" s="156" t="str">
        <f>IF(【入力シート】!N42="無",IF(①【入力】別紙_職員一覧!G48="","",①【入力】別紙_職員一覧!G48),IF('②【入力】別紙_職員一覧（変更）'!G48="","",'②【入力】別紙_職員一覧（変更）'!G48))</f>
        <v/>
      </c>
      <c r="H50" s="156" t="str">
        <f>IF(【入力シート】!O42="無",IF(①【入力】別紙_職員一覧!H48="","",①【入力】別紙_職員一覧!H48),IF('②【入力】別紙_職員一覧（変更）'!H48="","",'②【入力】別紙_職員一覧（変更）'!H48))</f>
        <v/>
      </c>
      <c r="I50" s="157" t="str">
        <f>IF(【入力シート】!P42="無",IF(①【入力】別紙_職員一覧!I48="","",①【入力】別紙_職員一覧!I48),IF('②【入力】別紙_職員一覧（変更）'!I48="","",'②【入力】別紙_職員一覧（変更）'!I48))</f>
        <v/>
      </c>
      <c r="J50" s="158" t="str">
        <f>IF(【入力シート】!Q42="無",IF(①【入力】別紙_職員一覧!J48="","",①【入力】別紙_職員一覧!J48),IF('②【入力】別紙_職員一覧（変更）'!J48="","",'②【入力】別紙_職員一覧（変更）'!J48))</f>
        <v/>
      </c>
      <c r="K50" s="159" t="str">
        <f>IF(【入力シート】!R42="無",IF(①【入力】別紙_職員一覧!K48="","",①【入力】別紙_職員一覧!K48),IF('②【入力】別紙_職員一覧（変更）'!K48="","",'②【入力】別紙_職員一覧（変更）'!K48))</f>
        <v/>
      </c>
      <c r="L50" s="46" t="str">
        <f>IF(【入力シート】!S42="無",IF(①【入力】別紙_職員一覧!L48="","",①【入力】別紙_職員一覧!L48),IF('②【入力】別紙_職員一覧（変更）'!L48="","",'②【入力】別紙_職員一覧（変更）'!L48))</f>
        <v/>
      </c>
      <c r="M50" s="160" t="str">
        <f>IF(【入力シート】!T42="無",IF(①【入力】別紙_職員一覧!M48="","",①【入力】別紙_職員一覧!M48),IF('②【入力】別紙_職員一覧（変更）'!M48="","",'②【入力】別紙_職員一覧（変更）'!M48))</f>
        <v/>
      </c>
      <c r="N50" s="161" t="str">
        <f>IF(【入力シート】!U42="無",IF(①【入力】別紙_職員一覧!N48="","",①【入力】別紙_職員一覧!N48),IF('②【入力】別紙_職員一覧（変更）'!N48="","",'②【入力】別紙_職員一覧（変更）'!N48))</f>
        <v/>
      </c>
      <c r="O50" s="161" t="str">
        <f>IF(【入力シート】!V42="無",IF(①【入力】別紙_職員一覧!O48="","",①【入力】別紙_職員一覧!O48),IF('②【入力】別紙_職員一覧（変更）'!O48="","",'②【入力】別紙_職員一覧（変更）'!O48))</f>
        <v/>
      </c>
      <c r="P50" s="161" t="str">
        <f>IF(【入力シート】!W42="無",IF(①【入力】別紙_職員一覧!P48="","",①【入力】別紙_職員一覧!P48),IF('②【入力】別紙_職員一覧（変更）'!P48="","",'②【入力】別紙_職員一覧（変更）'!P48))</f>
        <v/>
      </c>
      <c r="Q50" s="160" t="str">
        <f>IF(【入力シート】!X42="無",IF(①【入力】別紙_職員一覧!Q48="","",①【入力】別紙_職員一覧!Q48),IF('②【入力】別紙_職員一覧（変更）'!Q48="","",'②【入力】別紙_職員一覧（変更）'!Q48))</f>
        <v/>
      </c>
      <c r="R50" s="162"/>
      <c r="U50" s="62"/>
    </row>
    <row r="51" spans="1:24" ht="18" customHeight="1">
      <c r="A51" s="45">
        <v>37</v>
      </c>
      <c r="B51" s="45" t="str">
        <f t="shared" si="0"/>
        <v/>
      </c>
      <c r="C51" s="46" t="str">
        <f>IF(【入力シート】!J43="無",IF(①【入力】別紙_職員一覧!C49="","",①【入力】別紙_職員一覧!C49),IF('②【入力】別紙_職員一覧（変更）'!C49="","",'②【入力】別紙_職員一覧（変更）'!C49))</f>
        <v/>
      </c>
      <c r="D51" s="46" t="str">
        <f>IF(【入力シート】!K43="無",IF(①【入力】別紙_職員一覧!D49="","",①【入力】別紙_職員一覧!D49),IF('②【入力】別紙_職員一覧（変更）'!D49="","",'②【入力】別紙_職員一覧（変更）'!D49))</f>
        <v/>
      </c>
      <c r="E51" s="46" t="str">
        <f>IF(【入力シート】!L43="無",IF(①【入力】別紙_職員一覧!E49="","",①【入力】別紙_職員一覧!E49),IF('②【入力】別紙_職員一覧（変更）'!E49="","",'②【入力】別紙_職員一覧（変更）'!E49))</f>
        <v/>
      </c>
      <c r="F51" s="46" t="str">
        <f>IF(【入力シート】!M43="無",IF(①【入力】別紙_職員一覧!F49="","",①【入力】別紙_職員一覧!F49),IF('②【入力】別紙_職員一覧（変更）'!F49="","",'②【入力】別紙_職員一覧（変更）'!F49))</f>
        <v/>
      </c>
      <c r="G51" s="156" t="str">
        <f>IF(【入力シート】!N43="無",IF(①【入力】別紙_職員一覧!G49="","",①【入力】別紙_職員一覧!G49),IF('②【入力】別紙_職員一覧（変更）'!G49="","",'②【入力】別紙_職員一覧（変更）'!G49))</f>
        <v/>
      </c>
      <c r="H51" s="156" t="str">
        <f>IF(【入力シート】!O43="無",IF(①【入力】別紙_職員一覧!H49="","",①【入力】別紙_職員一覧!H49),IF('②【入力】別紙_職員一覧（変更）'!H49="","",'②【入力】別紙_職員一覧（変更）'!H49))</f>
        <v/>
      </c>
      <c r="I51" s="157" t="str">
        <f>IF(【入力シート】!P43="無",IF(①【入力】別紙_職員一覧!I49="","",①【入力】別紙_職員一覧!I49),IF('②【入力】別紙_職員一覧（変更）'!I49="","",'②【入力】別紙_職員一覧（変更）'!I49))</f>
        <v/>
      </c>
      <c r="J51" s="158" t="str">
        <f>IF(【入力シート】!Q43="無",IF(①【入力】別紙_職員一覧!J49="","",①【入力】別紙_職員一覧!J49),IF('②【入力】別紙_職員一覧（変更）'!J49="","",'②【入力】別紙_職員一覧（変更）'!J49))</f>
        <v/>
      </c>
      <c r="K51" s="159" t="str">
        <f>IF(【入力シート】!R43="無",IF(①【入力】別紙_職員一覧!K49="","",①【入力】別紙_職員一覧!K49),IF('②【入力】別紙_職員一覧（変更）'!K49="","",'②【入力】別紙_職員一覧（変更）'!K49))</f>
        <v/>
      </c>
      <c r="L51" s="46" t="str">
        <f>IF(【入力シート】!S43="無",IF(①【入力】別紙_職員一覧!L49="","",①【入力】別紙_職員一覧!L49),IF('②【入力】別紙_職員一覧（変更）'!L49="","",'②【入力】別紙_職員一覧（変更）'!L49))</f>
        <v/>
      </c>
      <c r="M51" s="160" t="str">
        <f>IF(【入力シート】!T43="無",IF(①【入力】別紙_職員一覧!M49="","",①【入力】別紙_職員一覧!M49),IF('②【入力】別紙_職員一覧（変更）'!M49="","",'②【入力】別紙_職員一覧（変更）'!M49))</f>
        <v/>
      </c>
      <c r="N51" s="161" t="str">
        <f>IF(【入力シート】!U43="無",IF(①【入力】別紙_職員一覧!N49="","",①【入力】別紙_職員一覧!N49),IF('②【入力】別紙_職員一覧（変更）'!N49="","",'②【入力】別紙_職員一覧（変更）'!N49))</f>
        <v/>
      </c>
      <c r="O51" s="161" t="str">
        <f>IF(【入力シート】!V43="無",IF(①【入力】別紙_職員一覧!O49="","",①【入力】別紙_職員一覧!O49),IF('②【入力】別紙_職員一覧（変更）'!O49="","",'②【入力】別紙_職員一覧（変更）'!O49))</f>
        <v/>
      </c>
      <c r="P51" s="161" t="str">
        <f>IF(【入力シート】!W43="無",IF(①【入力】別紙_職員一覧!P49="","",①【入力】別紙_職員一覧!P49),IF('②【入力】別紙_職員一覧（変更）'!P49="","",'②【入力】別紙_職員一覧（変更）'!P49))</f>
        <v/>
      </c>
      <c r="Q51" s="160" t="str">
        <f>IF(【入力シート】!X43="無",IF(①【入力】別紙_職員一覧!Q49="","",①【入力】別紙_職員一覧!Q49),IF('②【入力】別紙_職員一覧（変更）'!Q49="","",'②【入力】別紙_職員一覧（変更）'!Q49))</f>
        <v/>
      </c>
      <c r="R51" s="162"/>
      <c r="U51" s="62"/>
    </row>
    <row r="52" spans="1:24" ht="18" customHeight="1">
      <c r="A52" s="45">
        <v>38</v>
      </c>
      <c r="B52" s="45" t="str">
        <f t="shared" si="0"/>
        <v/>
      </c>
      <c r="C52" s="46" t="str">
        <f>IF(【入力シート】!J44="無",IF(①【入力】別紙_職員一覧!C50="","",①【入力】別紙_職員一覧!C50),IF('②【入力】別紙_職員一覧（変更）'!C50="","",'②【入力】別紙_職員一覧（変更）'!C50))</f>
        <v/>
      </c>
      <c r="D52" s="46" t="str">
        <f>IF(【入力シート】!K44="無",IF(①【入力】別紙_職員一覧!D50="","",①【入力】別紙_職員一覧!D50),IF('②【入力】別紙_職員一覧（変更）'!D50="","",'②【入力】別紙_職員一覧（変更）'!D50))</f>
        <v/>
      </c>
      <c r="E52" s="46" t="str">
        <f>IF(【入力シート】!L44="無",IF(①【入力】別紙_職員一覧!E50="","",①【入力】別紙_職員一覧!E50),IF('②【入力】別紙_職員一覧（変更）'!E50="","",'②【入力】別紙_職員一覧（変更）'!E50))</f>
        <v/>
      </c>
      <c r="F52" s="46" t="str">
        <f>IF(【入力シート】!M44="無",IF(①【入力】別紙_職員一覧!F50="","",①【入力】別紙_職員一覧!F50),IF('②【入力】別紙_職員一覧（変更）'!F50="","",'②【入力】別紙_職員一覧（変更）'!F50))</f>
        <v/>
      </c>
      <c r="G52" s="156" t="str">
        <f>IF(【入力シート】!N44="無",IF(①【入力】別紙_職員一覧!G50="","",①【入力】別紙_職員一覧!G50),IF('②【入力】別紙_職員一覧（変更）'!G50="","",'②【入力】別紙_職員一覧（変更）'!G50))</f>
        <v/>
      </c>
      <c r="H52" s="156" t="str">
        <f>IF(【入力シート】!O44="無",IF(①【入力】別紙_職員一覧!H50="","",①【入力】別紙_職員一覧!H50),IF('②【入力】別紙_職員一覧（変更）'!H50="","",'②【入力】別紙_職員一覧（変更）'!H50))</f>
        <v/>
      </c>
      <c r="I52" s="157" t="str">
        <f>IF(【入力シート】!P44="無",IF(①【入力】別紙_職員一覧!I50="","",①【入力】別紙_職員一覧!I50),IF('②【入力】別紙_職員一覧（変更）'!I50="","",'②【入力】別紙_職員一覧（変更）'!I50))</f>
        <v/>
      </c>
      <c r="J52" s="158" t="str">
        <f>IF(【入力シート】!Q44="無",IF(①【入力】別紙_職員一覧!J50="","",①【入力】別紙_職員一覧!J50),IF('②【入力】別紙_職員一覧（変更）'!J50="","",'②【入力】別紙_職員一覧（変更）'!J50))</f>
        <v/>
      </c>
      <c r="K52" s="159" t="str">
        <f>IF(【入力シート】!R44="無",IF(①【入力】別紙_職員一覧!K50="","",①【入力】別紙_職員一覧!K50),IF('②【入力】別紙_職員一覧（変更）'!K50="","",'②【入力】別紙_職員一覧（変更）'!K50))</f>
        <v/>
      </c>
      <c r="L52" s="46" t="str">
        <f>IF(【入力シート】!S44="無",IF(①【入力】別紙_職員一覧!L50="","",①【入力】別紙_職員一覧!L50),IF('②【入力】別紙_職員一覧（変更）'!L50="","",'②【入力】別紙_職員一覧（変更）'!L50))</f>
        <v/>
      </c>
      <c r="M52" s="160" t="str">
        <f>IF(【入力シート】!T44="無",IF(①【入力】別紙_職員一覧!M50="","",①【入力】別紙_職員一覧!M50),IF('②【入力】別紙_職員一覧（変更）'!M50="","",'②【入力】別紙_職員一覧（変更）'!M50))</f>
        <v/>
      </c>
      <c r="N52" s="161" t="str">
        <f>IF(【入力シート】!U44="無",IF(①【入力】別紙_職員一覧!N50="","",①【入力】別紙_職員一覧!N50),IF('②【入力】別紙_職員一覧（変更）'!N50="","",'②【入力】別紙_職員一覧（変更）'!N50))</f>
        <v/>
      </c>
      <c r="O52" s="161" t="str">
        <f>IF(【入力シート】!V44="無",IF(①【入力】別紙_職員一覧!O50="","",①【入力】別紙_職員一覧!O50),IF('②【入力】別紙_職員一覧（変更）'!O50="","",'②【入力】別紙_職員一覧（変更）'!O50))</f>
        <v/>
      </c>
      <c r="P52" s="161" t="str">
        <f>IF(【入力シート】!W44="無",IF(①【入力】別紙_職員一覧!P50="","",①【入力】別紙_職員一覧!P50),IF('②【入力】別紙_職員一覧（変更）'!P50="","",'②【入力】別紙_職員一覧（変更）'!P50))</f>
        <v/>
      </c>
      <c r="Q52" s="160" t="str">
        <f>IF(【入力シート】!X44="無",IF(①【入力】別紙_職員一覧!Q50="","",①【入力】別紙_職員一覧!Q50),IF('②【入力】別紙_職員一覧（変更）'!Q50="","",'②【入力】別紙_職員一覧（変更）'!Q50))</f>
        <v/>
      </c>
      <c r="R52" s="162"/>
      <c r="U52" s="62"/>
      <c r="X52" s="58"/>
    </row>
    <row r="53" spans="1:24" ht="18" customHeight="1">
      <c r="A53" s="45">
        <v>39</v>
      </c>
      <c r="B53" s="45" t="str">
        <f t="shared" si="0"/>
        <v/>
      </c>
      <c r="C53" s="46" t="str">
        <f>IF(【入力シート】!J45="無",IF(①【入力】別紙_職員一覧!C51="","",①【入力】別紙_職員一覧!C51),IF('②【入力】別紙_職員一覧（変更）'!C51="","",'②【入力】別紙_職員一覧（変更）'!C51))</f>
        <v/>
      </c>
      <c r="D53" s="46" t="str">
        <f>IF(【入力シート】!K45="無",IF(①【入力】別紙_職員一覧!D51="","",①【入力】別紙_職員一覧!D51),IF('②【入力】別紙_職員一覧（変更）'!D51="","",'②【入力】別紙_職員一覧（変更）'!D51))</f>
        <v/>
      </c>
      <c r="E53" s="46" t="str">
        <f>IF(【入力シート】!L45="無",IF(①【入力】別紙_職員一覧!E51="","",①【入力】別紙_職員一覧!E51),IF('②【入力】別紙_職員一覧（変更）'!E51="","",'②【入力】別紙_職員一覧（変更）'!E51))</f>
        <v/>
      </c>
      <c r="F53" s="46" t="str">
        <f>IF(【入力シート】!M45="無",IF(①【入力】別紙_職員一覧!F51="","",①【入力】別紙_職員一覧!F51),IF('②【入力】別紙_職員一覧（変更）'!F51="","",'②【入力】別紙_職員一覧（変更）'!F51))</f>
        <v/>
      </c>
      <c r="G53" s="156" t="str">
        <f>IF(【入力シート】!N45="無",IF(①【入力】別紙_職員一覧!G51="","",①【入力】別紙_職員一覧!G51),IF('②【入力】別紙_職員一覧（変更）'!G51="","",'②【入力】別紙_職員一覧（変更）'!G51))</f>
        <v/>
      </c>
      <c r="H53" s="156" t="str">
        <f>IF(【入力シート】!O45="無",IF(①【入力】別紙_職員一覧!H51="","",①【入力】別紙_職員一覧!H51),IF('②【入力】別紙_職員一覧（変更）'!H51="","",'②【入力】別紙_職員一覧（変更）'!H51))</f>
        <v/>
      </c>
      <c r="I53" s="157" t="str">
        <f>IF(【入力シート】!P45="無",IF(①【入力】別紙_職員一覧!I51="","",①【入力】別紙_職員一覧!I51),IF('②【入力】別紙_職員一覧（変更）'!I51="","",'②【入力】別紙_職員一覧（変更）'!I51))</f>
        <v/>
      </c>
      <c r="J53" s="158" t="str">
        <f>IF(【入力シート】!Q45="無",IF(①【入力】別紙_職員一覧!J51="","",①【入力】別紙_職員一覧!J51),IF('②【入力】別紙_職員一覧（変更）'!J51="","",'②【入力】別紙_職員一覧（変更）'!J51))</f>
        <v/>
      </c>
      <c r="K53" s="159" t="str">
        <f>IF(【入力シート】!R45="無",IF(①【入力】別紙_職員一覧!K51="","",①【入力】別紙_職員一覧!K51),IF('②【入力】別紙_職員一覧（変更）'!K51="","",'②【入力】別紙_職員一覧（変更）'!K51))</f>
        <v/>
      </c>
      <c r="L53" s="46" t="str">
        <f>IF(【入力シート】!S45="無",IF(①【入力】別紙_職員一覧!L51="","",①【入力】別紙_職員一覧!L51),IF('②【入力】別紙_職員一覧（変更）'!L51="","",'②【入力】別紙_職員一覧（変更）'!L51))</f>
        <v/>
      </c>
      <c r="M53" s="160" t="str">
        <f>IF(【入力シート】!T45="無",IF(①【入力】別紙_職員一覧!M51="","",①【入力】別紙_職員一覧!M51),IF('②【入力】別紙_職員一覧（変更）'!M51="","",'②【入力】別紙_職員一覧（変更）'!M51))</f>
        <v/>
      </c>
      <c r="N53" s="161" t="str">
        <f>IF(【入力シート】!U45="無",IF(①【入力】別紙_職員一覧!N51="","",①【入力】別紙_職員一覧!N51),IF('②【入力】別紙_職員一覧（変更）'!N51="","",'②【入力】別紙_職員一覧（変更）'!N51))</f>
        <v/>
      </c>
      <c r="O53" s="161" t="str">
        <f>IF(【入力シート】!V45="無",IF(①【入力】別紙_職員一覧!O51="","",①【入力】別紙_職員一覧!O51),IF('②【入力】別紙_職員一覧（変更）'!O51="","",'②【入力】別紙_職員一覧（変更）'!O51))</f>
        <v/>
      </c>
      <c r="P53" s="161" t="str">
        <f>IF(【入力シート】!W45="無",IF(①【入力】別紙_職員一覧!P51="","",①【入力】別紙_職員一覧!P51),IF('②【入力】別紙_職員一覧（変更）'!P51="","",'②【入力】別紙_職員一覧（変更）'!P51))</f>
        <v/>
      </c>
      <c r="Q53" s="160" t="str">
        <f>IF(【入力シート】!X45="無",IF(①【入力】別紙_職員一覧!Q51="","",①【入力】別紙_職員一覧!Q51),IF('②【入力】別紙_職員一覧（変更）'!Q51="","",'②【入力】別紙_職員一覧（変更）'!Q51))</f>
        <v/>
      </c>
      <c r="R53" s="162"/>
      <c r="U53" s="62"/>
    </row>
    <row r="54" spans="1:24" ht="18" customHeight="1">
      <c r="A54" s="45">
        <v>40</v>
      </c>
      <c r="B54" s="45" t="str">
        <f t="shared" si="0"/>
        <v/>
      </c>
      <c r="C54" s="46" t="str">
        <f>IF(【入力シート】!J46="無",IF(①【入力】別紙_職員一覧!C52="","",①【入力】別紙_職員一覧!C52),IF('②【入力】別紙_職員一覧（変更）'!C52="","",'②【入力】別紙_職員一覧（変更）'!C52))</f>
        <v/>
      </c>
      <c r="D54" s="46" t="str">
        <f>IF(【入力シート】!K46="無",IF(①【入力】別紙_職員一覧!D52="","",①【入力】別紙_職員一覧!D52),IF('②【入力】別紙_職員一覧（変更）'!D52="","",'②【入力】別紙_職員一覧（変更）'!D52))</f>
        <v/>
      </c>
      <c r="E54" s="46" t="str">
        <f>IF(【入力シート】!L46="無",IF(①【入力】別紙_職員一覧!E52="","",①【入力】別紙_職員一覧!E52),IF('②【入力】別紙_職員一覧（変更）'!E52="","",'②【入力】別紙_職員一覧（変更）'!E52))</f>
        <v/>
      </c>
      <c r="F54" s="46" t="str">
        <f>IF(【入力シート】!M46="無",IF(①【入力】別紙_職員一覧!F52="","",①【入力】別紙_職員一覧!F52),IF('②【入力】別紙_職員一覧（変更）'!F52="","",'②【入力】別紙_職員一覧（変更）'!F52))</f>
        <v/>
      </c>
      <c r="G54" s="156" t="str">
        <f>IF(【入力シート】!N46="無",IF(①【入力】別紙_職員一覧!G52="","",①【入力】別紙_職員一覧!G52),IF('②【入力】別紙_職員一覧（変更）'!G52="","",'②【入力】別紙_職員一覧（変更）'!G52))</f>
        <v/>
      </c>
      <c r="H54" s="156" t="str">
        <f>IF(【入力シート】!O46="無",IF(①【入力】別紙_職員一覧!H52="","",①【入力】別紙_職員一覧!H52),IF('②【入力】別紙_職員一覧（変更）'!H52="","",'②【入力】別紙_職員一覧（変更）'!H52))</f>
        <v/>
      </c>
      <c r="I54" s="157" t="str">
        <f>IF(【入力シート】!P46="無",IF(①【入力】別紙_職員一覧!I52="","",①【入力】別紙_職員一覧!I52),IF('②【入力】別紙_職員一覧（変更）'!I52="","",'②【入力】別紙_職員一覧（変更）'!I52))</f>
        <v/>
      </c>
      <c r="J54" s="158" t="str">
        <f>IF(【入力シート】!Q46="無",IF(①【入力】別紙_職員一覧!J52="","",①【入力】別紙_職員一覧!J52),IF('②【入力】別紙_職員一覧（変更）'!J52="","",'②【入力】別紙_職員一覧（変更）'!J52))</f>
        <v/>
      </c>
      <c r="K54" s="159" t="str">
        <f>IF(【入力シート】!R46="無",IF(①【入力】別紙_職員一覧!K52="","",①【入力】別紙_職員一覧!K52),IF('②【入力】別紙_職員一覧（変更）'!K52="","",'②【入力】別紙_職員一覧（変更）'!K52))</f>
        <v/>
      </c>
      <c r="L54" s="46" t="str">
        <f>IF(【入力シート】!S46="無",IF(①【入力】別紙_職員一覧!L52="","",①【入力】別紙_職員一覧!L52),IF('②【入力】別紙_職員一覧（変更）'!L52="","",'②【入力】別紙_職員一覧（変更）'!L52))</f>
        <v/>
      </c>
      <c r="M54" s="160" t="str">
        <f>IF(【入力シート】!T46="無",IF(①【入力】別紙_職員一覧!M52="","",①【入力】別紙_職員一覧!M52),IF('②【入力】別紙_職員一覧（変更）'!M52="","",'②【入力】別紙_職員一覧（変更）'!M52))</f>
        <v/>
      </c>
      <c r="N54" s="161" t="str">
        <f>IF(【入力シート】!U46="無",IF(①【入力】別紙_職員一覧!N52="","",①【入力】別紙_職員一覧!N52),IF('②【入力】別紙_職員一覧（変更）'!N52="","",'②【入力】別紙_職員一覧（変更）'!N52))</f>
        <v/>
      </c>
      <c r="O54" s="161" t="str">
        <f>IF(【入力シート】!V46="無",IF(①【入力】別紙_職員一覧!O52="","",①【入力】別紙_職員一覧!O52),IF('②【入力】別紙_職員一覧（変更）'!O52="","",'②【入力】別紙_職員一覧（変更）'!O52))</f>
        <v/>
      </c>
      <c r="P54" s="161" t="str">
        <f>IF(【入力シート】!W46="無",IF(①【入力】別紙_職員一覧!P52="","",①【入力】別紙_職員一覧!P52),IF('②【入力】別紙_職員一覧（変更）'!P52="","",'②【入力】別紙_職員一覧（変更）'!P52))</f>
        <v/>
      </c>
      <c r="Q54" s="160" t="str">
        <f>IF(【入力シート】!X46="無",IF(①【入力】別紙_職員一覧!Q52="","",①【入力】別紙_職員一覧!Q52),IF('②【入力】別紙_職員一覧（変更）'!Q52="","",'②【入力】別紙_職員一覧（変更）'!Q52))</f>
        <v/>
      </c>
      <c r="R54" s="162"/>
      <c r="U54" s="62"/>
    </row>
    <row r="55" spans="1:24" ht="18" customHeight="1">
      <c r="A55" s="45">
        <v>41</v>
      </c>
      <c r="B55" s="45" t="str">
        <f t="shared" si="0"/>
        <v/>
      </c>
      <c r="C55" s="46" t="str">
        <f>IF(【入力シート】!J47="無",IF(①【入力】別紙_職員一覧!C53="","",①【入力】別紙_職員一覧!C53),IF('②【入力】別紙_職員一覧（変更）'!C53="","",'②【入力】別紙_職員一覧（変更）'!C53))</f>
        <v/>
      </c>
      <c r="D55" s="46" t="str">
        <f>IF(【入力シート】!K47="無",IF(①【入力】別紙_職員一覧!D53="","",①【入力】別紙_職員一覧!D53),IF('②【入力】別紙_職員一覧（変更）'!D53="","",'②【入力】別紙_職員一覧（変更）'!D53))</f>
        <v/>
      </c>
      <c r="E55" s="46" t="str">
        <f>IF(【入力シート】!L47="無",IF(①【入力】別紙_職員一覧!E53="","",①【入力】別紙_職員一覧!E53),IF('②【入力】別紙_職員一覧（変更）'!E53="","",'②【入力】別紙_職員一覧（変更）'!E53))</f>
        <v/>
      </c>
      <c r="F55" s="46" t="str">
        <f>IF(【入力シート】!M47="無",IF(①【入力】別紙_職員一覧!F53="","",①【入力】別紙_職員一覧!F53),IF('②【入力】別紙_職員一覧（変更）'!F53="","",'②【入力】別紙_職員一覧（変更）'!F53))</f>
        <v/>
      </c>
      <c r="G55" s="156" t="str">
        <f>IF(【入力シート】!N47="無",IF(①【入力】別紙_職員一覧!G53="","",①【入力】別紙_職員一覧!G53),IF('②【入力】別紙_職員一覧（変更）'!G53="","",'②【入力】別紙_職員一覧（変更）'!G53))</f>
        <v/>
      </c>
      <c r="H55" s="156" t="str">
        <f>IF(【入力シート】!O47="無",IF(①【入力】別紙_職員一覧!H53="","",①【入力】別紙_職員一覧!H53),IF('②【入力】別紙_職員一覧（変更）'!H53="","",'②【入力】別紙_職員一覧（変更）'!H53))</f>
        <v/>
      </c>
      <c r="I55" s="157" t="str">
        <f>IF(【入力シート】!P47="無",IF(①【入力】別紙_職員一覧!I53="","",①【入力】別紙_職員一覧!I53),IF('②【入力】別紙_職員一覧（変更）'!I53="","",'②【入力】別紙_職員一覧（変更）'!I53))</f>
        <v/>
      </c>
      <c r="J55" s="158" t="str">
        <f>IF(【入力シート】!Q47="無",IF(①【入力】別紙_職員一覧!J53="","",①【入力】別紙_職員一覧!J53),IF('②【入力】別紙_職員一覧（変更）'!J53="","",'②【入力】別紙_職員一覧（変更）'!J53))</f>
        <v/>
      </c>
      <c r="K55" s="159" t="str">
        <f>IF(【入力シート】!R47="無",IF(①【入力】別紙_職員一覧!K53="","",①【入力】別紙_職員一覧!K53),IF('②【入力】別紙_職員一覧（変更）'!K53="","",'②【入力】別紙_職員一覧（変更）'!K53))</f>
        <v/>
      </c>
      <c r="L55" s="46" t="str">
        <f>IF(【入力シート】!S47="無",IF(①【入力】別紙_職員一覧!L53="","",①【入力】別紙_職員一覧!L53),IF('②【入力】別紙_職員一覧（変更）'!L53="","",'②【入力】別紙_職員一覧（変更）'!L53))</f>
        <v/>
      </c>
      <c r="M55" s="160" t="str">
        <f>IF(【入力シート】!T47="無",IF(①【入力】別紙_職員一覧!M53="","",①【入力】別紙_職員一覧!M53),IF('②【入力】別紙_職員一覧（変更）'!M53="","",'②【入力】別紙_職員一覧（変更）'!M53))</f>
        <v/>
      </c>
      <c r="N55" s="161" t="str">
        <f>IF(【入力シート】!U47="無",IF(①【入力】別紙_職員一覧!N53="","",①【入力】別紙_職員一覧!N53),IF('②【入力】別紙_職員一覧（変更）'!N53="","",'②【入力】別紙_職員一覧（変更）'!N53))</f>
        <v/>
      </c>
      <c r="O55" s="161" t="str">
        <f>IF(【入力シート】!V47="無",IF(①【入力】別紙_職員一覧!O53="","",①【入力】別紙_職員一覧!O53),IF('②【入力】別紙_職員一覧（変更）'!O53="","",'②【入力】別紙_職員一覧（変更）'!O53))</f>
        <v/>
      </c>
      <c r="P55" s="161" t="str">
        <f>IF(【入力シート】!W47="無",IF(①【入力】別紙_職員一覧!P53="","",①【入力】別紙_職員一覧!P53),IF('②【入力】別紙_職員一覧（変更）'!P53="","",'②【入力】別紙_職員一覧（変更）'!P53))</f>
        <v/>
      </c>
      <c r="Q55" s="160" t="str">
        <f>IF(【入力シート】!X47="無",IF(①【入力】別紙_職員一覧!Q53="","",①【入力】別紙_職員一覧!Q53),IF('②【入力】別紙_職員一覧（変更）'!Q53="","",'②【入力】別紙_職員一覧（変更）'!Q53))</f>
        <v/>
      </c>
      <c r="R55" s="162"/>
      <c r="U55" s="62"/>
    </row>
    <row r="56" spans="1:24" ht="18" customHeight="1">
      <c r="A56" s="45">
        <v>42</v>
      </c>
      <c r="B56" s="45" t="str">
        <f t="shared" si="0"/>
        <v/>
      </c>
      <c r="C56" s="46" t="str">
        <f>IF(【入力シート】!J48="無",IF(①【入力】別紙_職員一覧!C54="","",①【入力】別紙_職員一覧!C54),IF('②【入力】別紙_職員一覧（変更）'!C54="","",'②【入力】別紙_職員一覧（変更）'!C54))</f>
        <v/>
      </c>
      <c r="D56" s="46" t="str">
        <f>IF(【入力シート】!K48="無",IF(①【入力】別紙_職員一覧!D54="","",①【入力】別紙_職員一覧!D54),IF('②【入力】別紙_職員一覧（変更）'!D54="","",'②【入力】別紙_職員一覧（変更）'!D54))</f>
        <v/>
      </c>
      <c r="E56" s="46" t="str">
        <f>IF(【入力シート】!L48="無",IF(①【入力】別紙_職員一覧!E54="","",①【入力】別紙_職員一覧!E54),IF('②【入力】別紙_職員一覧（変更）'!E54="","",'②【入力】別紙_職員一覧（変更）'!E54))</f>
        <v/>
      </c>
      <c r="F56" s="46" t="str">
        <f>IF(【入力シート】!M48="無",IF(①【入力】別紙_職員一覧!F54="","",①【入力】別紙_職員一覧!F54),IF('②【入力】別紙_職員一覧（変更）'!F54="","",'②【入力】別紙_職員一覧（変更）'!F54))</f>
        <v/>
      </c>
      <c r="G56" s="156" t="str">
        <f>IF(【入力シート】!N48="無",IF(①【入力】別紙_職員一覧!G54="","",①【入力】別紙_職員一覧!G54),IF('②【入力】別紙_職員一覧（変更）'!G54="","",'②【入力】別紙_職員一覧（変更）'!G54))</f>
        <v/>
      </c>
      <c r="H56" s="156" t="str">
        <f>IF(【入力シート】!O48="無",IF(①【入力】別紙_職員一覧!H54="","",①【入力】別紙_職員一覧!H54),IF('②【入力】別紙_職員一覧（変更）'!H54="","",'②【入力】別紙_職員一覧（変更）'!H54))</f>
        <v/>
      </c>
      <c r="I56" s="157" t="str">
        <f>IF(【入力シート】!P48="無",IF(①【入力】別紙_職員一覧!I54="","",①【入力】別紙_職員一覧!I54),IF('②【入力】別紙_職員一覧（変更）'!I54="","",'②【入力】別紙_職員一覧（変更）'!I54))</f>
        <v/>
      </c>
      <c r="J56" s="158" t="str">
        <f>IF(【入力シート】!Q48="無",IF(①【入力】別紙_職員一覧!J54="","",①【入力】別紙_職員一覧!J54),IF('②【入力】別紙_職員一覧（変更）'!J54="","",'②【入力】別紙_職員一覧（変更）'!J54))</f>
        <v/>
      </c>
      <c r="K56" s="159" t="str">
        <f>IF(【入力シート】!R48="無",IF(①【入力】別紙_職員一覧!K54="","",①【入力】別紙_職員一覧!K54),IF('②【入力】別紙_職員一覧（変更）'!K54="","",'②【入力】別紙_職員一覧（変更）'!K54))</f>
        <v/>
      </c>
      <c r="L56" s="46" t="str">
        <f>IF(【入力シート】!S48="無",IF(①【入力】別紙_職員一覧!L54="","",①【入力】別紙_職員一覧!L54),IF('②【入力】別紙_職員一覧（変更）'!L54="","",'②【入力】別紙_職員一覧（変更）'!L54))</f>
        <v/>
      </c>
      <c r="M56" s="160" t="str">
        <f>IF(【入力シート】!T48="無",IF(①【入力】別紙_職員一覧!M54="","",①【入力】別紙_職員一覧!M54),IF('②【入力】別紙_職員一覧（変更）'!M54="","",'②【入力】別紙_職員一覧（変更）'!M54))</f>
        <v/>
      </c>
      <c r="N56" s="161" t="str">
        <f>IF(【入力シート】!U48="無",IF(①【入力】別紙_職員一覧!N54="","",①【入力】別紙_職員一覧!N54),IF('②【入力】別紙_職員一覧（変更）'!N54="","",'②【入力】別紙_職員一覧（変更）'!N54))</f>
        <v/>
      </c>
      <c r="O56" s="161" t="str">
        <f>IF(【入力シート】!V48="無",IF(①【入力】別紙_職員一覧!O54="","",①【入力】別紙_職員一覧!O54),IF('②【入力】別紙_職員一覧（変更）'!O54="","",'②【入力】別紙_職員一覧（変更）'!O54))</f>
        <v/>
      </c>
      <c r="P56" s="161" t="str">
        <f>IF(【入力シート】!W48="無",IF(①【入力】別紙_職員一覧!P54="","",①【入力】別紙_職員一覧!P54),IF('②【入力】別紙_職員一覧（変更）'!P54="","",'②【入力】別紙_職員一覧（変更）'!P54))</f>
        <v/>
      </c>
      <c r="Q56" s="160" t="str">
        <f>IF(【入力シート】!X48="無",IF(①【入力】別紙_職員一覧!Q54="","",①【入力】別紙_職員一覧!Q54),IF('②【入力】別紙_職員一覧（変更）'!Q54="","",'②【入力】別紙_職員一覧（変更）'!Q54))</f>
        <v/>
      </c>
      <c r="R56" s="162"/>
      <c r="U56" s="62"/>
    </row>
    <row r="57" spans="1:24" ht="18" customHeight="1">
      <c r="A57" s="45">
        <v>43</v>
      </c>
      <c r="B57" s="45" t="str">
        <f t="shared" si="0"/>
        <v/>
      </c>
      <c r="C57" s="46" t="str">
        <f>IF(【入力シート】!J49="無",IF(①【入力】別紙_職員一覧!C55="","",①【入力】別紙_職員一覧!C55),IF('②【入力】別紙_職員一覧（変更）'!C55="","",'②【入力】別紙_職員一覧（変更）'!C55))</f>
        <v/>
      </c>
      <c r="D57" s="46" t="str">
        <f>IF(【入力シート】!K49="無",IF(①【入力】別紙_職員一覧!D55="","",①【入力】別紙_職員一覧!D55),IF('②【入力】別紙_職員一覧（変更）'!D55="","",'②【入力】別紙_職員一覧（変更）'!D55))</f>
        <v/>
      </c>
      <c r="E57" s="46" t="str">
        <f>IF(【入力シート】!L49="無",IF(①【入力】別紙_職員一覧!E55="","",①【入力】別紙_職員一覧!E55),IF('②【入力】別紙_職員一覧（変更）'!E55="","",'②【入力】別紙_職員一覧（変更）'!E55))</f>
        <v/>
      </c>
      <c r="F57" s="46" t="str">
        <f>IF(【入力シート】!M49="無",IF(①【入力】別紙_職員一覧!F55="","",①【入力】別紙_職員一覧!F55),IF('②【入力】別紙_職員一覧（変更）'!F55="","",'②【入力】別紙_職員一覧（変更）'!F55))</f>
        <v/>
      </c>
      <c r="G57" s="156" t="str">
        <f>IF(【入力シート】!N49="無",IF(①【入力】別紙_職員一覧!G55="","",①【入力】別紙_職員一覧!G55),IF('②【入力】別紙_職員一覧（変更）'!G55="","",'②【入力】別紙_職員一覧（変更）'!G55))</f>
        <v/>
      </c>
      <c r="H57" s="156" t="str">
        <f>IF(【入力シート】!O49="無",IF(①【入力】別紙_職員一覧!H55="","",①【入力】別紙_職員一覧!H55),IF('②【入力】別紙_職員一覧（変更）'!H55="","",'②【入力】別紙_職員一覧（変更）'!H55))</f>
        <v/>
      </c>
      <c r="I57" s="157" t="str">
        <f>IF(【入力シート】!P49="無",IF(①【入力】別紙_職員一覧!I55="","",①【入力】別紙_職員一覧!I55),IF('②【入力】別紙_職員一覧（変更）'!I55="","",'②【入力】別紙_職員一覧（変更）'!I55))</f>
        <v/>
      </c>
      <c r="J57" s="158" t="str">
        <f>IF(【入力シート】!Q49="無",IF(①【入力】別紙_職員一覧!J55="","",①【入力】別紙_職員一覧!J55),IF('②【入力】別紙_職員一覧（変更）'!J55="","",'②【入力】別紙_職員一覧（変更）'!J55))</f>
        <v/>
      </c>
      <c r="K57" s="159" t="str">
        <f>IF(【入力シート】!R49="無",IF(①【入力】別紙_職員一覧!K55="","",①【入力】別紙_職員一覧!K55),IF('②【入力】別紙_職員一覧（変更）'!K55="","",'②【入力】別紙_職員一覧（変更）'!K55))</f>
        <v/>
      </c>
      <c r="L57" s="46" t="str">
        <f>IF(【入力シート】!S49="無",IF(①【入力】別紙_職員一覧!L55="","",①【入力】別紙_職員一覧!L55),IF('②【入力】別紙_職員一覧（変更）'!L55="","",'②【入力】別紙_職員一覧（変更）'!L55))</f>
        <v/>
      </c>
      <c r="M57" s="160" t="str">
        <f>IF(【入力シート】!T49="無",IF(①【入力】別紙_職員一覧!M55="","",①【入力】別紙_職員一覧!M55),IF('②【入力】別紙_職員一覧（変更）'!M55="","",'②【入力】別紙_職員一覧（変更）'!M55))</f>
        <v/>
      </c>
      <c r="N57" s="161" t="str">
        <f>IF(【入力シート】!U49="無",IF(①【入力】別紙_職員一覧!N55="","",①【入力】別紙_職員一覧!N55),IF('②【入力】別紙_職員一覧（変更）'!N55="","",'②【入力】別紙_職員一覧（変更）'!N55))</f>
        <v/>
      </c>
      <c r="O57" s="161" t="str">
        <f>IF(【入力シート】!V49="無",IF(①【入力】別紙_職員一覧!O55="","",①【入力】別紙_職員一覧!O55),IF('②【入力】別紙_職員一覧（変更）'!O55="","",'②【入力】別紙_職員一覧（変更）'!O55))</f>
        <v/>
      </c>
      <c r="P57" s="161" t="str">
        <f>IF(【入力シート】!W49="無",IF(①【入力】別紙_職員一覧!P55="","",①【入力】別紙_職員一覧!P55),IF('②【入力】別紙_職員一覧（変更）'!P55="","",'②【入力】別紙_職員一覧（変更）'!P55))</f>
        <v/>
      </c>
      <c r="Q57" s="160" t="str">
        <f>IF(【入力シート】!X49="無",IF(①【入力】別紙_職員一覧!Q55="","",①【入力】別紙_職員一覧!Q55),IF('②【入力】別紙_職員一覧（変更）'!Q55="","",'②【入力】別紙_職員一覧（変更）'!Q55))</f>
        <v/>
      </c>
      <c r="R57" s="162"/>
      <c r="U57" s="62"/>
    </row>
    <row r="58" spans="1:24" ht="18" customHeight="1">
      <c r="A58" s="45">
        <v>44</v>
      </c>
      <c r="B58" s="45" t="str">
        <f t="shared" si="0"/>
        <v/>
      </c>
      <c r="C58" s="46" t="str">
        <f>IF(【入力シート】!J50="無",IF(①【入力】別紙_職員一覧!C56="","",①【入力】別紙_職員一覧!C56),IF('②【入力】別紙_職員一覧（変更）'!C56="","",'②【入力】別紙_職員一覧（変更）'!C56))</f>
        <v/>
      </c>
      <c r="D58" s="46" t="str">
        <f>IF(【入力シート】!K50="無",IF(①【入力】別紙_職員一覧!D56="","",①【入力】別紙_職員一覧!D56),IF('②【入力】別紙_職員一覧（変更）'!D56="","",'②【入力】別紙_職員一覧（変更）'!D56))</f>
        <v/>
      </c>
      <c r="E58" s="46" t="str">
        <f>IF(【入力シート】!L50="無",IF(①【入力】別紙_職員一覧!E56="","",①【入力】別紙_職員一覧!E56),IF('②【入力】別紙_職員一覧（変更）'!E56="","",'②【入力】別紙_職員一覧（変更）'!E56))</f>
        <v/>
      </c>
      <c r="F58" s="46" t="str">
        <f>IF(【入力シート】!M50="無",IF(①【入力】別紙_職員一覧!F56="","",①【入力】別紙_職員一覧!F56),IF('②【入力】別紙_職員一覧（変更）'!F56="","",'②【入力】別紙_職員一覧（変更）'!F56))</f>
        <v/>
      </c>
      <c r="G58" s="156" t="str">
        <f>IF(【入力シート】!N50="無",IF(①【入力】別紙_職員一覧!G56="","",①【入力】別紙_職員一覧!G56),IF('②【入力】別紙_職員一覧（変更）'!G56="","",'②【入力】別紙_職員一覧（変更）'!G56))</f>
        <v/>
      </c>
      <c r="H58" s="156" t="str">
        <f>IF(【入力シート】!O50="無",IF(①【入力】別紙_職員一覧!H56="","",①【入力】別紙_職員一覧!H56),IF('②【入力】別紙_職員一覧（変更）'!H56="","",'②【入力】別紙_職員一覧（変更）'!H56))</f>
        <v/>
      </c>
      <c r="I58" s="157" t="str">
        <f>IF(【入力シート】!P50="無",IF(①【入力】別紙_職員一覧!I56="","",①【入力】別紙_職員一覧!I56),IF('②【入力】別紙_職員一覧（変更）'!I56="","",'②【入力】別紙_職員一覧（変更）'!I56))</f>
        <v/>
      </c>
      <c r="J58" s="158" t="str">
        <f>IF(【入力シート】!Q50="無",IF(①【入力】別紙_職員一覧!J56="","",①【入力】別紙_職員一覧!J56),IF('②【入力】別紙_職員一覧（変更）'!J56="","",'②【入力】別紙_職員一覧（変更）'!J56))</f>
        <v/>
      </c>
      <c r="K58" s="159" t="str">
        <f>IF(【入力シート】!R50="無",IF(①【入力】別紙_職員一覧!K56="","",①【入力】別紙_職員一覧!K56),IF('②【入力】別紙_職員一覧（変更）'!K56="","",'②【入力】別紙_職員一覧（変更）'!K56))</f>
        <v/>
      </c>
      <c r="L58" s="46" t="str">
        <f>IF(【入力シート】!S50="無",IF(①【入力】別紙_職員一覧!L56="","",①【入力】別紙_職員一覧!L56),IF('②【入力】別紙_職員一覧（変更）'!L56="","",'②【入力】別紙_職員一覧（変更）'!L56))</f>
        <v/>
      </c>
      <c r="M58" s="160" t="str">
        <f>IF(【入力シート】!T50="無",IF(①【入力】別紙_職員一覧!M56="","",①【入力】別紙_職員一覧!M56),IF('②【入力】別紙_職員一覧（変更）'!M56="","",'②【入力】別紙_職員一覧（変更）'!M56))</f>
        <v/>
      </c>
      <c r="N58" s="161" t="str">
        <f>IF(【入力シート】!U50="無",IF(①【入力】別紙_職員一覧!N56="","",①【入力】別紙_職員一覧!N56),IF('②【入力】別紙_職員一覧（変更）'!N56="","",'②【入力】別紙_職員一覧（変更）'!N56))</f>
        <v/>
      </c>
      <c r="O58" s="161" t="str">
        <f>IF(【入力シート】!V50="無",IF(①【入力】別紙_職員一覧!O56="","",①【入力】別紙_職員一覧!O56),IF('②【入力】別紙_職員一覧（変更）'!O56="","",'②【入力】別紙_職員一覧（変更）'!O56))</f>
        <v/>
      </c>
      <c r="P58" s="161" t="str">
        <f>IF(【入力シート】!W50="無",IF(①【入力】別紙_職員一覧!P56="","",①【入力】別紙_職員一覧!P56),IF('②【入力】別紙_職員一覧（変更）'!P56="","",'②【入力】別紙_職員一覧（変更）'!P56))</f>
        <v/>
      </c>
      <c r="Q58" s="160" t="str">
        <f>IF(【入力シート】!X50="無",IF(①【入力】別紙_職員一覧!Q56="","",①【入力】別紙_職員一覧!Q56),IF('②【入力】別紙_職員一覧（変更）'!Q56="","",'②【入力】別紙_職員一覧（変更）'!Q56))</f>
        <v/>
      </c>
      <c r="R58" s="162"/>
      <c r="U58" s="62"/>
    </row>
    <row r="59" spans="1:24" ht="18" customHeight="1">
      <c r="A59" s="45">
        <v>45</v>
      </c>
      <c r="B59" s="45" t="str">
        <f t="shared" si="0"/>
        <v/>
      </c>
      <c r="C59" s="46" t="str">
        <f>IF(【入力シート】!J51="無",IF(①【入力】別紙_職員一覧!C57="","",①【入力】別紙_職員一覧!C57),IF('②【入力】別紙_職員一覧（変更）'!C57="","",'②【入力】別紙_職員一覧（変更）'!C57))</f>
        <v/>
      </c>
      <c r="D59" s="46" t="str">
        <f>IF(【入力シート】!K51="無",IF(①【入力】別紙_職員一覧!D57="","",①【入力】別紙_職員一覧!D57),IF('②【入力】別紙_職員一覧（変更）'!D57="","",'②【入力】別紙_職員一覧（変更）'!D57))</f>
        <v/>
      </c>
      <c r="E59" s="46" t="str">
        <f>IF(【入力シート】!L51="無",IF(①【入力】別紙_職員一覧!E57="","",①【入力】別紙_職員一覧!E57),IF('②【入力】別紙_職員一覧（変更）'!E57="","",'②【入力】別紙_職員一覧（変更）'!E57))</f>
        <v/>
      </c>
      <c r="F59" s="46" t="str">
        <f>IF(【入力シート】!M51="無",IF(①【入力】別紙_職員一覧!F57="","",①【入力】別紙_職員一覧!F57),IF('②【入力】別紙_職員一覧（変更）'!F57="","",'②【入力】別紙_職員一覧（変更）'!F57))</f>
        <v/>
      </c>
      <c r="G59" s="156" t="str">
        <f>IF(【入力シート】!N51="無",IF(①【入力】別紙_職員一覧!G57="","",①【入力】別紙_職員一覧!G57),IF('②【入力】別紙_職員一覧（変更）'!G57="","",'②【入力】別紙_職員一覧（変更）'!G57))</f>
        <v/>
      </c>
      <c r="H59" s="156" t="str">
        <f>IF(【入力シート】!O51="無",IF(①【入力】別紙_職員一覧!H57="","",①【入力】別紙_職員一覧!H57),IF('②【入力】別紙_職員一覧（変更）'!H57="","",'②【入力】別紙_職員一覧（変更）'!H57))</f>
        <v/>
      </c>
      <c r="I59" s="157" t="str">
        <f>IF(【入力シート】!P51="無",IF(①【入力】別紙_職員一覧!I57="","",①【入力】別紙_職員一覧!I57),IF('②【入力】別紙_職員一覧（変更）'!I57="","",'②【入力】別紙_職員一覧（変更）'!I57))</f>
        <v/>
      </c>
      <c r="J59" s="158" t="str">
        <f>IF(【入力シート】!Q51="無",IF(①【入力】別紙_職員一覧!J57="","",①【入力】別紙_職員一覧!J57),IF('②【入力】別紙_職員一覧（変更）'!J57="","",'②【入力】別紙_職員一覧（変更）'!J57))</f>
        <v/>
      </c>
      <c r="K59" s="159" t="str">
        <f>IF(【入力シート】!R51="無",IF(①【入力】別紙_職員一覧!K57="","",①【入力】別紙_職員一覧!K57),IF('②【入力】別紙_職員一覧（変更）'!K57="","",'②【入力】別紙_職員一覧（変更）'!K57))</f>
        <v/>
      </c>
      <c r="L59" s="46" t="str">
        <f>IF(【入力シート】!S51="無",IF(①【入力】別紙_職員一覧!L57="","",①【入力】別紙_職員一覧!L57),IF('②【入力】別紙_職員一覧（変更）'!L57="","",'②【入力】別紙_職員一覧（変更）'!L57))</f>
        <v/>
      </c>
      <c r="M59" s="160" t="str">
        <f>IF(【入力シート】!T51="無",IF(①【入力】別紙_職員一覧!M57="","",①【入力】別紙_職員一覧!M57),IF('②【入力】別紙_職員一覧（変更）'!M57="","",'②【入力】別紙_職員一覧（変更）'!M57))</f>
        <v/>
      </c>
      <c r="N59" s="161" t="str">
        <f>IF(【入力シート】!U51="無",IF(①【入力】別紙_職員一覧!N57="","",①【入力】別紙_職員一覧!N57),IF('②【入力】別紙_職員一覧（変更）'!N57="","",'②【入力】別紙_職員一覧（変更）'!N57))</f>
        <v/>
      </c>
      <c r="O59" s="161" t="str">
        <f>IF(【入力シート】!V51="無",IF(①【入力】別紙_職員一覧!O57="","",①【入力】別紙_職員一覧!O57),IF('②【入力】別紙_職員一覧（変更）'!O57="","",'②【入力】別紙_職員一覧（変更）'!O57))</f>
        <v/>
      </c>
      <c r="P59" s="161" t="str">
        <f>IF(【入力シート】!W51="無",IF(①【入力】別紙_職員一覧!P57="","",①【入力】別紙_職員一覧!P57),IF('②【入力】別紙_職員一覧（変更）'!P57="","",'②【入力】別紙_職員一覧（変更）'!P57))</f>
        <v/>
      </c>
      <c r="Q59" s="160" t="str">
        <f>IF(【入力シート】!X51="無",IF(①【入力】別紙_職員一覧!Q57="","",①【入力】別紙_職員一覧!Q57),IF('②【入力】別紙_職員一覧（変更）'!Q57="","",'②【入力】別紙_職員一覧（変更）'!Q57))</f>
        <v/>
      </c>
      <c r="R59" s="162"/>
      <c r="U59" s="62"/>
    </row>
    <row r="60" spans="1:24" ht="18" customHeight="1">
      <c r="A60" s="45">
        <v>46</v>
      </c>
      <c r="B60" s="45" t="str">
        <f t="shared" si="0"/>
        <v/>
      </c>
      <c r="C60" s="46" t="str">
        <f>IF(【入力シート】!J52="無",IF(①【入力】別紙_職員一覧!C58="","",①【入力】別紙_職員一覧!C58),IF('②【入力】別紙_職員一覧（変更）'!C58="","",'②【入力】別紙_職員一覧（変更）'!C58))</f>
        <v/>
      </c>
      <c r="D60" s="46" t="str">
        <f>IF(【入力シート】!K52="無",IF(①【入力】別紙_職員一覧!D58="","",①【入力】別紙_職員一覧!D58),IF('②【入力】別紙_職員一覧（変更）'!D58="","",'②【入力】別紙_職員一覧（変更）'!D58))</f>
        <v/>
      </c>
      <c r="E60" s="46" t="str">
        <f>IF(【入力シート】!L52="無",IF(①【入力】別紙_職員一覧!E58="","",①【入力】別紙_職員一覧!E58),IF('②【入力】別紙_職員一覧（変更）'!E58="","",'②【入力】別紙_職員一覧（変更）'!E58))</f>
        <v/>
      </c>
      <c r="F60" s="46" t="str">
        <f>IF(【入力シート】!M52="無",IF(①【入力】別紙_職員一覧!F58="","",①【入力】別紙_職員一覧!F58),IF('②【入力】別紙_職員一覧（変更）'!F58="","",'②【入力】別紙_職員一覧（変更）'!F58))</f>
        <v/>
      </c>
      <c r="G60" s="156" t="str">
        <f>IF(【入力シート】!N52="無",IF(①【入力】別紙_職員一覧!G58="","",①【入力】別紙_職員一覧!G58),IF('②【入力】別紙_職員一覧（変更）'!G58="","",'②【入力】別紙_職員一覧（変更）'!G58))</f>
        <v/>
      </c>
      <c r="H60" s="156" t="str">
        <f>IF(【入力シート】!O52="無",IF(①【入力】別紙_職員一覧!H58="","",①【入力】別紙_職員一覧!H58),IF('②【入力】別紙_職員一覧（変更）'!H58="","",'②【入力】別紙_職員一覧（変更）'!H58))</f>
        <v/>
      </c>
      <c r="I60" s="157" t="str">
        <f>IF(【入力シート】!P52="無",IF(①【入力】別紙_職員一覧!I58="","",①【入力】別紙_職員一覧!I58),IF('②【入力】別紙_職員一覧（変更）'!I58="","",'②【入力】別紙_職員一覧（変更）'!I58))</f>
        <v/>
      </c>
      <c r="J60" s="158" t="str">
        <f>IF(【入力シート】!Q52="無",IF(①【入力】別紙_職員一覧!J58="","",①【入力】別紙_職員一覧!J58),IF('②【入力】別紙_職員一覧（変更）'!J58="","",'②【入力】別紙_職員一覧（変更）'!J58))</f>
        <v/>
      </c>
      <c r="K60" s="159" t="str">
        <f>IF(【入力シート】!R52="無",IF(①【入力】別紙_職員一覧!K58="","",①【入力】別紙_職員一覧!K58),IF('②【入力】別紙_職員一覧（変更）'!K58="","",'②【入力】別紙_職員一覧（変更）'!K58))</f>
        <v/>
      </c>
      <c r="L60" s="46" t="str">
        <f>IF(【入力シート】!S52="無",IF(①【入力】別紙_職員一覧!L58="","",①【入力】別紙_職員一覧!L58),IF('②【入力】別紙_職員一覧（変更）'!L58="","",'②【入力】別紙_職員一覧（変更）'!L58))</f>
        <v/>
      </c>
      <c r="M60" s="160" t="str">
        <f>IF(【入力シート】!T52="無",IF(①【入力】別紙_職員一覧!M58="","",①【入力】別紙_職員一覧!M58),IF('②【入力】別紙_職員一覧（変更）'!M58="","",'②【入力】別紙_職員一覧（変更）'!M58))</f>
        <v/>
      </c>
      <c r="N60" s="161" t="str">
        <f>IF(【入力シート】!U52="無",IF(①【入力】別紙_職員一覧!N58="","",①【入力】別紙_職員一覧!N58),IF('②【入力】別紙_職員一覧（変更）'!N58="","",'②【入力】別紙_職員一覧（変更）'!N58))</f>
        <v/>
      </c>
      <c r="O60" s="161" t="str">
        <f>IF(【入力シート】!V52="無",IF(①【入力】別紙_職員一覧!O58="","",①【入力】別紙_職員一覧!O58),IF('②【入力】別紙_職員一覧（変更）'!O58="","",'②【入力】別紙_職員一覧（変更）'!O58))</f>
        <v/>
      </c>
      <c r="P60" s="161" t="str">
        <f>IF(【入力シート】!W52="無",IF(①【入力】別紙_職員一覧!P58="","",①【入力】別紙_職員一覧!P58),IF('②【入力】別紙_職員一覧（変更）'!P58="","",'②【入力】別紙_職員一覧（変更）'!P58))</f>
        <v/>
      </c>
      <c r="Q60" s="160" t="str">
        <f>IF(【入力シート】!X52="無",IF(①【入力】別紙_職員一覧!Q58="","",①【入力】別紙_職員一覧!Q58),IF('②【入力】別紙_職員一覧（変更）'!Q58="","",'②【入力】別紙_職員一覧（変更）'!Q58))</f>
        <v/>
      </c>
      <c r="R60" s="162"/>
      <c r="U60" s="62"/>
    </row>
    <row r="61" spans="1:24" ht="18" customHeight="1">
      <c r="A61" s="45">
        <v>47</v>
      </c>
      <c r="B61" s="45" t="str">
        <f t="shared" si="0"/>
        <v/>
      </c>
      <c r="C61" s="46" t="str">
        <f>IF(【入力シート】!J53="無",IF(①【入力】別紙_職員一覧!C59="","",①【入力】別紙_職員一覧!C59),IF('②【入力】別紙_職員一覧（変更）'!C59="","",'②【入力】別紙_職員一覧（変更）'!C59))</f>
        <v/>
      </c>
      <c r="D61" s="46" t="str">
        <f>IF(【入力シート】!K53="無",IF(①【入力】別紙_職員一覧!D59="","",①【入力】別紙_職員一覧!D59),IF('②【入力】別紙_職員一覧（変更）'!D59="","",'②【入力】別紙_職員一覧（変更）'!D59))</f>
        <v/>
      </c>
      <c r="E61" s="46" t="str">
        <f>IF(【入力シート】!L53="無",IF(①【入力】別紙_職員一覧!E59="","",①【入力】別紙_職員一覧!E59),IF('②【入力】別紙_職員一覧（変更）'!E59="","",'②【入力】別紙_職員一覧（変更）'!E59))</f>
        <v/>
      </c>
      <c r="F61" s="46" t="str">
        <f>IF(【入力シート】!M53="無",IF(①【入力】別紙_職員一覧!F59="","",①【入力】別紙_職員一覧!F59),IF('②【入力】別紙_職員一覧（変更）'!F59="","",'②【入力】別紙_職員一覧（変更）'!F59))</f>
        <v/>
      </c>
      <c r="G61" s="156" t="str">
        <f>IF(【入力シート】!N53="無",IF(①【入力】別紙_職員一覧!G59="","",①【入力】別紙_職員一覧!G59),IF('②【入力】別紙_職員一覧（変更）'!G59="","",'②【入力】別紙_職員一覧（変更）'!G59))</f>
        <v/>
      </c>
      <c r="H61" s="156" t="str">
        <f>IF(【入力シート】!O53="無",IF(①【入力】別紙_職員一覧!H59="","",①【入力】別紙_職員一覧!H59),IF('②【入力】別紙_職員一覧（変更）'!H59="","",'②【入力】別紙_職員一覧（変更）'!H59))</f>
        <v/>
      </c>
      <c r="I61" s="157" t="str">
        <f>IF(【入力シート】!P53="無",IF(①【入力】別紙_職員一覧!I59="","",①【入力】別紙_職員一覧!I59),IF('②【入力】別紙_職員一覧（変更）'!I59="","",'②【入力】別紙_職員一覧（変更）'!I59))</f>
        <v/>
      </c>
      <c r="J61" s="158" t="str">
        <f>IF(【入力シート】!Q53="無",IF(①【入力】別紙_職員一覧!J59="","",①【入力】別紙_職員一覧!J59),IF('②【入力】別紙_職員一覧（変更）'!J59="","",'②【入力】別紙_職員一覧（変更）'!J59))</f>
        <v/>
      </c>
      <c r="K61" s="159" t="str">
        <f>IF(【入力シート】!R53="無",IF(①【入力】別紙_職員一覧!K59="","",①【入力】別紙_職員一覧!K59),IF('②【入力】別紙_職員一覧（変更）'!K59="","",'②【入力】別紙_職員一覧（変更）'!K59))</f>
        <v/>
      </c>
      <c r="L61" s="46" t="str">
        <f>IF(【入力シート】!S53="無",IF(①【入力】別紙_職員一覧!L59="","",①【入力】別紙_職員一覧!L59),IF('②【入力】別紙_職員一覧（変更）'!L59="","",'②【入力】別紙_職員一覧（変更）'!L59))</f>
        <v/>
      </c>
      <c r="M61" s="160" t="str">
        <f>IF(【入力シート】!T53="無",IF(①【入力】別紙_職員一覧!M59="","",①【入力】別紙_職員一覧!M59),IF('②【入力】別紙_職員一覧（変更）'!M59="","",'②【入力】別紙_職員一覧（変更）'!M59))</f>
        <v/>
      </c>
      <c r="N61" s="161" t="str">
        <f>IF(【入力シート】!U53="無",IF(①【入力】別紙_職員一覧!N59="","",①【入力】別紙_職員一覧!N59),IF('②【入力】別紙_職員一覧（変更）'!N59="","",'②【入力】別紙_職員一覧（変更）'!N59))</f>
        <v/>
      </c>
      <c r="O61" s="161" t="str">
        <f>IF(【入力シート】!V53="無",IF(①【入力】別紙_職員一覧!O59="","",①【入力】別紙_職員一覧!O59),IF('②【入力】別紙_職員一覧（変更）'!O59="","",'②【入力】別紙_職員一覧（変更）'!O59))</f>
        <v/>
      </c>
      <c r="P61" s="161" t="str">
        <f>IF(【入力シート】!W53="無",IF(①【入力】別紙_職員一覧!P59="","",①【入力】別紙_職員一覧!P59),IF('②【入力】別紙_職員一覧（変更）'!P59="","",'②【入力】別紙_職員一覧（変更）'!P59))</f>
        <v/>
      </c>
      <c r="Q61" s="160" t="str">
        <f>IF(【入力シート】!X53="無",IF(①【入力】別紙_職員一覧!Q59="","",①【入力】別紙_職員一覧!Q59),IF('②【入力】別紙_職員一覧（変更）'!Q59="","",'②【入力】別紙_職員一覧（変更）'!Q59))</f>
        <v/>
      </c>
      <c r="R61" s="162"/>
      <c r="U61" s="62"/>
    </row>
    <row r="62" spans="1:24" ht="18" customHeight="1">
      <c r="A62" s="45">
        <v>48</v>
      </c>
      <c r="B62" s="45" t="str">
        <f t="shared" si="0"/>
        <v/>
      </c>
      <c r="C62" s="46" t="str">
        <f>IF(【入力シート】!J54="無",IF(①【入力】別紙_職員一覧!C60="","",①【入力】別紙_職員一覧!C60),IF('②【入力】別紙_職員一覧（変更）'!C60="","",'②【入力】別紙_職員一覧（変更）'!C60))</f>
        <v/>
      </c>
      <c r="D62" s="46" t="str">
        <f>IF(【入力シート】!K54="無",IF(①【入力】別紙_職員一覧!D60="","",①【入力】別紙_職員一覧!D60),IF('②【入力】別紙_職員一覧（変更）'!D60="","",'②【入力】別紙_職員一覧（変更）'!D60))</f>
        <v/>
      </c>
      <c r="E62" s="46" t="str">
        <f>IF(【入力シート】!L54="無",IF(①【入力】別紙_職員一覧!E60="","",①【入力】別紙_職員一覧!E60),IF('②【入力】別紙_職員一覧（変更）'!E60="","",'②【入力】別紙_職員一覧（変更）'!E60))</f>
        <v/>
      </c>
      <c r="F62" s="46" t="str">
        <f>IF(【入力シート】!M54="無",IF(①【入力】別紙_職員一覧!F60="","",①【入力】別紙_職員一覧!F60),IF('②【入力】別紙_職員一覧（変更）'!F60="","",'②【入力】別紙_職員一覧（変更）'!F60))</f>
        <v/>
      </c>
      <c r="G62" s="156" t="str">
        <f>IF(【入力シート】!N54="無",IF(①【入力】別紙_職員一覧!G60="","",①【入力】別紙_職員一覧!G60),IF('②【入力】別紙_職員一覧（変更）'!G60="","",'②【入力】別紙_職員一覧（変更）'!G60))</f>
        <v/>
      </c>
      <c r="H62" s="156" t="str">
        <f>IF(【入力シート】!O54="無",IF(①【入力】別紙_職員一覧!H60="","",①【入力】別紙_職員一覧!H60),IF('②【入力】別紙_職員一覧（変更）'!H60="","",'②【入力】別紙_職員一覧（変更）'!H60))</f>
        <v/>
      </c>
      <c r="I62" s="157" t="str">
        <f>IF(【入力シート】!P54="無",IF(①【入力】別紙_職員一覧!I60="","",①【入力】別紙_職員一覧!I60),IF('②【入力】別紙_職員一覧（変更）'!I60="","",'②【入力】別紙_職員一覧（変更）'!I60))</f>
        <v/>
      </c>
      <c r="J62" s="158" t="str">
        <f>IF(【入力シート】!Q54="無",IF(①【入力】別紙_職員一覧!J60="","",①【入力】別紙_職員一覧!J60),IF('②【入力】別紙_職員一覧（変更）'!J60="","",'②【入力】別紙_職員一覧（変更）'!J60))</f>
        <v/>
      </c>
      <c r="K62" s="159" t="str">
        <f>IF(【入力シート】!R54="無",IF(①【入力】別紙_職員一覧!K60="","",①【入力】別紙_職員一覧!K60),IF('②【入力】別紙_職員一覧（変更）'!K60="","",'②【入力】別紙_職員一覧（変更）'!K60))</f>
        <v/>
      </c>
      <c r="L62" s="46" t="str">
        <f>IF(【入力シート】!S54="無",IF(①【入力】別紙_職員一覧!L60="","",①【入力】別紙_職員一覧!L60),IF('②【入力】別紙_職員一覧（変更）'!L60="","",'②【入力】別紙_職員一覧（変更）'!L60))</f>
        <v/>
      </c>
      <c r="M62" s="160" t="str">
        <f>IF(【入力シート】!T54="無",IF(①【入力】別紙_職員一覧!M60="","",①【入力】別紙_職員一覧!M60),IF('②【入力】別紙_職員一覧（変更）'!M60="","",'②【入力】別紙_職員一覧（変更）'!M60))</f>
        <v/>
      </c>
      <c r="N62" s="161" t="str">
        <f>IF(【入力シート】!U54="無",IF(①【入力】別紙_職員一覧!N60="","",①【入力】別紙_職員一覧!N60),IF('②【入力】別紙_職員一覧（変更）'!N60="","",'②【入力】別紙_職員一覧（変更）'!N60))</f>
        <v/>
      </c>
      <c r="O62" s="161" t="str">
        <f>IF(【入力シート】!V54="無",IF(①【入力】別紙_職員一覧!O60="","",①【入力】別紙_職員一覧!O60),IF('②【入力】別紙_職員一覧（変更）'!O60="","",'②【入力】別紙_職員一覧（変更）'!O60))</f>
        <v/>
      </c>
      <c r="P62" s="161" t="str">
        <f>IF(【入力シート】!W54="無",IF(①【入力】別紙_職員一覧!P60="","",①【入力】別紙_職員一覧!P60),IF('②【入力】別紙_職員一覧（変更）'!P60="","",'②【入力】別紙_職員一覧（変更）'!P60))</f>
        <v/>
      </c>
      <c r="Q62" s="160" t="str">
        <f>IF(【入力シート】!X54="無",IF(①【入力】別紙_職員一覧!Q60="","",①【入力】別紙_職員一覧!Q60),IF('②【入力】別紙_職員一覧（変更）'!Q60="","",'②【入力】別紙_職員一覧（変更）'!Q60))</f>
        <v/>
      </c>
      <c r="R62" s="162"/>
      <c r="U62" s="62"/>
    </row>
    <row r="63" spans="1:24" ht="18" customHeight="1">
      <c r="A63" s="45">
        <v>49</v>
      </c>
      <c r="B63" s="45" t="str">
        <f t="shared" si="0"/>
        <v/>
      </c>
      <c r="C63" s="46" t="str">
        <f>IF(【入力シート】!J55="無",IF(①【入力】別紙_職員一覧!C61="","",①【入力】別紙_職員一覧!C61),IF('②【入力】別紙_職員一覧（変更）'!C61="","",'②【入力】別紙_職員一覧（変更）'!C61))</f>
        <v/>
      </c>
      <c r="D63" s="46" t="str">
        <f>IF(【入力シート】!K55="無",IF(①【入力】別紙_職員一覧!D61="","",①【入力】別紙_職員一覧!D61),IF('②【入力】別紙_職員一覧（変更）'!D61="","",'②【入力】別紙_職員一覧（変更）'!D61))</f>
        <v/>
      </c>
      <c r="E63" s="46" t="str">
        <f>IF(【入力シート】!L55="無",IF(①【入力】別紙_職員一覧!E61="","",①【入力】別紙_職員一覧!E61),IF('②【入力】別紙_職員一覧（変更）'!E61="","",'②【入力】別紙_職員一覧（変更）'!E61))</f>
        <v/>
      </c>
      <c r="F63" s="46" t="str">
        <f>IF(【入力シート】!M55="無",IF(①【入力】別紙_職員一覧!F61="","",①【入力】別紙_職員一覧!F61),IF('②【入力】別紙_職員一覧（変更）'!F61="","",'②【入力】別紙_職員一覧（変更）'!F61))</f>
        <v/>
      </c>
      <c r="G63" s="156" t="str">
        <f>IF(【入力シート】!N55="無",IF(①【入力】別紙_職員一覧!G61="","",①【入力】別紙_職員一覧!G61),IF('②【入力】別紙_職員一覧（変更）'!G61="","",'②【入力】別紙_職員一覧（変更）'!G61))</f>
        <v/>
      </c>
      <c r="H63" s="156" t="str">
        <f>IF(【入力シート】!O55="無",IF(①【入力】別紙_職員一覧!H61="","",①【入力】別紙_職員一覧!H61),IF('②【入力】別紙_職員一覧（変更）'!H61="","",'②【入力】別紙_職員一覧（変更）'!H61))</f>
        <v/>
      </c>
      <c r="I63" s="157" t="str">
        <f>IF(【入力シート】!P55="無",IF(①【入力】別紙_職員一覧!I61="","",①【入力】別紙_職員一覧!I61),IF('②【入力】別紙_職員一覧（変更）'!I61="","",'②【入力】別紙_職員一覧（変更）'!I61))</f>
        <v/>
      </c>
      <c r="J63" s="158" t="str">
        <f>IF(【入力シート】!Q55="無",IF(①【入力】別紙_職員一覧!J61="","",①【入力】別紙_職員一覧!J61),IF('②【入力】別紙_職員一覧（変更）'!J61="","",'②【入力】別紙_職員一覧（変更）'!J61))</f>
        <v/>
      </c>
      <c r="K63" s="159" t="str">
        <f>IF(【入力シート】!R55="無",IF(①【入力】別紙_職員一覧!K61="","",①【入力】別紙_職員一覧!K61),IF('②【入力】別紙_職員一覧（変更）'!K61="","",'②【入力】別紙_職員一覧（変更）'!K61))</f>
        <v/>
      </c>
      <c r="L63" s="46" t="str">
        <f>IF(【入力シート】!S55="無",IF(①【入力】別紙_職員一覧!L61="","",①【入力】別紙_職員一覧!L61),IF('②【入力】別紙_職員一覧（変更）'!L61="","",'②【入力】別紙_職員一覧（変更）'!L61))</f>
        <v/>
      </c>
      <c r="M63" s="160" t="str">
        <f>IF(【入力シート】!T55="無",IF(①【入力】別紙_職員一覧!M61="","",①【入力】別紙_職員一覧!M61),IF('②【入力】別紙_職員一覧（変更）'!M61="","",'②【入力】別紙_職員一覧（変更）'!M61))</f>
        <v/>
      </c>
      <c r="N63" s="161" t="str">
        <f>IF(【入力シート】!U55="無",IF(①【入力】別紙_職員一覧!N61="","",①【入力】別紙_職員一覧!N61),IF('②【入力】別紙_職員一覧（変更）'!N61="","",'②【入力】別紙_職員一覧（変更）'!N61))</f>
        <v/>
      </c>
      <c r="O63" s="161" t="str">
        <f>IF(【入力シート】!V55="無",IF(①【入力】別紙_職員一覧!O61="","",①【入力】別紙_職員一覧!O61),IF('②【入力】別紙_職員一覧（変更）'!O61="","",'②【入力】別紙_職員一覧（変更）'!O61))</f>
        <v/>
      </c>
      <c r="P63" s="161" t="str">
        <f>IF(【入力シート】!W55="無",IF(①【入力】別紙_職員一覧!P61="","",①【入力】別紙_職員一覧!P61),IF('②【入力】別紙_職員一覧（変更）'!P61="","",'②【入力】別紙_職員一覧（変更）'!P61))</f>
        <v/>
      </c>
      <c r="Q63" s="160" t="str">
        <f>IF(【入力シート】!X55="無",IF(①【入力】別紙_職員一覧!Q61="","",①【入力】別紙_職員一覧!Q61),IF('②【入力】別紙_職員一覧（変更）'!Q61="","",'②【入力】別紙_職員一覧（変更）'!Q61))</f>
        <v/>
      </c>
      <c r="R63" s="162"/>
      <c r="U63" s="62"/>
    </row>
    <row r="64" spans="1:24" ht="18" customHeight="1">
      <c r="A64" s="45">
        <v>50</v>
      </c>
      <c r="B64" s="45" t="str">
        <f t="shared" si="0"/>
        <v/>
      </c>
      <c r="C64" s="46" t="str">
        <f>IF(【入力シート】!J56="無",IF(①【入力】別紙_職員一覧!C62="","",①【入力】別紙_職員一覧!C62),IF('②【入力】別紙_職員一覧（変更）'!C62="","",'②【入力】別紙_職員一覧（変更）'!C62))</f>
        <v/>
      </c>
      <c r="D64" s="46" t="str">
        <f>IF(【入力シート】!K56="無",IF(①【入力】別紙_職員一覧!D62="","",①【入力】別紙_職員一覧!D62),IF('②【入力】別紙_職員一覧（変更）'!D62="","",'②【入力】別紙_職員一覧（変更）'!D62))</f>
        <v/>
      </c>
      <c r="E64" s="46" t="str">
        <f>IF(【入力シート】!L56="無",IF(①【入力】別紙_職員一覧!E62="","",①【入力】別紙_職員一覧!E62),IF('②【入力】別紙_職員一覧（変更）'!E62="","",'②【入力】別紙_職員一覧（変更）'!E62))</f>
        <v/>
      </c>
      <c r="F64" s="46" t="str">
        <f>IF(【入力シート】!M56="無",IF(①【入力】別紙_職員一覧!F62="","",①【入力】別紙_職員一覧!F62),IF('②【入力】別紙_職員一覧（変更）'!F62="","",'②【入力】別紙_職員一覧（変更）'!F62))</f>
        <v/>
      </c>
      <c r="G64" s="156" t="str">
        <f>IF(【入力シート】!N56="無",IF(①【入力】別紙_職員一覧!G62="","",①【入力】別紙_職員一覧!G62),IF('②【入力】別紙_職員一覧（変更）'!G62="","",'②【入力】別紙_職員一覧（変更）'!G62))</f>
        <v/>
      </c>
      <c r="H64" s="156" t="str">
        <f>IF(【入力シート】!O56="無",IF(①【入力】別紙_職員一覧!H62="","",①【入力】別紙_職員一覧!H62),IF('②【入力】別紙_職員一覧（変更）'!H62="","",'②【入力】別紙_職員一覧（変更）'!H62))</f>
        <v/>
      </c>
      <c r="I64" s="157" t="str">
        <f>IF(【入力シート】!P56="無",IF(①【入力】別紙_職員一覧!I62="","",①【入力】別紙_職員一覧!I62),IF('②【入力】別紙_職員一覧（変更）'!I62="","",'②【入力】別紙_職員一覧（変更）'!I62))</f>
        <v/>
      </c>
      <c r="J64" s="158" t="str">
        <f>IF(【入力シート】!Q56="無",IF(①【入力】別紙_職員一覧!J62="","",①【入力】別紙_職員一覧!J62),IF('②【入力】別紙_職員一覧（変更）'!J62="","",'②【入力】別紙_職員一覧（変更）'!J62))</f>
        <v/>
      </c>
      <c r="K64" s="159" t="str">
        <f>IF(【入力シート】!R56="無",IF(①【入力】別紙_職員一覧!K62="","",①【入力】別紙_職員一覧!K62),IF('②【入力】別紙_職員一覧（変更）'!K62="","",'②【入力】別紙_職員一覧（変更）'!K62))</f>
        <v/>
      </c>
      <c r="L64" s="46" t="str">
        <f>IF(【入力シート】!S56="無",IF(①【入力】別紙_職員一覧!L62="","",①【入力】別紙_職員一覧!L62),IF('②【入力】別紙_職員一覧（変更）'!L62="","",'②【入力】別紙_職員一覧（変更）'!L62))</f>
        <v/>
      </c>
      <c r="M64" s="160" t="str">
        <f>IF(【入力シート】!T56="無",IF(①【入力】別紙_職員一覧!M62="","",①【入力】別紙_職員一覧!M62),IF('②【入力】別紙_職員一覧（変更）'!M62="","",'②【入力】別紙_職員一覧（変更）'!M62))</f>
        <v/>
      </c>
      <c r="N64" s="161" t="str">
        <f>IF(【入力シート】!U56="無",IF(①【入力】別紙_職員一覧!N62="","",①【入力】別紙_職員一覧!N62),IF('②【入力】別紙_職員一覧（変更）'!N62="","",'②【入力】別紙_職員一覧（変更）'!N62))</f>
        <v/>
      </c>
      <c r="O64" s="161" t="str">
        <f>IF(【入力シート】!V56="無",IF(①【入力】別紙_職員一覧!O62="","",①【入力】別紙_職員一覧!O62),IF('②【入力】別紙_職員一覧（変更）'!O62="","",'②【入力】別紙_職員一覧（変更）'!O62))</f>
        <v/>
      </c>
      <c r="P64" s="161" t="str">
        <f>IF(【入力シート】!W56="無",IF(①【入力】別紙_職員一覧!P62="","",①【入力】別紙_職員一覧!P62),IF('②【入力】別紙_職員一覧（変更）'!P62="","",'②【入力】別紙_職員一覧（変更）'!P62))</f>
        <v/>
      </c>
      <c r="Q64" s="160" t="str">
        <f>IF(【入力シート】!X56="無",IF(①【入力】別紙_職員一覧!Q62="","",①【入力】別紙_職員一覧!Q62),IF('②【入力】別紙_職員一覧（変更）'!Q62="","",'②【入力】別紙_職員一覧（変更）'!Q62))</f>
        <v/>
      </c>
      <c r="R64" s="162"/>
      <c r="U64" s="62"/>
    </row>
    <row r="65" spans="1:24" ht="18" customHeight="1">
      <c r="A65" s="45">
        <v>51</v>
      </c>
      <c r="B65" s="45" t="str">
        <f t="shared" si="0"/>
        <v/>
      </c>
      <c r="C65" s="46" t="str">
        <f>IF(【入力シート】!J57="無",IF(①【入力】別紙_職員一覧!C63="","",①【入力】別紙_職員一覧!C63),IF('②【入力】別紙_職員一覧（変更）'!C63="","",'②【入力】別紙_職員一覧（変更）'!C63))</f>
        <v/>
      </c>
      <c r="D65" s="46" t="str">
        <f>IF(【入力シート】!K57="無",IF(①【入力】別紙_職員一覧!D63="","",①【入力】別紙_職員一覧!D63),IF('②【入力】別紙_職員一覧（変更）'!D63="","",'②【入力】別紙_職員一覧（変更）'!D63))</f>
        <v/>
      </c>
      <c r="E65" s="46" t="str">
        <f>IF(【入力シート】!L57="無",IF(①【入力】別紙_職員一覧!E63="","",①【入力】別紙_職員一覧!E63),IF('②【入力】別紙_職員一覧（変更）'!E63="","",'②【入力】別紙_職員一覧（変更）'!E63))</f>
        <v/>
      </c>
      <c r="F65" s="46" t="str">
        <f>IF(【入力シート】!M57="無",IF(①【入力】別紙_職員一覧!F63="","",①【入力】別紙_職員一覧!F63),IF('②【入力】別紙_職員一覧（変更）'!F63="","",'②【入力】別紙_職員一覧（変更）'!F63))</f>
        <v/>
      </c>
      <c r="G65" s="156" t="str">
        <f>IF(【入力シート】!N57="無",IF(①【入力】別紙_職員一覧!G63="","",①【入力】別紙_職員一覧!G63),IF('②【入力】別紙_職員一覧（変更）'!G63="","",'②【入力】別紙_職員一覧（変更）'!G63))</f>
        <v/>
      </c>
      <c r="H65" s="156" t="str">
        <f>IF(【入力シート】!O57="無",IF(①【入力】別紙_職員一覧!H63="","",①【入力】別紙_職員一覧!H63),IF('②【入力】別紙_職員一覧（変更）'!H63="","",'②【入力】別紙_職員一覧（変更）'!H63))</f>
        <v/>
      </c>
      <c r="I65" s="157" t="str">
        <f>IF(【入力シート】!P57="無",IF(①【入力】別紙_職員一覧!I63="","",①【入力】別紙_職員一覧!I63),IF('②【入力】別紙_職員一覧（変更）'!I63="","",'②【入力】別紙_職員一覧（変更）'!I63))</f>
        <v/>
      </c>
      <c r="J65" s="158" t="str">
        <f>IF(【入力シート】!Q57="無",IF(①【入力】別紙_職員一覧!J63="","",①【入力】別紙_職員一覧!J63),IF('②【入力】別紙_職員一覧（変更）'!J63="","",'②【入力】別紙_職員一覧（変更）'!J63))</f>
        <v/>
      </c>
      <c r="K65" s="159" t="str">
        <f>IF(【入力シート】!R57="無",IF(①【入力】別紙_職員一覧!K63="","",①【入力】別紙_職員一覧!K63),IF('②【入力】別紙_職員一覧（変更）'!K63="","",'②【入力】別紙_職員一覧（変更）'!K63))</f>
        <v/>
      </c>
      <c r="L65" s="46" t="str">
        <f>IF(【入力シート】!S57="無",IF(①【入力】別紙_職員一覧!L63="","",①【入力】別紙_職員一覧!L63),IF('②【入力】別紙_職員一覧（変更）'!L63="","",'②【入力】別紙_職員一覧（変更）'!L63))</f>
        <v/>
      </c>
      <c r="M65" s="160" t="str">
        <f>IF(【入力シート】!T57="無",IF(①【入力】別紙_職員一覧!M63="","",①【入力】別紙_職員一覧!M63),IF('②【入力】別紙_職員一覧（変更）'!M63="","",'②【入力】別紙_職員一覧（変更）'!M63))</f>
        <v/>
      </c>
      <c r="N65" s="161" t="str">
        <f>IF(【入力シート】!U57="無",IF(①【入力】別紙_職員一覧!N63="","",①【入力】別紙_職員一覧!N63),IF('②【入力】別紙_職員一覧（変更）'!N63="","",'②【入力】別紙_職員一覧（変更）'!N63))</f>
        <v/>
      </c>
      <c r="O65" s="161" t="str">
        <f>IF(【入力シート】!V57="無",IF(①【入力】別紙_職員一覧!O63="","",①【入力】別紙_職員一覧!O63),IF('②【入力】別紙_職員一覧（変更）'!O63="","",'②【入力】別紙_職員一覧（変更）'!O63))</f>
        <v/>
      </c>
      <c r="P65" s="161" t="str">
        <f>IF(【入力シート】!W57="無",IF(①【入力】別紙_職員一覧!P63="","",①【入力】別紙_職員一覧!P63),IF('②【入力】別紙_職員一覧（変更）'!P63="","",'②【入力】別紙_職員一覧（変更）'!P63))</f>
        <v/>
      </c>
      <c r="Q65" s="160" t="str">
        <f>IF(【入力シート】!X57="無",IF(①【入力】別紙_職員一覧!Q63="","",①【入力】別紙_職員一覧!Q63),IF('②【入力】別紙_職員一覧（変更）'!Q63="","",'②【入力】別紙_職員一覧（変更）'!Q63))</f>
        <v/>
      </c>
      <c r="R65" s="162"/>
      <c r="U65" s="62"/>
      <c r="X65" s="58"/>
    </row>
    <row r="66" spans="1:24" ht="18" customHeight="1">
      <c r="A66" s="45">
        <v>52</v>
      </c>
      <c r="B66" s="45" t="str">
        <f t="shared" si="0"/>
        <v/>
      </c>
      <c r="C66" s="46" t="str">
        <f>IF(【入力シート】!J58="無",IF(①【入力】別紙_職員一覧!C64="","",①【入力】別紙_職員一覧!C64),IF('②【入力】別紙_職員一覧（変更）'!C64="","",'②【入力】別紙_職員一覧（変更）'!C64))</f>
        <v/>
      </c>
      <c r="D66" s="46" t="str">
        <f>IF(【入力シート】!K58="無",IF(①【入力】別紙_職員一覧!D64="","",①【入力】別紙_職員一覧!D64),IF('②【入力】別紙_職員一覧（変更）'!D64="","",'②【入力】別紙_職員一覧（変更）'!D64))</f>
        <v/>
      </c>
      <c r="E66" s="46" t="str">
        <f>IF(【入力シート】!L58="無",IF(①【入力】別紙_職員一覧!E64="","",①【入力】別紙_職員一覧!E64),IF('②【入力】別紙_職員一覧（変更）'!E64="","",'②【入力】別紙_職員一覧（変更）'!E64))</f>
        <v/>
      </c>
      <c r="F66" s="46" t="str">
        <f>IF(【入力シート】!M58="無",IF(①【入力】別紙_職員一覧!F64="","",①【入力】別紙_職員一覧!F64),IF('②【入力】別紙_職員一覧（変更）'!F64="","",'②【入力】別紙_職員一覧（変更）'!F64))</f>
        <v/>
      </c>
      <c r="G66" s="156" t="str">
        <f>IF(【入力シート】!N58="無",IF(①【入力】別紙_職員一覧!G64="","",①【入力】別紙_職員一覧!G64),IF('②【入力】別紙_職員一覧（変更）'!G64="","",'②【入力】別紙_職員一覧（変更）'!G64))</f>
        <v/>
      </c>
      <c r="H66" s="156" t="str">
        <f>IF(【入力シート】!O58="無",IF(①【入力】別紙_職員一覧!H64="","",①【入力】別紙_職員一覧!H64),IF('②【入力】別紙_職員一覧（変更）'!H64="","",'②【入力】別紙_職員一覧（変更）'!H64))</f>
        <v/>
      </c>
      <c r="I66" s="157" t="str">
        <f>IF(【入力シート】!P58="無",IF(①【入力】別紙_職員一覧!I64="","",①【入力】別紙_職員一覧!I64),IF('②【入力】別紙_職員一覧（変更）'!I64="","",'②【入力】別紙_職員一覧（変更）'!I64))</f>
        <v/>
      </c>
      <c r="J66" s="158" t="str">
        <f>IF(【入力シート】!Q58="無",IF(①【入力】別紙_職員一覧!J64="","",①【入力】別紙_職員一覧!J64),IF('②【入力】別紙_職員一覧（変更）'!J64="","",'②【入力】別紙_職員一覧（変更）'!J64))</f>
        <v/>
      </c>
      <c r="K66" s="159" t="str">
        <f>IF(【入力シート】!R58="無",IF(①【入力】別紙_職員一覧!K64="","",①【入力】別紙_職員一覧!K64),IF('②【入力】別紙_職員一覧（変更）'!K64="","",'②【入力】別紙_職員一覧（変更）'!K64))</f>
        <v/>
      </c>
      <c r="L66" s="46" t="str">
        <f>IF(【入力シート】!S58="無",IF(①【入力】別紙_職員一覧!L64="","",①【入力】別紙_職員一覧!L64),IF('②【入力】別紙_職員一覧（変更）'!L64="","",'②【入力】別紙_職員一覧（変更）'!L64))</f>
        <v/>
      </c>
      <c r="M66" s="160" t="str">
        <f>IF(【入力シート】!T58="無",IF(①【入力】別紙_職員一覧!M64="","",①【入力】別紙_職員一覧!M64),IF('②【入力】別紙_職員一覧（変更）'!M64="","",'②【入力】別紙_職員一覧（変更）'!M64))</f>
        <v/>
      </c>
      <c r="N66" s="161" t="str">
        <f>IF(【入力シート】!U58="無",IF(①【入力】別紙_職員一覧!N64="","",①【入力】別紙_職員一覧!N64),IF('②【入力】別紙_職員一覧（変更）'!N64="","",'②【入力】別紙_職員一覧（変更）'!N64))</f>
        <v/>
      </c>
      <c r="O66" s="161" t="str">
        <f>IF(【入力シート】!V58="無",IF(①【入力】別紙_職員一覧!O64="","",①【入力】別紙_職員一覧!O64),IF('②【入力】別紙_職員一覧（変更）'!O64="","",'②【入力】別紙_職員一覧（変更）'!O64))</f>
        <v/>
      </c>
      <c r="P66" s="161" t="str">
        <f>IF(【入力シート】!W58="無",IF(①【入力】別紙_職員一覧!P64="","",①【入力】別紙_職員一覧!P64),IF('②【入力】別紙_職員一覧（変更）'!P64="","",'②【入力】別紙_職員一覧（変更）'!P64))</f>
        <v/>
      </c>
      <c r="Q66" s="160" t="str">
        <f>IF(【入力シート】!X58="無",IF(①【入力】別紙_職員一覧!Q64="","",①【入力】別紙_職員一覧!Q64),IF('②【入力】別紙_職員一覧（変更）'!Q64="","",'②【入力】別紙_職員一覧（変更）'!Q64))</f>
        <v/>
      </c>
      <c r="R66" s="162"/>
      <c r="U66" s="62"/>
    </row>
    <row r="67" spans="1:24" ht="18" customHeight="1">
      <c r="A67" s="45">
        <v>53</v>
      </c>
      <c r="B67" s="45" t="str">
        <f t="shared" si="0"/>
        <v/>
      </c>
      <c r="C67" s="46" t="str">
        <f>IF(【入力シート】!J59="無",IF(①【入力】別紙_職員一覧!C65="","",①【入力】別紙_職員一覧!C65),IF('②【入力】別紙_職員一覧（変更）'!C65="","",'②【入力】別紙_職員一覧（変更）'!C65))</f>
        <v/>
      </c>
      <c r="D67" s="46" t="str">
        <f>IF(【入力シート】!K59="無",IF(①【入力】別紙_職員一覧!D65="","",①【入力】別紙_職員一覧!D65),IF('②【入力】別紙_職員一覧（変更）'!D65="","",'②【入力】別紙_職員一覧（変更）'!D65))</f>
        <v/>
      </c>
      <c r="E67" s="46" t="str">
        <f>IF(【入力シート】!L59="無",IF(①【入力】別紙_職員一覧!E65="","",①【入力】別紙_職員一覧!E65),IF('②【入力】別紙_職員一覧（変更）'!E65="","",'②【入力】別紙_職員一覧（変更）'!E65))</f>
        <v/>
      </c>
      <c r="F67" s="46" t="str">
        <f>IF(【入力シート】!M59="無",IF(①【入力】別紙_職員一覧!F65="","",①【入力】別紙_職員一覧!F65),IF('②【入力】別紙_職員一覧（変更）'!F65="","",'②【入力】別紙_職員一覧（変更）'!F65))</f>
        <v/>
      </c>
      <c r="G67" s="156" t="str">
        <f>IF(【入力シート】!N59="無",IF(①【入力】別紙_職員一覧!G65="","",①【入力】別紙_職員一覧!G65),IF('②【入力】別紙_職員一覧（変更）'!G65="","",'②【入力】別紙_職員一覧（変更）'!G65))</f>
        <v/>
      </c>
      <c r="H67" s="156" t="str">
        <f>IF(【入力シート】!O59="無",IF(①【入力】別紙_職員一覧!H65="","",①【入力】別紙_職員一覧!H65),IF('②【入力】別紙_職員一覧（変更）'!H65="","",'②【入力】別紙_職員一覧（変更）'!H65))</f>
        <v/>
      </c>
      <c r="I67" s="157" t="str">
        <f>IF(【入力シート】!P59="無",IF(①【入力】別紙_職員一覧!I65="","",①【入力】別紙_職員一覧!I65),IF('②【入力】別紙_職員一覧（変更）'!I65="","",'②【入力】別紙_職員一覧（変更）'!I65))</f>
        <v/>
      </c>
      <c r="J67" s="158" t="str">
        <f>IF(【入力シート】!Q59="無",IF(①【入力】別紙_職員一覧!J65="","",①【入力】別紙_職員一覧!J65),IF('②【入力】別紙_職員一覧（変更）'!J65="","",'②【入力】別紙_職員一覧（変更）'!J65))</f>
        <v/>
      </c>
      <c r="K67" s="159" t="str">
        <f>IF(【入力シート】!R59="無",IF(①【入力】別紙_職員一覧!K65="","",①【入力】別紙_職員一覧!K65),IF('②【入力】別紙_職員一覧（変更）'!K65="","",'②【入力】別紙_職員一覧（変更）'!K65))</f>
        <v/>
      </c>
      <c r="L67" s="46" t="str">
        <f>IF(【入力シート】!S59="無",IF(①【入力】別紙_職員一覧!L65="","",①【入力】別紙_職員一覧!L65),IF('②【入力】別紙_職員一覧（変更）'!L65="","",'②【入力】別紙_職員一覧（変更）'!L65))</f>
        <v/>
      </c>
      <c r="M67" s="160" t="str">
        <f>IF(【入力シート】!T59="無",IF(①【入力】別紙_職員一覧!M65="","",①【入力】別紙_職員一覧!M65),IF('②【入力】別紙_職員一覧（変更）'!M65="","",'②【入力】別紙_職員一覧（変更）'!M65))</f>
        <v/>
      </c>
      <c r="N67" s="161" t="str">
        <f>IF(【入力シート】!U59="無",IF(①【入力】別紙_職員一覧!N65="","",①【入力】別紙_職員一覧!N65),IF('②【入力】別紙_職員一覧（変更）'!N65="","",'②【入力】別紙_職員一覧（変更）'!N65))</f>
        <v/>
      </c>
      <c r="O67" s="161" t="str">
        <f>IF(【入力シート】!V59="無",IF(①【入力】別紙_職員一覧!O65="","",①【入力】別紙_職員一覧!O65),IF('②【入力】別紙_職員一覧（変更）'!O65="","",'②【入力】別紙_職員一覧（変更）'!O65))</f>
        <v/>
      </c>
      <c r="P67" s="161" t="str">
        <f>IF(【入力シート】!W59="無",IF(①【入力】別紙_職員一覧!P65="","",①【入力】別紙_職員一覧!P65),IF('②【入力】別紙_職員一覧（変更）'!P65="","",'②【入力】別紙_職員一覧（変更）'!P65))</f>
        <v/>
      </c>
      <c r="Q67" s="160" t="str">
        <f>IF(【入力シート】!X59="無",IF(①【入力】別紙_職員一覧!Q65="","",①【入力】別紙_職員一覧!Q65),IF('②【入力】別紙_職員一覧（変更）'!Q65="","",'②【入力】別紙_職員一覧（変更）'!Q65))</f>
        <v/>
      </c>
      <c r="R67" s="162"/>
      <c r="U67" s="62"/>
    </row>
    <row r="68" spans="1:24" ht="18" customHeight="1">
      <c r="A68" s="45">
        <v>54</v>
      </c>
      <c r="B68" s="45" t="str">
        <f t="shared" si="0"/>
        <v/>
      </c>
      <c r="C68" s="46" t="str">
        <f>IF(【入力シート】!J60="無",IF(①【入力】別紙_職員一覧!C66="","",①【入力】別紙_職員一覧!C66),IF('②【入力】別紙_職員一覧（変更）'!C66="","",'②【入力】別紙_職員一覧（変更）'!C66))</f>
        <v/>
      </c>
      <c r="D68" s="46" t="str">
        <f>IF(【入力シート】!K60="無",IF(①【入力】別紙_職員一覧!D66="","",①【入力】別紙_職員一覧!D66),IF('②【入力】別紙_職員一覧（変更）'!D66="","",'②【入力】別紙_職員一覧（変更）'!D66))</f>
        <v/>
      </c>
      <c r="E68" s="46" t="str">
        <f>IF(【入力シート】!L60="無",IF(①【入力】別紙_職員一覧!E66="","",①【入力】別紙_職員一覧!E66),IF('②【入力】別紙_職員一覧（変更）'!E66="","",'②【入力】別紙_職員一覧（変更）'!E66))</f>
        <v/>
      </c>
      <c r="F68" s="46" t="str">
        <f>IF(【入力シート】!M60="無",IF(①【入力】別紙_職員一覧!F66="","",①【入力】別紙_職員一覧!F66),IF('②【入力】別紙_職員一覧（変更）'!F66="","",'②【入力】別紙_職員一覧（変更）'!F66))</f>
        <v/>
      </c>
      <c r="G68" s="156" t="str">
        <f>IF(【入力シート】!N60="無",IF(①【入力】別紙_職員一覧!G66="","",①【入力】別紙_職員一覧!G66),IF('②【入力】別紙_職員一覧（変更）'!G66="","",'②【入力】別紙_職員一覧（変更）'!G66))</f>
        <v/>
      </c>
      <c r="H68" s="156" t="str">
        <f>IF(【入力シート】!O60="無",IF(①【入力】別紙_職員一覧!H66="","",①【入力】別紙_職員一覧!H66),IF('②【入力】別紙_職員一覧（変更）'!H66="","",'②【入力】別紙_職員一覧（変更）'!H66))</f>
        <v/>
      </c>
      <c r="I68" s="157" t="str">
        <f>IF(【入力シート】!P60="無",IF(①【入力】別紙_職員一覧!I66="","",①【入力】別紙_職員一覧!I66),IF('②【入力】別紙_職員一覧（変更）'!I66="","",'②【入力】別紙_職員一覧（変更）'!I66))</f>
        <v/>
      </c>
      <c r="J68" s="158" t="str">
        <f>IF(【入力シート】!Q60="無",IF(①【入力】別紙_職員一覧!J66="","",①【入力】別紙_職員一覧!J66),IF('②【入力】別紙_職員一覧（変更）'!J66="","",'②【入力】別紙_職員一覧（変更）'!J66))</f>
        <v/>
      </c>
      <c r="K68" s="159" t="str">
        <f>IF(【入力シート】!R60="無",IF(①【入力】別紙_職員一覧!K66="","",①【入力】別紙_職員一覧!K66),IF('②【入力】別紙_職員一覧（変更）'!K66="","",'②【入力】別紙_職員一覧（変更）'!K66))</f>
        <v/>
      </c>
      <c r="L68" s="46" t="str">
        <f>IF(【入力シート】!S60="無",IF(①【入力】別紙_職員一覧!L66="","",①【入力】別紙_職員一覧!L66),IF('②【入力】別紙_職員一覧（変更）'!L66="","",'②【入力】別紙_職員一覧（変更）'!L66))</f>
        <v/>
      </c>
      <c r="M68" s="160" t="str">
        <f>IF(【入力シート】!T60="無",IF(①【入力】別紙_職員一覧!M66="","",①【入力】別紙_職員一覧!M66),IF('②【入力】別紙_職員一覧（変更）'!M66="","",'②【入力】別紙_職員一覧（変更）'!M66))</f>
        <v/>
      </c>
      <c r="N68" s="161" t="str">
        <f>IF(【入力シート】!U60="無",IF(①【入力】別紙_職員一覧!N66="","",①【入力】別紙_職員一覧!N66),IF('②【入力】別紙_職員一覧（変更）'!N66="","",'②【入力】別紙_職員一覧（変更）'!N66))</f>
        <v/>
      </c>
      <c r="O68" s="161" t="str">
        <f>IF(【入力シート】!V60="無",IF(①【入力】別紙_職員一覧!O66="","",①【入力】別紙_職員一覧!O66),IF('②【入力】別紙_職員一覧（変更）'!O66="","",'②【入力】別紙_職員一覧（変更）'!O66))</f>
        <v/>
      </c>
      <c r="P68" s="161" t="str">
        <f>IF(【入力シート】!W60="無",IF(①【入力】別紙_職員一覧!P66="","",①【入力】別紙_職員一覧!P66),IF('②【入力】別紙_職員一覧（変更）'!P66="","",'②【入力】別紙_職員一覧（変更）'!P66))</f>
        <v/>
      </c>
      <c r="Q68" s="160" t="str">
        <f>IF(【入力シート】!X60="無",IF(①【入力】別紙_職員一覧!Q66="","",①【入力】別紙_職員一覧!Q66),IF('②【入力】別紙_職員一覧（変更）'!Q66="","",'②【入力】別紙_職員一覧（変更）'!Q66))</f>
        <v/>
      </c>
      <c r="R68" s="162"/>
      <c r="U68" s="62"/>
    </row>
    <row r="69" spans="1:24" ht="18" customHeight="1">
      <c r="A69" s="45">
        <v>55</v>
      </c>
      <c r="B69" s="45" t="str">
        <f t="shared" si="0"/>
        <v/>
      </c>
      <c r="C69" s="46" t="str">
        <f>IF(【入力シート】!J61="無",IF(①【入力】別紙_職員一覧!C67="","",①【入力】別紙_職員一覧!C67),IF('②【入力】別紙_職員一覧（変更）'!C67="","",'②【入力】別紙_職員一覧（変更）'!C67))</f>
        <v/>
      </c>
      <c r="D69" s="46" t="str">
        <f>IF(【入力シート】!K61="無",IF(①【入力】別紙_職員一覧!D67="","",①【入力】別紙_職員一覧!D67),IF('②【入力】別紙_職員一覧（変更）'!D67="","",'②【入力】別紙_職員一覧（変更）'!D67))</f>
        <v/>
      </c>
      <c r="E69" s="46" t="str">
        <f>IF(【入力シート】!L61="無",IF(①【入力】別紙_職員一覧!E67="","",①【入力】別紙_職員一覧!E67),IF('②【入力】別紙_職員一覧（変更）'!E67="","",'②【入力】別紙_職員一覧（変更）'!E67))</f>
        <v/>
      </c>
      <c r="F69" s="46" t="str">
        <f>IF(【入力シート】!M61="無",IF(①【入力】別紙_職員一覧!F67="","",①【入力】別紙_職員一覧!F67),IF('②【入力】別紙_職員一覧（変更）'!F67="","",'②【入力】別紙_職員一覧（変更）'!F67))</f>
        <v/>
      </c>
      <c r="G69" s="156" t="str">
        <f>IF(【入力シート】!N61="無",IF(①【入力】別紙_職員一覧!G67="","",①【入力】別紙_職員一覧!G67),IF('②【入力】別紙_職員一覧（変更）'!G67="","",'②【入力】別紙_職員一覧（変更）'!G67))</f>
        <v/>
      </c>
      <c r="H69" s="156" t="str">
        <f>IF(【入力シート】!O61="無",IF(①【入力】別紙_職員一覧!H67="","",①【入力】別紙_職員一覧!H67),IF('②【入力】別紙_職員一覧（変更）'!H67="","",'②【入力】別紙_職員一覧（変更）'!H67))</f>
        <v/>
      </c>
      <c r="I69" s="157" t="str">
        <f>IF(【入力シート】!P61="無",IF(①【入力】別紙_職員一覧!I67="","",①【入力】別紙_職員一覧!I67),IF('②【入力】別紙_職員一覧（変更）'!I67="","",'②【入力】別紙_職員一覧（変更）'!I67))</f>
        <v/>
      </c>
      <c r="J69" s="158" t="str">
        <f>IF(【入力シート】!Q61="無",IF(①【入力】別紙_職員一覧!J67="","",①【入力】別紙_職員一覧!J67),IF('②【入力】別紙_職員一覧（変更）'!J67="","",'②【入力】別紙_職員一覧（変更）'!J67))</f>
        <v/>
      </c>
      <c r="K69" s="159" t="str">
        <f>IF(【入力シート】!R61="無",IF(①【入力】別紙_職員一覧!K67="","",①【入力】別紙_職員一覧!K67),IF('②【入力】別紙_職員一覧（変更）'!K67="","",'②【入力】別紙_職員一覧（変更）'!K67))</f>
        <v/>
      </c>
      <c r="L69" s="46" t="str">
        <f>IF(【入力シート】!S61="無",IF(①【入力】別紙_職員一覧!L67="","",①【入力】別紙_職員一覧!L67),IF('②【入力】別紙_職員一覧（変更）'!L67="","",'②【入力】別紙_職員一覧（変更）'!L67))</f>
        <v/>
      </c>
      <c r="M69" s="160" t="str">
        <f>IF(【入力シート】!T61="無",IF(①【入力】別紙_職員一覧!M67="","",①【入力】別紙_職員一覧!M67),IF('②【入力】別紙_職員一覧（変更）'!M67="","",'②【入力】別紙_職員一覧（変更）'!M67))</f>
        <v/>
      </c>
      <c r="N69" s="161" t="str">
        <f>IF(【入力シート】!U61="無",IF(①【入力】別紙_職員一覧!N67="","",①【入力】別紙_職員一覧!N67),IF('②【入力】別紙_職員一覧（変更）'!N67="","",'②【入力】別紙_職員一覧（変更）'!N67))</f>
        <v/>
      </c>
      <c r="O69" s="161" t="str">
        <f>IF(【入力シート】!V61="無",IF(①【入力】別紙_職員一覧!O67="","",①【入力】別紙_職員一覧!O67),IF('②【入力】別紙_職員一覧（変更）'!O67="","",'②【入力】別紙_職員一覧（変更）'!O67))</f>
        <v/>
      </c>
      <c r="P69" s="161" t="str">
        <f>IF(【入力シート】!W61="無",IF(①【入力】別紙_職員一覧!P67="","",①【入力】別紙_職員一覧!P67),IF('②【入力】別紙_職員一覧（変更）'!P67="","",'②【入力】別紙_職員一覧（変更）'!P67))</f>
        <v/>
      </c>
      <c r="Q69" s="160" t="str">
        <f>IF(【入力シート】!X61="無",IF(①【入力】別紙_職員一覧!Q67="","",①【入力】別紙_職員一覧!Q67),IF('②【入力】別紙_職員一覧（変更）'!Q67="","",'②【入力】別紙_職員一覧（変更）'!Q67))</f>
        <v/>
      </c>
      <c r="R69" s="162"/>
      <c r="U69" s="62"/>
    </row>
    <row r="70" spans="1:24" ht="18" customHeight="1">
      <c r="A70" s="45">
        <v>56</v>
      </c>
      <c r="B70" s="45" t="str">
        <f t="shared" si="0"/>
        <v/>
      </c>
      <c r="C70" s="46" t="str">
        <f>IF(【入力シート】!J62="無",IF(①【入力】別紙_職員一覧!C68="","",①【入力】別紙_職員一覧!C68),IF('②【入力】別紙_職員一覧（変更）'!C68="","",'②【入力】別紙_職員一覧（変更）'!C68))</f>
        <v/>
      </c>
      <c r="D70" s="46" t="str">
        <f>IF(【入力シート】!K62="無",IF(①【入力】別紙_職員一覧!D68="","",①【入力】別紙_職員一覧!D68),IF('②【入力】別紙_職員一覧（変更）'!D68="","",'②【入力】別紙_職員一覧（変更）'!D68))</f>
        <v/>
      </c>
      <c r="E70" s="46" t="str">
        <f>IF(【入力シート】!L62="無",IF(①【入力】別紙_職員一覧!E68="","",①【入力】別紙_職員一覧!E68),IF('②【入力】別紙_職員一覧（変更）'!E68="","",'②【入力】別紙_職員一覧（変更）'!E68))</f>
        <v/>
      </c>
      <c r="F70" s="46" t="str">
        <f>IF(【入力シート】!M62="無",IF(①【入力】別紙_職員一覧!F68="","",①【入力】別紙_職員一覧!F68),IF('②【入力】別紙_職員一覧（変更）'!F68="","",'②【入力】別紙_職員一覧（変更）'!F68))</f>
        <v/>
      </c>
      <c r="G70" s="156" t="str">
        <f>IF(【入力シート】!N62="無",IF(①【入力】別紙_職員一覧!G68="","",①【入力】別紙_職員一覧!G68),IF('②【入力】別紙_職員一覧（変更）'!G68="","",'②【入力】別紙_職員一覧（変更）'!G68))</f>
        <v/>
      </c>
      <c r="H70" s="156" t="str">
        <f>IF(【入力シート】!O62="無",IF(①【入力】別紙_職員一覧!H68="","",①【入力】別紙_職員一覧!H68),IF('②【入力】別紙_職員一覧（変更）'!H68="","",'②【入力】別紙_職員一覧（変更）'!H68))</f>
        <v/>
      </c>
      <c r="I70" s="157" t="str">
        <f>IF(【入力シート】!P62="無",IF(①【入力】別紙_職員一覧!I68="","",①【入力】別紙_職員一覧!I68),IF('②【入力】別紙_職員一覧（変更）'!I68="","",'②【入力】別紙_職員一覧（変更）'!I68))</f>
        <v/>
      </c>
      <c r="J70" s="158" t="str">
        <f>IF(【入力シート】!Q62="無",IF(①【入力】別紙_職員一覧!J68="","",①【入力】別紙_職員一覧!J68),IF('②【入力】別紙_職員一覧（変更）'!J68="","",'②【入力】別紙_職員一覧（変更）'!J68))</f>
        <v/>
      </c>
      <c r="K70" s="159" t="str">
        <f>IF(【入力シート】!R62="無",IF(①【入力】別紙_職員一覧!K68="","",①【入力】別紙_職員一覧!K68),IF('②【入力】別紙_職員一覧（変更）'!K68="","",'②【入力】別紙_職員一覧（変更）'!K68))</f>
        <v/>
      </c>
      <c r="L70" s="46" t="str">
        <f>IF(【入力シート】!S62="無",IF(①【入力】別紙_職員一覧!L68="","",①【入力】別紙_職員一覧!L68),IF('②【入力】別紙_職員一覧（変更）'!L68="","",'②【入力】別紙_職員一覧（変更）'!L68))</f>
        <v/>
      </c>
      <c r="M70" s="160" t="str">
        <f>IF(【入力シート】!T62="無",IF(①【入力】別紙_職員一覧!M68="","",①【入力】別紙_職員一覧!M68),IF('②【入力】別紙_職員一覧（変更）'!M68="","",'②【入力】別紙_職員一覧（変更）'!M68))</f>
        <v/>
      </c>
      <c r="N70" s="161" t="str">
        <f>IF(【入力シート】!U62="無",IF(①【入力】別紙_職員一覧!N68="","",①【入力】別紙_職員一覧!N68),IF('②【入力】別紙_職員一覧（変更）'!N68="","",'②【入力】別紙_職員一覧（変更）'!N68))</f>
        <v/>
      </c>
      <c r="O70" s="161" t="str">
        <f>IF(【入力シート】!V62="無",IF(①【入力】別紙_職員一覧!O68="","",①【入力】別紙_職員一覧!O68),IF('②【入力】別紙_職員一覧（変更）'!O68="","",'②【入力】別紙_職員一覧（変更）'!O68))</f>
        <v/>
      </c>
      <c r="P70" s="161" t="str">
        <f>IF(【入力シート】!W62="無",IF(①【入力】別紙_職員一覧!P68="","",①【入力】別紙_職員一覧!P68),IF('②【入力】別紙_職員一覧（変更）'!P68="","",'②【入力】別紙_職員一覧（変更）'!P68))</f>
        <v/>
      </c>
      <c r="Q70" s="160" t="str">
        <f>IF(【入力シート】!X62="無",IF(①【入力】別紙_職員一覧!Q68="","",①【入力】別紙_職員一覧!Q68),IF('②【入力】別紙_職員一覧（変更）'!Q68="","",'②【入力】別紙_職員一覧（変更）'!Q68))</f>
        <v/>
      </c>
      <c r="R70" s="162"/>
      <c r="U70" s="62"/>
    </row>
    <row r="71" spans="1:24" ht="18" customHeight="1">
      <c r="A71" s="45">
        <v>57</v>
      </c>
      <c r="B71" s="45" t="str">
        <f t="shared" si="0"/>
        <v/>
      </c>
      <c r="C71" s="46" t="str">
        <f>IF(【入力シート】!J63="無",IF(①【入力】別紙_職員一覧!C69="","",①【入力】別紙_職員一覧!C69),IF('②【入力】別紙_職員一覧（変更）'!C69="","",'②【入力】別紙_職員一覧（変更）'!C69))</f>
        <v/>
      </c>
      <c r="D71" s="46" t="str">
        <f>IF(【入力シート】!K63="無",IF(①【入力】別紙_職員一覧!D69="","",①【入力】別紙_職員一覧!D69),IF('②【入力】別紙_職員一覧（変更）'!D69="","",'②【入力】別紙_職員一覧（変更）'!D69))</f>
        <v/>
      </c>
      <c r="E71" s="46" t="str">
        <f>IF(【入力シート】!L63="無",IF(①【入力】別紙_職員一覧!E69="","",①【入力】別紙_職員一覧!E69),IF('②【入力】別紙_職員一覧（変更）'!E69="","",'②【入力】別紙_職員一覧（変更）'!E69))</f>
        <v/>
      </c>
      <c r="F71" s="46" t="str">
        <f>IF(【入力シート】!M63="無",IF(①【入力】別紙_職員一覧!F69="","",①【入力】別紙_職員一覧!F69),IF('②【入力】別紙_職員一覧（変更）'!F69="","",'②【入力】別紙_職員一覧（変更）'!F69))</f>
        <v/>
      </c>
      <c r="G71" s="156" t="str">
        <f>IF(【入力シート】!N63="無",IF(①【入力】別紙_職員一覧!G69="","",①【入力】別紙_職員一覧!G69),IF('②【入力】別紙_職員一覧（変更）'!G69="","",'②【入力】別紙_職員一覧（変更）'!G69))</f>
        <v/>
      </c>
      <c r="H71" s="156" t="str">
        <f>IF(【入力シート】!O63="無",IF(①【入力】別紙_職員一覧!H69="","",①【入力】別紙_職員一覧!H69),IF('②【入力】別紙_職員一覧（変更）'!H69="","",'②【入力】別紙_職員一覧（変更）'!H69))</f>
        <v/>
      </c>
      <c r="I71" s="157" t="str">
        <f>IF(【入力シート】!P63="無",IF(①【入力】別紙_職員一覧!I69="","",①【入力】別紙_職員一覧!I69),IF('②【入力】別紙_職員一覧（変更）'!I69="","",'②【入力】別紙_職員一覧（変更）'!I69))</f>
        <v/>
      </c>
      <c r="J71" s="158" t="str">
        <f>IF(【入力シート】!Q63="無",IF(①【入力】別紙_職員一覧!J69="","",①【入力】別紙_職員一覧!J69),IF('②【入力】別紙_職員一覧（変更）'!J69="","",'②【入力】別紙_職員一覧（変更）'!J69))</f>
        <v/>
      </c>
      <c r="K71" s="159" t="str">
        <f>IF(【入力シート】!R63="無",IF(①【入力】別紙_職員一覧!K69="","",①【入力】別紙_職員一覧!K69),IF('②【入力】別紙_職員一覧（変更）'!K69="","",'②【入力】別紙_職員一覧（変更）'!K69))</f>
        <v/>
      </c>
      <c r="L71" s="46" t="str">
        <f>IF(【入力シート】!S63="無",IF(①【入力】別紙_職員一覧!L69="","",①【入力】別紙_職員一覧!L69),IF('②【入力】別紙_職員一覧（変更）'!L69="","",'②【入力】別紙_職員一覧（変更）'!L69))</f>
        <v/>
      </c>
      <c r="M71" s="160" t="str">
        <f>IF(【入力シート】!T63="無",IF(①【入力】別紙_職員一覧!M69="","",①【入力】別紙_職員一覧!M69),IF('②【入力】別紙_職員一覧（変更）'!M69="","",'②【入力】別紙_職員一覧（変更）'!M69))</f>
        <v/>
      </c>
      <c r="N71" s="161" t="str">
        <f>IF(【入力シート】!U63="無",IF(①【入力】別紙_職員一覧!N69="","",①【入力】別紙_職員一覧!N69),IF('②【入力】別紙_職員一覧（変更）'!N69="","",'②【入力】別紙_職員一覧（変更）'!N69))</f>
        <v/>
      </c>
      <c r="O71" s="161" t="str">
        <f>IF(【入力シート】!V63="無",IF(①【入力】別紙_職員一覧!O69="","",①【入力】別紙_職員一覧!O69),IF('②【入力】別紙_職員一覧（変更）'!O69="","",'②【入力】別紙_職員一覧（変更）'!O69))</f>
        <v/>
      </c>
      <c r="P71" s="161" t="str">
        <f>IF(【入力シート】!W63="無",IF(①【入力】別紙_職員一覧!P69="","",①【入力】別紙_職員一覧!P69),IF('②【入力】別紙_職員一覧（変更）'!P69="","",'②【入力】別紙_職員一覧（変更）'!P69))</f>
        <v/>
      </c>
      <c r="Q71" s="160" t="str">
        <f>IF(【入力シート】!X63="無",IF(①【入力】別紙_職員一覧!Q69="","",①【入力】別紙_職員一覧!Q69),IF('②【入力】別紙_職員一覧（変更）'!Q69="","",'②【入力】別紙_職員一覧（変更）'!Q69))</f>
        <v/>
      </c>
      <c r="R71" s="162"/>
      <c r="U71" s="62"/>
    </row>
    <row r="72" spans="1:24" ht="18" customHeight="1">
      <c r="A72" s="45">
        <v>58</v>
      </c>
      <c r="B72" s="45" t="str">
        <f t="shared" si="0"/>
        <v/>
      </c>
      <c r="C72" s="46" t="str">
        <f>IF(【入力シート】!J64="無",IF(①【入力】別紙_職員一覧!C70="","",①【入力】別紙_職員一覧!C70),IF('②【入力】別紙_職員一覧（変更）'!C70="","",'②【入力】別紙_職員一覧（変更）'!C70))</f>
        <v/>
      </c>
      <c r="D72" s="46" t="str">
        <f>IF(【入力シート】!K64="無",IF(①【入力】別紙_職員一覧!D70="","",①【入力】別紙_職員一覧!D70),IF('②【入力】別紙_職員一覧（変更）'!D70="","",'②【入力】別紙_職員一覧（変更）'!D70))</f>
        <v/>
      </c>
      <c r="E72" s="46" t="str">
        <f>IF(【入力シート】!L64="無",IF(①【入力】別紙_職員一覧!E70="","",①【入力】別紙_職員一覧!E70),IF('②【入力】別紙_職員一覧（変更）'!E70="","",'②【入力】別紙_職員一覧（変更）'!E70))</f>
        <v/>
      </c>
      <c r="F72" s="46" t="str">
        <f>IF(【入力シート】!M64="無",IF(①【入力】別紙_職員一覧!F70="","",①【入力】別紙_職員一覧!F70),IF('②【入力】別紙_職員一覧（変更）'!F70="","",'②【入力】別紙_職員一覧（変更）'!F70))</f>
        <v/>
      </c>
      <c r="G72" s="156" t="str">
        <f>IF(【入力シート】!N64="無",IF(①【入力】別紙_職員一覧!G70="","",①【入力】別紙_職員一覧!G70),IF('②【入力】別紙_職員一覧（変更）'!G70="","",'②【入力】別紙_職員一覧（変更）'!G70))</f>
        <v/>
      </c>
      <c r="H72" s="156" t="str">
        <f>IF(【入力シート】!O64="無",IF(①【入力】別紙_職員一覧!H70="","",①【入力】別紙_職員一覧!H70),IF('②【入力】別紙_職員一覧（変更）'!H70="","",'②【入力】別紙_職員一覧（変更）'!H70))</f>
        <v/>
      </c>
      <c r="I72" s="157" t="str">
        <f>IF(【入力シート】!P64="無",IF(①【入力】別紙_職員一覧!I70="","",①【入力】別紙_職員一覧!I70),IF('②【入力】別紙_職員一覧（変更）'!I70="","",'②【入力】別紙_職員一覧（変更）'!I70))</f>
        <v/>
      </c>
      <c r="J72" s="158" t="str">
        <f>IF(【入力シート】!Q64="無",IF(①【入力】別紙_職員一覧!J70="","",①【入力】別紙_職員一覧!J70),IF('②【入力】別紙_職員一覧（変更）'!J70="","",'②【入力】別紙_職員一覧（変更）'!J70))</f>
        <v/>
      </c>
      <c r="K72" s="159" t="str">
        <f>IF(【入力シート】!R64="無",IF(①【入力】別紙_職員一覧!K70="","",①【入力】別紙_職員一覧!K70),IF('②【入力】別紙_職員一覧（変更）'!K70="","",'②【入力】別紙_職員一覧（変更）'!K70))</f>
        <v/>
      </c>
      <c r="L72" s="46" t="str">
        <f>IF(【入力シート】!S64="無",IF(①【入力】別紙_職員一覧!L70="","",①【入力】別紙_職員一覧!L70),IF('②【入力】別紙_職員一覧（変更）'!L70="","",'②【入力】別紙_職員一覧（変更）'!L70))</f>
        <v/>
      </c>
      <c r="M72" s="160" t="str">
        <f>IF(【入力シート】!T64="無",IF(①【入力】別紙_職員一覧!M70="","",①【入力】別紙_職員一覧!M70),IF('②【入力】別紙_職員一覧（変更）'!M70="","",'②【入力】別紙_職員一覧（変更）'!M70))</f>
        <v/>
      </c>
      <c r="N72" s="161" t="str">
        <f>IF(【入力シート】!U64="無",IF(①【入力】別紙_職員一覧!N70="","",①【入力】別紙_職員一覧!N70),IF('②【入力】別紙_職員一覧（変更）'!N70="","",'②【入力】別紙_職員一覧（変更）'!N70))</f>
        <v/>
      </c>
      <c r="O72" s="161" t="str">
        <f>IF(【入力シート】!V64="無",IF(①【入力】別紙_職員一覧!O70="","",①【入力】別紙_職員一覧!O70),IF('②【入力】別紙_職員一覧（変更）'!O70="","",'②【入力】別紙_職員一覧（変更）'!O70))</f>
        <v/>
      </c>
      <c r="P72" s="161" t="str">
        <f>IF(【入力シート】!W64="無",IF(①【入力】別紙_職員一覧!P70="","",①【入力】別紙_職員一覧!P70),IF('②【入力】別紙_職員一覧（変更）'!P70="","",'②【入力】別紙_職員一覧（変更）'!P70))</f>
        <v/>
      </c>
      <c r="Q72" s="160" t="str">
        <f>IF(【入力シート】!X64="無",IF(①【入力】別紙_職員一覧!Q70="","",①【入力】別紙_職員一覧!Q70),IF('②【入力】別紙_職員一覧（変更）'!Q70="","",'②【入力】別紙_職員一覧（変更）'!Q70))</f>
        <v/>
      </c>
      <c r="R72" s="162"/>
      <c r="U72" s="62"/>
    </row>
    <row r="73" spans="1:24" ht="18" customHeight="1">
      <c r="A73" s="45">
        <v>59</v>
      </c>
      <c r="B73" s="45" t="str">
        <f t="shared" si="0"/>
        <v/>
      </c>
      <c r="C73" s="46" t="str">
        <f>IF(【入力シート】!J65="無",IF(①【入力】別紙_職員一覧!C71="","",①【入力】別紙_職員一覧!C71),IF('②【入力】別紙_職員一覧（変更）'!C71="","",'②【入力】別紙_職員一覧（変更）'!C71))</f>
        <v/>
      </c>
      <c r="D73" s="46" t="str">
        <f>IF(【入力シート】!K65="無",IF(①【入力】別紙_職員一覧!D71="","",①【入力】別紙_職員一覧!D71),IF('②【入力】別紙_職員一覧（変更）'!D71="","",'②【入力】別紙_職員一覧（変更）'!D71))</f>
        <v/>
      </c>
      <c r="E73" s="46" t="str">
        <f>IF(【入力シート】!L65="無",IF(①【入力】別紙_職員一覧!E71="","",①【入力】別紙_職員一覧!E71),IF('②【入力】別紙_職員一覧（変更）'!E71="","",'②【入力】別紙_職員一覧（変更）'!E71))</f>
        <v/>
      </c>
      <c r="F73" s="46" t="str">
        <f>IF(【入力シート】!M65="無",IF(①【入力】別紙_職員一覧!F71="","",①【入力】別紙_職員一覧!F71),IF('②【入力】別紙_職員一覧（変更）'!F71="","",'②【入力】別紙_職員一覧（変更）'!F71))</f>
        <v/>
      </c>
      <c r="G73" s="156" t="str">
        <f>IF(【入力シート】!N65="無",IF(①【入力】別紙_職員一覧!G71="","",①【入力】別紙_職員一覧!G71),IF('②【入力】別紙_職員一覧（変更）'!G71="","",'②【入力】別紙_職員一覧（変更）'!G71))</f>
        <v/>
      </c>
      <c r="H73" s="156" t="str">
        <f>IF(【入力シート】!O65="無",IF(①【入力】別紙_職員一覧!H71="","",①【入力】別紙_職員一覧!H71),IF('②【入力】別紙_職員一覧（変更）'!H71="","",'②【入力】別紙_職員一覧（変更）'!H71))</f>
        <v/>
      </c>
      <c r="I73" s="157" t="str">
        <f>IF(【入力シート】!P65="無",IF(①【入力】別紙_職員一覧!I71="","",①【入力】別紙_職員一覧!I71),IF('②【入力】別紙_職員一覧（変更）'!I71="","",'②【入力】別紙_職員一覧（変更）'!I71))</f>
        <v/>
      </c>
      <c r="J73" s="158" t="str">
        <f>IF(【入力シート】!Q65="無",IF(①【入力】別紙_職員一覧!J71="","",①【入力】別紙_職員一覧!J71),IF('②【入力】別紙_職員一覧（変更）'!J71="","",'②【入力】別紙_職員一覧（変更）'!J71))</f>
        <v/>
      </c>
      <c r="K73" s="159" t="str">
        <f>IF(【入力シート】!R65="無",IF(①【入力】別紙_職員一覧!K71="","",①【入力】別紙_職員一覧!K71),IF('②【入力】別紙_職員一覧（変更）'!K71="","",'②【入力】別紙_職員一覧（変更）'!K71))</f>
        <v/>
      </c>
      <c r="L73" s="46" t="str">
        <f>IF(【入力シート】!S65="無",IF(①【入力】別紙_職員一覧!L71="","",①【入力】別紙_職員一覧!L71),IF('②【入力】別紙_職員一覧（変更）'!L71="","",'②【入力】別紙_職員一覧（変更）'!L71))</f>
        <v/>
      </c>
      <c r="M73" s="160" t="str">
        <f>IF(【入力シート】!T65="無",IF(①【入力】別紙_職員一覧!M71="","",①【入力】別紙_職員一覧!M71),IF('②【入力】別紙_職員一覧（変更）'!M71="","",'②【入力】別紙_職員一覧（変更）'!M71))</f>
        <v/>
      </c>
      <c r="N73" s="161" t="str">
        <f>IF(【入力シート】!U65="無",IF(①【入力】別紙_職員一覧!N71="","",①【入力】別紙_職員一覧!N71),IF('②【入力】別紙_職員一覧（変更）'!N71="","",'②【入力】別紙_職員一覧（変更）'!N71))</f>
        <v/>
      </c>
      <c r="O73" s="161" t="str">
        <f>IF(【入力シート】!V65="無",IF(①【入力】別紙_職員一覧!O71="","",①【入力】別紙_職員一覧!O71),IF('②【入力】別紙_職員一覧（変更）'!O71="","",'②【入力】別紙_職員一覧（変更）'!O71))</f>
        <v/>
      </c>
      <c r="P73" s="161" t="str">
        <f>IF(【入力シート】!W65="無",IF(①【入力】別紙_職員一覧!P71="","",①【入力】別紙_職員一覧!P71),IF('②【入力】別紙_職員一覧（変更）'!P71="","",'②【入力】別紙_職員一覧（変更）'!P71))</f>
        <v/>
      </c>
      <c r="Q73" s="160" t="str">
        <f>IF(【入力シート】!X65="無",IF(①【入力】別紙_職員一覧!Q71="","",①【入力】別紙_職員一覧!Q71),IF('②【入力】別紙_職員一覧（変更）'!Q71="","",'②【入力】別紙_職員一覧（変更）'!Q71))</f>
        <v/>
      </c>
      <c r="R73" s="162"/>
      <c r="U73" s="62"/>
    </row>
    <row r="74" spans="1:24" ht="18" customHeight="1">
      <c r="A74" s="45">
        <v>60</v>
      </c>
      <c r="B74" s="45" t="str">
        <f t="shared" si="0"/>
        <v/>
      </c>
      <c r="C74" s="46" t="str">
        <f>IF(【入力シート】!J66="無",IF(①【入力】別紙_職員一覧!C72="","",①【入力】別紙_職員一覧!C72),IF('②【入力】別紙_職員一覧（変更）'!C72="","",'②【入力】別紙_職員一覧（変更）'!C72))</f>
        <v/>
      </c>
      <c r="D74" s="46" t="str">
        <f>IF(【入力シート】!K66="無",IF(①【入力】別紙_職員一覧!D72="","",①【入力】別紙_職員一覧!D72),IF('②【入力】別紙_職員一覧（変更）'!D72="","",'②【入力】別紙_職員一覧（変更）'!D72))</f>
        <v/>
      </c>
      <c r="E74" s="46" t="str">
        <f>IF(【入力シート】!L66="無",IF(①【入力】別紙_職員一覧!E72="","",①【入力】別紙_職員一覧!E72),IF('②【入力】別紙_職員一覧（変更）'!E72="","",'②【入力】別紙_職員一覧（変更）'!E72))</f>
        <v/>
      </c>
      <c r="F74" s="46" t="str">
        <f>IF(【入力シート】!M66="無",IF(①【入力】別紙_職員一覧!F72="","",①【入力】別紙_職員一覧!F72),IF('②【入力】別紙_職員一覧（変更）'!F72="","",'②【入力】別紙_職員一覧（変更）'!F72))</f>
        <v/>
      </c>
      <c r="G74" s="156" t="str">
        <f>IF(【入力シート】!N66="無",IF(①【入力】別紙_職員一覧!G72="","",①【入力】別紙_職員一覧!G72),IF('②【入力】別紙_職員一覧（変更）'!G72="","",'②【入力】別紙_職員一覧（変更）'!G72))</f>
        <v/>
      </c>
      <c r="H74" s="156" t="str">
        <f>IF(【入力シート】!O66="無",IF(①【入力】別紙_職員一覧!H72="","",①【入力】別紙_職員一覧!H72),IF('②【入力】別紙_職員一覧（変更）'!H72="","",'②【入力】別紙_職員一覧（変更）'!H72))</f>
        <v/>
      </c>
      <c r="I74" s="157" t="str">
        <f>IF(【入力シート】!P66="無",IF(①【入力】別紙_職員一覧!I72="","",①【入力】別紙_職員一覧!I72),IF('②【入力】別紙_職員一覧（変更）'!I72="","",'②【入力】別紙_職員一覧（変更）'!I72))</f>
        <v/>
      </c>
      <c r="J74" s="158" t="str">
        <f>IF(【入力シート】!Q66="無",IF(①【入力】別紙_職員一覧!J72="","",①【入力】別紙_職員一覧!J72),IF('②【入力】別紙_職員一覧（変更）'!J72="","",'②【入力】別紙_職員一覧（変更）'!J72))</f>
        <v/>
      </c>
      <c r="K74" s="159" t="str">
        <f>IF(【入力シート】!R66="無",IF(①【入力】別紙_職員一覧!K72="","",①【入力】別紙_職員一覧!K72),IF('②【入力】別紙_職員一覧（変更）'!K72="","",'②【入力】別紙_職員一覧（変更）'!K72))</f>
        <v/>
      </c>
      <c r="L74" s="46" t="str">
        <f>IF(【入力シート】!S66="無",IF(①【入力】別紙_職員一覧!L72="","",①【入力】別紙_職員一覧!L72),IF('②【入力】別紙_職員一覧（変更）'!L72="","",'②【入力】別紙_職員一覧（変更）'!L72))</f>
        <v/>
      </c>
      <c r="M74" s="160" t="str">
        <f>IF(【入力シート】!T66="無",IF(①【入力】別紙_職員一覧!M72="","",①【入力】別紙_職員一覧!M72),IF('②【入力】別紙_職員一覧（変更）'!M72="","",'②【入力】別紙_職員一覧（変更）'!M72))</f>
        <v/>
      </c>
      <c r="N74" s="161" t="str">
        <f>IF(【入力シート】!U66="無",IF(①【入力】別紙_職員一覧!N72="","",①【入力】別紙_職員一覧!N72),IF('②【入力】別紙_職員一覧（変更）'!N72="","",'②【入力】別紙_職員一覧（変更）'!N72))</f>
        <v/>
      </c>
      <c r="O74" s="161" t="str">
        <f>IF(【入力シート】!V66="無",IF(①【入力】別紙_職員一覧!O72="","",①【入力】別紙_職員一覧!O72),IF('②【入力】別紙_職員一覧（変更）'!O72="","",'②【入力】別紙_職員一覧（変更）'!O72))</f>
        <v/>
      </c>
      <c r="P74" s="161" t="str">
        <f>IF(【入力シート】!W66="無",IF(①【入力】別紙_職員一覧!P72="","",①【入力】別紙_職員一覧!P72),IF('②【入力】別紙_職員一覧（変更）'!P72="","",'②【入力】別紙_職員一覧（変更）'!P72))</f>
        <v/>
      </c>
      <c r="Q74" s="160" t="str">
        <f>IF(【入力シート】!X66="無",IF(①【入力】別紙_職員一覧!Q72="","",①【入力】別紙_職員一覧!Q72),IF('②【入力】別紙_職員一覧（変更）'!Q72="","",'②【入力】別紙_職員一覧（変更）'!Q72))</f>
        <v/>
      </c>
      <c r="R74" s="162"/>
      <c r="U74" s="62"/>
    </row>
    <row r="75" spans="1:24" ht="18" customHeight="1">
      <c r="A75" s="45">
        <v>61</v>
      </c>
      <c r="B75" s="45" t="str">
        <f t="shared" si="0"/>
        <v/>
      </c>
      <c r="C75" s="46" t="str">
        <f>IF(【入力シート】!J67="無",IF(①【入力】別紙_職員一覧!C73="","",①【入力】別紙_職員一覧!C73),IF('②【入力】別紙_職員一覧（変更）'!C73="","",'②【入力】別紙_職員一覧（変更）'!C73))</f>
        <v/>
      </c>
      <c r="D75" s="46" t="str">
        <f>IF(【入力シート】!K67="無",IF(①【入力】別紙_職員一覧!D73="","",①【入力】別紙_職員一覧!D73),IF('②【入力】別紙_職員一覧（変更）'!D73="","",'②【入力】別紙_職員一覧（変更）'!D73))</f>
        <v/>
      </c>
      <c r="E75" s="46" t="str">
        <f>IF(【入力シート】!L67="無",IF(①【入力】別紙_職員一覧!E73="","",①【入力】別紙_職員一覧!E73),IF('②【入力】別紙_職員一覧（変更）'!E73="","",'②【入力】別紙_職員一覧（変更）'!E73))</f>
        <v/>
      </c>
      <c r="F75" s="46" t="str">
        <f>IF(【入力シート】!M67="無",IF(①【入力】別紙_職員一覧!F73="","",①【入力】別紙_職員一覧!F73),IF('②【入力】別紙_職員一覧（変更）'!F73="","",'②【入力】別紙_職員一覧（変更）'!F73))</f>
        <v/>
      </c>
      <c r="G75" s="156" t="str">
        <f>IF(【入力シート】!N67="無",IF(①【入力】別紙_職員一覧!G73="","",①【入力】別紙_職員一覧!G73),IF('②【入力】別紙_職員一覧（変更）'!G73="","",'②【入力】別紙_職員一覧（変更）'!G73))</f>
        <v/>
      </c>
      <c r="H75" s="156" t="str">
        <f>IF(【入力シート】!O67="無",IF(①【入力】別紙_職員一覧!H73="","",①【入力】別紙_職員一覧!H73),IF('②【入力】別紙_職員一覧（変更）'!H73="","",'②【入力】別紙_職員一覧（変更）'!H73))</f>
        <v/>
      </c>
      <c r="I75" s="157" t="str">
        <f>IF(【入力シート】!P67="無",IF(①【入力】別紙_職員一覧!I73="","",①【入力】別紙_職員一覧!I73),IF('②【入力】別紙_職員一覧（変更）'!I73="","",'②【入力】別紙_職員一覧（変更）'!I73))</f>
        <v/>
      </c>
      <c r="J75" s="158" t="str">
        <f>IF(【入力シート】!Q67="無",IF(①【入力】別紙_職員一覧!J73="","",①【入力】別紙_職員一覧!J73),IF('②【入力】別紙_職員一覧（変更）'!J73="","",'②【入力】別紙_職員一覧（変更）'!J73))</f>
        <v/>
      </c>
      <c r="K75" s="159" t="str">
        <f>IF(【入力シート】!R67="無",IF(①【入力】別紙_職員一覧!K73="","",①【入力】別紙_職員一覧!K73),IF('②【入力】別紙_職員一覧（変更）'!K73="","",'②【入力】別紙_職員一覧（変更）'!K73))</f>
        <v/>
      </c>
      <c r="L75" s="46" t="str">
        <f>IF(【入力シート】!S67="無",IF(①【入力】別紙_職員一覧!L73="","",①【入力】別紙_職員一覧!L73),IF('②【入力】別紙_職員一覧（変更）'!L73="","",'②【入力】別紙_職員一覧（変更）'!L73))</f>
        <v/>
      </c>
      <c r="M75" s="160" t="str">
        <f>IF(【入力シート】!T67="無",IF(①【入力】別紙_職員一覧!M73="","",①【入力】別紙_職員一覧!M73),IF('②【入力】別紙_職員一覧（変更）'!M73="","",'②【入力】別紙_職員一覧（変更）'!M73))</f>
        <v/>
      </c>
      <c r="N75" s="161" t="str">
        <f>IF(【入力シート】!U67="無",IF(①【入力】別紙_職員一覧!N73="","",①【入力】別紙_職員一覧!N73),IF('②【入力】別紙_職員一覧（変更）'!N73="","",'②【入力】別紙_職員一覧（変更）'!N73))</f>
        <v/>
      </c>
      <c r="O75" s="161" t="str">
        <f>IF(【入力シート】!V67="無",IF(①【入力】別紙_職員一覧!O73="","",①【入力】別紙_職員一覧!O73),IF('②【入力】別紙_職員一覧（変更）'!O73="","",'②【入力】別紙_職員一覧（変更）'!O73))</f>
        <v/>
      </c>
      <c r="P75" s="161" t="str">
        <f>IF(【入力シート】!W67="無",IF(①【入力】別紙_職員一覧!P73="","",①【入力】別紙_職員一覧!P73),IF('②【入力】別紙_職員一覧（変更）'!P73="","",'②【入力】別紙_職員一覧（変更）'!P73))</f>
        <v/>
      </c>
      <c r="Q75" s="160" t="str">
        <f>IF(【入力シート】!X67="無",IF(①【入力】別紙_職員一覧!Q73="","",①【入力】別紙_職員一覧!Q73),IF('②【入力】別紙_職員一覧（変更）'!Q73="","",'②【入力】別紙_職員一覧（変更）'!Q73))</f>
        <v/>
      </c>
      <c r="R75" s="162"/>
      <c r="U75" s="62"/>
    </row>
    <row r="76" spans="1:24" ht="18" customHeight="1">
      <c r="A76" s="45">
        <v>62</v>
      </c>
      <c r="B76" s="45" t="str">
        <f t="shared" si="0"/>
        <v/>
      </c>
      <c r="C76" s="46" t="str">
        <f>IF(【入力シート】!J68="無",IF(①【入力】別紙_職員一覧!C74="","",①【入力】別紙_職員一覧!C74),IF('②【入力】別紙_職員一覧（変更）'!C74="","",'②【入力】別紙_職員一覧（変更）'!C74))</f>
        <v/>
      </c>
      <c r="D76" s="46" t="str">
        <f>IF(【入力シート】!K68="無",IF(①【入力】別紙_職員一覧!D74="","",①【入力】別紙_職員一覧!D74),IF('②【入力】別紙_職員一覧（変更）'!D74="","",'②【入力】別紙_職員一覧（変更）'!D74))</f>
        <v/>
      </c>
      <c r="E76" s="46" t="str">
        <f>IF(【入力シート】!L68="無",IF(①【入力】別紙_職員一覧!E74="","",①【入力】別紙_職員一覧!E74),IF('②【入力】別紙_職員一覧（変更）'!E74="","",'②【入力】別紙_職員一覧（変更）'!E74))</f>
        <v/>
      </c>
      <c r="F76" s="46" t="str">
        <f>IF(【入力シート】!M68="無",IF(①【入力】別紙_職員一覧!F74="","",①【入力】別紙_職員一覧!F74),IF('②【入力】別紙_職員一覧（変更）'!F74="","",'②【入力】別紙_職員一覧（変更）'!F74))</f>
        <v/>
      </c>
      <c r="G76" s="156" t="str">
        <f>IF(【入力シート】!N68="無",IF(①【入力】別紙_職員一覧!G74="","",①【入力】別紙_職員一覧!G74),IF('②【入力】別紙_職員一覧（変更）'!G74="","",'②【入力】別紙_職員一覧（変更）'!G74))</f>
        <v/>
      </c>
      <c r="H76" s="156" t="str">
        <f>IF(【入力シート】!O68="無",IF(①【入力】別紙_職員一覧!H74="","",①【入力】別紙_職員一覧!H74),IF('②【入力】別紙_職員一覧（変更）'!H74="","",'②【入力】別紙_職員一覧（変更）'!H74))</f>
        <v/>
      </c>
      <c r="I76" s="157" t="str">
        <f>IF(【入力シート】!P68="無",IF(①【入力】別紙_職員一覧!I74="","",①【入力】別紙_職員一覧!I74),IF('②【入力】別紙_職員一覧（変更）'!I74="","",'②【入力】別紙_職員一覧（変更）'!I74))</f>
        <v/>
      </c>
      <c r="J76" s="158" t="str">
        <f>IF(【入力シート】!Q68="無",IF(①【入力】別紙_職員一覧!J74="","",①【入力】別紙_職員一覧!J74),IF('②【入力】別紙_職員一覧（変更）'!J74="","",'②【入力】別紙_職員一覧（変更）'!J74))</f>
        <v/>
      </c>
      <c r="K76" s="159" t="str">
        <f>IF(【入力シート】!R68="無",IF(①【入力】別紙_職員一覧!K74="","",①【入力】別紙_職員一覧!K74),IF('②【入力】別紙_職員一覧（変更）'!K74="","",'②【入力】別紙_職員一覧（変更）'!K74))</f>
        <v/>
      </c>
      <c r="L76" s="46" t="str">
        <f>IF(【入力シート】!S68="無",IF(①【入力】別紙_職員一覧!L74="","",①【入力】別紙_職員一覧!L74),IF('②【入力】別紙_職員一覧（変更）'!L74="","",'②【入力】別紙_職員一覧（変更）'!L74))</f>
        <v/>
      </c>
      <c r="M76" s="160" t="str">
        <f>IF(【入力シート】!T68="無",IF(①【入力】別紙_職員一覧!M74="","",①【入力】別紙_職員一覧!M74),IF('②【入力】別紙_職員一覧（変更）'!M74="","",'②【入力】別紙_職員一覧（変更）'!M74))</f>
        <v/>
      </c>
      <c r="N76" s="161" t="str">
        <f>IF(【入力シート】!U68="無",IF(①【入力】別紙_職員一覧!N74="","",①【入力】別紙_職員一覧!N74),IF('②【入力】別紙_職員一覧（変更）'!N74="","",'②【入力】別紙_職員一覧（変更）'!N74))</f>
        <v/>
      </c>
      <c r="O76" s="161" t="str">
        <f>IF(【入力シート】!V68="無",IF(①【入力】別紙_職員一覧!O74="","",①【入力】別紙_職員一覧!O74),IF('②【入力】別紙_職員一覧（変更）'!O74="","",'②【入力】別紙_職員一覧（変更）'!O74))</f>
        <v/>
      </c>
      <c r="P76" s="161" t="str">
        <f>IF(【入力シート】!W68="無",IF(①【入力】別紙_職員一覧!P74="","",①【入力】別紙_職員一覧!P74),IF('②【入力】別紙_職員一覧（変更）'!P74="","",'②【入力】別紙_職員一覧（変更）'!P74))</f>
        <v/>
      </c>
      <c r="Q76" s="160" t="str">
        <f>IF(【入力シート】!X68="無",IF(①【入力】別紙_職員一覧!Q74="","",①【入力】別紙_職員一覧!Q74),IF('②【入力】別紙_職員一覧（変更）'!Q74="","",'②【入力】別紙_職員一覧（変更）'!Q74))</f>
        <v/>
      </c>
      <c r="R76" s="162"/>
      <c r="U76" s="62"/>
    </row>
    <row r="77" spans="1:24" ht="18" customHeight="1">
      <c r="A77" s="45">
        <v>63</v>
      </c>
      <c r="B77" s="45" t="str">
        <f t="shared" si="0"/>
        <v/>
      </c>
      <c r="C77" s="46" t="str">
        <f>IF(【入力シート】!J69="無",IF(①【入力】別紙_職員一覧!C75="","",①【入力】別紙_職員一覧!C75),IF('②【入力】別紙_職員一覧（変更）'!C75="","",'②【入力】別紙_職員一覧（変更）'!C75))</f>
        <v/>
      </c>
      <c r="D77" s="46" t="str">
        <f>IF(【入力シート】!K69="無",IF(①【入力】別紙_職員一覧!D75="","",①【入力】別紙_職員一覧!D75),IF('②【入力】別紙_職員一覧（変更）'!D75="","",'②【入力】別紙_職員一覧（変更）'!D75))</f>
        <v/>
      </c>
      <c r="E77" s="46" t="str">
        <f>IF(【入力シート】!L69="無",IF(①【入力】別紙_職員一覧!E75="","",①【入力】別紙_職員一覧!E75),IF('②【入力】別紙_職員一覧（変更）'!E75="","",'②【入力】別紙_職員一覧（変更）'!E75))</f>
        <v/>
      </c>
      <c r="F77" s="46" t="str">
        <f>IF(【入力シート】!M69="無",IF(①【入力】別紙_職員一覧!F75="","",①【入力】別紙_職員一覧!F75),IF('②【入力】別紙_職員一覧（変更）'!F75="","",'②【入力】別紙_職員一覧（変更）'!F75))</f>
        <v/>
      </c>
      <c r="G77" s="156" t="str">
        <f>IF(【入力シート】!N69="無",IF(①【入力】別紙_職員一覧!G75="","",①【入力】別紙_職員一覧!G75),IF('②【入力】別紙_職員一覧（変更）'!G75="","",'②【入力】別紙_職員一覧（変更）'!G75))</f>
        <v/>
      </c>
      <c r="H77" s="156" t="str">
        <f>IF(【入力シート】!O69="無",IF(①【入力】別紙_職員一覧!H75="","",①【入力】別紙_職員一覧!H75),IF('②【入力】別紙_職員一覧（変更）'!H75="","",'②【入力】別紙_職員一覧（変更）'!H75))</f>
        <v/>
      </c>
      <c r="I77" s="157" t="str">
        <f>IF(【入力シート】!P69="無",IF(①【入力】別紙_職員一覧!I75="","",①【入力】別紙_職員一覧!I75),IF('②【入力】別紙_職員一覧（変更）'!I75="","",'②【入力】別紙_職員一覧（変更）'!I75))</f>
        <v/>
      </c>
      <c r="J77" s="158" t="str">
        <f>IF(【入力シート】!Q69="無",IF(①【入力】別紙_職員一覧!J75="","",①【入力】別紙_職員一覧!J75),IF('②【入力】別紙_職員一覧（変更）'!J75="","",'②【入力】別紙_職員一覧（変更）'!J75))</f>
        <v/>
      </c>
      <c r="K77" s="159" t="str">
        <f>IF(【入力シート】!R69="無",IF(①【入力】別紙_職員一覧!K75="","",①【入力】別紙_職員一覧!K75),IF('②【入力】別紙_職員一覧（変更）'!K75="","",'②【入力】別紙_職員一覧（変更）'!K75))</f>
        <v/>
      </c>
      <c r="L77" s="46" t="str">
        <f>IF(【入力シート】!S69="無",IF(①【入力】別紙_職員一覧!L75="","",①【入力】別紙_職員一覧!L75),IF('②【入力】別紙_職員一覧（変更）'!L75="","",'②【入力】別紙_職員一覧（変更）'!L75))</f>
        <v/>
      </c>
      <c r="M77" s="160" t="str">
        <f>IF(【入力シート】!T69="無",IF(①【入力】別紙_職員一覧!M75="","",①【入力】別紙_職員一覧!M75),IF('②【入力】別紙_職員一覧（変更）'!M75="","",'②【入力】別紙_職員一覧（変更）'!M75))</f>
        <v/>
      </c>
      <c r="N77" s="161" t="str">
        <f>IF(【入力シート】!U69="無",IF(①【入力】別紙_職員一覧!N75="","",①【入力】別紙_職員一覧!N75),IF('②【入力】別紙_職員一覧（変更）'!N75="","",'②【入力】別紙_職員一覧（変更）'!N75))</f>
        <v/>
      </c>
      <c r="O77" s="161" t="str">
        <f>IF(【入力シート】!V69="無",IF(①【入力】別紙_職員一覧!O75="","",①【入力】別紙_職員一覧!O75),IF('②【入力】別紙_職員一覧（変更）'!O75="","",'②【入力】別紙_職員一覧（変更）'!O75))</f>
        <v/>
      </c>
      <c r="P77" s="161" t="str">
        <f>IF(【入力シート】!W69="無",IF(①【入力】別紙_職員一覧!P75="","",①【入力】別紙_職員一覧!P75),IF('②【入力】別紙_職員一覧（変更）'!P75="","",'②【入力】別紙_職員一覧（変更）'!P75))</f>
        <v/>
      </c>
      <c r="Q77" s="160" t="str">
        <f>IF(【入力シート】!X69="無",IF(①【入力】別紙_職員一覧!Q75="","",①【入力】別紙_職員一覧!Q75),IF('②【入力】別紙_職員一覧（変更）'!Q75="","",'②【入力】別紙_職員一覧（変更）'!Q75))</f>
        <v/>
      </c>
      <c r="R77" s="162"/>
      <c r="U77" s="62"/>
    </row>
    <row r="78" spans="1:24" ht="18" customHeight="1">
      <c r="A78" s="45">
        <v>64</v>
      </c>
      <c r="B78" s="45" t="str">
        <f t="shared" si="0"/>
        <v/>
      </c>
      <c r="C78" s="46" t="str">
        <f>IF(【入力シート】!J70="無",IF(①【入力】別紙_職員一覧!C76="","",①【入力】別紙_職員一覧!C76),IF('②【入力】別紙_職員一覧（変更）'!C76="","",'②【入力】別紙_職員一覧（変更）'!C76))</f>
        <v/>
      </c>
      <c r="D78" s="46" t="str">
        <f>IF(【入力シート】!K70="無",IF(①【入力】別紙_職員一覧!D76="","",①【入力】別紙_職員一覧!D76),IF('②【入力】別紙_職員一覧（変更）'!D76="","",'②【入力】別紙_職員一覧（変更）'!D76))</f>
        <v/>
      </c>
      <c r="E78" s="46" t="str">
        <f>IF(【入力シート】!L70="無",IF(①【入力】別紙_職員一覧!E76="","",①【入力】別紙_職員一覧!E76),IF('②【入力】別紙_職員一覧（変更）'!E76="","",'②【入力】別紙_職員一覧（変更）'!E76))</f>
        <v/>
      </c>
      <c r="F78" s="46" t="str">
        <f>IF(【入力シート】!M70="無",IF(①【入力】別紙_職員一覧!F76="","",①【入力】別紙_職員一覧!F76),IF('②【入力】別紙_職員一覧（変更）'!F76="","",'②【入力】別紙_職員一覧（変更）'!F76))</f>
        <v/>
      </c>
      <c r="G78" s="156" t="str">
        <f>IF(【入力シート】!N70="無",IF(①【入力】別紙_職員一覧!G76="","",①【入力】別紙_職員一覧!G76),IF('②【入力】別紙_職員一覧（変更）'!G76="","",'②【入力】別紙_職員一覧（変更）'!G76))</f>
        <v/>
      </c>
      <c r="H78" s="156" t="str">
        <f>IF(【入力シート】!O70="無",IF(①【入力】別紙_職員一覧!H76="","",①【入力】別紙_職員一覧!H76),IF('②【入力】別紙_職員一覧（変更）'!H76="","",'②【入力】別紙_職員一覧（変更）'!H76))</f>
        <v/>
      </c>
      <c r="I78" s="157" t="str">
        <f>IF(【入力シート】!P70="無",IF(①【入力】別紙_職員一覧!I76="","",①【入力】別紙_職員一覧!I76),IF('②【入力】別紙_職員一覧（変更）'!I76="","",'②【入力】別紙_職員一覧（変更）'!I76))</f>
        <v/>
      </c>
      <c r="J78" s="158" t="str">
        <f>IF(【入力シート】!Q70="無",IF(①【入力】別紙_職員一覧!J76="","",①【入力】別紙_職員一覧!J76),IF('②【入力】別紙_職員一覧（変更）'!J76="","",'②【入力】別紙_職員一覧（変更）'!J76))</f>
        <v/>
      </c>
      <c r="K78" s="159" t="str">
        <f>IF(【入力シート】!R70="無",IF(①【入力】別紙_職員一覧!K76="","",①【入力】別紙_職員一覧!K76),IF('②【入力】別紙_職員一覧（変更）'!K76="","",'②【入力】別紙_職員一覧（変更）'!K76))</f>
        <v/>
      </c>
      <c r="L78" s="46" t="str">
        <f>IF(【入力シート】!S70="無",IF(①【入力】別紙_職員一覧!L76="","",①【入力】別紙_職員一覧!L76),IF('②【入力】別紙_職員一覧（変更）'!L76="","",'②【入力】別紙_職員一覧（変更）'!L76))</f>
        <v/>
      </c>
      <c r="M78" s="160" t="str">
        <f>IF(【入力シート】!T70="無",IF(①【入力】別紙_職員一覧!M76="","",①【入力】別紙_職員一覧!M76),IF('②【入力】別紙_職員一覧（変更）'!M76="","",'②【入力】別紙_職員一覧（変更）'!M76))</f>
        <v/>
      </c>
      <c r="N78" s="161" t="str">
        <f>IF(【入力シート】!U70="無",IF(①【入力】別紙_職員一覧!N76="","",①【入力】別紙_職員一覧!N76),IF('②【入力】別紙_職員一覧（変更）'!N76="","",'②【入力】別紙_職員一覧（変更）'!N76))</f>
        <v/>
      </c>
      <c r="O78" s="161" t="str">
        <f>IF(【入力シート】!V70="無",IF(①【入力】別紙_職員一覧!O76="","",①【入力】別紙_職員一覧!O76),IF('②【入力】別紙_職員一覧（変更）'!O76="","",'②【入力】別紙_職員一覧（変更）'!O76))</f>
        <v/>
      </c>
      <c r="P78" s="161" t="str">
        <f>IF(【入力シート】!W70="無",IF(①【入力】別紙_職員一覧!P76="","",①【入力】別紙_職員一覧!P76),IF('②【入力】別紙_職員一覧（変更）'!P76="","",'②【入力】別紙_職員一覧（変更）'!P76))</f>
        <v/>
      </c>
      <c r="Q78" s="160" t="str">
        <f>IF(【入力シート】!X70="無",IF(①【入力】別紙_職員一覧!Q76="","",①【入力】別紙_職員一覧!Q76),IF('②【入力】別紙_職員一覧（変更）'!Q76="","",'②【入力】別紙_職員一覧（変更）'!Q76))</f>
        <v/>
      </c>
      <c r="R78" s="162"/>
      <c r="U78" s="62"/>
      <c r="X78" s="58"/>
    </row>
    <row r="79" spans="1:24" ht="18" customHeight="1">
      <c r="A79" s="45">
        <v>65</v>
      </c>
      <c r="B79" s="45" t="str">
        <f t="shared" si="0"/>
        <v/>
      </c>
      <c r="C79" s="46" t="str">
        <f>IF(【入力シート】!J71="無",IF(①【入力】別紙_職員一覧!C77="","",①【入力】別紙_職員一覧!C77),IF('②【入力】別紙_職員一覧（変更）'!C77="","",'②【入力】別紙_職員一覧（変更）'!C77))</f>
        <v/>
      </c>
      <c r="D79" s="46" t="str">
        <f>IF(【入力シート】!K71="無",IF(①【入力】別紙_職員一覧!D77="","",①【入力】別紙_職員一覧!D77),IF('②【入力】別紙_職員一覧（変更）'!D77="","",'②【入力】別紙_職員一覧（変更）'!D77))</f>
        <v/>
      </c>
      <c r="E79" s="46" t="str">
        <f>IF(【入力シート】!L71="無",IF(①【入力】別紙_職員一覧!E77="","",①【入力】別紙_職員一覧!E77),IF('②【入力】別紙_職員一覧（変更）'!E77="","",'②【入力】別紙_職員一覧（変更）'!E77))</f>
        <v/>
      </c>
      <c r="F79" s="46" t="str">
        <f>IF(【入力シート】!M71="無",IF(①【入力】別紙_職員一覧!F77="","",①【入力】別紙_職員一覧!F77),IF('②【入力】別紙_職員一覧（変更）'!F77="","",'②【入力】別紙_職員一覧（変更）'!F77))</f>
        <v/>
      </c>
      <c r="G79" s="156" t="str">
        <f>IF(【入力シート】!N71="無",IF(①【入力】別紙_職員一覧!G77="","",①【入力】別紙_職員一覧!G77),IF('②【入力】別紙_職員一覧（変更）'!G77="","",'②【入力】別紙_職員一覧（変更）'!G77))</f>
        <v/>
      </c>
      <c r="H79" s="156" t="str">
        <f>IF(【入力シート】!O71="無",IF(①【入力】別紙_職員一覧!H77="","",①【入力】別紙_職員一覧!H77),IF('②【入力】別紙_職員一覧（変更）'!H77="","",'②【入力】別紙_職員一覧（変更）'!H77))</f>
        <v/>
      </c>
      <c r="I79" s="157" t="str">
        <f>IF(【入力シート】!P71="無",IF(①【入力】別紙_職員一覧!I77="","",①【入力】別紙_職員一覧!I77),IF('②【入力】別紙_職員一覧（変更）'!I77="","",'②【入力】別紙_職員一覧（変更）'!I77))</f>
        <v/>
      </c>
      <c r="J79" s="158" t="str">
        <f>IF(【入力シート】!Q71="無",IF(①【入力】別紙_職員一覧!J77="","",①【入力】別紙_職員一覧!J77),IF('②【入力】別紙_職員一覧（変更）'!J77="","",'②【入力】別紙_職員一覧（変更）'!J77))</f>
        <v/>
      </c>
      <c r="K79" s="159" t="str">
        <f>IF(【入力シート】!R71="無",IF(①【入力】別紙_職員一覧!K77="","",①【入力】別紙_職員一覧!K77),IF('②【入力】別紙_職員一覧（変更）'!K77="","",'②【入力】別紙_職員一覧（変更）'!K77))</f>
        <v/>
      </c>
      <c r="L79" s="46" t="str">
        <f>IF(【入力シート】!S71="無",IF(①【入力】別紙_職員一覧!L77="","",①【入力】別紙_職員一覧!L77),IF('②【入力】別紙_職員一覧（変更）'!L77="","",'②【入力】別紙_職員一覧（変更）'!L77))</f>
        <v/>
      </c>
      <c r="M79" s="160" t="str">
        <f>IF(【入力シート】!T71="無",IF(①【入力】別紙_職員一覧!M77="","",①【入力】別紙_職員一覧!M77),IF('②【入力】別紙_職員一覧（変更）'!M77="","",'②【入力】別紙_職員一覧（変更）'!M77))</f>
        <v/>
      </c>
      <c r="N79" s="161" t="str">
        <f>IF(【入力シート】!U71="無",IF(①【入力】別紙_職員一覧!N77="","",①【入力】別紙_職員一覧!N77),IF('②【入力】別紙_職員一覧（変更）'!N77="","",'②【入力】別紙_職員一覧（変更）'!N77))</f>
        <v/>
      </c>
      <c r="O79" s="161" t="str">
        <f>IF(【入力シート】!V71="無",IF(①【入力】別紙_職員一覧!O77="","",①【入力】別紙_職員一覧!O77),IF('②【入力】別紙_職員一覧（変更）'!O77="","",'②【入力】別紙_職員一覧（変更）'!O77))</f>
        <v/>
      </c>
      <c r="P79" s="161" t="str">
        <f>IF(【入力シート】!W71="無",IF(①【入力】別紙_職員一覧!P77="","",①【入力】別紙_職員一覧!P77),IF('②【入力】別紙_職員一覧（変更）'!P77="","",'②【入力】別紙_職員一覧（変更）'!P77))</f>
        <v/>
      </c>
      <c r="Q79" s="160" t="str">
        <f>IF(【入力シート】!X71="無",IF(①【入力】別紙_職員一覧!Q77="","",①【入力】別紙_職員一覧!Q77),IF('②【入力】別紙_職員一覧（変更）'!Q77="","",'②【入力】別紙_職員一覧（変更）'!Q77))</f>
        <v/>
      </c>
      <c r="R79" s="162"/>
      <c r="U79" s="62"/>
    </row>
    <row r="80" spans="1:24" ht="18" customHeight="1">
      <c r="A80" s="45">
        <v>66</v>
      </c>
      <c r="B80" s="45" t="str">
        <f t="shared" ref="B80:B114" si="1">C80&amp;D80</f>
        <v/>
      </c>
      <c r="C80" s="46" t="str">
        <f>IF(【入力シート】!J72="無",IF(①【入力】別紙_職員一覧!C78="","",①【入力】別紙_職員一覧!C78),IF('②【入力】別紙_職員一覧（変更）'!C78="","",'②【入力】別紙_職員一覧（変更）'!C78))</f>
        <v/>
      </c>
      <c r="D80" s="46" t="str">
        <f>IF(【入力シート】!K72="無",IF(①【入力】別紙_職員一覧!D78="","",①【入力】別紙_職員一覧!D78),IF('②【入力】別紙_職員一覧（変更）'!D78="","",'②【入力】別紙_職員一覧（変更）'!D78))</f>
        <v/>
      </c>
      <c r="E80" s="46" t="str">
        <f>IF(【入力シート】!L72="無",IF(①【入力】別紙_職員一覧!E78="","",①【入力】別紙_職員一覧!E78),IF('②【入力】別紙_職員一覧（変更）'!E78="","",'②【入力】別紙_職員一覧（変更）'!E78))</f>
        <v/>
      </c>
      <c r="F80" s="46" t="str">
        <f>IF(【入力シート】!M72="無",IF(①【入力】別紙_職員一覧!F78="","",①【入力】別紙_職員一覧!F78),IF('②【入力】別紙_職員一覧（変更）'!F78="","",'②【入力】別紙_職員一覧（変更）'!F78))</f>
        <v/>
      </c>
      <c r="G80" s="156" t="str">
        <f>IF(【入力シート】!N72="無",IF(①【入力】別紙_職員一覧!G78="","",①【入力】別紙_職員一覧!G78),IF('②【入力】別紙_職員一覧（変更）'!G78="","",'②【入力】別紙_職員一覧（変更）'!G78))</f>
        <v/>
      </c>
      <c r="H80" s="156" t="str">
        <f>IF(【入力シート】!O72="無",IF(①【入力】別紙_職員一覧!H78="","",①【入力】別紙_職員一覧!H78),IF('②【入力】別紙_職員一覧（変更）'!H78="","",'②【入力】別紙_職員一覧（変更）'!H78))</f>
        <v/>
      </c>
      <c r="I80" s="157" t="str">
        <f>IF(【入力シート】!P72="無",IF(①【入力】別紙_職員一覧!I78="","",①【入力】別紙_職員一覧!I78),IF('②【入力】別紙_職員一覧（変更）'!I78="","",'②【入力】別紙_職員一覧（変更）'!I78))</f>
        <v/>
      </c>
      <c r="J80" s="158" t="str">
        <f>IF(【入力シート】!Q72="無",IF(①【入力】別紙_職員一覧!J78="","",①【入力】別紙_職員一覧!J78),IF('②【入力】別紙_職員一覧（変更）'!J78="","",'②【入力】別紙_職員一覧（変更）'!J78))</f>
        <v/>
      </c>
      <c r="K80" s="159" t="str">
        <f>IF(【入力シート】!R72="無",IF(①【入力】別紙_職員一覧!K78="","",①【入力】別紙_職員一覧!K78),IF('②【入力】別紙_職員一覧（変更）'!K78="","",'②【入力】別紙_職員一覧（変更）'!K78))</f>
        <v/>
      </c>
      <c r="L80" s="46" t="str">
        <f>IF(【入力シート】!S72="無",IF(①【入力】別紙_職員一覧!L78="","",①【入力】別紙_職員一覧!L78),IF('②【入力】別紙_職員一覧（変更）'!L78="","",'②【入力】別紙_職員一覧（変更）'!L78))</f>
        <v/>
      </c>
      <c r="M80" s="160" t="str">
        <f>IF(【入力シート】!T72="無",IF(①【入力】別紙_職員一覧!M78="","",①【入力】別紙_職員一覧!M78),IF('②【入力】別紙_職員一覧（変更）'!M78="","",'②【入力】別紙_職員一覧（変更）'!M78))</f>
        <v/>
      </c>
      <c r="N80" s="161" t="str">
        <f>IF(【入力シート】!U72="無",IF(①【入力】別紙_職員一覧!N78="","",①【入力】別紙_職員一覧!N78),IF('②【入力】別紙_職員一覧（変更）'!N78="","",'②【入力】別紙_職員一覧（変更）'!N78))</f>
        <v/>
      </c>
      <c r="O80" s="161" t="str">
        <f>IF(【入力シート】!V72="無",IF(①【入力】別紙_職員一覧!O78="","",①【入力】別紙_職員一覧!O78),IF('②【入力】別紙_職員一覧（変更）'!O78="","",'②【入力】別紙_職員一覧（変更）'!O78))</f>
        <v/>
      </c>
      <c r="P80" s="161" t="str">
        <f>IF(【入力シート】!W72="無",IF(①【入力】別紙_職員一覧!P78="","",①【入力】別紙_職員一覧!P78),IF('②【入力】別紙_職員一覧（変更）'!P78="","",'②【入力】別紙_職員一覧（変更）'!P78))</f>
        <v/>
      </c>
      <c r="Q80" s="160" t="str">
        <f>IF(【入力シート】!X72="無",IF(①【入力】別紙_職員一覧!Q78="","",①【入力】別紙_職員一覧!Q78),IF('②【入力】別紙_職員一覧（変更）'!Q78="","",'②【入力】別紙_職員一覧（変更）'!Q78))</f>
        <v/>
      </c>
      <c r="R80" s="162"/>
      <c r="U80" s="62"/>
    </row>
    <row r="81" spans="1:24" ht="18" customHeight="1">
      <c r="A81" s="45">
        <v>67</v>
      </c>
      <c r="B81" s="45" t="str">
        <f t="shared" si="1"/>
        <v/>
      </c>
      <c r="C81" s="46" t="str">
        <f>IF(【入力シート】!J73="無",IF(①【入力】別紙_職員一覧!C79="","",①【入力】別紙_職員一覧!C79),IF('②【入力】別紙_職員一覧（変更）'!C79="","",'②【入力】別紙_職員一覧（変更）'!C79))</f>
        <v/>
      </c>
      <c r="D81" s="46" t="str">
        <f>IF(【入力シート】!K73="無",IF(①【入力】別紙_職員一覧!D79="","",①【入力】別紙_職員一覧!D79),IF('②【入力】別紙_職員一覧（変更）'!D79="","",'②【入力】別紙_職員一覧（変更）'!D79))</f>
        <v/>
      </c>
      <c r="E81" s="46" t="str">
        <f>IF(【入力シート】!L73="無",IF(①【入力】別紙_職員一覧!E79="","",①【入力】別紙_職員一覧!E79),IF('②【入力】別紙_職員一覧（変更）'!E79="","",'②【入力】別紙_職員一覧（変更）'!E79))</f>
        <v/>
      </c>
      <c r="F81" s="46" t="str">
        <f>IF(【入力シート】!M73="無",IF(①【入力】別紙_職員一覧!F79="","",①【入力】別紙_職員一覧!F79),IF('②【入力】別紙_職員一覧（変更）'!F79="","",'②【入力】別紙_職員一覧（変更）'!F79))</f>
        <v/>
      </c>
      <c r="G81" s="156" t="str">
        <f>IF(【入力シート】!N73="無",IF(①【入力】別紙_職員一覧!G79="","",①【入力】別紙_職員一覧!G79),IF('②【入力】別紙_職員一覧（変更）'!G79="","",'②【入力】別紙_職員一覧（変更）'!G79))</f>
        <v/>
      </c>
      <c r="H81" s="156" t="str">
        <f>IF(【入力シート】!O73="無",IF(①【入力】別紙_職員一覧!H79="","",①【入力】別紙_職員一覧!H79),IF('②【入力】別紙_職員一覧（変更）'!H79="","",'②【入力】別紙_職員一覧（変更）'!H79))</f>
        <v/>
      </c>
      <c r="I81" s="157" t="str">
        <f>IF(【入力シート】!P73="無",IF(①【入力】別紙_職員一覧!I79="","",①【入力】別紙_職員一覧!I79),IF('②【入力】別紙_職員一覧（変更）'!I79="","",'②【入力】別紙_職員一覧（変更）'!I79))</f>
        <v/>
      </c>
      <c r="J81" s="158" t="str">
        <f>IF(【入力シート】!Q73="無",IF(①【入力】別紙_職員一覧!J79="","",①【入力】別紙_職員一覧!J79),IF('②【入力】別紙_職員一覧（変更）'!J79="","",'②【入力】別紙_職員一覧（変更）'!J79))</f>
        <v/>
      </c>
      <c r="K81" s="159" t="str">
        <f>IF(【入力シート】!R73="無",IF(①【入力】別紙_職員一覧!K79="","",①【入力】別紙_職員一覧!K79),IF('②【入力】別紙_職員一覧（変更）'!K79="","",'②【入力】別紙_職員一覧（変更）'!K79))</f>
        <v/>
      </c>
      <c r="L81" s="46" t="str">
        <f>IF(【入力シート】!S73="無",IF(①【入力】別紙_職員一覧!L79="","",①【入力】別紙_職員一覧!L79),IF('②【入力】別紙_職員一覧（変更）'!L79="","",'②【入力】別紙_職員一覧（変更）'!L79))</f>
        <v/>
      </c>
      <c r="M81" s="160" t="str">
        <f>IF(【入力シート】!T73="無",IF(①【入力】別紙_職員一覧!M79="","",①【入力】別紙_職員一覧!M79),IF('②【入力】別紙_職員一覧（変更）'!M79="","",'②【入力】別紙_職員一覧（変更）'!M79))</f>
        <v/>
      </c>
      <c r="N81" s="161" t="str">
        <f>IF(【入力シート】!U73="無",IF(①【入力】別紙_職員一覧!N79="","",①【入力】別紙_職員一覧!N79),IF('②【入力】別紙_職員一覧（変更）'!N79="","",'②【入力】別紙_職員一覧（変更）'!N79))</f>
        <v/>
      </c>
      <c r="O81" s="161" t="str">
        <f>IF(【入力シート】!V73="無",IF(①【入力】別紙_職員一覧!O79="","",①【入力】別紙_職員一覧!O79),IF('②【入力】別紙_職員一覧（変更）'!O79="","",'②【入力】別紙_職員一覧（変更）'!O79))</f>
        <v/>
      </c>
      <c r="P81" s="161" t="str">
        <f>IF(【入力シート】!W73="無",IF(①【入力】別紙_職員一覧!P79="","",①【入力】別紙_職員一覧!P79),IF('②【入力】別紙_職員一覧（変更）'!P79="","",'②【入力】別紙_職員一覧（変更）'!P79))</f>
        <v/>
      </c>
      <c r="Q81" s="160" t="str">
        <f>IF(【入力シート】!X73="無",IF(①【入力】別紙_職員一覧!Q79="","",①【入力】別紙_職員一覧!Q79),IF('②【入力】別紙_職員一覧（変更）'!Q79="","",'②【入力】別紙_職員一覧（変更）'!Q79))</f>
        <v/>
      </c>
      <c r="R81" s="162"/>
      <c r="U81" s="62"/>
    </row>
    <row r="82" spans="1:24" ht="18" customHeight="1">
      <c r="A82" s="45">
        <v>68</v>
      </c>
      <c r="B82" s="45" t="str">
        <f t="shared" si="1"/>
        <v/>
      </c>
      <c r="C82" s="46" t="str">
        <f>IF(【入力シート】!J74="無",IF(①【入力】別紙_職員一覧!C80="","",①【入力】別紙_職員一覧!C80),IF('②【入力】別紙_職員一覧（変更）'!C80="","",'②【入力】別紙_職員一覧（変更）'!C80))</f>
        <v/>
      </c>
      <c r="D82" s="46" t="str">
        <f>IF(【入力シート】!K74="無",IF(①【入力】別紙_職員一覧!D80="","",①【入力】別紙_職員一覧!D80),IF('②【入力】別紙_職員一覧（変更）'!D80="","",'②【入力】別紙_職員一覧（変更）'!D80))</f>
        <v/>
      </c>
      <c r="E82" s="46" t="str">
        <f>IF(【入力シート】!L74="無",IF(①【入力】別紙_職員一覧!E80="","",①【入力】別紙_職員一覧!E80),IF('②【入力】別紙_職員一覧（変更）'!E80="","",'②【入力】別紙_職員一覧（変更）'!E80))</f>
        <v/>
      </c>
      <c r="F82" s="46" t="str">
        <f>IF(【入力シート】!M74="無",IF(①【入力】別紙_職員一覧!F80="","",①【入力】別紙_職員一覧!F80),IF('②【入力】別紙_職員一覧（変更）'!F80="","",'②【入力】別紙_職員一覧（変更）'!F80))</f>
        <v/>
      </c>
      <c r="G82" s="156" t="str">
        <f>IF(【入力シート】!N74="無",IF(①【入力】別紙_職員一覧!G80="","",①【入力】別紙_職員一覧!G80),IF('②【入力】別紙_職員一覧（変更）'!G80="","",'②【入力】別紙_職員一覧（変更）'!G80))</f>
        <v/>
      </c>
      <c r="H82" s="156" t="str">
        <f>IF(【入力シート】!O74="無",IF(①【入力】別紙_職員一覧!H80="","",①【入力】別紙_職員一覧!H80),IF('②【入力】別紙_職員一覧（変更）'!H80="","",'②【入力】別紙_職員一覧（変更）'!H80))</f>
        <v/>
      </c>
      <c r="I82" s="157" t="str">
        <f>IF(【入力シート】!P74="無",IF(①【入力】別紙_職員一覧!I80="","",①【入力】別紙_職員一覧!I80),IF('②【入力】別紙_職員一覧（変更）'!I80="","",'②【入力】別紙_職員一覧（変更）'!I80))</f>
        <v/>
      </c>
      <c r="J82" s="158" t="str">
        <f>IF(【入力シート】!Q74="無",IF(①【入力】別紙_職員一覧!J80="","",①【入力】別紙_職員一覧!J80),IF('②【入力】別紙_職員一覧（変更）'!J80="","",'②【入力】別紙_職員一覧（変更）'!J80))</f>
        <v/>
      </c>
      <c r="K82" s="159" t="str">
        <f>IF(【入力シート】!R74="無",IF(①【入力】別紙_職員一覧!K80="","",①【入力】別紙_職員一覧!K80),IF('②【入力】別紙_職員一覧（変更）'!K80="","",'②【入力】別紙_職員一覧（変更）'!K80))</f>
        <v/>
      </c>
      <c r="L82" s="46" t="str">
        <f>IF(【入力シート】!S74="無",IF(①【入力】別紙_職員一覧!L80="","",①【入力】別紙_職員一覧!L80),IF('②【入力】別紙_職員一覧（変更）'!L80="","",'②【入力】別紙_職員一覧（変更）'!L80))</f>
        <v/>
      </c>
      <c r="M82" s="160" t="str">
        <f>IF(【入力シート】!T74="無",IF(①【入力】別紙_職員一覧!M80="","",①【入力】別紙_職員一覧!M80),IF('②【入力】別紙_職員一覧（変更）'!M80="","",'②【入力】別紙_職員一覧（変更）'!M80))</f>
        <v/>
      </c>
      <c r="N82" s="161" t="str">
        <f>IF(【入力シート】!U74="無",IF(①【入力】別紙_職員一覧!N80="","",①【入力】別紙_職員一覧!N80),IF('②【入力】別紙_職員一覧（変更）'!N80="","",'②【入力】別紙_職員一覧（変更）'!N80))</f>
        <v/>
      </c>
      <c r="O82" s="161" t="str">
        <f>IF(【入力シート】!V74="無",IF(①【入力】別紙_職員一覧!O80="","",①【入力】別紙_職員一覧!O80),IF('②【入力】別紙_職員一覧（変更）'!O80="","",'②【入力】別紙_職員一覧（変更）'!O80))</f>
        <v/>
      </c>
      <c r="P82" s="161" t="str">
        <f>IF(【入力シート】!W74="無",IF(①【入力】別紙_職員一覧!P80="","",①【入力】別紙_職員一覧!P80),IF('②【入力】別紙_職員一覧（変更）'!P80="","",'②【入力】別紙_職員一覧（変更）'!P80))</f>
        <v/>
      </c>
      <c r="Q82" s="160" t="str">
        <f>IF(【入力シート】!X74="無",IF(①【入力】別紙_職員一覧!Q80="","",①【入力】別紙_職員一覧!Q80),IF('②【入力】別紙_職員一覧（変更）'!Q80="","",'②【入力】別紙_職員一覧（変更）'!Q80))</f>
        <v/>
      </c>
      <c r="R82" s="162"/>
      <c r="U82" s="62"/>
    </row>
    <row r="83" spans="1:24" ht="18" customHeight="1">
      <c r="A83" s="45">
        <v>69</v>
      </c>
      <c r="B83" s="45" t="str">
        <f t="shared" si="1"/>
        <v/>
      </c>
      <c r="C83" s="46" t="str">
        <f>IF(【入力シート】!J75="無",IF(①【入力】別紙_職員一覧!C81="","",①【入力】別紙_職員一覧!C81),IF('②【入力】別紙_職員一覧（変更）'!C81="","",'②【入力】別紙_職員一覧（変更）'!C81))</f>
        <v/>
      </c>
      <c r="D83" s="46" t="str">
        <f>IF(【入力シート】!K75="無",IF(①【入力】別紙_職員一覧!D81="","",①【入力】別紙_職員一覧!D81),IF('②【入力】別紙_職員一覧（変更）'!D81="","",'②【入力】別紙_職員一覧（変更）'!D81))</f>
        <v/>
      </c>
      <c r="E83" s="46" t="str">
        <f>IF(【入力シート】!L75="無",IF(①【入力】別紙_職員一覧!E81="","",①【入力】別紙_職員一覧!E81),IF('②【入力】別紙_職員一覧（変更）'!E81="","",'②【入力】別紙_職員一覧（変更）'!E81))</f>
        <v/>
      </c>
      <c r="F83" s="46" t="str">
        <f>IF(【入力シート】!M75="無",IF(①【入力】別紙_職員一覧!F81="","",①【入力】別紙_職員一覧!F81),IF('②【入力】別紙_職員一覧（変更）'!F81="","",'②【入力】別紙_職員一覧（変更）'!F81))</f>
        <v/>
      </c>
      <c r="G83" s="156" t="str">
        <f>IF(【入力シート】!N75="無",IF(①【入力】別紙_職員一覧!G81="","",①【入力】別紙_職員一覧!G81),IF('②【入力】別紙_職員一覧（変更）'!G81="","",'②【入力】別紙_職員一覧（変更）'!G81))</f>
        <v/>
      </c>
      <c r="H83" s="156" t="str">
        <f>IF(【入力シート】!O75="無",IF(①【入力】別紙_職員一覧!H81="","",①【入力】別紙_職員一覧!H81),IF('②【入力】別紙_職員一覧（変更）'!H81="","",'②【入力】別紙_職員一覧（変更）'!H81))</f>
        <v/>
      </c>
      <c r="I83" s="157" t="str">
        <f>IF(【入力シート】!P75="無",IF(①【入力】別紙_職員一覧!I81="","",①【入力】別紙_職員一覧!I81),IF('②【入力】別紙_職員一覧（変更）'!I81="","",'②【入力】別紙_職員一覧（変更）'!I81))</f>
        <v/>
      </c>
      <c r="J83" s="158" t="str">
        <f>IF(【入力シート】!Q75="無",IF(①【入力】別紙_職員一覧!J81="","",①【入力】別紙_職員一覧!J81),IF('②【入力】別紙_職員一覧（変更）'!J81="","",'②【入力】別紙_職員一覧（変更）'!J81))</f>
        <v/>
      </c>
      <c r="K83" s="159" t="str">
        <f>IF(【入力シート】!R75="無",IF(①【入力】別紙_職員一覧!K81="","",①【入力】別紙_職員一覧!K81),IF('②【入力】別紙_職員一覧（変更）'!K81="","",'②【入力】別紙_職員一覧（変更）'!K81))</f>
        <v/>
      </c>
      <c r="L83" s="46" t="str">
        <f>IF(【入力シート】!S75="無",IF(①【入力】別紙_職員一覧!L81="","",①【入力】別紙_職員一覧!L81),IF('②【入力】別紙_職員一覧（変更）'!L81="","",'②【入力】別紙_職員一覧（変更）'!L81))</f>
        <v/>
      </c>
      <c r="M83" s="160" t="str">
        <f>IF(【入力シート】!T75="無",IF(①【入力】別紙_職員一覧!M81="","",①【入力】別紙_職員一覧!M81),IF('②【入力】別紙_職員一覧（変更）'!M81="","",'②【入力】別紙_職員一覧（変更）'!M81))</f>
        <v/>
      </c>
      <c r="N83" s="161" t="str">
        <f>IF(【入力シート】!U75="無",IF(①【入力】別紙_職員一覧!N81="","",①【入力】別紙_職員一覧!N81),IF('②【入力】別紙_職員一覧（変更）'!N81="","",'②【入力】別紙_職員一覧（変更）'!N81))</f>
        <v/>
      </c>
      <c r="O83" s="161" t="str">
        <f>IF(【入力シート】!V75="無",IF(①【入力】別紙_職員一覧!O81="","",①【入力】別紙_職員一覧!O81),IF('②【入力】別紙_職員一覧（変更）'!O81="","",'②【入力】別紙_職員一覧（変更）'!O81))</f>
        <v/>
      </c>
      <c r="P83" s="161" t="str">
        <f>IF(【入力シート】!W75="無",IF(①【入力】別紙_職員一覧!P81="","",①【入力】別紙_職員一覧!P81),IF('②【入力】別紙_職員一覧（変更）'!P81="","",'②【入力】別紙_職員一覧（変更）'!P81))</f>
        <v/>
      </c>
      <c r="Q83" s="160" t="str">
        <f>IF(【入力シート】!X75="無",IF(①【入力】別紙_職員一覧!Q81="","",①【入力】別紙_職員一覧!Q81),IF('②【入力】別紙_職員一覧（変更）'!Q81="","",'②【入力】別紙_職員一覧（変更）'!Q81))</f>
        <v/>
      </c>
      <c r="R83" s="162"/>
      <c r="U83" s="62"/>
    </row>
    <row r="84" spans="1:24" ht="18" customHeight="1">
      <c r="A84" s="45">
        <v>70</v>
      </c>
      <c r="B84" s="45" t="str">
        <f t="shared" si="1"/>
        <v/>
      </c>
      <c r="C84" s="46" t="str">
        <f>IF(【入力シート】!J76="無",IF(①【入力】別紙_職員一覧!C82="","",①【入力】別紙_職員一覧!C82),IF('②【入力】別紙_職員一覧（変更）'!C82="","",'②【入力】別紙_職員一覧（変更）'!C82))</f>
        <v/>
      </c>
      <c r="D84" s="46" t="str">
        <f>IF(【入力シート】!K76="無",IF(①【入力】別紙_職員一覧!D82="","",①【入力】別紙_職員一覧!D82),IF('②【入力】別紙_職員一覧（変更）'!D82="","",'②【入力】別紙_職員一覧（変更）'!D82))</f>
        <v/>
      </c>
      <c r="E84" s="46" t="str">
        <f>IF(【入力シート】!L76="無",IF(①【入力】別紙_職員一覧!E82="","",①【入力】別紙_職員一覧!E82),IF('②【入力】別紙_職員一覧（変更）'!E82="","",'②【入力】別紙_職員一覧（変更）'!E82))</f>
        <v/>
      </c>
      <c r="F84" s="46" t="str">
        <f>IF(【入力シート】!M76="無",IF(①【入力】別紙_職員一覧!F82="","",①【入力】別紙_職員一覧!F82),IF('②【入力】別紙_職員一覧（変更）'!F82="","",'②【入力】別紙_職員一覧（変更）'!F82))</f>
        <v/>
      </c>
      <c r="G84" s="156" t="str">
        <f>IF(【入力シート】!N76="無",IF(①【入力】別紙_職員一覧!G82="","",①【入力】別紙_職員一覧!G82),IF('②【入力】別紙_職員一覧（変更）'!G82="","",'②【入力】別紙_職員一覧（変更）'!G82))</f>
        <v/>
      </c>
      <c r="H84" s="156" t="str">
        <f>IF(【入力シート】!O76="無",IF(①【入力】別紙_職員一覧!H82="","",①【入力】別紙_職員一覧!H82),IF('②【入力】別紙_職員一覧（変更）'!H82="","",'②【入力】別紙_職員一覧（変更）'!H82))</f>
        <v/>
      </c>
      <c r="I84" s="157" t="str">
        <f>IF(【入力シート】!P76="無",IF(①【入力】別紙_職員一覧!I82="","",①【入力】別紙_職員一覧!I82),IF('②【入力】別紙_職員一覧（変更）'!I82="","",'②【入力】別紙_職員一覧（変更）'!I82))</f>
        <v/>
      </c>
      <c r="J84" s="158" t="str">
        <f>IF(【入力シート】!Q76="無",IF(①【入力】別紙_職員一覧!J82="","",①【入力】別紙_職員一覧!J82),IF('②【入力】別紙_職員一覧（変更）'!J82="","",'②【入力】別紙_職員一覧（変更）'!J82))</f>
        <v/>
      </c>
      <c r="K84" s="159" t="str">
        <f>IF(【入力シート】!R76="無",IF(①【入力】別紙_職員一覧!K82="","",①【入力】別紙_職員一覧!K82),IF('②【入力】別紙_職員一覧（変更）'!K82="","",'②【入力】別紙_職員一覧（変更）'!K82))</f>
        <v/>
      </c>
      <c r="L84" s="46" t="str">
        <f>IF(【入力シート】!S76="無",IF(①【入力】別紙_職員一覧!L82="","",①【入力】別紙_職員一覧!L82),IF('②【入力】別紙_職員一覧（変更）'!L82="","",'②【入力】別紙_職員一覧（変更）'!L82))</f>
        <v/>
      </c>
      <c r="M84" s="160" t="str">
        <f>IF(【入力シート】!T76="無",IF(①【入力】別紙_職員一覧!M82="","",①【入力】別紙_職員一覧!M82),IF('②【入力】別紙_職員一覧（変更）'!M82="","",'②【入力】別紙_職員一覧（変更）'!M82))</f>
        <v/>
      </c>
      <c r="N84" s="161" t="str">
        <f>IF(【入力シート】!U76="無",IF(①【入力】別紙_職員一覧!N82="","",①【入力】別紙_職員一覧!N82),IF('②【入力】別紙_職員一覧（変更）'!N82="","",'②【入力】別紙_職員一覧（変更）'!N82))</f>
        <v/>
      </c>
      <c r="O84" s="161" t="str">
        <f>IF(【入力シート】!V76="無",IF(①【入力】別紙_職員一覧!O82="","",①【入力】別紙_職員一覧!O82),IF('②【入力】別紙_職員一覧（変更）'!O82="","",'②【入力】別紙_職員一覧（変更）'!O82))</f>
        <v/>
      </c>
      <c r="P84" s="161" t="str">
        <f>IF(【入力シート】!W76="無",IF(①【入力】別紙_職員一覧!P82="","",①【入力】別紙_職員一覧!P82),IF('②【入力】別紙_職員一覧（変更）'!P82="","",'②【入力】別紙_職員一覧（変更）'!P82))</f>
        <v/>
      </c>
      <c r="Q84" s="160" t="str">
        <f>IF(【入力シート】!X76="無",IF(①【入力】別紙_職員一覧!Q82="","",①【入力】別紙_職員一覧!Q82),IF('②【入力】別紙_職員一覧（変更）'!Q82="","",'②【入力】別紙_職員一覧（変更）'!Q82))</f>
        <v/>
      </c>
      <c r="R84" s="162"/>
      <c r="U84" s="62"/>
    </row>
    <row r="85" spans="1:24" ht="18" customHeight="1">
      <c r="A85" s="45">
        <v>71</v>
      </c>
      <c r="B85" s="45" t="str">
        <f t="shared" si="1"/>
        <v/>
      </c>
      <c r="C85" s="46" t="str">
        <f>IF(【入力シート】!J77="無",IF(①【入力】別紙_職員一覧!C83="","",①【入力】別紙_職員一覧!C83),IF('②【入力】別紙_職員一覧（変更）'!C83="","",'②【入力】別紙_職員一覧（変更）'!C83))</f>
        <v/>
      </c>
      <c r="D85" s="46" t="str">
        <f>IF(【入力シート】!K77="無",IF(①【入力】別紙_職員一覧!D83="","",①【入力】別紙_職員一覧!D83),IF('②【入力】別紙_職員一覧（変更）'!D83="","",'②【入力】別紙_職員一覧（変更）'!D83))</f>
        <v/>
      </c>
      <c r="E85" s="46" t="str">
        <f>IF(【入力シート】!L77="無",IF(①【入力】別紙_職員一覧!E83="","",①【入力】別紙_職員一覧!E83),IF('②【入力】別紙_職員一覧（変更）'!E83="","",'②【入力】別紙_職員一覧（変更）'!E83))</f>
        <v/>
      </c>
      <c r="F85" s="46" t="str">
        <f>IF(【入力シート】!M77="無",IF(①【入力】別紙_職員一覧!F83="","",①【入力】別紙_職員一覧!F83),IF('②【入力】別紙_職員一覧（変更）'!F83="","",'②【入力】別紙_職員一覧（変更）'!F83))</f>
        <v/>
      </c>
      <c r="G85" s="156" t="str">
        <f>IF(【入力シート】!N77="無",IF(①【入力】別紙_職員一覧!G83="","",①【入力】別紙_職員一覧!G83),IF('②【入力】別紙_職員一覧（変更）'!G83="","",'②【入力】別紙_職員一覧（変更）'!G83))</f>
        <v/>
      </c>
      <c r="H85" s="156" t="str">
        <f>IF(【入力シート】!O77="無",IF(①【入力】別紙_職員一覧!H83="","",①【入力】別紙_職員一覧!H83),IF('②【入力】別紙_職員一覧（変更）'!H83="","",'②【入力】別紙_職員一覧（変更）'!H83))</f>
        <v/>
      </c>
      <c r="I85" s="157" t="str">
        <f>IF(【入力シート】!P77="無",IF(①【入力】別紙_職員一覧!I83="","",①【入力】別紙_職員一覧!I83),IF('②【入力】別紙_職員一覧（変更）'!I83="","",'②【入力】別紙_職員一覧（変更）'!I83))</f>
        <v/>
      </c>
      <c r="J85" s="158" t="str">
        <f>IF(【入力シート】!Q77="無",IF(①【入力】別紙_職員一覧!J83="","",①【入力】別紙_職員一覧!J83),IF('②【入力】別紙_職員一覧（変更）'!J83="","",'②【入力】別紙_職員一覧（変更）'!J83))</f>
        <v/>
      </c>
      <c r="K85" s="159" t="str">
        <f>IF(【入力シート】!R77="無",IF(①【入力】別紙_職員一覧!K83="","",①【入力】別紙_職員一覧!K83),IF('②【入力】別紙_職員一覧（変更）'!K83="","",'②【入力】別紙_職員一覧（変更）'!K83))</f>
        <v/>
      </c>
      <c r="L85" s="46" t="str">
        <f>IF(【入力シート】!S77="無",IF(①【入力】別紙_職員一覧!L83="","",①【入力】別紙_職員一覧!L83),IF('②【入力】別紙_職員一覧（変更）'!L83="","",'②【入力】別紙_職員一覧（変更）'!L83))</f>
        <v/>
      </c>
      <c r="M85" s="160" t="str">
        <f>IF(【入力シート】!T77="無",IF(①【入力】別紙_職員一覧!M83="","",①【入力】別紙_職員一覧!M83),IF('②【入力】別紙_職員一覧（変更）'!M83="","",'②【入力】別紙_職員一覧（変更）'!M83))</f>
        <v/>
      </c>
      <c r="N85" s="161" t="str">
        <f>IF(【入力シート】!U77="無",IF(①【入力】別紙_職員一覧!N83="","",①【入力】別紙_職員一覧!N83),IF('②【入力】別紙_職員一覧（変更）'!N83="","",'②【入力】別紙_職員一覧（変更）'!N83))</f>
        <v/>
      </c>
      <c r="O85" s="161" t="str">
        <f>IF(【入力シート】!V77="無",IF(①【入力】別紙_職員一覧!O83="","",①【入力】別紙_職員一覧!O83),IF('②【入力】別紙_職員一覧（変更）'!O83="","",'②【入力】別紙_職員一覧（変更）'!O83))</f>
        <v/>
      </c>
      <c r="P85" s="161" t="str">
        <f>IF(【入力シート】!W77="無",IF(①【入力】別紙_職員一覧!P83="","",①【入力】別紙_職員一覧!P83),IF('②【入力】別紙_職員一覧（変更）'!P83="","",'②【入力】別紙_職員一覧（変更）'!P83))</f>
        <v/>
      </c>
      <c r="Q85" s="160" t="str">
        <f>IF(【入力シート】!X77="無",IF(①【入力】別紙_職員一覧!Q83="","",①【入力】別紙_職員一覧!Q83),IF('②【入力】別紙_職員一覧（変更）'!Q83="","",'②【入力】別紙_職員一覧（変更）'!Q83))</f>
        <v/>
      </c>
      <c r="R85" s="162"/>
      <c r="U85" s="62"/>
    </row>
    <row r="86" spans="1:24" ht="18" customHeight="1">
      <c r="A86" s="45">
        <v>72</v>
      </c>
      <c r="B86" s="45" t="str">
        <f t="shared" si="1"/>
        <v/>
      </c>
      <c r="C86" s="46" t="str">
        <f>IF(【入力シート】!J78="無",IF(①【入力】別紙_職員一覧!C84="","",①【入力】別紙_職員一覧!C84),IF('②【入力】別紙_職員一覧（変更）'!C84="","",'②【入力】別紙_職員一覧（変更）'!C84))</f>
        <v/>
      </c>
      <c r="D86" s="46" t="str">
        <f>IF(【入力シート】!K78="無",IF(①【入力】別紙_職員一覧!D84="","",①【入力】別紙_職員一覧!D84),IF('②【入力】別紙_職員一覧（変更）'!D84="","",'②【入力】別紙_職員一覧（変更）'!D84))</f>
        <v/>
      </c>
      <c r="E86" s="46" t="str">
        <f>IF(【入力シート】!L78="無",IF(①【入力】別紙_職員一覧!E84="","",①【入力】別紙_職員一覧!E84),IF('②【入力】別紙_職員一覧（変更）'!E84="","",'②【入力】別紙_職員一覧（変更）'!E84))</f>
        <v/>
      </c>
      <c r="F86" s="46" t="str">
        <f>IF(【入力シート】!M78="無",IF(①【入力】別紙_職員一覧!F84="","",①【入力】別紙_職員一覧!F84),IF('②【入力】別紙_職員一覧（変更）'!F84="","",'②【入力】別紙_職員一覧（変更）'!F84))</f>
        <v/>
      </c>
      <c r="G86" s="156" t="str">
        <f>IF(【入力シート】!N78="無",IF(①【入力】別紙_職員一覧!G84="","",①【入力】別紙_職員一覧!G84),IF('②【入力】別紙_職員一覧（変更）'!G84="","",'②【入力】別紙_職員一覧（変更）'!G84))</f>
        <v/>
      </c>
      <c r="H86" s="156" t="str">
        <f>IF(【入力シート】!O78="無",IF(①【入力】別紙_職員一覧!H84="","",①【入力】別紙_職員一覧!H84),IF('②【入力】別紙_職員一覧（変更）'!H84="","",'②【入力】別紙_職員一覧（変更）'!H84))</f>
        <v/>
      </c>
      <c r="I86" s="157" t="str">
        <f>IF(【入力シート】!P78="無",IF(①【入力】別紙_職員一覧!I84="","",①【入力】別紙_職員一覧!I84),IF('②【入力】別紙_職員一覧（変更）'!I84="","",'②【入力】別紙_職員一覧（変更）'!I84))</f>
        <v/>
      </c>
      <c r="J86" s="158" t="str">
        <f>IF(【入力シート】!Q78="無",IF(①【入力】別紙_職員一覧!J84="","",①【入力】別紙_職員一覧!J84),IF('②【入力】別紙_職員一覧（変更）'!J84="","",'②【入力】別紙_職員一覧（変更）'!J84))</f>
        <v/>
      </c>
      <c r="K86" s="159" t="str">
        <f>IF(【入力シート】!R78="無",IF(①【入力】別紙_職員一覧!K84="","",①【入力】別紙_職員一覧!K84),IF('②【入力】別紙_職員一覧（変更）'!K84="","",'②【入力】別紙_職員一覧（変更）'!K84))</f>
        <v/>
      </c>
      <c r="L86" s="46" t="str">
        <f>IF(【入力シート】!S78="無",IF(①【入力】別紙_職員一覧!L84="","",①【入力】別紙_職員一覧!L84),IF('②【入力】別紙_職員一覧（変更）'!L84="","",'②【入力】別紙_職員一覧（変更）'!L84))</f>
        <v/>
      </c>
      <c r="M86" s="160" t="str">
        <f>IF(【入力シート】!T78="無",IF(①【入力】別紙_職員一覧!M84="","",①【入力】別紙_職員一覧!M84),IF('②【入力】別紙_職員一覧（変更）'!M84="","",'②【入力】別紙_職員一覧（変更）'!M84))</f>
        <v/>
      </c>
      <c r="N86" s="161" t="str">
        <f>IF(【入力シート】!U78="無",IF(①【入力】別紙_職員一覧!N84="","",①【入力】別紙_職員一覧!N84),IF('②【入力】別紙_職員一覧（変更）'!N84="","",'②【入力】別紙_職員一覧（変更）'!N84))</f>
        <v/>
      </c>
      <c r="O86" s="161" t="str">
        <f>IF(【入力シート】!V78="無",IF(①【入力】別紙_職員一覧!O84="","",①【入力】別紙_職員一覧!O84),IF('②【入力】別紙_職員一覧（変更）'!O84="","",'②【入力】別紙_職員一覧（変更）'!O84))</f>
        <v/>
      </c>
      <c r="P86" s="161" t="str">
        <f>IF(【入力シート】!W78="無",IF(①【入力】別紙_職員一覧!P84="","",①【入力】別紙_職員一覧!P84),IF('②【入力】別紙_職員一覧（変更）'!P84="","",'②【入力】別紙_職員一覧（変更）'!P84))</f>
        <v/>
      </c>
      <c r="Q86" s="160" t="str">
        <f>IF(【入力シート】!X78="無",IF(①【入力】別紙_職員一覧!Q84="","",①【入力】別紙_職員一覧!Q84),IF('②【入力】別紙_職員一覧（変更）'!Q84="","",'②【入力】別紙_職員一覧（変更）'!Q84))</f>
        <v/>
      </c>
      <c r="R86" s="162"/>
      <c r="U86" s="62"/>
    </row>
    <row r="87" spans="1:24" ht="18" customHeight="1">
      <c r="A87" s="45">
        <v>73</v>
      </c>
      <c r="B87" s="45" t="str">
        <f t="shared" si="1"/>
        <v/>
      </c>
      <c r="C87" s="46" t="str">
        <f>IF(【入力シート】!J79="無",IF(①【入力】別紙_職員一覧!C85="","",①【入力】別紙_職員一覧!C85),IF('②【入力】別紙_職員一覧（変更）'!C85="","",'②【入力】別紙_職員一覧（変更）'!C85))</f>
        <v/>
      </c>
      <c r="D87" s="46" t="str">
        <f>IF(【入力シート】!K79="無",IF(①【入力】別紙_職員一覧!D85="","",①【入力】別紙_職員一覧!D85),IF('②【入力】別紙_職員一覧（変更）'!D85="","",'②【入力】別紙_職員一覧（変更）'!D85))</f>
        <v/>
      </c>
      <c r="E87" s="46" t="str">
        <f>IF(【入力シート】!L79="無",IF(①【入力】別紙_職員一覧!E85="","",①【入力】別紙_職員一覧!E85),IF('②【入力】別紙_職員一覧（変更）'!E85="","",'②【入力】別紙_職員一覧（変更）'!E85))</f>
        <v/>
      </c>
      <c r="F87" s="46" t="str">
        <f>IF(【入力シート】!M79="無",IF(①【入力】別紙_職員一覧!F85="","",①【入力】別紙_職員一覧!F85),IF('②【入力】別紙_職員一覧（変更）'!F85="","",'②【入力】別紙_職員一覧（変更）'!F85))</f>
        <v/>
      </c>
      <c r="G87" s="156" t="str">
        <f>IF(【入力シート】!N79="無",IF(①【入力】別紙_職員一覧!G85="","",①【入力】別紙_職員一覧!G85),IF('②【入力】別紙_職員一覧（変更）'!G85="","",'②【入力】別紙_職員一覧（変更）'!G85))</f>
        <v/>
      </c>
      <c r="H87" s="156" t="str">
        <f>IF(【入力シート】!O79="無",IF(①【入力】別紙_職員一覧!H85="","",①【入力】別紙_職員一覧!H85),IF('②【入力】別紙_職員一覧（変更）'!H85="","",'②【入力】別紙_職員一覧（変更）'!H85))</f>
        <v/>
      </c>
      <c r="I87" s="157" t="str">
        <f>IF(【入力シート】!P79="無",IF(①【入力】別紙_職員一覧!I85="","",①【入力】別紙_職員一覧!I85),IF('②【入力】別紙_職員一覧（変更）'!I85="","",'②【入力】別紙_職員一覧（変更）'!I85))</f>
        <v/>
      </c>
      <c r="J87" s="158" t="str">
        <f>IF(【入力シート】!Q79="無",IF(①【入力】別紙_職員一覧!J85="","",①【入力】別紙_職員一覧!J85),IF('②【入力】別紙_職員一覧（変更）'!J85="","",'②【入力】別紙_職員一覧（変更）'!J85))</f>
        <v/>
      </c>
      <c r="K87" s="159" t="str">
        <f>IF(【入力シート】!R79="無",IF(①【入力】別紙_職員一覧!K85="","",①【入力】別紙_職員一覧!K85),IF('②【入力】別紙_職員一覧（変更）'!K85="","",'②【入力】別紙_職員一覧（変更）'!K85))</f>
        <v/>
      </c>
      <c r="L87" s="46" t="str">
        <f>IF(【入力シート】!S79="無",IF(①【入力】別紙_職員一覧!L85="","",①【入力】別紙_職員一覧!L85),IF('②【入力】別紙_職員一覧（変更）'!L85="","",'②【入力】別紙_職員一覧（変更）'!L85))</f>
        <v/>
      </c>
      <c r="M87" s="160" t="str">
        <f>IF(【入力シート】!T79="無",IF(①【入力】別紙_職員一覧!M85="","",①【入力】別紙_職員一覧!M85),IF('②【入力】別紙_職員一覧（変更）'!M85="","",'②【入力】別紙_職員一覧（変更）'!M85))</f>
        <v/>
      </c>
      <c r="N87" s="161" t="str">
        <f>IF(【入力シート】!U79="無",IF(①【入力】別紙_職員一覧!N85="","",①【入力】別紙_職員一覧!N85),IF('②【入力】別紙_職員一覧（変更）'!N85="","",'②【入力】別紙_職員一覧（変更）'!N85))</f>
        <v/>
      </c>
      <c r="O87" s="161" t="str">
        <f>IF(【入力シート】!V79="無",IF(①【入力】別紙_職員一覧!O85="","",①【入力】別紙_職員一覧!O85),IF('②【入力】別紙_職員一覧（変更）'!O85="","",'②【入力】別紙_職員一覧（変更）'!O85))</f>
        <v/>
      </c>
      <c r="P87" s="161" t="str">
        <f>IF(【入力シート】!W79="無",IF(①【入力】別紙_職員一覧!P85="","",①【入力】別紙_職員一覧!P85),IF('②【入力】別紙_職員一覧（変更）'!P85="","",'②【入力】別紙_職員一覧（変更）'!P85))</f>
        <v/>
      </c>
      <c r="Q87" s="160" t="str">
        <f>IF(【入力シート】!X79="無",IF(①【入力】別紙_職員一覧!Q85="","",①【入力】別紙_職員一覧!Q85),IF('②【入力】別紙_職員一覧（変更）'!Q85="","",'②【入力】別紙_職員一覧（変更）'!Q85))</f>
        <v/>
      </c>
      <c r="R87" s="162"/>
      <c r="U87" s="62"/>
    </row>
    <row r="88" spans="1:24" ht="18" customHeight="1">
      <c r="A88" s="45">
        <v>74</v>
      </c>
      <c r="B88" s="45" t="str">
        <f t="shared" si="1"/>
        <v/>
      </c>
      <c r="C88" s="46" t="str">
        <f>IF(【入力シート】!J80="無",IF(①【入力】別紙_職員一覧!C86="","",①【入力】別紙_職員一覧!C86),IF('②【入力】別紙_職員一覧（変更）'!C86="","",'②【入力】別紙_職員一覧（変更）'!C86))</f>
        <v/>
      </c>
      <c r="D88" s="46" t="str">
        <f>IF(【入力シート】!K80="無",IF(①【入力】別紙_職員一覧!D86="","",①【入力】別紙_職員一覧!D86),IF('②【入力】別紙_職員一覧（変更）'!D86="","",'②【入力】別紙_職員一覧（変更）'!D86))</f>
        <v/>
      </c>
      <c r="E88" s="46" t="str">
        <f>IF(【入力シート】!L80="無",IF(①【入力】別紙_職員一覧!E86="","",①【入力】別紙_職員一覧!E86),IF('②【入力】別紙_職員一覧（変更）'!E86="","",'②【入力】別紙_職員一覧（変更）'!E86))</f>
        <v/>
      </c>
      <c r="F88" s="46" t="str">
        <f>IF(【入力シート】!M80="無",IF(①【入力】別紙_職員一覧!F86="","",①【入力】別紙_職員一覧!F86),IF('②【入力】別紙_職員一覧（変更）'!F86="","",'②【入力】別紙_職員一覧（変更）'!F86))</f>
        <v/>
      </c>
      <c r="G88" s="156" t="str">
        <f>IF(【入力シート】!N80="無",IF(①【入力】別紙_職員一覧!G86="","",①【入力】別紙_職員一覧!G86),IF('②【入力】別紙_職員一覧（変更）'!G86="","",'②【入力】別紙_職員一覧（変更）'!G86))</f>
        <v/>
      </c>
      <c r="H88" s="156" t="str">
        <f>IF(【入力シート】!O80="無",IF(①【入力】別紙_職員一覧!H86="","",①【入力】別紙_職員一覧!H86),IF('②【入力】別紙_職員一覧（変更）'!H86="","",'②【入力】別紙_職員一覧（変更）'!H86))</f>
        <v/>
      </c>
      <c r="I88" s="157" t="str">
        <f>IF(【入力シート】!P80="無",IF(①【入力】別紙_職員一覧!I86="","",①【入力】別紙_職員一覧!I86),IF('②【入力】別紙_職員一覧（変更）'!I86="","",'②【入力】別紙_職員一覧（変更）'!I86))</f>
        <v/>
      </c>
      <c r="J88" s="158" t="str">
        <f>IF(【入力シート】!Q80="無",IF(①【入力】別紙_職員一覧!J86="","",①【入力】別紙_職員一覧!J86),IF('②【入力】別紙_職員一覧（変更）'!J86="","",'②【入力】別紙_職員一覧（変更）'!J86))</f>
        <v/>
      </c>
      <c r="K88" s="159" t="str">
        <f>IF(【入力シート】!R80="無",IF(①【入力】別紙_職員一覧!K86="","",①【入力】別紙_職員一覧!K86),IF('②【入力】別紙_職員一覧（変更）'!K86="","",'②【入力】別紙_職員一覧（変更）'!K86))</f>
        <v/>
      </c>
      <c r="L88" s="46" t="str">
        <f>IF(【入力シート】!S80="無",IF(①【入力】別紙_職員一覧!L86="","",①【入力】別紙_職員一覧!L86),IF('②【入力】別紙_職員一覧（変更）'!L86="","",'②【入力】別紙_職員一覧（変更）'!L86))</f>
        <v/>
      </c>
      <c r="M88" s="160" t="str">
        <f>IF(【入力シート】!T80="無",IF(①【入力】別紙_職員一覧!M86="","",①【入力】別紙_職員一覧!M86),IF('②【入力】別紙_職員一覧（変更）'!M86="","",'②【入力】別紙_職員一覧（変更）'!M86))</f>
        <v/>
      </c>
      <c r="N88" s="161" t="str">
        <f>IF(【入力シート】!U80="無",IF(①【入力】別紙_職員一覧!N86="","",①【入力】別紙_職員一覧!N86),IF('②【入力】別紙_職員一覧（変更）'!N86="","",'②【入力】別紙_職員一覧（変更）'!N86))</f>
        <v/>
      </c>
      <c r="O88" s="161" t="str">
        <f>IF(【入力シート】!V80="無",IF(①【入力】別紙_職員一覧!O86="","",①【入力】別紙_職員一覧!O86),IF('②【入力】別紙_職員一覧（変更）'!O86="","",'②【入力】別紙_職員一覧（変更）'!O86))</f>
        <v/>
      </c>
      <c r="P88" s="161" t="str">
        <f>IF(【入力シート】!W80="無",IF(①【入力】別紙_職員一覧!P86="","",①【入力】別紙_職員一覧!P86),IF('②【入力】別紙_職員一覧（変更）'!P86="","",'②【入力】別紙_職員一覧（変更）'!P86))</f>
        <v/>
      </c>
      <c r="Q88" s="160" t="str">
        <f>IF(【入力シート】!X80="無",IF(①【入力】別紙_職員一覧!Q86="","",①【入力】別紙_職員一覧!Q86),IF('②【入力】別紙_職員一覧（変更）'!Q86="","",'②【入力】別紙_職員一覧（変更）'!Q86))</f>
        <v/>
      </c>
      <c r="R88" s="162"/>
      <c r="U88" s="62"/>
    </row>
    <row r="89" spans="1:24" ht="18" customHeight="1">
      <c r="A89" s="45">
        <v>75</v>
      </c>
      <c r="B89" s="45" t="str">
        <f t="shared" si="1"/>
        <v/>
      </c>
      <c r="C89" s="46" t="str">
        <f>IF(【入力シート】!J81="無",IF(①【入力】別紙_職員一覧!C87="","",①【入力】別紙_職員一覧!C87),IF('②【入力】別紙_職員一覧（変更）'!C87="","",'②【入力】別紙_職員一覧（変更）'!C87))</f>
        <v/>
      </c>
      <c r="D89" s="46" t="str">
        <f>IF(【入力シート】!K81="無",IF(①【入力】別紙_職員一覧!D87="","",①【入力】別紙_職員一覧!D87),IF('②【入力】別紙_職員一覧（変更）'!D87="","",'②【入力】別紙_職員一覧（変更）'!D87))</f>
        <v/>
      </c>
      <c r="E89" s="46" t="str">
        <f>IF(【入力シート】!L81="無",IF(①【入力】別紙_職員一覧!E87="","",①【入力】別紙_職員一覧!E87),IF('②【入力】別紙_職員一覧（変更）'!E87="","",'②【入力】別紙_職員一覧（変更）'!E87))</f>
        <v/>
      </c>
      <c r="F89" s="46" t="str">
        <f>IF(【入力シート】!M81="無",IF(①【入力】別紙_職員一覧!F87="","",①【入力】別紙_職員一覧!F87),IF('②【入力】別紙_職員一覧（変更）'!F87="","",'②【入力】別紙_職員一覧（変更）'!F87))</f>
        <v/>
      </c>
      <c r="G89" s="156" t="str">
        <f>IF(【入力シート】!N81="無",IF(①【入力】別紙_職員一覧!G87="","",①【入力】別紙_職員一覧!G87),IF('②【入力】別紙_職員一覧（変更）'!G87="","",'②【入力】別紙_職員一覧（変更）'!G87))</f>
        <v/>
      </c>
      <c r="H89" s="156" t="str">
        <f>IF(【入力シート】!O81="無",IF(①【入力】別紙_職員一覧!H87="","",①【入力】別紙_職員一覧!H87),IF('②【入力】別紙_職員一覧（変更）'!H87="","",'②【入力】別紙_職員一覧（変更）'!H87))</f>
        <v/>
      </c>
      <c r="I89" s="157" t="str">
        <f>IF(【入力シート】!P81="無",IF(①【入力】別紙_職員一覧!I87="","",①【入力】別紙_職員一覧!I87),IF('②【入力】別紙_職員一覧（変更）'!I87="","",'②【入力】別紙_職員一覧（変更）'!I87))</f>
        <v/>
      </c>
      <c r="J89" s="158" t="str">
        <f>IF(【入力シート】!Q81="無",IF(①【入力】別紙_職員一覧!J87="","",①【入力】別紙_職員一覧!J87),IF('②【入力】別紙_職員一覧（変更）'!J87="","",'②【入力】別紙_職員一覧（変更）'!J87))</f>
        <v/>
      </c>
      <c r="K89" s="159" t="str">
        <f>IF(【入力シート】!R81="無",IF(①【入力】別紙_職員一覧!K87="","",①【入力】別紙_職員一覧!K87),IF('②【入力】別紙_職員一覧（変更）'!K87="","",'②【入力】別紙_職員一覧（変更）'!K87))</f>
        <v/>
      </c>
      <c r="L89" s="46" t="str">
        <f>IF(【入力シート】!S81="無",IF(①【入力】別紙_職員一覧!L87="","",①【入力】別紙_職員一覧!L87),IF('②【入力】別紙_職員一覧（変更）'!L87="","",'②【入力】別紙_職員一覧（変更）'!L87))</f>
        <v/>
      </c>
      <c r="M89" s="160" t="str">
        <f>IF(【入力シート】!T81="無",IF(①【入力】別紙_職員一覧!M87="","",①【入力】別紙_職員一覧!M87),IF('②【入力】別紙_職員一覧（変更）'!M87="","",'②【入力】別紙_職員一覧（変更）'!M87))</f>
        <v/>
      </c>
      <c r="N89" s="161" t="str">
        <f>IF(【入力シート】!U81="無",IF(①【入力】別紙_職員一覧!N87="","",①【入力】別紙_職員一覧!N87),IF('②【入力】別紙_職員一覧（変更）'!N87="","",'②【入力】別紙_職員一覧（変更）'!N87))</f>
        <v/>
      </c>
      <c r="O89" s="161" t="str">
        <f>IF(【入力シート】!V81="無",IF(①【入力】別紙_職員一覧!O87="","",①【入力】別紙_職員一覧!O87),IF('②【入力】別紙_職員一覧（変更）'!O87="","",'②【入力】別紙_職員一覧（変更）'!O87))</f>
        <v/>
      </c>
      <c r="P89" s="161" t="str">
        <f>IF(【入力シート】!W81="無",IF(①【入力】別紙_職員一覧!P87="","",①【入力】別紙_職員一覧!P87),IF('②【入力】別紙_職員一覧（変更）'!P87="","",'②【入力】別紙_職員一覧（変更）'!P87))</f>
        <v/>
      </c>
      <c r="Q89" s="160" t="str">
        <f>IF(【入力シート】!X81="無",IF(①【入力】別紙_職員一覧!Q87="","",①【入力】別紙_職員一覧!Q87),IF('②【入力】別紙_職員一覧（変更）'!Q87="","",'②【入力】別紙_職員一覧（変更）'!Q87))</f>
        <v/>
      </c>
      <c r="R89" s="162"/>
      <c r="U89" s="62"/>
    </row>
    <row r="90" spans="1:24" ht="18" customHeight="1">
      <c r="A90" s="45">
        <v>76</v>
      </c>
      <c r="B90" s="45" t="str">
        <f t="shared" si="1"/>
        <v/>
      </c>
      <c r="C90" s="46" t="str">
        <f>IF(【入力シート】!J82="無",IF(①【入力】別紙_職員一覧!C88="","",①【入力】別紙_職員一覧!C88),IF('②【入力】別紙_職員一覧（変更）'!C88="","",'②【入力】別紙_職員一覧（変更）'!C88))</f>
        <v/>
      </c>
      <c r="D90" s="46" t="str">
        <f>IF(【入力シート】!K82="無",IF(①【入力】別紙_職員一覧!D88="","",①【入力】別紙_職員一覧!D88),IF('②【入力】別紙_職員一覧（変更）'!D88="","",'②【入力】別紙_職員一覧（変更）'!D88))</f>
        <v/>
      </c>
      <c r="E90" s="46" t="str">
        <f>IF(【入力シート】!L82="無",IF(①【入力】別紙_職員一覧!E88="","",①【入力】別紙_職員一覧!E88),IF('②【入力】別紙_職員一覧（変更）'!E88="","",'②【入力】別紙_職員一覧（変更）'!E88))</f>
        <v/>
      </c>
      <c r="F90" s="46" t="str">
        <f>IF(【入力シート】!M82="無",IF(①【入力】別紙_職員一覧!F88="","",①【入力】別紙_職員一覧!F88),IF('②【入力】別紙_職員一覧（変更）'!F88="","",'②【入力】別紙_職員一覧（変更）'!F88))</f>
        <v/>
      </c>
      <c r="G90" s="156" t="str">
        <f>IF(【入力シート】!N82="無",IF(①【入力】別紙_職員一覧!G88="","",①【入力】別紙_職員一覧!G88),IF('②【入力】別紙_職員一覧（変更）'!G88="","",'②【入力】別紙_職員一覧（変更）'!G88))</f>
        <v/>
      </c>
      <c r="H90" s="156" t="str">
        <f>IF(【入力シート】!O82="無",IF(①【入力】別紙_職員一覧!H88="","",①【入力】別紙_職員一覧!H88),IF('②【入力】別紙_職員一覧（変更）'!H88="","",'②【入力】別紙_職員一覧（変更）'!H88))</f>
        <v/>
      </c>
      <c r="I90" s="157" t="str">
        <f>IF(【入力シート】!P82="無",IF(①【入力】別紙_職員一覧!I88="","",①【入力】別紙_職員一覧!I88),IF('②【入力】別紙_職員一覧（変更）'!I88="","",'②【入力】別紙_職員一覧（変更）'!I88))</f>
        <v/>
      </c>
      <c r="J90" s="158" t="str">
        <f>IF(【入力シート】!Q82="無",IF(①【入力】別紙_職員一覧!J88="","",①【入力】別紙_職員一覧!J88),IF('②【入力】別紙_職員一覧（変更）'!J88="","",'②【入力】別紙_職員一覧（変更）'!J88))</f>
        <v/>
      </c>
      <c r="K90" s="159" t="str">
        <f>IF(【入力シート】!R82="無",IF(①【入力】別紙_職員一覧!K88="","",①【入力】別紙_職員一覧!K88),IF('②【入力】別紙_職員一覧（変更）'!K88="","",'②【入力】別紙_職員一覧（変更）'!K88))</f>
        <v/>
      </c>
      <c r="L90" s="46" t="str">
        <f>IF(【入力シート】!S82="無",IF(①【入力】別紙_職員一覧!L88="","",①【入力】別紙_職員一覧!L88),IF('②【入力】別紙_職員一覧（変更）'!L88="","",'②【入力】別紙_職員一覧（変更）'!L88))</f>
        <v/>
      </c>
      <c r="M90" s="160" t="str">
        <f>IF(【入力シート】!T82="無",IF(①【入力】別紙_職員一覧!M88="","",①【入力】別紙_職員一覧!M88),IF('②【入力】別紙_職員一覧（変更）'!M88="","",'②【入力】別紙_職員一覧（変更）'!M88))</f>
        <v/>
      </c>
      <c r="N90" s="161" t="str">
        <f>IF(【入力シート】!U82="無",IF(①【入力】別紙_職員一覧!N88="","",①【入力】別紙_職員一覧!N88),IF('②【入力】別紙_職員一覧（変更）'!N88="","",'②【入力】別紙_職員一覧（変更）'!N88))</f>
        <v/>
      </c>
      <c r="O90" s="161" t="str">
        <f>IF(【入力シート】!V82="無",IF(①【入力】別紙_職員一覧!O88="","",①【入力】別紙_職員一覧!O88),IF('②【入力】別紙_職員一覧（変更）'!O88="","",'②【入力】別紙_職員一覧（変更）'!O88))</f>
        <v/>
      </c>
      <c r="P90" s="161" t="str">
        <f>IF(【入力シート】!W82="無",IF(①【入力】別紙_職員一覧!P88="","",①【入力】別紙_職員一覧!P88),IF('②【入力】別紙_職員一覧（変更）'!P88="","",'②【入力】別紙_職員一覧（変更）'!P88))</f>
        <v/>
      </c>
      <c r="Q90" s="160" t="str">
        <f>IF(【入力シート】!X82="無",IF(①【入力】別紙_職員一覧!Q88="","",①【入力】別紙_職員一覧!Q88),IF('②【入力】別紙_職員一覧（変更）'!Q88="","",'②【入力】別紙_職員一覧（変更）'!Q88))</f>
        <v/>
      </c>
      <c r="R90" s="162"/>
      <c r="U90" s="62"/>
    </row>
    <row r="91" spans="1:24" ht="18" customHeight="1">
      <c r="A91" s="45">
        <v>77</v>
      </c>
      <c r="B91" s="45" t="str">
        <f t="shared" si="1"/>
        <v/>
      </c>
      <c r="C91" s="46" t="str">
        <f>IF(【入力シート】!J83="無",IF(①【入力】別紙_職員一覧!C89="","",①【入力】別紙_職員一覧!C89),IF('②【入力】別紙_職員一覧（変更）'!C89="","",'②【入力】別紙_職員一覧（変更）'!C89))</f>
        <v/>
      </c>
      <c r="D91" s="46" t="str">
        <f>IF(【入力シート】!K83="無",IF(①【入力】別紙_職員一覧!D89="","",①【入力】別紙_職員一覧!D89),IF('②【入力】別紙_職員一覧（変更）'!D89="","",'②【入力】別紙_職員一覧（変更）'!D89))</f>
        <v/>
      </c>
      <c r="E91" s="46" t="str">
        <f>IF(【入力シート】!L83="無",IF(①【入力】別紙_職員一覧!E89="","",①【入力】別紙_職員一覧!E89),IF('②【入力】別紙_職員一覧（変更）'!E89="","",'②【入力】別紙_職員一覧（変更）'!E89))</f>
        <v/>
      </c>
      <c r="F91" s="46" t="str">
        <f>IF(【入力シート】!M83="無",IF(①【入力】別紙_職員一覧!F89="","",①【入力】別紙_職員一覧!F89),IF('②【入力】別紙_職員一覧（変更）'!F89="","",'②【入力】別紙_職員一覧（変更）'!F89))</f>
        <v/>
      </c>
      <c r="G91" s="156" t="str">
        <f>IF(【入力シート】!N83="無",IF(①【入力】別紙_職員一覧!G89="","",①【入力】別紙_職員一覧!G89),IF('②【入力】別紙_職員一覧（変更）'!G89="","",'②【入力】別紙_職員一覧（変更）'!G89))</f>
        <v/>
      </c>
      <c r="H91" s="156" t="str">
        <f>IF(【入力シート】!O83="無",IF(①【入力】別紙_職員一覧!H89="","",①【入力】別紙_職員一覧!H89),IF('②【入力】別紙_職員一覧（変更）'!H89="","",'②【入力】別紙_職員一覧（変更）'!H89))</f>
        <v/>
      </c>
      <c r="I91" s="157" t="str">
        <f>IF(【入力シート】!P83="無",IF(①【入力】別紙_職員一覧!I89="","",①【入力】別紙_職員一覧!I89),IF('②【入力】別紙_職員一覧（変更）'!I89="","",'②【入力】別紙_職員一覧（変更）'!I89))</f>
        <v/>
      </c>
      <c r="J91" s="158" t="str">
        <f>IF(【入力シート】!Q83="無",IF(①【入力】別紙_職員一覧!J89="","",①【入力】別紙_職員一覧!J89),IF('②【入力】別紙_職員一覧（変更）'!J89="","",'②【入力】別紙_職員一覧（変更）'!J89))</f>
        <v/>
      </c>
      <c r="K91" s="159" t="str">
        <f>IF(【入力シート】!R83="無",IF(①【入力】別紙_職員一覧!K89="","",①【入力】別紙_職員一覧!K89),IF('②【入力】別紙_職員一覧（変更）'!K89="","",'②【入力】別紙_職員一覧（変更）'!K89))</f>
        <v/>
      </c>
      <c r="L91" s="46" t="str">
        <f>IF(【入力シート】!S83="無",IF(①【入力】別紙_職員一覧!L89="","",①【入力】別紙_職員一覧!L89),IF('②【入力】別紙_職員一覧（変更）'!L89="","",'②【入力】別紙_職員一覧（変更）'!L89))</f>
        <v/>
      </c>
      <c r="M91" s="160" t="str">
        <f>IF(【入力シート】!T83="無",IF(①【入力】別紙_職員一覧!M89="","",①【入力】別紙_職員一覧!M89),IF('②【入力】別紙_職員一覧（変更）'!M89="","",'②【入力】別紙_職員一覧（変更）'!M89))</f>
        <v/>
      </c>
      <c r="N91" s="161" t="str">
        <f>IF(【入力シート】!U83="無",IF(①【入力】別紙_職員一覧!N89="","",①【入力】別紙_職員一覧!N89),IF('②【入力】別紙_職員一覧（変更）'!N89="","",'②【入力】別紙_職員一覧（変更）'!N89))</f>
        <v/>
      </c>
      <c r="O91" s="161" t="str">
        <f>IF(【入力シート】!V83="無",IF(①【入力】別紙_職員一覧!O89="","",①【入力】別紙_職員一覧!O89),IF('②【入力】別紙_職員一覧（変更）'!O89="","",'②【入力】別紙_職員一覧（変更）'!O89))</f>
        <v/>
      </c>
      <c r="P91" s="161" t="str">
        <f>IF(【入力シート】!W83="無",IF(①【入力】別紙_職員一覧!P89="","",①【入力】別紙_職員一覧!P89),IF('②【入力】別紙_職員一覧（変更）'!P89="","",'②【入力】別紙_職員一覧（変更）'!P89))</f>
        <v/>
      </c>
      <c r="Q91" s="160" t="str">
        <f>IF(【入力シート】!X83="無",IF(①【入力】別紙_職員一覧!Q89="","",①【入力】別紙_職員一覧!Q89),IF('②【入力】別紙_職員一覧（変更）'!Q89="","",'②【入力】別紙_職員一覧（変更）'!Q89))</f>
        <v/>
      </c>
      <c r="R91" s="162"/>
      <c r="U91" s="62"/>
      <c r="X91" s="58"/>
    </row>
    <row r="92" spans="1:24" ht="18" customHeight="1">
      <c r="A92" s="45">
        <v>78</v>
      </c>
      <c r="B92" s="45" t="str">
        <f t="shared" si="1"/>
        <v/>
      </c>
      <c r="C92" s="46" t="str">
        <f>IF(【入力シート】!J84="無",IF(①【入力】別紙_職員一覧!C90="","",①【入力】別紙_職員一覧!C90),IF('②【入力】別紙_職員一覧（変更）'!C90="","",'②【入力】別紙_職員一覧（変更）'!C90))</f>
        <v/>
      </c>
      <c r="D92" s="46" t="str">
        <f>IF(【入力シート】!K84="無",IF(①【入力】別紙_職員一覧!D90="","",①【入力】別紙_職員一覧!D90),IF('②【入力】別紙_職員一覧（変更）'!D90="","",'②【入力】別紙_職員一覧（変更）'!D90))</f>
        <v/>
      </c>
      <c r="E92" s="46" t="str">
        <f>IF(【入力シート】!L84="無",IF(①【入力】別紙_職員一覧!E90="","",①【入力】別紙_職員一覧!E90),IF('②【入力】別紙_職員一覧（変更）'!E90="","",'②【入力】別紙_職員一覧（変更）'!E90))</f>
        <v/>
      </c>
      <c r="F92" s="46" t="str">
        <f>IF(【入力シート】!M84="無",IF(①【入力】別紙_職員一覧!F90="","",①【入力】別紙_職員一覧!F90),IF('②【入力】別紙_職員一覧（変更）'!F90="","",'②【入力】別紙_職員一覧（変更）'!F90))</f>
        <v/>
      </c>
      <c r="G92" s="156" t="str">
        <f>IF(【入力シート】!N84="無",IF(①【入力】別紙_職員一覧!G90="","",①【入力】別紙_職員一覧!G90),IF('②【入力】別紙_職員一覧（変更）'!G90="","",'②【入力】別紙_職員一覧（変更）'!G90))</f>
        <v/>
      </c>
      <c r="H92" s="156" t="str">
        <f>IF(【入力シート】!O84="無",IF(①【入力】別紙_職員一覧!H90="","",①【入力】別紙_職員一覧!H90),IF('②【入力】別紙_職員一覧（変更）'!H90="","",'②【入力】別紙_職員一覧（変更）'!H90))</f>
        <v/>
      </c>
      <c r="I92" s="157" t="str">
        <f>IF(【入力シート】!P84="無",IF(①【入力】別紙_職員一覧!I90="","",①【入力】別紙_職員一覧!I90),IF('②【入力】別紙_職員一覧（変更）'!I90="","",'②【入力】別紙_職員一覧（変更）'!I90))</f>
        <v/>
      </c>
      <c r="J92" s="158" t="str">
        <f>IF(【入力シート】!Q84="無",IF(①【入力】別紙_職員一覧!J90="","",①【入力】別紙_職員一覧!J90),IF('②【入力】別紙_職員一覧（変更）'!J90="","",'②【入力】別紙_職員一覧（変更）'!J90))</f>
        <v/>
      </c>
      <c r="K92" s="159" t="str">
        <f>IF(【入力シート】!R84="無",IF(①【入力】別紙_職員一覧!K90="","",①【入力】別紙_職員一覧!K90),IF('②【入力】別紙_職員一覧（変更）'!K90="","",'②【入力】別紙_職員一覧（変更）'!K90))</f>
        <v/>
      </c>
      <c r="L92" s="46" t="str">
        <f>IF(【入力シート】!S84="無",IF(①【入力】別紙_職員一覧!L90="","",①【入力】別紙_職員一覧!L90),IF('②【入力】別紙_職員一覧（変更）'!L90="","",'②【入力】別紙_職員一覧（変更）'!L90))</f>
        <v/>
      </c>
      <c r="M92" s="160" t="str">
        <f>IF(【入力シート】!T84="無",IF(①【入力】別紙_職員一覧!M90="","",①【入力】別紙_職員一覧!M90),IF('②【入力】別紙_職員一覧（変更）'!M90="","",'②【入力】別紙_職員一覧（変更）'!M90))</f>
        <v/>
      </c>
      <c r="N92" s="161" t="str">
        <f>IF(【入力シート】!U84="無",IF(①【入力】別紙_職員一覧!N90="","",①【入力】別紙_職員一覧!N90),IF('②【入力】別紙_職員一覧（変更）'!N90="","",'②【入力】別紙_職員一覧（変更）'!N90))</f>
        <v/>
      </c>
      <c r="O92" s="161" t="str">
        <f>IF(【入力シート】!V84="無",IF(①【入力】別紙_職員一覧!O90="","",①【入力】別紙_職員一覧!O90),IF('②【入力】別紙_職員一覧（変更）'!O90="","",'②【入力】別紙_職員一覧（変更）'!O90))</f>
        <v/>
      </c>
      <c r="P92" s="161" t="str">
        <f>IF(【入力シート】!W84="無",IF(①【入力】別紙_職員一覧!P90="","",①【入力】別紙_職員一覧!P90),IF('②【入力】別紙_職員一覧（変更）'!P90="","",'②【入力】別紙_職員一覧（変更）'!P90))</f>
        <v/>
      </c>
      <c r="Q92" s="160" t="str">
        <f>IF(【入力シート】!X84="無",IF(①【入力】別紙_職員一覧!Q90="","",①【入力】別紙_職員一覧!Q90),IF('②【入力】別紙_職員一覧（変更）'!Q90="","",'②【入力】別紙_職員一覧（変更）'!Q90))</f>
        <v/>
      </c>
      <c r="R92" s="162"/>
      <c r="U92" s="62"/>
    </row>
    <row r="93" spans="1:24" ht="18" customHeight="1">
      <c r="A93" s="45">
        <v>79</v>
      </c>
      <c r="B93" s="45" t="str">
        <f t="shared" si="1"/>
        <v/>
      </c>
      <c r="C93" s="46" t="str">
        <f>IF(【入力シート】!J85="無",IF(①【入力】別紙_職員一覧!C91="","",①【入力】別紙_職員一覧!C91),IF('②【入力】別紙_職員一覧（変更）'!C91="","",'②【入力】別紙_職員一覧（変更）'!C91))</f>
        <v/>
      </c>
      <c r="D93" s="46" t="str">
        <f>IF(【入力シート】!K85="無",IF(①【入力】別紙_職員一覧!D91="","",①【入力】別紙_職員一覧!D91),IF('②【入力】別紙_職員一覧（変更）'!D91="","",'②【入力】別紙_職員一覧（変更）'!D91))</f>
        <v/>
      </c>
      <c r="E93" s="46" t="str">
        <f>IF(【入力シート】!L85="無",IF(①【入力】別紙_職員一覧!E91="","",①【入力】別紙_職員一覧!E91),IF('②【入力】別紙_職員一覧（変更）'!E91="","",'②【入力】別紙_職員一覧（変更）'!E91))</f>
        <v/>
      </c>
      <c r="F93" s="46" t="str">
        <f>IF(【入力シート】!M85="無",IF(①【入力】別紙_職員一覧!F91="","",①【入力】別紙_職員一覧!F91),IF('②【入力】別紙_職員一覧（変更）'!F91="","",'②【入力】別紙_職員一覧（変更）'!F91))</f>
        <v/>
      </c>
      <c r="G93" s="156" t="str">
        <f>IF(【入力シート】!N85="無",IF(①【入力】別紙_職員一覧!G91="","",①【入力】別紙_職員一覧!G91),IF('②【入力】別紙_職員一覧（変更）'!G91="","",'②【入力】別紙_職員一覧（変更）'!G91))</f>
        <v/>
      </c>
      <c r="H93" s="156" t="str">
        <f>IF(【入力シート】!O85="無",IF(①【入力】別紙_職員一覧!H91="","",①【入力】別紙_職員一覧!H91),IF('②【入力】別紙_職員一覧（変更）'!H91="","",'②【入力】別紙_職員一覧（変更）'!H91))</f>
        <v/>
      </c>
      <c r="I93" s="157" t="str">
        <f>IF(【入力シート】!P85="無",IF(①【入力】別紙_職員一覧!I91="","",①【入力】別紙_職員一覧!I91),IF('②【入力】別紙_職員一覧（変更）'!I91="","",'②【入力】別紙_職員一覧（変更）'!I91))</f>
        <v/>
      </c>
      <c r="J93" s="158" t="str">
        <f>IF(【入力シート】!Q85="無",IF(①【入力】別紙_職員一覧!J91="","",①【入力】別紙_職員一覧!J91),IF('②【入力】別紙_職員一覧（変更）'!J91="","",'②【入力】別紙_職員一覧（変更）'!J91))</f>
        <v/>
      </c>
      <c r="K93" s="159" t="str">
        <f>IF(【入力シート】!R85="無",IF(①【入力】別紙_職員一覧!K91="","",①【入力】別紙_職員一覧!K91),IF('②【入力】別紙_職員一覧（変更）'!K91="","",'②【入力】別紙_職員一覧（変更）'!K91))</f>
        <v/>
      </c>
      <c r="L93" s="46" t="str">
        <f>IF(【入力シート】!S85="無",IF(①【入力】別紙_職員一覧!L91="","",①【入力】別紙_職員一覧!L91),IF('②【入力】別紙_職員一覧（変更）'!L91="","",'②【入力】別紙_職員一覧（変更）'!L91))</f>
        <v/>
      </c>
      <c r="M93" s="160" t="str">
        <f>IF(【入力シート】!T85="無",IF(①【入力】別紙_職員一覧!M91="","",①【入力】別紙_職員一覧!M91),IF('②【入力】別紙_職員一覧（変更）'!M91="","",'②【入力】別紙_職員一覧（変更）'!M91))</f>
        <v/>
      </c>
      <c r="N93" s="161" t="str">
        <f>IF(【入力シート】!U85="無",IF(①【入力】別紙_職員一覧!N91="","",①【入力】別紙_職員一覧!N91),IF('②【入力】別紙_職員一覧（変更）'!N91="","",'②【入力】別紙_職員一覧（変更）'!N91))</f>
        <v/>
      </c>
      <c r="O93" s="161" t="str">
        <f>IF(【入力シート】!V85="無",IF(①【入力】別紙_職員一覧!O91="","",①【入力】別紙_職員一覧!O91),IF('②【入力】別紙_職員一覧（変更）'!O91="","",'②【入力】別紙_職員一覧（変更）'!O91))</f>
        <v/>
      </c>
      <c r="P93" s="161" t="str">
        <f>IF(【入力シート】!W85="無",IF(①【入力】別紙_職員一覧!P91="","",①【入力】別紙_職員一覧!P91),IF('②【入力】別紙_職員一覧（変更）'!P91="","",'②【入力】別紙_職員一覧（変更）'!P91))</f>
        <v/>
      </c>
      <c r="Q93" s="160" t="str">
        <f>IF(【入力シート】!X85="無",IF(①【入力】別紙_職員一覧!Q91="","",①【入力】別紙_職員一覧!Q91),IF('②【入力】別紙_職員一覧（変更）'!Q91="","",'②【入力】別紙_職員一覧（変更）'!Q91))</f>
        <v/>
      </c>
      <c r="R93" s="162"/>
      <c r="U93" s="62"/>
    </row>
    <row r="94" spans="1:24" ht="18" customHeight="1">
      <c r="A94" s="45">
        <v>80</v>
      </c>
      <c r="B94" s="45" t="str">
        <f t="shared" si="1"/>
        <v/>
      </c>
      <c r="C94" s="46" t="str">
        <f>IF(【入力シート】!J86="無",IF(①【入力】別紙_職員一覧!C92="","",①【入力】別紙_職員一覧!C92),IF('②【入力】別紙_職員一覧（変更）'!C92="","",'②【入力】別紙_職員一覧（変更）'!C92))</f>
        <v/>
      </c>
      <c r="D94" s="46" t="str">
        <f>IF(【入力シート】!K86="無",IF(①【入力】別紙_職員一覧!D92="","",①【入力】別紙_職員一覧!D92),IF('②【入力】別紙_職員一覧（変更）'!D92="","",'②【入力】別紙_職員一覧（変更）'!D92))</f>
        <v/>
      </c>
      <c r="E94" s="46" t="str">
        <f>IF(【入力シート】!L86="無",IF(①【入力】別紙_職員一覧!E92="","",①【入力】別紙_職員一覧!E92),IF('②【入力】別紙_職員一覧（変更）'!E92="","",'②【入力】別紙_職員一覧（変更）'!E92))</f>
        <v/>
      </c>
      <c r="F94" s="46" t="str">
        <f>IF(【入力シート】!M86="無",IF(①【入力】別紙_職員一覧!F92="","",①【入力】別紙_職員一覧!F92),IF('②【入力】別紙_職員一覧（変更）'!F92="","",'②【入力】別紙_職員一覧（変更）'!F92))</f>
        <v/>
      </c>
      <c r="G94" s="156" t="str">
        <f>IF(【入力シート】!N86="無",IF(①【入力】別紙_職員一覧!G92="","",①【入力】別紙_職員一覧!G92),IF('②【入力】別紙_職員一覧（変更）'!G92="","",'②【入力】別紙_職員一覧（変更）'!G92))</f>
        <v/>
      </c>
      <c r="H94" s="156" t="str">
        <f>IF(【入力シート】!O86="無",IF(①【入力】別紙_職員一覧!H92="","",①【入力】別紙_職員一覧!H92),IF('②【入力】別紙_職員一覧（変更）'!H92="","",'②【入力】別紙_職員一覧（変更）'!H92))</f>
        <v/>
      </c>
      <c r="I94" s="157" t="str">
        <f>IF(【入力シート】!P86="無",IF(①【入力】別紙_職員一覧!I92="","",①【入力】別紙_職員一覧!I92),IF('②【入力】別紙_職員一覧（変更）'!I92="","",'②【入力】別紙_職員一覧（変更）'!I92))</f>
        <v/>
      </c>
      <c r="J94" s="158" t="str">
        <f>IF(【入力シート】!Q86="無",IF(①【入力】別紙_職員一覧!J92="","",①【入力】別紙_職員一覧!J92),IF('②【入力】別紙_職員一覧（変更）'!J92="","",'②【入力】別紙_職員一覧（変更）'!J92))</f>
        <v/>
      </c>
      <c r="K94" s="159" t="str">
        <f>IF(【入力シート】!R86="無",IF(①【入力】別紙_職員一覧!K92="","",①【入力】別紙_職員一覧!K92),IF('②【入力】別紙_職員一覧（変更）'!K92="","",'②【入力】別紙_職員一覧（変更）'!K92))</f>
        <v/>
      </c>
      <c r="L94" s="46" t="str">
        <f>IF(【入力シート】!S86="無",IF(①【入力】別紙_職員一覧!L92="","",①【入力】別紙_職員一覧!L92),IF('②【入力】別紙_職員一覧（変更）'!L92="","",'②【入力】別紙_職員一覧（変更）'!L92))</f>
        <v/>
      </c>
      <c r="M94" s="160" t="str">
        <f>IF(【入力シート】!T86="無",IF(①【入力】別紙_職員一覧!M92="","",①【入力】別紙_職員一覧!M92),IF('②【入力】別紙_職員一覧（変更）'!M92="","",'②【入力】別紙_職員一覧（変更）'!M92))</f>
        <v/>
      </c>
      <c r="N94" s="161" t="str">
        <f>IF(【入力シート】!U86="無",IF(①【入力】別紙_職員一覧!N92="","",①【入力】別紙_職員一覧!N92),IF('②【入力】別紙_職員一覧（変更）'!N92="","",'②【入力】別紙_職員一覧（変更）'!N92))</f>
        <v/>
      </c>
      <c r="O94" s="161" t="str">
        <f>IF(【入力シート】!V86="無",IF(①【入力】別紙_職員一覧!O92="","",①【入力】別紙_職員一覧!O92),IF('②【入力】別紙_職員一覧（変更）'!O92="","",'②【入力】別紙_職員一覧（変更）'!O92))</f>
        <v/>
      </c>
      <c r="P94" s="161" t="str">
        <f>IF(【入力シート】!W86="無",IF(①【入力】別紙_職員一覧!P92="","",①【入力】別紙_職員一覧!P92),IF('②【入力】別紙_職員一覧（変更）'!P92="","",'②【入力】別紙_職員一覧（変更）'!P92))</f>
        <v/>
      </c>
      <c r="Q94" s="160" t="str">
        <f>IF(【入力シート】!X86="無",IF(①【入力】別紙_職員一覧!Q92="","",①【入力】別紙_職員一覧!Q92),IF('②【入力】別紙_職員一覧（変更）'!Q92="","",'②【入力】別紙_職員一覧（変更）'!Q92))</f>
        <v/>
      </c>
      <c r="R94" s="162"/>
      <c r="U94" s="62"/>
    </row>
    <row r="95" spans="1:24" ht="18" customHeight="1">
      <c r="A95" s="45">
        <v>81</v>
      </c>
      <c r="B95" s="45" t="str">
        <f t="shared" si="1"/>
        <v/>
      </c>
      <c r="C95" s="46" t="str">
        <f>IF(【入力シート】!J87="無",IF(①【入力】別紙_職員一覧!C93="","",①【入力】別紙_職員一覧!C93),IF('②【入力】別紙_職員一覧（変更）'!C93="","",'②【入力】別紙_職員一覧（変更）'!C93))</f>
        <v/>
      </c>
      <c r="D95" s="46" t="str">
        <f>IF(【入力シート】!K87="無",IF(①【入力】別紙_職員一覧!D93="","",①【入力】別紙_職員一覧!D93),IF('②【入力】別紙_職員一覧（変更）'!D93="","",'②【入力】別紙_職員一覧（変更）'!D93))</f>
        <v/>
      </c>
      <c r="E95" s="46" t="str">
        <f>IF(【入力シート】!L87="無",IF(①【入力】別紙_職員一覧!E93="","",①【入力】別紙_職員一覧!E93),IF('②【入力】別紙_職員一覧（変更）'!E93="","",'②【入力】別紙_職員一覧（変更）'!E93))</f>
        <v/>
      </c>
      <c r="F95" s="46" t="str">
        <f>IF(【入力シート】!M87="無",IF(①【入力】別紙_職員一覧!F93="","",①【入力】別紙_職員一覧!F93),IF('②【入力】別紙_職員一覧（変更）'!F93="","",'②【入力】別紙_職員一覧（変更）'!F93))</f>
        <v/>
      </c>
      <c r="G95" s="156" t="str">
        <f>IF(【入力シート】!N87="無",IF(①【入力】別紙_職員一覧!G93="","",①【入力】別紙_職員一覧!G93),IF('②【入力】別紙_職員一覧（変更）'!G93="","",'②【入力】別紙_職員一覧（変更）'!G93))</f>
        <v/>
      </c>
      <c r="H95" s="156" t="str">
        <f>IF(【入力シート】!O87="無",IF(①【入力】別紙_職員一覧!H93="","",①【入力】別紙_職員一覧!H93),IF('②【入力】別紙_職員一覧（変更）'!H93="","",'②【入力】別紙_職員一覧（変更）'!H93))</f>
        <v/>
      </c>
      <c r="I95" s="157" t="str">
        <f>IF(【入力シート】!P87="無",IF(①【入力】別紙_職員一覧!I93="","",①【入力】別紙_職員一覧!I93),IF('②【入力】別紙_職員一覧（変更）'!I93="","",'②【入力】別紙_職員一覧（変更）'!I93))</f>
        <v/>
      </c>
      <c r="J95" s="158" t="str">
        <f>IF(【入力シート】!Q87="無",IF(①【入力】別紙_職員一覧!J93="","",①【入力】別紙_職員一覧!J93),IF('②【入力】別紙_職員一覧（変更）'!J93="","",'②【入力】別紙_職員一覧（変更）'!J93))</f>
        <v/>
      </c>
      <c r="K95" s="159" t="str">
        <f>IF(【入力シート】!R87="無",IF(①【入力】別紙_職員一覧!K93="","",①【入力】別紙_職員一覧!K93),IF('②【入力】別紙_職員一覧（変更）'!K93="","",'②【入力】別紙_職員一覧（変更）'!K93))</f>
        <v/>
      </c>
      <c r="L95" s="46" t="str">
        <f>IF(【入力シート】!S87="無",IF(①【入力】別紙_職員一覧!L93="","",①【入力】別紙_職員一覧!L93),IF('②【入力】別紙_職員一覧（変更）'!L93="","",'②【入力】別紙_職員一覧（変更）'!L93))</f>
        <v/>
      </c>
      <c r="M95" s="160" t="str">
        <f>IF(【入力シート】!T87="無",IF(①【入力】別紙_職員一覧!M93="","",①【入力】別紙_職員一覧!M93),IF('②【入力】別紙_職員一覧（変更）'!M93="","",'②【入力】別紙_職員一覧（変更）'!M93))</f>
        <v/>
      </c>
      <c r="N95" s="161" t="str">
        <f>IF(【入力シート】!U87="無",IF(①【入力】別紙_職員一覧!N93="","",①【入力】別紙_職員一覧!N93),IF('②【入力】別紙_職員一覧（変更）'!N93="","",'②【入力】別紙_職員一覧（変更）'!N93))</f>
        <v/>
      </c>
      <c r="O95" s="161" t="str">
        <f>IF(【入力シート】!V87="無",IF(①【入力】別紙_職員一覧!O93="","",①【入力】別紙_職員一覧!O93),IF('②【入力】別紙_職員一覧（変更）'!O93="","",'②【入力】別紙_職員一覧（変更）'!O93))</f>
        <v/>
      </c>
      <c r="P95" s="161" t="str">
        <f>IF(【入力シート】!W87="無",IF(①【入力】別紙_職員一覧!P93="","",①【入力】別紙_職員一覧!P93),IF('②【入力】別紙_職員一覧（変更）'!P93="","",'②【入力】別紙_職員一覧（変更）'!P93))</f>
        <v/>
      </c>
      <c r="Q95" s="160" t="str">
        <f>IF(【入力シート】!X87="無",IF(①【入力】別紙_職員一覧!Q93="","",①【入力】別紙_職員一覧!Q93),IF('②【入力】別紙_職員一覧（変更）'!Q93="","",'②【入力】別紙_職員一覧（変更）'!Q93))</f>
        <v/>
      </c>
      <c r="R95" s="162"/>
      <c r="U95" s="62"/>
    </row>
    <row r="96" spans="1:24" ht="18" customHeight="1">
      <c r="A96" s="45">
        <v>82</v>
      </c>
      <c r="B96" s="45" t="str">
        <f t="shared" si="1"/>
        <v/>
      </c>
      <c r="C96" s="46" t="str">
        <f>IF(【入力シート】!J88="無",IF(①【入力】別紙_職員一覧!C94="","",①【入力】別紙_職員一覧!C94),IF('②【入力】別紙_職員一覧（変更）'!C94="","",'②【入力】別紙_職員一覧（変更）'!C94))</f>
        <v/>
      </c>
      <c r="D96" s="46" t="str">
        <f>IF(【入力シート】!K88="無",IF(①【入力】別紙_職員一覧!D94="","",①【入力】別紙_職員一覧!D94),IF('②【入力】別紙_職員一覧（変更）'!D94="","",'②【入力】別紙_職員一覧（変更）'!D94))</f>
        <v/>
      </c>
      <c r="E96" s="46" t="str">
        <f>IF(【入力シート】!L88="無",IF(①【入力】別紙_職員一覧!E94="","",①【入力】別紙_職員一覧!E94),IF('②【入力】別紙_職員一覧（変更）'!E94="","",'②【入力】別紙_職員一覧（変更）'!E94))</f>
        <v/>
      </c>
      <c r="F96" s="46" t="str">
        <f>IF(【入力シート】!M88="無",IF(①【入力】別紙_職員一覧!F94="","",①【入力】別紙_職員一覧!F94),IF('②【入力】別紙_職員一覧（変更）'!F94="","",'②【入力】別紙_職員一覧（変更）'!F94))</f>
        <v/>
      </c>
      <c r="G96" s="156" t="str">
        <f>IF(【入力シート】!N88="無",IF(①【入力】別紙_職員一覧!G94="","",①【入力】別紙_職員一覧!G94),IF('②【入力】別紙_職員一覧（変更）'!G94="","",'②【入力】別紙_職員一覧（変更）'!G94))</f>
        <v/>
      </c>
      <c r="H96" s="156" t="str">
        <f>IF(【入力シート】!O88="無",IF(①【入力】別紙_職員一覧!H94="","",①【入力】別紙_職員一覧!H94),IF('②【入力】別紙_職員一覧（変更）'!H94="","",'②【入力】別紙_職員一覧（変更）'!H94))</f>
        <v/>
      </c>
      <c r="I96" s="157" t="str">
        <f>IF(【入力シート】!P88="無",IF(①【入力】別紙_職員一覧!I94="","",①【入力】別紙_職員一覧!I94),IF('②【入力】別紙_職員一覧（変更）'!I94="","",'②【入力】別紙_職員一覧（変更）'!I94))</f>
        <v/>
      </c>
      <c r="J96" s="158" t="str">
        <f>IF(【入力シート】!Q88="無",IF(①【入力】別紙_職員一覧!J94="","",①【入力】別紙_職員一覧!J94),IF('②【入力】別紙_職員一覧（変更）'!J94="","",'②【入力】別紙_職員一覧（変更）'!J94))</f>
        <v/>
      </c>
      <c r="K96" s="159" t="str">
        <f>IF(【入力シート】!R88="無",IF(①【入力】別紙_職員一覧!K94="","",①【入力】別紙_職員一覧!K94),IF('②【入力】別紙_職員一覧（変更）'!K94="","",'②【入力】別紙_職員一覧（変更）'!K94))</f>
        <v/>
      </c>
      <c r="L96" s="46" t="str">
        <f>IF(【入力シート】!S88="無",IF(①【入力】別紙_職員一覧!L94="","",①【入力】別紙_職員一覧!L94),IF('②【入力】別紙_職員一覧（変更）'!L94="","",'②【入力】別紙_職員一覧（変更）'!L94))</f>
        <v/>
      </c>
      <c r="M96" s="160" t="str">
        <f>IF(【入力シート】!T88="無",IF(①【入力】別紙_職員一覧!M94="","",①【入力】別紙_職員一覧!M94),IF('②【入力】別紙_職員一覧（変更）'!M94="","",'②【入力】別紙_職員一覧（変更）'!M94))</f>
        <v/>
      </c>
      <c r="N96" s="161" t="str">
        <f>IF(【入力シート】!U88="無",IF(①【入力】別紙_職員一覧!N94="","",①【入力】別紙_職員一覧!N94),IF('②【入力】別紙_職員一覧（変更）'!N94="","",'②【入力】別紙_職員一覧（変更）'!N94))</f>
        <v/>
      </c>
      <c r="O96" s="161" t="str">
        <f>IF(【入力シート】!V88="無",IF(①【入力】別紙_職員一覧!O94="","",①【入力】別紙_職員一覧!O94),IF('②【入力】別紙_職員一覧（変更）'!O94="","",'②【入力】別紙_職員一覧（変更）'!O94))</f>
        <v/>
      </c>
      <c r="P96" s="161" t="str">
        <f>IF(【入力シート】!W88="無",IF(①【入力】別紙_職員一覧!P94="","",①【入力】別紙_職員一覧!P94),IF('②【入力】別紙_職員一覧（変更）'!P94="","",'②【入力】別紙_職員一覧（変更）'!P94))</f>
        <v/>
      </c>
      <c r="Q96" s="160" t="str">
        <f>IF(【入力シート】!X88="無",IF(①【入力】別紙_職員一覧!Q94="","",①【入力】別紙_職員一覧!Q94),IF('②【入力】別紙_職員一覧（変更）'!Q94="","",'②【入力】別紙_職員一覧（変更）'!Q94))</f>
        <v/>
      </c>
      <c r="R96" s="162"/>
      <c r="U96" s="62"/>
    </row>
    <row r="97" spans="1:24" ht="18" customHeight="1">
      <c r="A97" s="45">
        <v>83</v>
      </c>
      <c r="B97" s="45" t="str">
        <f t="shared" si="1"/>
        <v/>
      </c>
      <c r="C97" s="46" t="str">
        <f>IF(【入力シート】!J89="無",IF(①【入力】別紙_職員一覧!C95="","",①【入力】別紙_職員一覧!C95),IF('②【入力】別紙_職員一覧（変更）'!C95="","",'②【入力】別紙_職員一覧（変更）'!C95))</f>
        <v/>
      </c>
      <c r="D97" s="46" t="str">
        <f>IF(【入力シート】!K89="無",IF(①【入力】別紙_職員一覧!D95="","",①【入力】別紙_職員一覧!D95),IF('②【入力】別紙_職員一覧（変更）'!D95="","",'②【入力】別紙_職員一覧（変更）'!D95))</f>
        <v/>
      </c>
      <c r="E97" s="46" t="str">
        <f>IF(【入力シート】!L89="無",IF(①【入力】別紙_職員一覧!E95="","",①【入力】別紙_職員一覧!E95),IF('②【入力】別紙_職員一覧（変更）'!E95="","",'②【入力】別紙_職員一覧（変更）'!E95))</f>
        <v/>
      </c>
      <c r="F97" s="46" t="str">
        <f>IF(【入力シート】!M89="無",IF(①【入力】別紙_職員一覧!F95="","",①【入力】別紙_職員一覧!F95),IF('②【入力】別紙_職員一覧（変更）'!F95="","",'②【入力】別紙_職員一覧（変更）'!F95))</f>
        <v/>
      </c>
      <c r="G97" s="156" t="str">
        <f>IF(【入力シート】!N89="無",IF(①【入力】別紙_職員一覧!G95="","",①【入力】別紙_職員一覧!G95),IF('②【入力】別紙_職員一覧（変更）'!G95="","",'②【入力】別紙_職員一覧（変更）'!G95))</f>
        <v/>
      </c>
      <c r="H97" s="156" t="str">
        <f>IF(【入力シート】!O89="無",IF(①【入力】別紙_職員一覧!H95="","",①【入力】別紙_職員一覧!H95),IF('②【入力】別紙_職員一覧（変更）'!H95="","",'②【入力】別紙_職員一覧（変更）'!H95))</f>
        <v/>
      </c>
      <c r="I97" s="157" t="str">
        <f>IF(【入力シート】!P89="無",IF(①【入力】別紙_職員一覧!I95="","",①【入力】別紙_職員一覧!I95),IF('②【入力】別紙_職員一覧（変更）'!I95="","",'②【入力】別紙_職員一覧（変更）'!I95))</f>
        <v/>
      </c>
      <c r="J97" s="158" t="str">
        <f>IF(【入力シート】!Q89="無",IF(①【入力】別紙_職員一覧!J95="","",①【入力】別紙_職員一覧!J95),IF('②【入力】別紙_職員一覧（変更）'!J95="","",'②【入力】別紙_職員一覧（変更）'!J95))</f>
        <v/>
      </c>
      <c r="K97" s="159" t="str">
        <f>IF(【入力シート】!R89="無",IF(①【入力】別紙_職員一覧!K95="","",①【入力】別紙_職員一覧!K95),IF('②【入力】別紙_職員一覧（変更）'!K95="","",'②【入力】別紙_職員一覧（変更）'!K95))</f>
        <v/>
      </c>
      <c r="L97" s="46" t="str">
        <f>IF(【入力シート】!S89="無",IF(①【入力】別紙_職員一覧!L95="","",①【入力】別紙_職員一覧!L95),IF('②【入力】別紙_職員一覧（変更）'!L95="","",'②【入力】別紙_職員一覧（変更）'!L95))</f>
        <v/>
      </c>
      <c r="M97" s="160" t="str">
        <f>IF(【入力シート】!T89="無",IF(①【入力】別紙_職員一覧!M95="","",①【入力】別紙_職員一覧!M95),IF('②【入力】別紙_職員一覧（変更）'!M95="","",'②【入力】別紙_職員一覧（変更）'!M95))</f>
        <v/>
      </c>
      <c r="N97" s="161" t="str">
        <f>IF(【入力シート】!U89="無",IF(①【入力】別紙_職員一覧!N95="","",①【入力】別紙_職員一覧!N95),IF('②【入力】別紙_職員一覧（変更）'!N95="","",'②【入力】別紙_職員一覧（変更）'!N95))</f>
        <v/>
      </c>
      <c r="O97" s="161" t="str">
        <f>IF(【入力シート】!V89="無",IF(①【入力】別紙_職員一覧!O95="","",①【入力】別紙_職員一覧!O95),IF('②【入力】別紙_職員一覧（変更）'!O95="","",'②【入力】別紙_職員一覧（変更）'!O95))</f>
        <v/>
      </c>
      <c r="P97" s="161" t="str">
        <f>IF(【入力シート】!W89="無",IF(①【入力】別紙_職員一覧!P95="","",①【入力】別紙_職員一覧!P95),IF('②【入力】別紙_職員一覧（変更）'!P95="","",'②【入力】別紙_職員一覧（変更）'!P95))</f>
        <v/>
      </c>
      <c r="Q97" s="160" t="str">
        <f>IF(【入力シート】!X89="無",IF(①【入力】別紙_職員一覧!Q95="","",①【入力】別紙_職員一覧!Q95),IF('②【入力】別紙_職員一覧（変更）'!Q95="","",'②【入力】別紙_職員一覧（変更）'!Q95))</f>
        <v/>
      </c>
      <c r="R97" s="162"/>
      <c r="U97" s="62"/>
    </row>
    <row r="98" spans="1:24" ht="18" customHeight="1">
      <c r="A98" s="45">
        <v>84</v>
      </c>
      <c r="B98" s="45" t="str">
        <f t="shared" si="1"/>
        <v/>
      </c>
      <c r="C98" s="46" t="str">
        <f>IF(【入力シート】!J90="無",IF(①【入力】別紙_職員一覧!C96="","",①【入力】別紙_職員一覧!C96),IF('②【入力】別紙_職員一覧（変更）'!C96="","",'②【入力】別紙_職員一覧（変更）'!C96))</f>
        <v/>
      </c>
      <c r="D98" s="46" t="str">
        <f>IF(【入力シート】!K90="無",IF(①【入力】別紙_職員一覧!D96="","",①【入力】別紙_職員一覧!D96),IF('②【入力】別紙_職員一覧（変更）'!D96="","",'②【入力】別紙_職員一覧（変更）'!D96))</f>
        <v/>
      </c>
      <c r="E98" s="46" t="str">
        <f>IF(【入力シート】!L90="無",IF(①【入力】別紙_職員一覧!E96="","",①【入力】別紙_職員一覧!E96),IF('②【入力】別紙_職員一覧（変更）'!E96="","",'②【入力】別紙_職員一覧（変更）'!E96))</f>
        <v/>
      </c>
      <c r="F98" s="46" t="str">
        <f>IF(【入力シート】!M90="無",IF(①【入力】別紙_職員一覧!F96="","",①【入力】別紙_職員一覧!F96),IF('②【入力】別紙_職員一覧（変更）'!F96="","",'②【入力】別紙_職員一覧（変更）'!F96))</f>
        <v/>
      </c>
      <c r="G98" s="156" t="str">
        <f>IF(【入力シート】!N90="無",IF(①【入力】別紙_職員一覧!G96="","",①【入力】別紙_職員一覧!G96),IF('②【入力】別紙_職員一覧（変更）'!G96="","",'②【入力】別紙_職員一覧（変更）'!G96))</f>
        <v/>
      </c>
      <c r="H98" s="156" t="str">
        <f>IF(【入力シート】!O90="無",IF(①【入力】別紙_職員一覧!H96="","",①【入力】別紙_職員一覧!H96),IF('②【入力】別紙_職員一覧（変更）'!H96="","",'②【入力】別紙_職員一覧（変更）'!H96))</f>
        <v/>
      </c>
      <c r="I98" s="157" t="str">
        <f>IF(【入力シート】!P90="無",IF(①【入力】別紙_職員一覧!I96="","",①【入力】別紙_職員一覧!I96),IF('②【入力】別紙_職員一覧（変更）'!I96="","",'②【入力】別紙_職員一覧（変更）'!I96))</f>
        <v/>
      </c>
      <c r="J98" s="158" t="str">
        <f>IF(【入力シート】!Q90="無",IF(①【入力】別紙_職員一覧!J96="","",①【入力】別紙_職員一覧!J96),IF('②【入力】別紙_職員一覧（変更）'!J96="","",'②【入力】別紙_職員一覧（変更）'!J96))</f>
        <v/>
      </c>
      <c r="K98" s="159" t="str">
        <f>IF(【入力シート】!R90="無",IF(①【入力】別紙_職員一覧!K96="","",①【入力】別紙_職員一覧!K96),IF('②【入力】別紙_職員一覧（変更）'!K96="","",'②【入力】別紙_職員一覧（変更）'!K96))</f>
        <v/>
      </c>
      <c r="L98" s="46" t="str">
        <f>IF(【入力シート】!S90="無",IF(①【入力】別紙_職員一覧!L96="","",①【入力】別紙_職員一覧!L96),IF('②【入力】別紙_職員一覧（変更）'!L96="","",'②【入力】別紙_職員一覧（変更）'!L96))</f>
        <v/>
      </c>
      <c r="M98" s="160" t="str">
        <f>IF(【入力シート】!T90="無",IF(①【入力】別紙_職員一覧!M96="","",①【入力】別紙_職員一覧!M96),IF('②【入力】別紙_職員一覧（変更）'!M96="","",'②【入力】別紙_職員一覧（変更）'!M96))</f>
        <v/>
      </c>
      <c r="N98" s="161" t="str">
        <f>IF(【入力シート】!U90="無",IF(①【入力】別紙_職員一覧!N96="","",①【入力】別紙_職員一覧!N96),IF('②【入力】別紙_職員一覧（変更）'!N96="","",'②【入力】別紙_職員一覧（変更）'!N96))</f>
        <v/>
      </c>
      <c r="O98" s="161" t="str">
        <f>IF(【入力シート】!V90="無",IF(①【入力】別紙_職員一覧!O96="","",①【入力】別紙_職員一覧!O96),IF('②【入力】別紙_職員一覧（変更）'!O96="","",'②【入力】別紙_職員一覧（変更）'!O96))</f>
        <v/>
      </c>
      <c r="P98" s="161" t="str">
        <f>IF(【入力シート】!W90="無",IF(①【入力】別紙_職員一覧!P96="","",①【入力】別紙_職員一覧!P96),IF('②【入力】別紙_職員一覧（変更）'!P96="","",'②【入力】別紙_職員一覧（変更）'!P96))</f>
        <v/>
      </c>
      <c r="Q98" s="160" t="str">
        <f>IF(【入力シート】!X90="無",IF(①【入力】別紙_職員一覧!Q96="","",①【入力】別紙_職員一覧!Q96),IF('②【入力】別紙_職員一覧（変更）'!Q96="","",'②【入力】別紙_職員一覧（変更）'!Q96))</f>
        <v/>
      </c>
      <c r="R98" s="162"/>
      <c r="U98" s="62"/>
    </row>
    <row r="99" spans="1:24" ht="18" customHeight="1">
      <c r="A99" s="45">
        <v>85</v>
      </c>
      <c r="B99" s="45" t="str">
        <f t="shared" si="1"/>
        <v/>
      </c>
      <c r="C99" s="46" t="str">
        <f>IF(【入力シート】!J91="無",IF(①【入力】別紙_職員一覧!C97="","",①【入力】別紙_職員一覧!C97),IF('②【入力】別紙_職員一覧（変更）'!C97="","",'②【入力】別紙_職員一覧（変更）'!C97))</f>
        <v/>
      </c>
      <c r="D99" s="46" t="str">
        <f>IF(【入力シート】!K91="無",IF(①【入力】別紙_職員一覧!D97="","",①【入力】別紙_職員一覧!D97),IF('②【入力】別紙_職員一覧（変更）'!D97="","",'②【入力】別紙_職員一覧（変更）'!D97))</f>
        <v/>
      </c>
      <c r="E99" s="46" t="str">
        <f>IF(【入力シート】!L91="無",IF(①【入力】別紙_職員一覧!E97="","",①【入力】別紙_職員一覧!E97),IF('②【入力】別紙_職員一覧（変更）'!E97="","",'②【入力】別紙_職員一覧（変更）'!E97))</f>
        <v/>
      </c>
      <c r="F99" s="46" t="str">
        <f>IF(【入力シート】!M91="無",IF(①【入力】別紙_職員一覧!F97="","",①【入力】別紙_職員一覧!F97),IF('②【入力】別紙_職員一覧（変更）'!F97="","",'②【入力】別紙_職員一覧（変更）'!F97))</f>
        <v/>
      </c>
      <c r="G99" s="156" t="str">
        <f>IF(【入力シート】!N91="無",IF(①【入力】別紙_職員一覧!G97="","",①【入力】別紙_職員一覧!G97),IF('②【入力】別紙_職員一覧（変更）'!G97="","",'②【入力】別紙_職員一覧（変更）'!G97))</f>
        <v/>
      </c>
      <c r="H99" s="156" t="str">
        <f>IF(【入力シート】!O91="無",IF(①【入力】別紙_職員一覧!H97="","",①【入力】別紙_職員一覧!H97),IF('②【入力】別紙_職員一覧（変更）'!H97="","",'②【入力】別紙_職員一覧（変更）'!H97))</f>
        <v/>
      </c>
      <c r="I99" s="157" t="str">
        <f>IF(【入力シート】!P91="無",IF(①【入力】別紙_職員一覧!I97="","",①【入力】別紙_職員一覧!I97),IF('②【入力】別紙_職員一覧（変更）'!I97="","",'②【入力】別紙_職員一覧（変更）'!I97))</f>
        <v/>
      </c>
      <c r="J99" s="158" t="str">
        <f>IF(【入力シート】!Q91="無",IF(①【入力】別紙_職員一覧!J97="","",①【入力】別紙_職員一覧!J97),IF('②【入力】別紙_職員一覧（変更）'!J97="","",'②【入力】別紙_職員一覧（変更）'!J97))</f>
        <v/>
      </c>
      <c r="K99" s="159" t="str">
        <f>IF(【入力シート】!R91="無",IF(①【入力】別紙_職員一覧!K97="","",①【入力】別紙_職員一覧!K97),IF('②【入力】別紙_職員一覧（変更）'!K97="","",'②【入力】別紙_職員一覧（変更）'!K97))</f>
        <v/>
      </c>
      <c r="L99" s="46" t="str">
        <f>IF(【入力シート】!S91="無",IF(①【入力】別紙_職員一覧!L97="","",①【入力】別紙_職員一覧!L97),IF('②【入力】別紙_職員一覧（変更）'!L97="","",'②【入力】別紙_職員一覧（変更）'!L97))</f>
        <v/>
      </c>
      <c r="M99" s="160" t="str">
        <f>IF(【入力シート】!T91="無",IF(①【入力】別紙_職員一覧!M97="","",①【入力】別紙_職員一覧!M97),IF('②【入力】別紙_職員一覧（変更）'!M97="","",'②【入力】別紙_職員一覧（変更）'!M97))</f>
        <v/>
      </c>
      <c r="N99" s="161" t="str">
        <f>IF(【入力シート】!U91="無",IF(①【入力】別紙_職員一覧!N97="","",①【入力】別紙_職員一覧!N97),IF('②【入力】別紙_職員一覧（変更）'!N97="","",'②【入力】別紙_職員一覧（変更）'!N97))</f>
        <v/>
      </c>
      <c r="O99" s="161" t="str">
        <f>IF(【入力シート】!V91="無",IF(①【入力】別紙_職員一覧!O97="","",①【入力】別紙_職員一覧!O97),IF('②【入力】別紙_職員一覧（変更）'!O97="","",'②【入力】別紙_職員一覧（変更）'!O97))</f>
        <v/>
      </c>
      <c r="P99" s="161" t="str">
        <f>IF(【入力シート】!W91="無",IF(①【入力】別紙_職員一覧!P97="","",①【入力】別紙_職員一覧!P97),IF('②【入力】別紙_職員一覧（変更）'!P97="","",'②【入力】別紙_職員一覧（変更）'!P97))</f>
        <v/>
      </c>
      <c r="Q99" s="160" t="str">
        <f>IF(【入力シート】!X91="無",IF(①【入力】別紙_職員一覧!Q97="","",①【入力】別紙_職員一覧!Q97),IF('②【入力】別紙_職員一覧（変更）'!Q97="","",'②【入力】別紙_職員一覧（変更）'!Q97))</f>
        <v/>
      </c>
      <c r="R99" s="162"/>
      <c r="U99" s="62"/>
    </row>
    <row r="100" spans="1:24" ht="18" customHeight="1">
      <c r="A100" s="45">
        <v>86</v>
      </c>
      <c r="B100" s="45" t="str">
        <f t="shared" si="1"/>
        <v/>
      </c>
      <c r="C100" s="46" t="str">
        <f>IF(【入力シート】!J92="無",IF(①【入力】別紙_職員一覧!C98="","",①【入力】別紙_職員一覧!C98),IF('②【入力】別紙_職員一覧（変更）'!C98="","",'②【入力】別紙_職員一覧（変更）'!C98))</f>
        <v/>
      </c>
      <c r="D100" s="46" t="str">
        <f>IF(【入力シート】!K92="無",IF(①【入力】別紙_職員一覧!D98="","",①【入力】別紙_職員一覧!D98),IF('②【入力】別紙_職員一覧（変更）'!D98="","",'②【入力】別紙_職員一覧（変更）'!D98))</f>
        <v/>
      </c>
      <c r="E100" s="46" t="str">
        <f>IF(【入力シート】!L92="無",IF(①【入力】別紙_職員一覧!E98="","",①【入力】別紙_職員一覧!E98),IF('②【入力】別紙_職員一覧（変更）'!E98="","",'②【入力】別紙_職員一覧（変更）'!E98))</f>
        <v/>
      </c>
      <c r="F100" s="46" t="str">
        <f>IF(【入力シート】!M92="無",IF(①【入力】別紙_職員一覧!F98="","",①【入力】別紙_職員一覧!F98),IF('②【入力】別紙_職員一覧（変更）'!F98="","",'②【入力】別紙_職員一覧（変更）'!F98))</f>
        <v/>
      </c>
      <c r="G100" s="156" t="str">
        <f>IF(【入力シート】!N92="無",IF(①【入力】別紙_職員一覧!G98="","",①【入力】別紙_職員一覧!G98),IF('②【入力】別紙_職員一覧（変更）'!G98="","",'②【入力】別紙_職員一覧（変更）'!G98))</f>
        <v/>
      </c>
      <c r="H100" s="156" t="str">
        <f>IF(【入力シート】!O92="無",IF(①【入力】別紙_職員一覧!H98="","",①【入力】別紙_職員一覧!H98),IF('②【入力】別紙_職員一覧（変更）'!H98="","",'②【入力】別紙_職員一覧（変更）'!H98))</f>
        <v/>
      </c>
      <c r="I100" s="157" t="str">
        <f>IF(【入力シート】!P92="無",IF(①【入力】別紙_職員一覧!I98="","",①【入力】別紙_職員一覧!I98),IF('②【入力】別紙_職員一覧（変更）'!I98="","",'②【入力】別紙_職員一覧（変更）'!I98))</f>
        <v/>
      </c>
      <c r="J100" s="158" t="str">
        <f>IF(【入力シート】!Q92="無",IF(①【入力】別紙_職員一覧!J98="","",①【入力】別紙_職員一覧!J98),IF('②【入力】別紙_職員一覧（変更）'!J98="","",'②【入力】別紙_職員一覧（変更）'!J98))</f>
        <v/>
      </c>
      <c r="K100" s="159" t="str">
        <f>IF(【入力シート】!R92="無",IF(①【入力】別紙_職員一覧!K98="","",①【入力】別紙_職員一覧!K98),IF('②【入力】別紙_職員一覧（変更）'!K98="","",'②【入力】別紙_職員一覧（変更）'!K98))</f>
        <v/>
      </c>
      <c r="L100" s="46" t="str">
        <f>IF(【入力シート】!S92="無",IF(①【入力】別紙_職員一覧!L98="","",①【入力】別紙_職員一覧!L98),IF('②【入力】別紙_職員一覧（変更）'!L98="","",'②【入力】別紙_職員一覧（変更）'!L98))</f>
        <v/>
      </c>
      <c r="M100" s="160" t="str">
        <f>IF(【入力シート】!T92="無",IF(①【入力】別紙_職員一覧!M98="","",①【入力】別紙_職員一覧!M98),IF('②【入力】別紙_職員一覧（変更）'!M98="","",'②【入力】別紙_職員一覧（変更）'!M98))</f>
        <v/>
      </c>
      <c r="N100" s="161" t="str">
        <f>IF(【入力シート】!U92="無",IF(①【入力】別紙_職員一覧!N98="","",①【入力】別紙_職員一覧!N98),IF('②【入力】別紙_職員一覧（変更）'!N98="","",'②【入力】別紙_職員一覧（変更）'!N98))</f>
        <v/>
      </c>
      <c r="O100" s="161" t="str">
        <f>IF(【入力シート】!V92="無",IF(①【入力】別紙_職員一覧!O98="","",①【入力】別紙_職員一覧!O98),IF('②【入力】別紙_職員一覧（変更）'!O98="","",'②【入力】別紙_職員一覧（変更）'!O98))</f>
        <v/>
      </c>
      <c r="P100" s="161" t="str">
        <f>IF(【入力シート】!W92="無",IF(①【入力】別紙_職員一覧!P98="","",①【入力】別紙_職員一覧!P98),IF('②【入力】別紙_職員一覧（変更）'!P98="","",'②【入力】別紙_職員一覧（変更）'!P98))</f>
        <v/>
      </c>
      <c r="Q100" s="160" t="str">
        <f>IF(【入力シート】!X92="無",IF(①【入力】別紙_職員一覧!Q98="","",①【入力】別紙_職員一覧!Q98),IF('②【入力】別紙_職員一覧（変更）'!Q98="","",'②【入力】別紙_職員一覧（変更）'!Q98))</f>
        <v/>
      </c>
      <c r="R100" s="162"/>
      <c r="U100" s="62"/>
    </row>
    <row r="101" spans="1:24" ht="18" customHeight="1">
      <c r="A101" s="45">
        <v>87</v>
      </c>
      <c r="B101" s="45" t="str">
        <f t="shared" si="1"/>
        <v/>
      </c>
      <c r="C101" s="46" t="str">
        <f>IF(【入力シート】!J93="無",IF(①【入力】別紙_職員一覧!C99="","",①【入力】別紙_職員一覧!C99),IF('②【入力】別紙_職員一覧（変更）'!C99="","",'②【入力】別紙_職員一覧（変更）'!C99))</f>
        <v/>
      </c>
      <c r="D101" s="46" t="str">
        <f>IF(【入力シート】!K93="無",IF(①【入力】別紙_職員一覧!D99="","",①【入力】別紙_職員一覧!D99),IF('②【入力】別紙_職員一覧（変更）'!D99="","",'②【入力】別紙_職員一覧（変更）'!D99))</f>
        <v/>
      </c>
      <c r="E101" s="46" t="str">
        <f>IF(【入力シート】!L93="無",IF(①【入力】別紙_職員一覧!E99="","",①【入力】別紙_職員一覧!E99),IF('②【入力】別紙_職員一覧（変更）'!E99="","",'②【入力】別紙_職員一覧（変更）'!E99))</f>
        <v/>
      </c>
      <c r="F101" s="46" t="str">
        <f>IF(【入力シート】!M93="無",IF(①【入力】別紙_職員一覧!F99="","",①【入力】別紙_職員一覧!F99),IF('②【入力】別紙_職員一覧（変更）'!F99="","",'②【入力】別紙_職員一覧（変更）'!F99))</f>
        <v/>
      </c>
      <c r="G101" s="156" t="str">
        <f>IF(【入力シート】!N93="無",IF(①【入力】別紙_職員一覧!G99="","",①【入力】別紙_職員一覧!G99),IF('②【入力】別紙_職員一覧（変更）'!G99="","",'②【入力】別紙_職員一覧（変更）'!G99))</f>
        <v/>
      </c>
      <c r="H101" s="156" t="str">
        <f>IF(【入力シート】!O93="無",IF(①【入力】別紙_職員一覧!H99="","",①【入力】別紙_職員一覧!H99),IF('②【入力】別紙_職員一覧（変更）'!H99="","",'②【入力】別紙_職員一覧（変更）'!H99))</f>
        <v/>
      </c>
      <c r="I101" s="157" t="str">
        <f>IF(【入力シート】!P93="無",IF(①【入力】別紙_職員一覧!I99="","",①【入力】別紙_職員一覧!I99),IF('②【入力】別紙_職員一覧（変更）'!I99="","",'②【入力】別紙_職員一覧（変更）'!I99))</f>
        <v/>
      </c>
      <c r="J101" s="158" t="str">
        <f>IF(【入力シート】!Q93="無",IF(①【入力】別紙_職員一覧!J99="","",①【入力】別紙_職員一覧!J99),IF('②【入力】別紙_職員一覧（変更）'!J99="","",'②【入力】別紙_職員一覧（変更）'!J99))</f>
        <v/>
      </c>
      <c r="K101" s="159" t="str">
        <f>IF(【入力シート】!R93="無",IF(①【入力】別紙_職員一覧!K99="","",①【入力】別紙_職員一覧!K99),IF('②【入力】別紙_職員一覧（変更）'!K99="","",'②【入力】別紙_職員一覧（変更）'!K99))</f>
        <v/>
      </c>
      <c r="L101" s="46" t="str">
        <f>IF(【入力シート】!S93="無",IF(①【入力】別紙_職員一覧!L99="","",①【入力】別紙_職員一覧!L99),IF('②【入力】別紙_職員一覧（変更）'!L99="","",'②【入力】別紙_職員一覧（変更）'!L99))</f>
        <v/>
      </c>
      <c r="M101" s="160" t="str">
        <f>IF(【入力シート】!T93="無",IF(①【入力】別紙_職員一覧!M99="","",①【入力】別紙_職員一覧!M99),IF('②【入力】別紙_職員一覧（変更）'!M99="","",'②【入力】別紙_職員一覧（変更）'!M99))</f>
        <v/>
      </c>
      <c r="N101" s="161" t="str">
        <f>IF(【入力シート】!U93="無",IF(①【入力】別紙_職員一覧!N99="","",①【入力】別紙_職員一覧!N99),IF('②【入力】別紙_職員一覧（変更）'!N99="","",'②【入力】別紙_職員一覧（変更）'!N99))</f>
        <v/>
      </c>
      <c r="O101" s="161" t="str">
        <f>IF(【入力シート】!V93="無",IF(①【入力】別紙_職員一覧!O99="","",①【入力】別紙_職員一覧!O99),IF('②【入力】別紙_職員一覧（変更）'!O99="","",'②【入力】別紙_職員一覧（変更）'!O99))</f>
        <v/>
      </c>
      <c r="P101" s="161" t="str">
        <f>IF(【入力シート】!W93="無",IF(①【入力】別紙_職員一覧!P99="","",①【入力】別紙_職員一覧!P99),IF('②【入力】別紙_職員一覧（変更）'!P99="","",'②【入力】別紙_職員一覧（変更）'!P99))</f>
        <v/>
      </c>
      <c r="Q101" s="160" t="str">
        <f>IF(【入力シート】!X93="無",IF(①【入力】別紙_職員一覧!Q99="","",①【入力】別紙_職員一覧!Q99),IF('②【入力】別紙_職員一覧（変更）'!Q99="","",'②【入力】別紙_職員一覧（変更）'!Q99))</f>
        <v/>
      </c>
      <c r="R101" s="162"/>
      <c r="U101" s="62"/>
    </row>
    <row r="102" spans="1:24" ht="18" customHeight="1">
      <c r="A102" s="45">
        <v>88</v>
      </c>
      <c r="B102" s="45" t="str">
        <f t="shared" si="1"/>
        <v/>
      </c>
      <c r="C102" s="46" t="str">
        <f>IF(【入力シート】!J94="無",IF(①【入力】別紙_職員一覧!C100="","",①【入力】別紙_職員一覧!C100),IF('②【入力】別紙_職員一覧（変更）'!C100="","",'②【入力】別紙_職員一覧（変更）'!C100))</f>
        <v/>
      </c>
      <c r="D102" s="46" t="str">
        <f>IF(【入力シート】!K94="無",IF(①【入力】別紙_職員一覧!D100="","",①【入力】別紙_職員一覧!D100),IF('②【入力】別紙_職員一覧（変更）'!D100="","",'②【入力】別紙_職員一覧（変更）'!D100))</f>
        <v/>
      </c>
      <c r="E102" s="46" t="str">
        <f>IF(【入力シート】!L94="無",IF(①【入力】別紙_職員一覧!E100="","",①【入力】別紙_職員一覧!E100),IF('②【入力】別紙_職員一覧（変更）'!E100="","",'②【入力】別紙_職員一覧（変更）'!E100))</f>
        <v/>
      </c>
      <c r="F102" s="46" t="str">
        <f>IF(【入力シート】!M94="無",IF(①【入力】別紙_職員一覧!F100="","",①【入力】別紙_職員一覧!F100),IF('②【入力】別紙_職員一覧（変更）'!F100="","",'②【入力】別紙_職員一覧（変更）'!F100))</f>
        <v/>
      </c>
      <c r="G102" s="156" t="str">
        <f>IF(【入力シート】!N94="無",IF(①【入力】別紙_職員一覧!G100="","",①【入力】別紙_職員一覧!G100),IF('②【入力】別紙_職員一覧（変更）'!G100="","",'②【入力】別紙_職員一覧（変更）'!G100))</f>
        <v/>
      </c>
      <c r="H102" s="156" t="str">
        <f>IF(【入力シート】!O94="無",IF(①【入力】別紙_職員一覧!H100="","",①【入力】別紙_職員一覧!H100),IF('②【入力】別紙_職員一覧（変更）'!H100="","",'②【入力】別紙_職員一覧（変更）'!H100))</f>
        <v/>
      </c>
      <c r="I102" s="157" t="str">
        <f>IF(【入力シート】!P94="無",IF(①【入力】別紙_職員一覧!I100="","",①【入力】別紙_職員一覧!I100),IF('②【入力】別紙_職員一覧（変更）'!I100="","",'②【入力】別紙_職員一覧（変更）'!I100))</f>
        <v/>
      </c>
      <c r="J102" s="158" t="str">
        <f>IF(【入力シート】!Q94="無",IF(①【入力】別紙_職員一覧!J100="","",①【入力】別紙_職員一覧!J100),IF('②【入力】別紙_職員一覧（変更）'!J100="","",'②【入力】別紙_職員一覧（変更）'!J100))</f>
        <v/>
      </c>
      <c r="K102" s="159" t="str">
        <f>IF(【入力シート】!R94="無",IF(①【入力】別紙_職員一覧!K100="","",①【入力】別紙_職員一覧!K100),IF('②【入力】別紙_職員一覧（変更）'!K100="","",'②【入力】別紙_職員一覧（変更）'!K100))</f>
        <v/>
      </c>
      <c r="L102" s="46" t="str">
        <f>IF(【入力シート】!S94="無",IF(①【入力】別紙_職員一覧!L100="","",①【入力】別紙_職員一覧!L100),IF('②【入力】別紙_職員一覧（変更）'!L100="","",'②【入力】別紙_職員一覧（変更）'!L100))</f>
        <v/>
      </c>
      <c r="M102" s="160" t="str">
        <f>IF(【入力シート】!T94="無",IF(①【入力】別紙_職員一覧!M100="","",①【入力】別紙_職員一覧!M100),IF('②【入力】別紙_職員一覧（変更）'!M100="","",'②【入力】別紙_職員一覧（変更）'!M100))</f>
        <v/>
      </c>
      <c r="N102" s="161" t="str">
        <f>IF(【入力シート】!U94="無",IF(①【入力】別紙_職員一覧!N100="","",①【入力】別紙_職員一覧!N100),IF('②【入力】別紙_職員一覧（変更）'!N100="","",'②【入力】別紙_職員一覧（変更）'!N100))</f>
        <v/>
      </c>
      <c r="O102" s="161" t="str">
        <f>IF(【入力シート】!V94="無",IF(①【入力】別紙_職員一覧!O100="","",①【入力】別紙_職員一覧!O100),IF('②【入力】別紙_職員一覧（変更）'!O100="","",'②【入力】別紙_職員一覧（変更）'!O100))</f>
        <v/>
      </c>
      <c r="P102" s="161" t="str">
        <f>IF(【入力シート】!W94="無",IF(①【入力】別紙_職員一覧!P100="","",①【入力】別紙_職員一覧!P100),IF('②【入力】別紙_職員一覧（変更）'!P100="","",'②【入力】別紙_職員一覧（変更）'!P100))</f>
        <v/>
      </c>
      <c r="Q102" s="160" t="str">
        <f>IF(【入力シート】!X94="無",IF(①【入力】別紙_職員一覧!Q100="","",①【入力】別紙_職員一覧!Q100),IF('②【入力】別紙_職員一覧（変更）'!Q100="","",'②【入力】別紙_職員一覧（変更）'!Q100))</f>
        <v/>
      </c>
      <c r="R102" s="162"/>
      <c r="U102" s="62"/>
    </row>
    <row r="103" spans="1:24" ht="18" customHeight="1">
      <c r="A103" s="45">
        <v>89</v>
      </c>
      <c r="B103" s="45" t="str">
        <f t="shared" si="1"/>
        <v/>
      </c>
      <c r="C103" s="46" t="str">
        <f>IF(【入力シート】!J95="無",IF(①【入力】別紙_職員一覧!C101="","",①【入力】別紙_職員一覧!C101),IF('②【入力】別紙_職員一覧（変更）'!C101="","",'②【入力】別紙_職員一覧（変更）'!C101))</f>
        <v/>
      </c>
      <c r="D103" s="46" t="str">
        <f>IF(【入力シート】!K95="無",IF(①【入力】別紙_職員一覧!D101="","",①【入力】別紙_職員一覧!D101),IF('②【入力】別紙_職員一覧（変更）'!D101="","",'②【入力】別紙_職員一覧（変更）'!D101))</f>
        <v/>
      </c>
      <c r="E103" s="46" t="str">
        <f>IF(【入力シート】!L95="無",IF(①【入力】別紙_職員一覧!E101="","",①【入力】別紙_職員一覧!E101),IF('②【入力】別紙_職員一覧（変更）'!E101="","",'②【入力】別紙_職員一覧（変更）'!E101))</f>
        <v/>
      </c>
      <c r="F103" s="46" t="str">
        <f>IF(【入力シート】!M95="無",IF(①【入力】別紙_職員一覧!F101="","",①【入力】別紙_職員一覧!F101),IF('②【入力】別紙_職員一覧（変更）'!F101="","",'②【入力】別紙_職員一覧（変更）'!F101))</f>
        <v/>
      </c>
      <c r="G103" s="156" t="str">
        <f>IF(【入力シート】!N95="無",IF(①【入力】別紙_職員一覧!G101="","",①【入力】別紙_職員一覧!G101),IF('②【入力】別紙_職員一覧（変更）'!G101="","",'②【入力】別紙_職員一覧（変更）'!G101))</f>
        <v/>
      </c>
      <c r="H103" s="156" t="str">
        <f>IF(【入力シート】!O95="無",IF(①【入力】別紙_職員一覧!H101="","",①【入力】別紙_職員一覧!H101),IF('②【入力】別紙_職員一覧（変更）'!H101="","",'②【入力】別紙_職員一覧（変更）'!H101))</f>
        <v/>
      </c>
      <c r="I103" s="157" t="str">
        <f>IF(【入力シート】!P95="無",IF(①【入力】別紙_職員一覧!I101="","",①【入力】別紙_職員一覧!I101),IF('②【入力】別紙_職員一覧（変更）'!I101="","",'②【入力】別紙_職員一覧（変更）'!I101))</f>
        <v/>
      </c>
      <c r="J103" s="158" t="str">
        <f>IF(【入力シート】!Q95="無",IF(①【入力】別紙_職員一覧!J101="","",①【入力】別紙_職員一覧!J101),IF('②【入力】別紙_職員一覧（変更）'!J101="","",'②【入力】別紙_職員一覧（変更）'!J101))</f>
        <v/>
      </c>
      <c r="K103" s="159" t="str">
        <f>IF(【入力シート】!R95="無",IF(①【入力】別紙_職員一覧!K101="","",①【入力】別紙_職員一覧!K101),IF('②【入力】別紙_職員一覧（変更）'!K101="","",'②【入力】別紙_職員一覧（変更）'!K101))</f>
        <v/>
      </c>
      <c r="L103" s="46" t="str">
        <f>IF(【入力シート】!S95="無",IF(①【入力】別紙_職員一覧!L101="","",①【入力】別紙_職員一覧!L101),IF('②【入力】別紙_職員一覧（変更）'!L101="","",'②【入力】別紙_職員一覧（変更）'!L101))</f>
        <v/>
      </c>
      <c r="M103" s="160" t="str">
        <f>IF(【入力シート】!T95="無",IF(①【入力】別紙_職員一覧!M101="","",①【入力】別紙_職員一覧!M101),IF('②【入力】別紙_職員一覧（変更）'!M101="","",'②【入力】別紙_職員一覧（変更）'!M101))</f>
        <v/>
      </c>
      <c r="N103" s="161" t="str">
        <f>IF(【入力シート】!U95="無",IF(①【入力】別紙_職員一覧!N101="","",①【入力】別紙_職員一覧!N101),IF('②【入力】別紙_職員一覧（変更）'!N101="","",'②【入力】別紙_職員一覧（変更）'!N101))</f>
        <v/>
      </c>
      <c r="O103" s="161" t="str">
        <f>IF(【入力シート】!V95="無",IF(①【入力】別紙_職員一覧!O101="","",①【入力】別紙_職員一覧!O101),IF('②【入力】別紙_職員一覧（変更）'!O101="","",'②【入力】別紙_職員一覧（変更）'!O101))</f>
        <v/>
      </c>
      <c r="P103" s="161" t="str">
        <f>IF(【入力シート】!W95="無",IF(①【入力】別紙_職員一覧!P101="","",①【入力】別紙_職員一覧!P101),IF('②【入力】別紙_職員一覧（変更）'!P101="","",'②【入力】別紙_職員一覧（変更）'!P101))</f>
        <v/>
      </c>
      <c r="Q103" s="160" t="str">
        <f>IF(【入力シート】!X95="無",IF(①【入力】別紙_職員一覧!Q101="","",①【入力】別紙_職員一覧!Q101),IF('②【入力】別紙_職員一覧（変更）'!Q101="","",'②【入力】別紙_職員一覧（変更）'!Q101))</f>
        <v/>
      </c>
      <c r="R103" s="162"/>
      <c r="U103" s="62"/>
    </row>
    <row r="104" spans="1:24" ht="18" customHeight="1">
      <c r="A104" s="45">
        <v>90</v>
      </c>
      <c r="B104" s="45" t="str">
        <f t="shared" si="1"/>
        <v/>
      </c>
      <c r="C104" s="46" t="str">
        <f>IF(【入力シート】!J96="無",IF(①【入力】別紙_職員一覧!C102="","",①【入力】別紙_職員一覧!C102),IF('②【入力】別紙_職員一覧（変更）'!C102="","",'②【入力】別紙_職員一覧（変更）'!C102))</f>
        <v/>
      </c>
      <c r="D104" s="46" t="str">
        <f>IF(【入力シート】!K96="無",IF(①【入力】別紙_職員一覧!D102="","",①【入力】別紙_職員一覧!D102),IF('②【入力】別紙_職員一覧（変更）'!D102="","",'②【入力】別紙_職員一覧（変更）'!D102))</f>
        <v/>
      </c>
      <c r="E104" s="46" t="str">
        <f>IF(【入力シート】!L96="無",IF(①【入力】別紙_職員一覧!E102="","",①【入力】別紙_職員一覧!E102),IF('②【入力】別紙_職員一覧（変更）'!E102="","",'②【入力】別紙_職員一覧（変更）'!E102))</f>
        <v/>
      </c>
      <c r="F104" s="46" t="str">
        <f>IF(【入力シート】!M96="無",IF(①【入力】別紙_職員一覧!F102="","",①【入力】別紙_職員一覧!F102),IF('②【入力】別紙_職員一覧（変更）'!F102="","",'②【入力】別紙_職員一覧（変更）'!F102))</f>
        <v/>
      </c>
      <c r="G104" s="156" t="str">
        <f>IF(【入力シート】!N96="無",IF(①【入力】別紙_職員一覧!G102="","",①【入力】別紙_職員一覧!G102),IF('②【入力】別紙_職員一覧（変更）'!G102="","",'②【入力】別紙_職員一覧（変更）'!G102))</f>
        <v/>
      </c>
      <c r="H104" s="156" t="str">
        <f>IF(【入力シート】!O96="無",IF(①【入力】別紙_職員一覧!H102="","",①【入力】別紙_職員一覧!H102),IF('②【入力】別紙_職員一覧（変更）'!H102="","",'②【入力】別紙_職員一覧（変更）'!H102))</f>
        <v/>
      </c>
      <c r="I104" s="157" t="str">
        <f>IF(【入力シート】!P96="無",IF(①【入力】別紙_職員一覧!I102="","",①【入力】別紙_職員一覧!I102),IF('②【入力】別紙_職員一覧（変更）'!I102="","",'②【入力】別紙_職員一覧（変更）'!I102))</f>
        <v/>
      </c>
      <c r="J104" s="158" t="str">
        <f>IF(【入力シート】!Q96="無",IF(①【入力】別紙_職員一覧!J102="","",①【入力】別紙_職員一覧!J102),IF('②【入力】別紙_職員一覧（変更）'!J102="","",'②【入力】別紙_職員一覧（変更）'!J102))</f>
        <v/>
      </c>
      <c r="K104" s="159" t="str">
        <f>IF(【入力シート】!R96="無",IF(①【入力】別紙_職員一覧!K102="","",①【入力】別紙_職員一覧!K102),IF('②【入力】別紙_職員一覧（変更）'!K102="","",'②【入力】別紙_職員一覧（変更）'!K102))</f>
        <v/>
      </c>
      <c r="L104" s="46" t="str">
        <f>IF(【入力シート】!S96="無",IF(①【入力】別紙_職員一覧!L102="","",①【入力】別紙_職員一覧!L102),IF('②【入力】別紙_職員一覧（変更）'!L102="","",'②【入力】別紙_職員一覧（変更）'!L102))</f>
        <v/>
      </c>
      <c r="M104" s="160" t="str">
        <f>IF(【入力シート】!T96="無",IF(①【入力】別紙_職員一覧!M102="","",①【入力】別紙_職員一覧!M102),IF('②【入力】別紙_職員一覧（変更）'!M102="","",'②【入力】別紙_職員一覧（変更）'!M102))</f>
        <v/>
      </c>
      <c r="N104" s="161" t="str">
        <f>IF(【入力シート】!U96="無",IF(①【入力】別紙_職員一覧!N102="","",①【入力】別紙_職員一覧!N102),IF('②【入力】別紙_職員一覧（変更）'!N102="","",'②【入力】別紙_職員一覧（変更）'!N102))</f>
        <v/>
      </c>
      <c r="O104" s="161" t="str">
        <f>IF(【入力シート】!V96="無",IF(①【入力】別紙_職員一覧!O102="","",①【入力】別紙_職員一覧!O102),IF('②【入力】別紙_職員一覧（変更）'!O102="","",'②【入力】別紙_職員一覧（変更）'!O102))</f>
        <v/>
      </c>
      <c r="P104" s="161" t="str">
        <f>IF(【入力シート】!W96="無",IF(①【入力】別紙_職員一覧!P102="","",①【入力】別紙_職員一覧!P102),IF('②【入力】別紙_職員一覧（変更）'!P102="","",'②【入力】別紙_職員一覧（変更）'!P102))</f>
        <v/>
      </c>
      <c r="Q104" s="160" t="str">
        <f>IF(【入力シート】!X96="無",IF(①【入力】別紙_職員一覧!Q102="","",①【入力】別紙_職員一覧!Q102),IF('②【入力】別紙_職員一覧（変更）'!Q102="","",'②【入力】別紙_職員一覧（変更）'!Q102))</f>
        <v/>
      </c>
      <c r="R104" s="162"/>
      <c r="U104" s="62"/>
      <c r="X104" s="58"/>
    </row>
    <row r="105" spans="1:24" ht="18" customHeight="1">
      <c r="A105" s="45">
        <v>91</v>
      </c>
      <c r="B105" s="45" t="str">
        <f t="shared" si="1"/>
        <v/>
      </c>
      <c r="C105" s="46" t="str">
        <f>IF(【入力シート】!J97="無",IF(①【入力】別紙_職員一覧!C103="","",①【入力】別紙_職員一覧!C103),IF('②【入力】別紙_職員一覧（変更）'!C103="","",'②【入力】別紙_職員一覧（変更）'!C103))</f>
        <v/>
      </c>
      <c r="D105" s="46" t="str">
        <f>IF(【入力シート】!K97="無",IF(①【入力】別紙_職員一覧!D103="","",①【入力】別紙_職員一覧!D103),IF('②【入力】別紙_職員一覧（変更）'!D103="","",'②【入力】別紙_職員一覧（変更）'!D103))</f>
        <v/>
      </c>
      <c r="E105" s="46" t="str">
        <f>IF(【入力シート】!L97="無",IF(①【入力】別紙_職員一覧!E103="","",①【入力】別紙_職員一覧!E103),IF('②【入力】別紙_職員一覧（変更）'!E103="","",'②【入力】別紙_職員一覧（変更）'!E103))</f>
        <v/>
      </c>
      <c r="F105" s="46" t="str">
        <f>IF(【入力シート】!M97="無",IF(①【入力】別紙_職員一覧!F103="","",①【入力】別紙_職員一覧!F103),IF('②【入力】別紙_職員一覧（変更）'!F103="","",'②【入力】別紙_職員一覧（変更）'!F103))</f>
        <v/>
      </c>
      <c r="G105" s="156" t="str">
        <f>IF(【入力シート】!N97="無",IF(①【入力】別紙_職員一覧!G103="","",①【入力】別紙_職員一覧!G103),IF('②【入力】別紙_職員一覧（変更）'!G103="","",'②【入力】別紙_職員一覧（変更）'!G103))</f>
        <v/>
      </c>
      <c r="H105" s="156" t="str">
        <f>IF(【入力シート】!O97="無",IF(①【入力】別紙_職員一覧!H103="","",①【入力】別紙_職員一覧!H103),IF('②【入力】別紙_職員一覧（変更）'!H103="","",'②【入力】別紙_職員一覧（変更）'!H103))</f>
        <v/>
      </c>
      <c r="I105" s="157" t="str">
        <f>IF(【入力シート】!P97="無",IF(①【入力】別紙_職員一覧!I103="","",①【入力】別紙_職員一覧!I103),IF('②【入力】別紙_職員一覧（変更）'!I103="","",'②【入力】別紙_職員一覧（変更）'!I103))</f>
        <v/>
      </c>
      <c r="J105" s="158" t="str">
        <f>IF(【入力シート】!Q97="無",IF(①【入力】別紙_職員一覧!J103="","",①【入力】別紙_職員一覧!J103),IF('②【入力】別紙_職員一覧（変更）'!J103="","",'②【入力】別紙_職員一覧（変更）'!J103))</f>
        <v/>
      </c>
      <c r="K105" s="159" t="str">
        <f>IF(【入力シート】!R97="無",IF(①【入力】別紙_職員一覧!K103="","",①【入力】別紙_職員一覧!K103),IF('②【入力】別紙_職員一覧（変更）'!K103="","",'②【入力】別紙_職員一覧（変更）'!K103))</f>
        <v/>
      </c>
      <c r="L105" s="46" t="str">
        <f>IF(【入力シート】!S97="無",IF(①【入力】別紙_職員一覧!L103="","",①【入力】別紙_職員一覧!L103),IF('②【入力】別紙_職員一覧（変更）'!L103="","",'②【入力】別紙_職員一覧（変更）'!L103))</f>
        <v/>
      </c>
      <c r="M105" s="160" t="str">
        <f>IF(【入力シート】!T97="無",IF(①【入力】別紙_職員一覧!M103="","",①【入力】別紙_職員一覧!M103),IF('②【入力】別紙_職員一覧（変更）'!M103="","",'②【入力】別紙_職員一覧（変更）'!M103))</f>
        <v/>
      </c>
      <c r="N105" s="161" t="str">
        <f>IF(【入力シート】!U97="無",IF(①【入力】別紙_職員一覧!N103="","",①【入力】別紙_職員一覧!N103),IF('②【入力】別紙_職員一覧（変更）'!N103="","",'②【入力】別紙_職員一覧（変更）'!N103))</f>
        <v/>
      </c>
      <c r="O105" s="161" t="str">
        <f>IF(【入力シート】!V97="無",IF(①【入力】別紙_職員一覧!O103="","",①【入力】別紙_職員一覧!O103),IF('②【入力】別紙_職員一覧（変更）'!O103="","",'②【入力】別紙_職員一覧（変更）'!O103))</f>
        <v/>
      </c>
      <c r="P105" s="161" t="str">
        <f>IF(【入力シート】!W97="無",IF(①【入力】別紙_職員一覧!P103="","",①【入力】別紙_職員一覧!P103),IF('②【入力】別紙_職員一覧（変更）'!P103="","",'②【入力】別紙_職員一覧（変更）'!P103))</f>
        <v/>
      </c>
      <c r="Q105" s="160" t="str">
        <f>IF(【入力シート】!X97="無",IF(①【入力】別紙_職員一覧!Q103="","",①【入力】別紙_職員一覧!Q103),IF('②【入力】別紙_職員一覧（変更）'!Q103="","",'②【入力】別紙_職員一覧（変更）'!Q103))</f>
        <v/>
      </c>
      <c r="R105" s="162"/>
      <c r="U105" s="62"/>
    </row>
    <row r="106" spans="1:24" ht="18" customHeight="1">
      <c r="A106" s="45">
        <v>92</v>
      </c>
      <c r="B106" s="45" t="str">
        <f t="shared" si="1"/>
        <v/>
      </c>
      <c r="C106" s="46" t="str">
        <f>IF(【入力シート】!J98="無",IF(①【入力】別紙_職員一覧!C104="","",①【入力】別紙_職員一覧!C104),IF('②【入力】別紙_職員一覧（変更）'!C104="","",'②【入力】別紙_職員一覧（変更）'!C104))</f>
        <v/>
      </c>
      <c r="D106" s="46" t="str">
        <f>IF(【入力シート】!K98="無",IF(①【入力】別紙_職員一覧!D104="","",①【入力】別紙_職員一覧!D104),IF('②【入力】別紙_職員一覧（変更）'!D104="","",'②【入力】別紙_職員一覧（変更）'!D104))</f>
        <v/>
      </c>
      <c r="E106" s="46" t="str">
        <f>IF(【入力シート】!L98="無",IF(①【入力】別紙_職員一覧!E104="","",①【入力】別紙_職員一覧!E104),IF('②【入力】別紙_職員一覧（変更）'!E104="","",'②【入力】別紙_職員一覧（変更）'!E104))</f>
        <v/>
      </c>
      <c r="F106" s="46" t="str">
        <f>IF(【入力シート】!M98="無",IF(①【入力】別紙_職員一覧!F104="","",①【入力】別紙_職員一覧!F104),IF('②【入力】別紙_職員一覧（変更）'!F104="","",'②【入力】別紙_職員一覧（変更）'!F104))</f>
        <v/>
      </c>
      <c r="G106" s="156" t="str">
        <f>IF(【入力シート】!N98="無",IF(①【入力】別紙_職員一覧!G104="","",①【入力】別紙_職員一覧!G104),IF('②【入力】別紙_職員一覧（変更）'!G104="","",'②【入力】別紙_職員一覧（変更）'!G104))</f>
        <v/>
      </c>
      <c r="H106" s="156" t="str">
        <f>IF(【入力シート】!O98="無",IF(①【入力】別紙_職員一覧!H104="","",①【入力】別紙_職員一覧!H104),IF('②【入力】別紙_職員一覧（変更）'!H104="","",'②【入力】別紙_職員一覧（変更）'!H104))</f>
        <v/>
      </c>
      <c r="I106" s="157" t="str">
        <f>IF(【入力シート】!P98="無",IF(①【入力】別紙_職員一覧!I104="","",①【入力】別紙_職員一覧!I104),IF('②【入力】別紙_職員一覧（変更）'!I104="","",'②【入力】別紙_職員一覧（変更）'!I104))</f>
        <v/>
      </c>
      <c r="J106" s="158" t="str">
        <f>IF(【入力シート】!Q98="無",IF(①【入力】別紙_職員一覧!J104="","",①【入力】別紙_職員一覧!J104),IF('②【入力】別紙_職員一覧（変更）'!J104="","",'②【入力】別紙_職員一覧（変更）'!J104))</f>
        <v/>
      </c>
      <c r="K106" s="159" t="str">
        <f>IF(【入力シート】!R98="無",IF(①【入力】別紙_職員一覧!K104="","",①【入力】別紙_職員一覧!K104),IF('②【入力】別紙_職員一覧（変更）'!K104="","",'②【入力】別紙_職員一覧（変更）'!K104))</f>
        <v/>
      </c>
      <c r="L106" s="46" t="str">
        <f>IF(【入力シート】!S98="無",IF(①【入力】別紙_職員一覧!L104="","",①【入力】別紙_職員一覧!L104),IF('②【入力】別紙_職員一覧（変更）'!L104="","",'②【入力】別紙_職員一覧（変更）'!L104))</f>
        <v/>
      </c>
      <c r="M106" s="160" t="str">
        <f>IF(【入力シート】!T98="無",IF(①【入力】別紙_職員一覧!M104="","",①【入力】別紙_職員一覧!M104),IF('②【入力】別紙_職員一覧（変更）'!M104="","",'②【入力】別紙_職員一覧（変更）'!M104))</f>
        <v/>
      </c>
      <c r="N106" s="161" t="str">
        <f>IF(【入力シート】!U98="無",IF(①【入力】別紙_職員一覧!N104="","",①【入力】別紙_職員一覧!N104),IF('②【入力】別紙_職員一覧（変更）'!N104="","",'②【入力】別紙_職員一覧（変更）'!N104))</f>
        <v/>
      </c>
      <c r="O106" s="161" t="str">
        <f>IF(【入力シート】!V98="無",IF(①【入力】別紙_職員一覧!O104="","",①【入力】別紙_職員一覧!O104),IF('②【入力】別紙_職員一覧（変更）'!O104="","",'②【入力】別紙_職員一覧（変更）'!O104))</f>
        <v/>
      </c>
      <c r="P106" s="161" t="str">
        <f>IF(【入力シート】!W98="無",IF(①【入力】別紙_職員一覧!P104="","",①【入力】別紙_職員一覧!P104),IF('②【入力】別紙_職員一覧（変更）'!P104="","",'②【入力】別紙_職員一覧（変更）'!P104))</f>
        <v/>
      </c>
      <c r="Q106" s="160" t="str">
        <f>IF(【入力シート】!X98="無",IF(①【入力】別紙_職員一覧!Q104="","",①【入力】別紙_職員一覧!Q104),IF('②【入力】別紙_職員一覧（変更）'!Q104="","",'②【入力】別紙_職員一覧（変更）'!Q104))</f>
        <v/>
      </c>
      <c r="R106" s="162"/>
      <c r="U106" s="62"/>
    </row>
    <row r="107" spans="1:24" ht="18" customHeight="1">
      <c r="A107" s="45">
        <v>93</v>
      </c>
      <c r="B107" s="45" t="str">
        <f t="shared" si="1"/>
        <v/>
      </c>
      <c r="C107" s="46" t="str">
        <f>IF(【入力シート】!J99="無",IF(①【入力】別紙_職員一覧!C105="","",①【入力】別紙_職員一覧!C105),IF('②【入力】別紙_職員一覧（変更）'!C105="","",'②【入力】別紙_職員一覧（変更）'!C105))</f>
        <v/>
      </c>
      <c r="D107" s="46" t="str">
        <f>IF(【入力シート】!K99="無",IF(①【入力】別紙_職員一覧!D105="","",①【入力】別紙_職員一覧!D105),IF('②【入力】別紙_職員一覧（変更）'!D105="","",'②【入力】別紙_職員一覧（変更）'!D105))</f>
        <v/>
      </c>
      <c r="E107" s="46" t="str">
        <f>IF(【入力シート】!L99="無",IF(①【入力】別紙_職員一覧!E105="","",①【入力】別紙_職員一覧!E105),IF('②【入力】別紙_職員一覧（変更）'!E105="","",'②【入力】別紙_職員一覧（変更）'!E105))</f>
        <v/>
      </c>
      <c r="F107" s="46" t="str">
        <f>IF(【入力シート】!M99="無",IF(①【入力】別紙_職員一覧!F105="","",①【入力】別紙_職員一覧!F105),IF('②【入力】別紙_職員一覧（変更）'!F105="","",'②【入力】別紙_職員一覧（変更）'!F105))</f>
        <v/>
      </c>
      <c r="G107" s="156" t="str">
        <f>IF(【入力シート】!N99="無",IF(①【入力】別紙_職員一覧!G105="","",①【入力】別紙_職員一覧!G105),IF('②【入力】別紙_職員一覧（変更）'!G105="","",'②【入力】別紙_職員一覧（変更）'!G105))</f>
        <v/>
      </c>
      <c r="H107" s="156" t="str">
        <f>IF(【入力シート】!O99="無",IF(①【入力】別紙_職員一覧!H105="","",①【入力】別紙_職員一覧!H105),IF('②【入力】別紙_職員一覧（変更）'!H105="","",'②【入力】別紙_職員一覧（変更）'!H105))</f>
        <v/>
      </c>
      <c r="I107" s="157" t="str">
        <f>IF(【入力シート】!P99="無",IF(①【入力】別紙_職員一覧!I105="","",①【入力】別紙_職員一覧!I105),IF('②【入力】別紙_職員一覧（変更）'!I105="","",'②【入力】別紙_職員一覧（変更）'!I105))</f>
        <v/>
      </c>
      <c r="J107" s="158" t="str">
        <f>IF(【入力シート】!Q99="無",IF(①【入力】別紙_職員一覧!J105="","",①【入力】別紙_職員一覧!J105),IF('②【入力】別紙_職員一覧（変更）'!J105="","",'②【入力】別紙_職員一覧（変更）'!J105))</f>
        <v/>
      </c>
      <c r="K107" s="159" t="str">
        <f>IF(【入力シート】!R99="無",IF(①【入力】別紙_職員一覧!K105="","",①【入力】別紙_職員一覧!K105),IF('②【入力】別紙_職員一覧（変更）'!K105="","",'②【入力】別紙_職員一覧（変更）'!K105))</f>
        <v/>
      </c>
      <c r="L107" s="46" t="str">
        <f>IF(【入力シート】!S99="無",IF(①【入力】別紙_職員一覧!L105="","",①【入力】別紙_職員一覧!L105),IF('②【入力】別紙_職員一覧（変更）'!L105="","",'②【入力】別紙_職員一覧（変更）'!L105))</f>
        <v/>
      </c>
      <c r="M107" s="160" t="str">
        <f>IF(【入力シート】!T99="無",IF(①【入力】別紙_職員一覧!M105="","",①【入力】別紙_職員一覧!M105),IF('②【入力】別紙_職員一覧（変更）'!M105="","",'②【入力】別紙_職員一覧（変更）'!M105))</f>
        <v/>
      </c>
      <c r="N107" s="161" t="str">
        <f>IF(【入力シート】!U99="無",IF(①【入力】別紙_職員一覧!N105="","",①【入力】別紙_職員一覧!N105),IF('②【入力】別紙_職員一覧（変更）'!N105="","",'②【入力】別紙_職員一覧（変更）'!N105))</f>
        <v/>
      </c>
      <c r="O107" s="161" t="str">
        <f>IF(【入力シート】!V99="無",IF(①【入力】別紙_職員一覧!O105="","",①【入力】別紙_職員一覧!O105),IF('②【入力】別紙_職員一覧（変更）'!O105="","",'②【入力】別紙_職員一覧（変更）'!O105))</f>
        <v/>
      </c>
      <c r="P107" s="161" t="str">
        <f>IF(【入力シート】!W99="無",IF(①【入力】別紙_職員一覧!P105="","",①【入力】別紙_職員一覧!P105),IF('②【入力】別紙_職員一覧（変更）'!P105="","",'②【入力】別紙_職員一覧（変更）'!P105))</f>
        <v/>
      </c>
      <c r="Q107" s="160" t="str">
        <f>IF(【入力シート】!X99="無",IF(①【入力】別紙_職員一覧!Q105="","",①【入力】別紙_職員一覧!Q105),IF('②【入力】別紙_職員一覧（変更）'!Q105="","",'②【入力】別紙_職員一覧（変更）'!Q105))</f>
        <v/>
      </c>
      <c r="R107" s="162"/>
      <c r="U107" s="62"/>
    </row>
    <row r="108" spans="1:24" ht="18" customHeight="1">
      <c r="A108" s="45">
        <v>94</v>
      </c>
      <c r="B108" s="45" t="str">
        <f t="shared" si="1"/>
        <v/>
      </c>
      <c r="C108" s="46" t="str">
        <f>IF(【入力シート】!J100="無",IF(①【入力】別紙_職員一覧!C106="","",①【入力】別紙_職員一覧!C106),IF('②【入力】別紙_職員一覧（変更）'!C106="","",'②【入力】別紙_職員一覧（変更）'!C106))</f>
        <v/>
      </c>
      <c r="D108" s="46" t="str">
        <f>IF(【入力シート】!K100="無",IF(①【入力】別紙_職員一覧!D106="","",①【入力】別紙_職員一覧!D106),IF('②【入力】別紙_職員一覧（変更）'!D106="","",'②【入力】別紙_職員一覧（変更）'!D106))</f>
        <v/>
      </c>
      <c r="E108" s="46" t="str">
        <f>IF(【入力シート】!L100="無",IF(①【入力】別紙_職員一覧!E106="","",①【入力】別紙_職員一覧!E106),IF('②【入力】別紙_職員一覧（変更）'!E106="","",'②【入力】別紙_職員一覧（変更）'!E106))</f>
        <v/>
      </c>
      <c r="F108" s="46" t="str">
        <f>IF(【入力シート】!M100="無",IF(①【入力】別紙_職員一覧!F106="","",①【入力】別紙_職員一覧!F106),IF('②【入力】別紙_職員一覧（変更）'!F106="","",'②【入力】別紙_職員一覧（変更）'!F106))</f>
        <v/>
      </c>
      <c r="G108" s="156" t="str">
        <f>IF(【入力シート】!N100="無",IF(①【入力】別紙_職員一覧!G106="","",①【入力】別紙_職員一覧!G106),IF('②【入力】別紙_職員一覧（変更）'!G106="","",'②【入力】別紙_職員一覧（変更）'!G106))</f>
        <v/>
      </c>
      <c r="H108" s="156" t="str">
        <f>IF(【入力シート】!O100="無",IF(①【入力】別紙_職員一覧!H106="","",①【入力】別紙_職員一覧!H106),IF('②【入力】別紙_職員一覧（変更）'!H106="","",'②【入力】別紙_職員一覧（変更）'!H106))</f>
        <v/>
      </c>
      <c r="I108" s="157" t="str">
        <f>IF(【入力シート】!P100="無",IF(①【入力】別紙_職員一覧!I106="","",①【入力】別紙_職員一覧!I106),IF('②【入力】別紙_職員一覧（変更）'!I106="","",'②【入力】別紙_職員一覧（変更）'!I106))</f>
        <v/>
      </c>
      <c r="J108" s="158" t="str">
        <f>IF(【入力シート】!Q100="無",IF(①【入力】別紙_職員一覧!J106="","",①【入力】別紙_職員一覧!J106),IF('②【入力】別紙_職員一覧（変更）'!J106="","",'②【入力】別紙_職員一覧（変更）'!J106))</f>
        <v/>
      </c>
      <c r="K108" s="159" t="str">
        <f>IF(【入力シート】!R100="無",IF(①【入力】別紙_職員一覧!K106="","",①【入力】別紙_職員一覧!K106),IF('②【入力】別紙_職員一覧（変更）'!K106="","",'②【入力】別紙_職員一覧（変更）'!K106))</f>
        <v/>
      </c>
      <c r="L108" s="46" t="str">
        <f>IF(【入力シート】!S100="無",IF(①【入力】別紙_職員一覧!L106="","",①【入力】別紙_職員一覧!L106),IF('②【入力】別紙_職員一覧（変更）'!L106="","",'②【入力】別紙_職員一覧（変更）'!L106))</f>
        <v/>
      </c>
      <c r="M108" s="160" t="str">
        <f>IF(【入力シート】!T100="無",IF(①【入力】別紙_職員一覧!M106="","",①【入力】別紙_職員一覧!M106),IF('②【入力】別紙_職員一覧（変更）'!M106="","",'②【入力】別紙_職員一覧（変更）'!M106))</f>
        <v/>
      </c>
      <c r="N108" s="161" t="str">
        <f>IF(【入力シート】!U100="無",IF(①【入力】別紙_職員一覧!N106="","",①【入力】別紙_職員一覧!N106),IF('②【入力】別紙_職員一覧（変更）'!N106="","",'②【入力】別紙_職員一覧（変更）'!N106))</f>
        <v/>
      </c>
      <c r="O108" s="161" t="str">
        <f>IF(【入力シート】!V100="無",IF(①【入力】別紙_職員一覧!O106="","",①【入力】別紙_職員一覧!O106),IF('②【入力】別紙_職員一覧（変更）'!O106="","",'②【入力】別紙_職員一覧（変更）'!O106))</f>
        <v/>
      </c>
      <c r="P108" s="161" t="str">
        <f>IF(【入力シート】!W100="無",IF(①【入力】別紙_職員一覧!P106="","",①【入力】別紙_職員一覧!P106),IF('②【入力】別紙_職員一覧（変更）'!P106="","",'②【入力】別紙_職員一覧（変更）'!P106))</f>
        <v/>
      </c>
      <c r="Q108" s="160" t="str">
        <f>IF(【入力シート】!X100="無",IF(①【入力】別紙_職員一覧!Q106="","",①【入力】別紙_職員一覧!Q106),IF('②【入力】別紙_職員一覧（変更）'!Q106="","",'②【入力】別紙_職員一覧（変更）'!Q106))</f>
        <v/>
      </c>
      <c r="R108" s="162"/>
      <c r="U108" s="62"/>
    </row>
    <row r="109" spans="1:24" ht="18" customHeight="1">
      <c r="A109" s="45">
        <v>95</v>
      </c>
      <c r="B109" s="45" t="str">
        <f t="shared" si="1"/>
        <v/>
      </c>
      <c r="C109" s="46" t="str">
        <f>IF(【入力シート】!J101="無",IF(①【入力】別紙_職員一覧!C107="","",①【入力】別紙_職員一覧!C107),IF('②【入力】別紙_職員一覧（変更）'!C107="","",'②【入力】別紙_職員一覧（変更）'!C107))</f>
        <v/>
      </c>
      <c r="D109" s="46" t="str">
        <f>IF(【入力シート】!K101="無",IF(①【入力】別紙_職員一覧!D107="","",①【入力】別紙_職員一覧!D107),IF('②【入力】別紙_職員一覧（変更）'!D107="","",'②【入力】別紙_職員一覧（変更）'!D107))</f>
        <v/>
      </c>
      <c r="E109" s="46" t="str">
        <f>IF(【入力シート】!L101="無",IF(①【入力】別紙_職員一覧!E107="","",①【入力】別紙_職員一覧!E107),IF('②【入力】別紙_職員一覧（変更）'!E107="","",'②【入力】別紙_職員一覧（変更）'!E107))</f>
        <v/>
      </c>
      <c r="F109" s="46" t="str">
        <f>IF(【入力シート】!M101="無",IF(①【入力】別紙_職員一覧!F107="","",①【入力】別紙_職員一覧!F107),IF('②【入力】別紙_職員一覧（変更）'!F107="","",'②【入力】別紙_職員一覧（変更）'!F107))</f>
        <v/>
      </c>
      <c r="G109" s="156" t="str">
        <f>IF(【入力シート】!N101="無",IF(①【入力】別紙_職員一覧!G107="","",①【入力】別紙_職員一覧!G107),IF('②【入力】別紙_職員一覧（変更）'!G107="","",'②【入力】別紙_職員一覧（変更）'!G107))</f>
        <v/>
      </c>
      <c r="H109" s="156" t="str">
        <f>IF(【入力シート】!O101="無",IF(①【入力】別紙_職員一覧!H107="","",①【入力】別紙_職員一覧!H107),IF('②【入力】別紙_職員一覧（変更）'!H107="","",'②【入力】別紙_職員一覧（変更）'!H107))</f>
        <v/>
      </c>
      <c r="I109" s="157" t="str">
        <f>IF(【入力シート】!P101="無",IF(①【入力】別紙_職員一覧!I107="","",①【入力】別紙_職員一覧!I107),IF('②【入力】別紙_職員一覧（変更）'!I107="","",'②【入力】別紙_職員一覧（変更）'!I107))</f>
        <v/>
      </c>
      <c r="J109" s="158" t="str">
        <f>IF(【入力シート】!Q101="無",IF(①【入力】別紙_職員一覧!J107="","",①【入力】別紙_職員一覧!J107),IF('②【入力】別紙_職員一覧（変更）'!J107="","",'②【入力】別紙_職員一覧（変更）'!J107))</f>
        <v/>
      </c>
      <c r="K109" s="159" t="str">
        <f>IF(【入力シート】!R101="無",IF(①【入力】別紙_職員一覧!K107="","",①【入力】別紙_職員一覧!K107),IF('②【入力】別紙_職員一覧（変更）'!K107="","",'②【入力】別紙_職員一覧（変更）'!K107))</f>
        <v/>
      </c>
      <c r="L109" s="46" t="str">
        <f>IF(【入力シート】!S101="無",IF(①【入力】別紙_職員一覧!L107="","",①【入力】別紙_職員一覧!L107),IF('②【入力】別紙_職員一覧（変更）'!L107="","",'②【入力】別紙_職員一覧（変更）'!L107))</f>
        <v/>
      </c>
      <c r="M109" s="160" t="str">
        <f>IF(【入力シート】!T101="無",IF(①【入力】別紙_職員一覧!M107="","",①【入力】別紙_職員一覧!M107),IF('②【入力】別紙_職員一覧（変更）'!M107="","",'②【入力】別紙_職員一覧（変更）'!M107))</f>
        <v/>
      </c>
      <c r="N109" s="161" t="str">
        <f>IF(【入力シート】!U101="無",IF(①【入力】別紙_職員一覧!N107="","",①【入力】別紙_職員一覧!N107),IF('②【入力】別紙_職員一覧（変更）'!N107="","",'②【入力】別紙_職員一覧（変更）'!N107))</f>
        <v/>
      </c>
      <c r="O109" s="161" t="str">
        <f>IF(【入力シート】!V101="無",IF(①【入力】別紙_職員一覧!O107="","",①【入力】別紙_職員一覧!O107),IF('②【入力】別紙_職員一覧（変更）'!O107="","",'②【入力】別紙_職員一覧（変更）'!O107))</f>
        <v/>
      </c>
      <c r="P109" s="161" t="str">
        <f>IF(【入力シート】!W101="無",IF(①【入力】別紙_職員一覧!P107="","",①【入力】別紙_職員一覧!P107),IF('②【入力】別紙_職員一覧（変更）'!P107="","",'②【入力】別紙_職員一覧（変更）'!P107))</f>
        <v/>
      </c>
      <c r="Q109" s="160" t="str">
        <f>IF(【入力シート】!X101="無",IF(①【入力】別紙_職員一覧!Q107="","",①【入力】別紙_職員一覧!Q107),IF('②【入力】別紙_職員一覧（変更）'!Q107="","",'②【入力】別紙_職員一覧（変更）'!Q107))</f>
        <v/>
      </c>
      <c r="R109" s="162"/>
      <c r="U109" s="62"/>
    </row>
    <row r="110" spans="1:24" ht="18" customHeight="1">
      <c r="A110" s="45">
        <v>96</v>
      </c>
      <c r="B110" s="45" t="str">
        <f t="shared" si="1"/>
        <v/>
      </c>
      <c r="C110" s="46" t="str">
        <f>IF(【入力シート】!J102="無",IF(①【入力】別紙_職員一覧!C108="","",①【入力】別紙_職員一覧!C108),IF('②【入力】別紙_職員一覧（変更）'!C108="","",'②【入力】別紙_職員一覧（変更）'!C108))</f>
        <v/>
      </c>
      <c r="D110" s="46" t="str">
        <f>IF(【入力シート】!K102="無",IF(①【入力】別紙_職員一覧!D108="","",①【入力】別紙_職員一覧!D108),IF('②【入力】別紙_職員一覧（変更）'!D108="","",'②【入力】別紙_職員一覧（変更）'!D108))</f>
        <v/>
      </c>
      <c r="E110" s="46" t="str">
        <f>IF(【入力シート】!L102="無",IF(①【入力】別紙_職員一覧!E108="","",①【入力】別紙_職員一覧!E108),IF('②【入力】別紙_職員一覧（変更）'!E108="","",'②【入力】別紙_職員一覧（変更）'!E108))</f>
        <v/>
      </c>
      <c r="F110" s="46" t="str">
        <f>IF(【入力シート】!M102="無",IF(①【入力】別紙_職員一覧!F108="","",①【入力】別紙_職員一覧!F108),IF('②【入力】別紙_職員一覧（変更）'!F108="","",'②【入力】別紙_職員一覧（変更）'!F108))</f>
        <v/>
      </c>
      <c r="G110" s="156" t="str">
        <f>IF(【入力シート】!N102="無",IF(①【入力】別紙_職員一覧!G108="","",①【入力】別紙_職員一覧!G108),IF('②【入力】別紙_職員一覧（変更）'!G108="","",'②【入力】別紙_職員一覧（変更）'!G108))</f>
        <v/>
      </c>
      <c r="H110" s="156" t="str">
        <f>IF(【入力シート】!O102="無",IF(①【入力】別紙_職員一覧!H108="","",①【入力】別紙_職員一覧!H108),IF('②【入力】別紙_職員一覧（変更）'!H108="","",'②【入力】別紙_職員一覧（変更）'!H108))</f>
        <v/>
      </c>
      <c r="I110" s="157" t="str">
        <f>IF(【入力シート】!P102="無",IF(①【入力】別紙_職員一覧!I108="","",①【入力】別紙_職員一覧!I108),IF('②【入力】別紙_職員一覧（変更）'!I108="","",'②【入力】別紙_職員一覧（変更）'!I108))</f>
        <v/>
      </c>
      <c r="J110" s="158" t="str">
        <f>IF(【入力シート】!Q102="無",IF(①【入力】別紙_職員一覧!J108="","",①【入力】別紙_職員一覧!J108),IF('②【入力】別紙_職員一覧（変更）'!J108="","",'②【入力】別紙_職員一覧（変更）'!J108))</f>
        <v/>
      </c>
      <c r="K110" s="159" t="str">
        <f>IF(【入力シート】!R102="無",IF(①【入力】別紙_職員一覧!K108="","",①【入力】別紙_職員一覧!K108),IF('②【入力】別紙_職員一覧（変更）'!K108="","",'②【入力】別紙_職員一覧（変更）'!K108))</f>
        <v/>
      </c>
      <c r="L110" s="46" t="str">
        <f>IF(【入力シート】!S102="無",IF(①【入力】別紙_職員一覧!L108="","",①【入力】別紙_職員一覧!L108),IF('②【入力】別紙_職員一覧（変更）'!L108="","",'②【入力】別紙_職員一覧（変更）'!L108))</f>
        <v/>
      </c>
      <c r="M110" s="160" t="str">
        <f>IF(【入力シート】!T102="無",IF(①【入力】別紙_職員一覧!M108="","",①【入力】別紙_職員一覧!M108),IF('②【入力】別紙_職員一覧（変更）'!M108="","",'②【入力】別紙_職員一覧（変更）'!M108))</f>
        <v/>
      </c>
      <c r="N110" s="161" t="str">
        <f>IF(【入力シート】!U102="無",IF(①【入力】別紙_職員一覧!N108="","",①【入力】別紙_職員一覧!N108),IF('②【入力】別紙_職員一覧（変更）'!N108="","",'②【入力】別紙_職員一覧（変更）'!N108))</f>
        <v/>
      </c>
      <c r="O110" s="161" t="str">
        <f>IF(【入力シート】!V102="無",IF(①【入力】別紙_職員一覧!O108="","",①【入力】別紙_職員一覧!O108),IF('②【入力】別紙_職員一覧（変更）'!O108="","",'②【入力】別紙_職員一覧（変更）'!O108))</f>
        <v/>
      </c>
      <c r="P110" s="161" t="str">
        <f>IF(【入力シート】!W102="無",IF(①【入力】別紙_職員一覧!P108="","",①【入力】別紙_職員一覧!P108),IF('②【入力】別紙_職員一覧（変更）'!P108="","",'②【入力】別紙_職員一覧（変更）'!P108))</f>
        <v/>
      </c>
      <c r="Q110" s="160" t="str">
        <f>IF(【入力シート】!X102="無",IF(①【入力】別紙_職員一覧!Q108="","",①【入力】別紙_職員一覧!Q108),IF('②【入力】別紙_職員一覧（変更）'!Q108="","",'②【入力】別紙_職員一覧（変更）'!Q108))</f>
        <v/>
      </c>
      <c r="R110" s="162"/>
      <c r="U110" s="62"/>
    </row>
    <row r="111" spans="1:24" ht="18" customHeight="1">
      <c r="A111" s="45">
        <v>97</v>
      </c>
      <c r="B111" s="45" t="str">
        <f t="shared" si="1"/>
        <v/>
      </c>
      <c r="C111" s="46" t="str">
        <f>IF(【入力シート】!J103="無",IF(①【入力】別紙_職員一覧!C109="","",①【入力】別紙_職員一覧!C109),IF('②【入力】別紙_職員一覧（変更）'!C109="","",'②【入力】別紙_職員一覧（変更）'!C109))</f>
        <v/>
      </c>
      <c r="D111" s="46" t="str">
        <f>IF(【入力シート】!K103="無",IF(①【入力】別紙_職員一覧!D109="","",①【入力】別紙_職員一覧!D109),IF('②【入力】別紙_職員一覧（変更）'!D109="","",'②【入力】別紙_職員一覧（変更）'!D109))</f>
        <v/>
      </c>
      <c r="E111" s="46" t="str">
        <f>IF(【入力シート】!L103="無",IF(①【入力】別紙_職員一覧!E109="","",①【入力】別紙_職員一覧!E109),IF('②【入力】別紙_職員一覧（変更）'!E109="","",'②【入力】別紙_職員一覧（変更）'!E109))</f>
        <v/>
      </c>
      <c r="F111" s="46" t="str">
        <f>IF(【入力シート】!M103="無",IF(①【入力】別紙_職員一覧!F109="","",①【入力】別紙_職員一覧!F109),IF('②【入力】別紙_職員一覧（変更）'!F109="","",'②【入力】別紙_職員一覧（変更）'!F109))</f>
        <v/>
      </c>
      <c r="G111" s="156" t="str">
        <f>IF(【入力シート】!N103="無",IF(①【入力】別紙_職員一覧!G109="","",①【入力】別紙_職員一覧!G109),IF('②【入力】別紙_職員一覧（変更）'!G109="","",'②【入力】別紙_職員一覧（変更）'!G109))</f>
        <v/>
      </c>
      <c r="H111" s="156" t="str">
        <f>IF(【入力シート】!O103="無",IF(①【入力】別紙_職員一覧!H109="","",①【入力】別紙_職員一覧!H109),IF('②【入力】別紙_職員一覧（変更）'!H109="","",'②【入力】別紙_職員一覧（変更）'!H109))</f>
        <v/>
      </c>
      <c r="I111" s="157" t="str">
        <f>IF(【入力シート】!P103="無",IF(①【入力】別紙_職員一覧!I109="","",①【入力】別紙_職員一覧!I109),IF('②【入力】別紙_職員一覧（変更）'!I109="","",'②【入力】別紙_職員一覧（変更）'!I109))</f>
        <v/>
      </c>
      <c r="J111" s="158" t="str">
        <f>IF(【入力シート】!Q103="無",IF(①【入力】別紙_職員一覧!J109="","",①【入力】別紙_職員一覧!J109),IF('②【入力】別紙_職員一覧（変更）'!J109="","",'②【入力】別紙_職員一覧（変更）'!J109))</f>
        <v/>
      </c>
      <c r="K111" s="159" t="str">
        <f>IF(【入力シート】!R103="無",IF(①【入力】別紙_職員一覧!K109="","",①【入力】別紙_職員一覧!K109),IF('②【入力】別紙_職員一覧（変更）'!K109="","",'②【入力】別紙_職員一覧（変更）'!K109))</f>
        <v/>
      </c>
      <c r="L111" s="46" t="str">
        <f>IF(【入力シート】!S103="無",IF(①【入力】別紙_職員一覧!L109="","",①【入力】別紙_職員一覧!L109),IF('②【入力】別紙_職員一覧（変更）'!L109="","",'②【入力】別紙_職員一覧（変更）'!L109))</f>
        <v/>
      </c>
      <c r="M111" s="160" t="str">
        <f>IF(【入力シート】!T103="無",IF(①【入力】別紙_職員一覧!M109="","",①【入力】別紙_職員一覧!M109),IF('②【入力】別紙_職員一覧（変更）'!M109="","",'②【入力】別紙_職員一覧（変更）'!M109))</f>
        <v/>
      </c>
      <c r="N111" s="161" t="str">
        <f>IF(【入力シート】!U103="無",IF(①【入力】別紙_職員一覧!N109="","",①【入力】別紙_職員一覧!N109),IF('②【入力】別紙_職員一覧（変更）'!N109="","",'②【入力】別紙_職員一覧（変更）'!N109))</f>
        <v/>
      </c>
      <c r="O111" s="161" t="str">
        <f>IF(【入力シート】!V103="無",IF(①【入力】別紙_職員一覧!O109="","",①【入力】別紙_職員一覧!O109),IF('②【入力】別紙_職員一覧（変更）'!O109="","",'②【入力】別紙_職員一覧（変更）'!O109))</f>
        <v/>
      </c>
      <c r="P111" s="161" t="str">
        <f>IF(【入力シート】!W103="無",IF(①【入力】別紙_職員一覧!P109="","",①【入力】別紙_職員一覧!P109),IF('②【入力】別紙_職員一覧（変更）'!P109="","",'②【入力】別紙_職員一覧（変更）'!P109))</f>
        <v/>
      </c>
      <c r="Q111" s="160" t="str">
        <f>IF(【入力シート】!X103="無",IF(①【入力】別紙_職員一覧!Q109="","",①【入力】別紙_職員一覧!Q109),IF('②【入力】別紙_職員一覧（変更）'!Q109="","",'②【入力】別紙_職員一覧（変更）'!Q109))</f>
        <v/>
      </c>
      <c r="R111" s="162"/>
      <c r="U111" s="62"/>
    </row>
    <row r="112" spans="1:24" ht="18" customHeight="1">
      <c r="A112" s="45">
        <v>98</v>
      </c>
      <c r="B112" s="45" t="str">
        <f t="shared" si="1"/>
        <v/>
      </c>
      <c r="C112" s="46" t="str">
        <f>IF(【入力シート】!J104="無",IF(①【入力】別紙_職員一覧!C110="","",①【入力】別紙_職員一覧!C110),IF('②【入力】別紙_職員一覧（変更）'!C110="","",'②【入力】別紙_職員一覧（変更）'!C110))</f>
        <v/>
      </c>
      <c r="D112" s="46" t="str">
        <f>IF(【入力シート】!K104="無",IF(①【入力】別紙_職員一覧!D110="","",①【入力】別紙_職員一覧!D110),IF('②【入力】別紙_職員一覧（変更）'!D110="","",'②【入力】別紙_職員一覧（変更）'!D110))</f>
        <v/>
      </c>
      <c r="E112" s="46" t="str">
        <f>IF(【入力シート】!L104="無",IF(①【入力】別紙_職員一覧!E110="","",①【入力】別紙_職員一覧!E110),IF('②【入力】別紙_職員一覧（変更）'!E110="","",'②【入力】別紙_職員一覧（変更）'!E110))</f>
        <v/>
      </c>
      <c r="F112" s="46" t="str">
        <f>IF(【入力シート】!M104="無",IF(①【入力】別紙_職員一覧!F110="","",①【入力】別紙_職員一覧!F110),IF('②【入力】別紙_職員一覧（変更）'!F110="","",'②【入力】別紙_職員一覧（変更）'!F110))</f>
        <v/>
      </c>
      <c r="G112" s="156" t="str">
        <f>IF(【入力シート】!N104="無",IF(①【入力】別紙_職員一覧!G110="","",①【入力】別紙_職員一覧!G110),IF('②【入力】別紙_職員一覧（変更）'!G110="","",'②【入力】別紙_職員一覧（変更）'!G110))</f>
        <v/>
      </c>
      <c r="H112" s="156" t="str">
        <f>IF(【入力シート】!O104="無",IF(①【入力】別紙_職員一覧!H110="","",①【入力】別紙_職員一覧!H110),IF('②【入力】別紙_職員一覧（変更）'!H110="","",'②【入力】別紙_職員一覧（変更）'!H110))</f>
        <v/>
      </c>
      <c r="I112" s="157" t="str">
        <f>IF(【入力シート】!P104="無",IF(①【入力】別紙_職員一覧!I110="","",①【入力】別紙_職員一覧!I110),IF('②【入力】別紙_職員一覧（変更）'!I110="","",'②【入力】別紙_職員一覧（変更）'!I110))</f>
        <v/>
      </c>
      <c r="J112" s="158" t="str">
        <f>IF(【入力シート】!Q104="無",IF(①【入力】別紙_職員一覧!J110="","",①【入力】別紙_職員一覧!J110),IF('②【入力】別紙_職員一覧（変更）'!J110="","",'②【入力】別紙_職員一覧（変更）'!J110))</f>
        <v/>
      </c>
      <c r="K112" s="159" t="str">
        <f>IF(【入力シート】!R104="無",IF(①【入力】別紙_職員一覧!K110="","",①【入力】別紙_職員一覧!K110),IF('②【入力】別紙_職員一覧（変更）'!K110="","",'②【入力】別紙_職員一覧（変更）'!K110))</f>
        <v/>
      </c>
      <c r="L112" s="46" t="str">
        <f>IF(【入力シート】!S104="無",IF(①【入力】別紙_職員一覧!L110="","",①【入力】別紙_職員一覧!L110),IF('②【入力】別紙_職員一覧（変更）'!L110="","",'②【入力】別紙_職員一覧（変更）'!L110))</f>
        <v/>
      </c>
      <c r="M112" s="160" t="str">
        <f>IF(【入力シート】!T104="無",IF(①【入力】別紙_職員一覧!M110="","",①【入力】別紙_職員一覧!M110),IF('②【入力】別紙_職員一覧（変更）'!M110="","",'②【入力】別紙_職員一覧（変更）'!M110))</f>
        <v/>
      </c>
      <c r="N112" s="161" t="str">
        <f>IF(【入力シート】!U104="無",IF(①【入力】別紙_職員一覧!N110="","",①【入力】別紙_職員一覧!N110),IF('②【入力】別紙_職員一覧（変更）'!N110="","",'②【入力】別紙_職員一覧（変更）'!N110))</f>
        <v/>
      </c>
      <c r="O112" s="161" t="str">
        <f>IF(【入力シート】!V104="無",IF(①【入力】別紙_職員一覧!O110="","",①【入力】別紙_職員一覧!O110),IF('②【入力】別紙_職員一覧（変更）'!O110="","",'②【入力】別紙_職員一覧（変更）'!O110))</f>
        <v/>
      </c>
      <c r="P112" s="161" t="str">
        <f>IF(【入力シート】!W104="無",IF(①【入力】別紙_職員一覧!P110="","",①【入力】別紙_職員一覧!P110),IF('②【入力】別紙_職員一覧（変更）'!P110="","",'②【入力】別紙_職員一覧（変更）'!P110))</f>
        <v/>
      </c>
      <c r="Q112" s="160" t="str">
        <f>IF(【入力シート】!X104="無",IF(①【入力】別紙_職員一覧!Q110="","",①【入力】別紙_職員一覧!Q110),IF('②【入力】別紙_職員一覧（変更）'!Q110="","",'②【入力】別紙_職員一覧（変更）'!Q110))</f>
        <v/>
      </c>
      <c r="R112" s="162"/>
      <c r="U112" s="62"/>
    </row>
    <row r="113" spans="1:21" ht="18" customHeight="1">
      <c r="A113" s="45">
        <v>99</v>
      </c>
      <c r="B113" s="45" t="str">
        <f t="shared" si="1"/>
        <v/>
      </c>
      <c r="C113" s="46" t="str">
        <f>IF(【入力シート】!J105="無",IF(①【入力】別紙_職員一覧!C111="","",①【入力】別紙_職員一覧!C111),IF('②【入力】別紙_職員一覧（変更）'!C111="","",'②【入力】別紙_職員一覧（変更）'!C111))</f>
        <v/>
      </c>
      <c r="D113" s="46" t="str">
        <f>IF(【入力シート】!K105="無",IF(①【入力】別紙_職員一覧!D111="","",①【入力】別紙_職員一覧!D111),IF('②【入力】別紙_職員一覧（変更）'!D111="","",'②【入力】別紙_職員一覧（変更）'!D111))</f>
        <v/>
      </c>
      <c r="E113" s="46" t="str">
        <f>IF(【入力シート】!L105="無",IF(①【入力】別紙_職員一覧!E111="","",①【入力】別紙_職員一覧!E111),IF('②【入力】別紙_職員一覧（変更）'!E111="","",'②【入力】別紙_職員一覧（変更）'!E111))</f>
        <v/>
      </c>
      <c r="F113" s="46" t="str">
        <f>IF(【入力シート】!M105="無",IF(①【入力】別紙_職員一覧!F111="","",①【入力】別紙_職員一覧!F111),IF('②【入力】別紙_職員一覧（変更）'!F111="","",'②【入力】別紙_職員一覧（変更）'!F111))</f>
        <v/>
      </c>
      <c r="G113" s="156" t="str">
        <f>IF(【入力シート】!N105="無",IF(①【入力】別紙_職員一覧!G111="","",①【入力】別紙_職員一覧!G111),IF('②【入力】別紙_職員一覧（変更）'!G111="","",'②【入力】別紙_職員一覧（変更）'!G111))</f>
        <v/>
      </c>
      <c r="H113" s="156" t="str">
        <f>IF(【入力シート】!O105="無",IF(①【入力】別紙_職員一覧!H111="","",①【入力】別紙_職員一覧!H111),IF('②【入力】別紙_職員一覧（変更）'!H111="","",'②【入力】別紙_職員一覧（変更）'!H111))</f>
        <v/>
      </c>
      <c r="I113" s="157" t="str">
        <f>IF(【入力シート】!P105="無",IF(①【入力】別紙_職員一覧!I111="","",①【入力】別紙_職員一覧!I111),IF('②【入力】別紙_職員一覧（変更）'!I111="","",'②【入力】別紙_職員一覧（変更）'!I111))</f>
        <v/>
      </c>
      <c r="J113" s="158" t="str">
        <f>IF(【入力シート】!Q105="無",IF(①【入力】別紙_職員一覧!J111="","",①【入力】別紙_職員一覧!J111),IF('②【入力】別紙_職員一覧（変更）'!J111="","",'②【入力】別紙_職員一覧（変更）'!J111))</f>
        <v/>
      </c>
      <c r="K113" s="159" t="str">
        <f>IF(【入力シート】!R105="無",IF(①【入力】別紙_職員一覧!K111="","",①【入力】別紙_職員一覧!K111),IF('②【入力】別紙_職員一覧（変更）'!K111="","",'②【入力】別紙_職員一覧（変更）'!K111))</f>
        <v/>
      </c>
      <c r="L113" s="46" t="str">
        <f>IF(【入力シート】!S105="無",IF(①【入力】別紙_職員一覧!L111="","",①【入力】別紙_職員一覧!L111),IF('②【入力】別紙_職員一覧（変更）'!L111="","",'②【入力】別紙_職員一覧（変更）'!L111))</f>
        <v/>
      </c>
      <c r="M113" s="160" t="str">
        <f>IF(【入力シート】!T105="無",IF(①【入力】別紙_職員一覧!M111="","",①【入力】別紙_職員一覧!M111),IF('②【入力】別紙_職員一覧（変更）'!M111="","",'②【入力】別紙_職員一覧（変更）'!M111))</f>
        <v/>
      </c>
      <c r="N113" s="161" t="str">
        <f>IF(【入力シート】!U105="無",IF(①【入力】別紙_職員一覧!N111="","",①【入力】別紙_職員一覧!N111),IF('②【入力】別紙_職員一覧（変更）'!N111="","",'②【入力】別紙_職員一覧（変更）'!N111))</f>
        <v/>
      </c>
      <c r="O113" s="161" t="str">
        <f>IF(【入力シート】!V105="無",IF(①【入力】別紙_職員一覧!O111="","",①【入力】別紙_職員一覧!O111),IF('②【入力】別紙_職員一覧（変更）'!O111="","",'②【入力】別紙_職員一覧（変更）'!O111))</f>
        <v/>
      </c>
      <c r="P113" s="161" t="str">
        <f>IF(【入力シート】!W105="無",IF(①【入力】別紙_職員一覧!P111="","",①【入力】別紙_職員一覧!P111),IF('②【入力】別紙_職員一覧（変更）'!P111="","",'②【入力】別紙_職員一覧（変更）'!P111))</f>
        <v/>
      </c>
      <c r="Q113" s="160" t="str">
        <f>IF(【入力シート】!X105="無",IF(①【入力】別紙_職員一覧!Q111="","",①【入力】別紙_職員一覧!Q111),IF('②【入力】別紙_職員一覧（変更）'!Q111="","",'②【入力】別紙_職員一覧（変更）'!Q111))</f>
        <v/>
      </c>
      <c r="R113" s="162"/>
      <c r="U113" s="62"/>
    </row>
    <row r="114" spans="1:21" ht="18" customHeight="1">
      <c r="A114" s="45">
        <v>100</v>
      </c>
      <c r="B114" s="45" t="str">
        <f t="shared" si="1"/>
        <v/>
      </c>
      <c r="C114" s="46" t="str">
        <f>IF(【入力シート】!J106="無",IF(①【入力】別紙_職員一覧!C112="","",①【入力】別紙_職員一覧!C112),IF('②【入力】別紙_職員一覧（変更）'!C112="","",'②【入力】別紙_職員一覧（変更）'!C112))</f>
        <v/>
      </c>
      <c r="D114" s="46" t="str">
        <f>IF(【入力シート】!K106="無",IF(①【入力】別紙_職員一覧!D112="","",①【入力】別紙_職員一覧!D112),IF('②【入力】別紙_職員一覧（変更）'!D112="","",'②【入力】別紙_職員一覧（変更）'!D112))</f>
        <v/>
      </c>
      <c r="E114" s="46" t="str">
        <f>IF(【入力シート】!L106="無",IF(①【入力】別紙_職員一覧!E112="","",①【入力】別紙_職員一覧!E112),IF('②【入力】別紙_職員一覧（変更）'!E112="","",'②【入力】別紙_職員一覧（変更）'!E112))</f>
        <v/>
      </c>
      <c r="F114" s="46" t="str">
        <f>IF(【入力シート】!M106="無",IF(①【入力】別紙_職員一覧!F112="","",①【入力】別紙_職員一覧!F112),IF('②【入力】別紙_職員一覧（変更）'!F112="","",'②【入力】別紙_職員一覧（変更）'!F112))</f>
        <v/>
      </c>
      <c r="G114" s="156" t="str">
        <f>IF(【入力シート】!N106="無",IF(①【入力】別紙_職員一覧!G112="","",①【入力】別紙_職員一覧!G112),IF('②【入力】別紙_職員一覧（変更）'!G112="","",'②【入力】別紙_職員一覧（変更）'!G112))</f>
        <v/>
      </c>
      <c r="H114" s="156" t="str">
        <f>IF(【入力シート】!O106="無",IF(①【入力】別紙_職員一覧!H112="","",①【入力】別紙_職員一覧!H112),IF('②【入力】別紙_職員一覧（変更）'!H112="","",'②【入力】別紙_職員一覧（変更）'!H112))</f>
        <v/>
      </c>
      <c r="I114" s="157" t="str">
        <f>IF(【入力シート】!P106="無",IF(①【入力】別紙_職員一覧!I112="","",①【入力】別紙_職員一覧!I112),IF('②【入力】別紙_職員一覧（変更）'!I112="","",'②【入力】別紙_職員一覧（変更）'!I112))</f>
        <v/>
      </c>
      <c r="J114" s="158" t="str">
        <f>IF(【入力シート】!Q106="無",IF(①【入力】別紙_職員一覧!J112="","",①【入力】別紙_職員一覧!J112),IF('②【入力】別紙_職員一覧（変更）'!J112="","",'②【入力】別紙_職員一覧（変更）'!J112))</f>
        <v/>
      </c>
      <c r="K114" s="159" t="str">
        <f>IF(【入力シート】!R106="無",IF(①【入力】別紙_職員一覧!K112="","",①【入力】別紙_職員一覧!K112),IF('②【入力】別紙_職員一覧（変更）'!K112="","",'②【入力】別紙_職員一覧（変更）'!K112))</f>
        <v/>
      </c>
      <c r="L114" s="46" t="str">
        <f>IF(【入力シート】!S106="無",IF(①【入力】別紙_職員一覧!L112="","",①【入力】別紙_職員一覧!L112),IF('②【入力】別紙_職員一覧（変更）'!L112="","",'②【入力】別紙_職員一覧（変更）'!L112))</f>
        <v/>
      </c>
      <c r="M114" s="160" t="str">
        <f>IF(【入力シート】!T106="無",IF(①【入力】別紙_職員一覧!M112="","",①【入力】別紙_職員一覧!M112),IF('②【入力】別紙_職員一覧（変更）'!M112="","",'②【入力】別紙_職員一覧（変更）'!M112))</f>
        <v/>
      </c>
      <c r="N114" s="161" t="str">
        <f>IF(【入力シート】!U106="無",IF(①【入力】別紙_職員一覧!N112="","",①【入力】別紙_職員一覧!N112),IF('②【入力】別紙_職員一覧（変更）'!N112="","",'②【入力】別紙_職員一覧（変更）'!N112))</f>
        <v/>
      </c>
      <c r="O114" s="161" t="str">
        <f>IF(【入力シート】!V106="無",IF(①【入力】別紙_職員一覧!O112="","",①【入力】別紙_職員一覧!O112),IF('②【入力】別紙_職員一覧（変更）'!O112="","",'②【入力】別紙_職員一覧（変更）'!O112))</f>
        <v/>
      </c>
      <c r="P114" s="161" t="str">
        <f>IF(【入力シート】!W106="無",IF(①【入力】別紙_職員一覧!P112="","",①【入力】別紙_職員一覧!P112),IF('②【入力】別紙_職員一覧（変更）'!P112="","",'②【入力】別紙_職員一覧（変更）'!P112))</f>
        <v/>
      </c>
      <c r="Q114" s="160" t="str">
        <f>IF(【入力シート】!X106="無",IF(①【入力】別紙_職員一覧!Q112="","",①【入力】別紙_職員一覧!Q112),IF('②【入力】別紙_職員一覧（変更）'!Q112="","",'②【入力】別紙_職員一覧（変更）'!Q112))</f>
        <v/>
      </c>
      <c r="R114" s="162"/>
      <c r="U114" s="62"/>
    </row>
    <row r="115" spans="1:21" ht="18" customHeight="1">
      <c r="A115" s="45">
        <v>101</v>
      </c>
      <c r="C115" s="46" t="str">
        <f>IF(【入力シート】!J107="無",IF(①【入力】別紙_職員一覧!C113="","",①【入力】別紙_職員一覧!C113),IF('②【入力】別紙_職員一覧（変更）'!C113="","",'②【入力】別紙_職員一覧（変更）'!C113))</f>
        <v/>
      </c>
      <c r="D115" s="46" t="str">
        <f>IF(【入力シート】!K107="無",IF(①【入力】別紙_職員一覧!D113="","",①【入力】別紙_職員一覧!D113),IF('②【入力】別紙_職員一覧（変更）'!D113="","",'②【入力】別紙_職員一覧（変更）'!D113))</f>
        <v/>
      </c>
      <c r="E115" s="46" t="str">
        <f>IF(【入力シート】!L107="無",IF(①【入力】別紙_職員一覧!E113="","",①【入力】別紙_職員一覧!E113),IF('②【入力】別紙_職員一覧（変更）'!E113="","",'②【入力】別紙_職員一覧（変更）'!E113))</f>
        <v/>
      </c>
      <c r="F115" s="46" t="str">
        <f>IF(【入力シート】!M107="無",IF(①【入力】別紙_職員一覧!F113="","",①【入力】別紙_職員一覧!F113),IF('②【入力】別紙_職員一覧（変更）'!F113="","",'②【入力】別紙_職員一覧（変更）'!F113))</f>
        <v/>
      </c>
      <c r="G115" s="156" t="str">
        <f>IF(【入力シート】!N107="無",IF(①【入力】別紙_職員一覧!G113="","",①【入力】別紙_職員一覧!G113),IF('②【入力】別紙_職員一覧（変更）'!G113="","",'②【入力】別紙_職員一覧（変更）'!G113))</f>
        <v/>
      </c>
      <c r="H115" s="156" t="str">
        <f>IF(【入力シート】!O107="無",IF(①【入力】別紙_職員一覧!H113="","",①【入力】別紙_職員一覧!H113),IF('②【入力】別紙_職員一覧（変更）'!H113="","",'②【入力】別紙_職員一覧（変更）'!H113))</f>
        <v/>
      </c>
      <c r="I115" s="157" t="str">
        <f>IF(【入力シート】!P107="無",IF(①【入力】別紙_職員一覧!I113="","",①【入力】別紙_職員一覧!I113),IF('②【入力】別紙_職員一覧（変更）'!I113="","",'②【入力】別紙_職員一覧（変更）'!I113))</f>
        <v/>
      </c>
      <c r="J115" s="158" t="str">
        <f>IF(【入力シート】!Q107="無",IF(①【入力】別紙_職員一覧!J113="","",①【入力】別紙_職員一覧!J113),IF('②【入力】別紙_職員一覧（変更）'!J113="","",'②【入力】別紙_職員一覧（変更）'!J113))</f>
        <v/>
      </c>
      <c r="K115" s="159" t="str">
        <f>IF(【入力シート】!R107="無",IF(①【入力】別紙_職員一覧!K113="","",①【入力】別紙_職員一覧!K113),IF('②【入力】別紙_職員一覧（変更）'!K113="","",'②【入力】別紙_職員一覧（変更）'!K113))</f>
        <v/>
      </c>
      <c r="L115" s="46" t="str">
        <f>IF(【入力シート】!S107="無",IF(①【入力】別紙_職員一覧!L113="","",①【入力】別紙_職員一覧!L113),IF('②【入力】別紙_職員一覧（変更）'!L113="","",'②【入力】別紙_職員一覧（変更）'!L113))</f>
        <v/>
      </c>
      <c r="M115" s="160" t="str">
        <f>IF(【入力シート】!T107="無",IF(①【入力】別紙_職員一覧!M113="","",①【入力】別紙_職員一覧!M113),IF('②【入力】別紙_職員一覧（変更）'!M113="","",'②【入力】別紙_職員一覧（変更）'!M113))</f>
        <v/>
      </c>
      <c r="N115" s="161" t="str">
        <f>IF(【入力シート】!U107="無",IF(①【入力】別紙_職員一覧!N113="","",①【入力】別紙_職員一覧!N113),IF('②【入力】別紙_職員一覧（変更）'!N113="","",'②【入力】別紙_職員一覧（変更）'!N113))</f>
        <v/>
      </c>
      <c r="O115" s="161" t="str">
        <f>IF(【入力シート】!V107="無",IF(①【入力】別紙_職員一覧!O113="","",①【入力】別紙_職員一覧!O113),IF('②【入力】別紙_職員一覧（変更）'!O113="","",'②【入力】別紙_職員一覧（変更）'!O113))</f>
        <v/>
      </c>
      <c r="P115" s="161" t="str">
        <f>IF(【入力シート】!W107="無",IF(①【入力】別紙_職員一覧!P113="","",①【入力】別紙_職員一覧!P113),IF('②【入力】別紙_職員一覧（変更）'!P113="","",'②【入力】別紙_職員一覧（変更）'!P113))</f>
        <v/>
      </c>
      <c r="Q115" s="160" t="str">
        <f>IF(【入力シート】!X107="無",IF(①【入力】別紙_職員一覧!Q113="","",①【入力】別紙_職員一覧!Q113),IF('②【入力】別紙_職員一覧（変更）'!Q113="","",'②【入力】別紙_職員一覧（変更）'!Q113))</f>
        <v/>
      </c>
      <c r="R115" s="162"/>
    </row>
    <row r="116" spans="1:21" ht="18" customHeight="1">
      <c r="A116" s="45">
        <v>102</v>
      </c>
      <c r="C116" s="46" t="str">
        <f>IF(【入力シート】!J108="無",IF(①【入力】別紙_職員一覧!C114="","",①【入力】別紙_職員一覧!C114),IF('②【入力】別紙_職員一覧（変更）'!C114="","",'②【入力】別紙_職員一覧（変更）'!C114))</f>
        <v/>
      </c>
      <c r="D116" s="46" t="str">
        <f>IF(【入力シート】!K108="無",IF(①【入力】別紙_職員一覧!D114="","",①【入力】別紙_職員一覧!D114),IF('②【入力】別紙_職員一覧（変更）'!D114="","",'②【入力】別紙_職員一覧（変更）'!D114))</f>
        <v/>
      </c>
      <c r="E116" s="46" t="str">
        <f>IF(【入力シート】!L108="無",IF(①【入力】別紙_職員一覧!E114="","",①【入力】別紙_職員一覧!E114),IF('②【入力】別紙_職員一覧（変更）'!E114="","",'②【入力】別紙_職員一覧（変更）'!E114))</f>
        <v/>
      </c>
      <c r="F116" s="46" t="str">
        <f>IF(【入力シート】!M108="無",IF(①【入力】別紙_職員一覧!F114="","",①【入力】別紙_職員一覧!F114),IF('②【入力】別紙_職員一覧（変更）'!F114="","",'②【入力】別紙_職員一覧（変更）'!F114))</f>
        <v/>
      </c>
      <c r="G116" s="156" t="str">
        <f>IF(【入力シート】!N108="無",IF(①【入力】別紙_職員一覧!G114="","",①【入力】別紙_職員一覧!G114),IF('②【入力】別紙_職員一覧（変更）'!G114="","",'②【入力】別紙_職員一覧（変更）'!G114))</f>
        <v/>
      </c>
      <c r="H116" s="156" t="str">
        <f>IF(【入力シート】!O108="無",IF(①【入力】別紙_職員一覧!H114="","",①【入力】別紙_職員一覧!H114),IF('②【入力】別紙_職員一覧（変更）'!H114="","",'②【入力】別紙_職員一覧（変更）'!H114))</f>
        <v/>
      </c>
      <c r="I116" s="157" t="str">
        <f>IF(【入力シート】!P108="無",IF(①【入力】別紙_職員一覧!I114="","",①【入力】別紙_職員一覧!I114),IF('②【入力】別紙_職員一覧（変更）'!I114="","",'②【入力】別紙_職員一覧（変更）'!I114))</f>
        <v/>
      </c>
      <c r="J116" s="158" t="str">
        <f>IF(【入力シート】!Q108="無",IF(①【入力】別紙_職員一覧!J114="","",①【入力】別紙_職員一覧!J114),IF('②【入力】別紙_職員一覧（変更）'!J114="","",'②【入力】別紙_職員一覧（変更）'!J114))</f>
        <v/>
      </c>
      <c r="K116" s="159" t="str">
        <f>IF(【入力シート】!R108="無",IF(①【入力】別紙_職員一覧!K114="","",①【入力】別紙_職員一覧!K114),IF('②【入力】別紙_職員一覧（変更）'!K114="","",'②【入力】別紙_職員一覧（変更）'!K114))</f>
        <v/>
      </c>
      <c r="L116" s="46" t="str">
        <f>IF(【入力シート】!S108="無",IF(①【入力】別紙_職員一覧!L114="","",①【入力】別紙_職員一覧!L114),IF('②【入力】別紙_職員一覧（変更）'!L114="","",'②【入力】別紙_職員一覧（変更）'!L114))</f>
        <v/>
      </c>
      <c r="M116" s="160" t="str">
        <f>IF(【入力シート】!T108="無",IF(①【入力】別紙_職員一覧!M114="","",①【入力】別紙_職員一覧!M114),IF('②【入力】別紙_職員一覧（変更）'!M114="","",'②【入力】別紙_職員一覧（変更）'!M114))</f>
        <v/>
      </c>
      <c r="N116" s="161" t="str">
        <f>IF(【入力シート】!U108="無",IF(①【入力】別紙_職員一覧!N114="","",①【入力】別紙_職員一覧!N114),IF('②【入力】別紙_職員一覧（変更）'!N114="","",'②【入力】別紙_職員一覧（変更）'!N114))</f>
        <v/>
      </c>
      <c r="O116" s="161" t="str">
        <f>IF(【入力シート】!V108="無",IF(①【入力】別紙_職員一覧!O114="","",①【入力】別紙_職員一覧!O114),IF('②【入力】別紙_職員一覧（変更）'!O114="","",'②【入力】別紙_職員一覧（変更）'!O114))</f>
        <v/>
      </c>
      <c r="P116" s="161" t="str">
        <f>IF(【入力シート】!W108="無",IF(①【入力】別紙_職員一覧!P114="","",①【入力】別紙_職員一覧!P114),IF('②【入力】別紙_職員一覧（変更）'!P114="","",'②【入力】別紙_職員一覧（変更）'!P114))</f>
        <v/>
      </c>
      <c r="Q116" s="160" t="str">
        <f>IF(【入力シート】!X108="無",IF(①【入力】別紙_職員一覧!Q114="","",①【入力】別紙_職員一覧!Q114),IF('②【入力】別紙_職員一覧（変更）'!Q114="","",'②【入力】別紙_職員一覧（変更）'!Q114))</f>
        <v/>
      </c>
      <c r="R116" s="162"/>
    </row>
    <row r="117" spans="1:21" ht="18" customHeight="1">
      <c r="A117" s="45">
        <v>103</v>
      </c>
      <c r="C117" s="46" t="str">
        <f>IF(【入力シート】!J109="無",IF(①【入力】別紙_職員一覧!C115="","",①【入力】別紙_職員一覧!C115),IF('②【入力】別紙_職員一覧（変更）'!C115="","",'②【入力】別紙_職員一覧（変更）'!C115))</f>
        <v/>
      </c>
      <c r="D117" s="46" t="str">
        <f>IF(【入力シート】!K109="無",IF(①【入力】別紙_職員一覧!D115="","",①【入力】別紙_職員一覧!D115),IF('②【入力】別紙_職員一覧（変更）'!D115="","",'②【入力】別紙_職員一覧（変更）'!D115))</f>
        <v/>
      </c>
      <c r="E117" s="46" t="str">
        <f>IF(【入力シート】!L109="無",IF(①【入力】別紙_職員一覧!E115="","",①【入力】別紙_職員一覧!E115),IF('②【入力】別紙_職員一覧（変更）'!E115="","",'②【入力】別紙_職員一覧（変更）'!E115))</f>
        <v/>
      </c>
      <c r="F117" s="46" t="str">
        <f>IF(【入力シート】!M109="無",IF(①【入力】別紙_職員一覧!F115="","",①【入力】別紙_職員一覧!F115),IF('②【入力】別紙_職員一覧（変更）'!F115="","",'②【入力】別紙_職員一覧（変更）'!F115))</f>
        <v/>
      </c>
      <c r="G117" s="156" t="str">
        <f>IF(【入力シート】!N109="無",IF(①【入力】別紙_職員一覧!G115="","",①【入力】別紙_職員一覧!G115),IF('②【入力】別紙_職員一覧（変更）'!G115="","",'②【入力】別紙_職員一覧（変更）'!G115))</f>
        <v/>
      </c>
      <c r="H117" s="156" t="str">
        <f>IF(【入力シート】!O109="無",IF(①【入力】別紙_職員一覧!H115="","",①【入力】別紙_職員一覧!H115),IF('②【入力】別紙_職員一覧（変更）'!H115="","",'②【入力】別紙_職員一覧（変更）'!H115))</f>
        <v/>
      </c>
      <c r="I117" s="157" t="str">
        <f>IF(【入力シート】!P109="無",IF(①【入力】別紙_職員一覧!I115="","",①【入力】別紙_職員一覧!I115),IF('②【入力】別紙_職員一覧（変更）'!I115="","",'②【入力】別紙_職員一覧（変更）'!I115))</f>
        <v/>
      </c>
      <c r="J117" s="158" t="str">
        <f>IF(【入力シート】!Q109="無",IF(①【入力】別紙_職員一覧!J115="","",①【入力】別紙_職員一覧!J115),IF('②【入力】別紙_職員一覧（変更）'!J115="","",'②【入力】別紙_職員一覧（変更）'!J115))</f>
        <v/>
      </c>
      <c r="K117" s="159" t="str">
        <f>IF(【入力シート】!R109="無",IF(①【入力】別紙_職員一覧!K115="","",①【入力】別紙_職員一覧!K115),IF('②【入力】別紙_職員一覧（変更）'!K115="","",'②【入力】別紙_職員一覧（変更）'!K115))</f>
        <v/>
      </c>
      <c r="L117" s="46" t="str">
        <f>IF(【入力シート】!S109="無",IF(①【入力】別紙_職員一覧!L115="","",①【入力】別紙_職員一覧!L115),IF('②【入力】別紙_職員一覧（変更）'!L115="","",'②【入力】別紙_職員一覧（変更）'!L115))</f>
        <v/>
      </c>
      <c r="M117" s="160" t="str">
        <f>IF(【入力シート】!T109="無",IF(①【入力】別紙_職員一覧!M115="","",①【入力】別紙_職員一覧!M115),IF('②【入力】別紙_職員一覧（変更）'!M115="","",'②【入力】別紙_職員一覧（変更）'!M115))</f>
        <v/>
      </c>
      <c r="N117" s="161" t="str">
        <f>IF(【入力シート】!U109="無",IF(①【入力】別紙_職員一覧!N115="","",①【入力】別紙_職員一覧!N115),IF('②【入力】別紙_職員一覧（変更）'!N115="","",'②【入力】別紙_職員一覧（変更）'!N115))</f>
        <v/>
      </c>
      <c r="O117" s="161" t="str">
        <f>IF(【入力シート】!V109="無",IF(①【入力】別紙_職員一覧!O115="","",①【入力】別紙_職員一覧!O115),IF('②【入力】別紙_職員一覧（変更）'!O115="","",'②【入力】別紙_職員一覧（変更）'!O115))</f>
        <v/>
      </c>
      <c r="P117" s="161" t="str">
        <f>IF(【入力シート】!W109="無",IF(①【入力】別紙_職員一覧!P115="","",①【入力】別紙_職員一覧!P115),IF('②【入力】別紙_職員一覧（変更）'!P115="","",'②【入力】別紙_職員一覧（変更）'!P115))</f>
        <v/>
      </c>
      <c r="Q117" s="160" t="str">
        <f>IF(【入力シート】!X109="無",IF(①【入力】別紙_職員一覧!Q115="","",①【入力】別紙_職員一覧!Q115),IF('②【入力】別紙_職員一覧（変更）'!Q115="","",'②【入力】別紙_職員一覧（変更）'!Q115))</f>
        <v/>
      </c>
      <c r="R117" s="162"/>
    </row>
    <row r="118" spans="1:21" s="47" customFormat="1" ht="17.25" customHeight="1">
      <c r="A118" s="45">
        <v>104</v>
      </c>
      <c r="C118" s="46" t="str">
        <f>IF(【入力シート】!J110="無",IF(①【入力】別紙_職員一覧!C116="","",①【入力】別紙_職員一覧!C116),IF('②【入力】別紙_職員一覧（変更）'!C116="","",'②【入力】別紙_職員一覧（変更）'!C116))</f>
        <v/>
      </c>
      <c r="D118" s="46" t="str">
        <f>IF(【入力シート】!K110="無",IF(①【入力】別紙_職員一覧!D116="","",①【入力】別紙_職員一覧!D116),IF('②【入力】別紙_職員一覧（変更）'!D116="","",'②【入力】別紙_職員一覧（変更）'!D116))</f>
        <v/>
      </c>
      <c r="E118" s="46" t="str">
        <f>IF(【入力シート】!L110="無",IF(①【入力】別紙_職員一覧!E116="","",①【入力】別紙_職員一覧!E116),IF('②【入力】別紙_職員一覧（変更）'!E116="","",'②【入力】別紙_職員一覧（変更）'!E116))</f>
        <v/>
      </c>
      <c r="F118" s="46" t="str">
        <f>IF(【入力シート】!M110="無",IF(①【入力】別紙_職員一覧!F116="","",①【入力】別紙_職員一覧!F116),IF('②【入力】別紙_職員一覧（変更）'!F116="","",'②【入力】別紙_職員一覧（変更）'!F116))</f>
        <v/>
      </c>
      <c r="G118" s="156" t="str">
        <f>IF(【入力シート】!N110="無",IF(①【入力】別紙_職員一覧!G116="","",①【入力】別紙_職員一覧!G116),IF('②【入力】別紙_職員一覧（変更）'!G116="","",'②【入力】別紙_職員一覧（変更）'!G116))</f>
        <v/>
      </c>
      <c r="H118" s="156" t="str">
        <f>IF(【入力シート】!O110="無",IF(①【入力】別紙_職員一覧!H116="","",①【入力】別紙_職員一覧!H116),IF('②【入力】別紙_職員一覧（変更）'!H116="","",'②【入力】別紙_職員一覧（変更）'!H116))</f>
        <v/>
      </c>
      <c r="I118" s="157" t="str">
        <f>IF(【入力シート】!P110="無",IF(①【入力】別紙_職員一覧!I116="","",①【入力】別紙_職員一覧!I116),IF('②【入力】別紙_職員一覧（変更）'!I116="","",'②【入力】別紙_職員一覧（変更）'!I116))</f>
        <v/>
      </c>
      <c r="J118" s="158" t="str">
        <f>IF(【入力シート】!Q110="無",IF(①【入力】別紙_職員一覧!J116="","",①【入力】別紙_職員一覧!J116),IF('②【入力】別紙_職員一覧（変更）'!J116="","",'②【入力】別紙_職員一覧（変更）'!J116))</f>
        <v/>
      </c>
      <c r="K118" s="159" t="str">
        <f>IF(【入力シート】!R110="無",IF(①【入力】別紙_職員一覧!K116="","",①【入力】別紙_職員一覧!K116),IF('②【入力】別紙_職員一覧（変更）'!K116="","",'②【入力】別紙_職員一覧（変更）'!K116))</f>
        <v/>
      </c>
      <c r="L118" s="46" t="str">
        <f>IF(【入力シート】!S110="無",IF(①【入力】別紙_職員一覧!L116="","",①【入力】別紙_職員一覧!L116),IF('②【入力】別紙_職員一覧（変更）'!L116="","",'②【入力】別紙_職員一覧（変更）'!L116))</f>
        <v/>
      </c>
      <c r="M118" s="160" t="str">
        <f>IF(【入力シート】!T110="無",IF(①【入力】別紙_職員一覧!M116="","",①【入力】別紙_職員一覧!M116),IF('②【入力】別紙_職員一覧（変更）'!M116="","",'②【入力】別紙_職員一覧（変更）'!M116))</f>
        <v/>
      </c>
      <c r="N118" s="161" t="str">
        <f>IF(【入力シート】!U110="無",IF(①【入力】別紙_職員一覧!N116="","",①【入力】別紙_職員一覧!N116),IF('②【入力】別紙_職員一覧（変更）'!N116="","",'②【入力】別紙_職員一覧（変更）'!N116))</f>
        <v/>
      </c>
      <c r="O118" s="161" t="str">
        <f>IF(【入力シート】!V110="無",IF(①【入力】別紙_職員一覧!O116="","",①【入力】別紙_職員一覧!O116),IF('②【入力】別紙_職員一覧（変更）'!O116="","",'②【入力】別紙_職員一覧（変更）'!O116))</f>
        <v/>
      </c>
      <c r="P118" s="161" t="str">
        <f>IF(【入力シート】!W110="無",IF(①【入力】別紙_職員一覧!P116="","",①【入力】別紙_職員一覧!P116),IF('②【入力】別紙_職員一覧（変更）'!P116="","",'②【入力】別紙_職員一覧（変更）'!P116))</f>
        <v/>
      </c>
      <c r="Q118" s="160" t="str">
        <f>IF(【入力シート】!X110="無",IF(①【入力】別紙_職員一覧!Q116="","",①【入力】別紙_職員一覧!Q116),IF('②【入力】別紙_職員一覧（変更）'!Q116="","",'②【入力】別紙_職員一覧（変更）'!Q116))</f>
        <v/>
      </c>
      <c r="R118" s="162"/>
    </row>
    <row r="119" spans="1:21" ht="18" customHeight="1">
      <c r="A119" s="45">
        <v>105</v>
      </c>
      <c r="C119" s="46" t="str">
        <f>IF(【入力シート】!J111="無",IF(①【入力】別紙_職員一覧!C117="","",①【入力】別紙_職員一覧!C117),IF('②【入力】別紙_職員一覧（変更）'!C117="","",'②【入力】別紙_職員一覧（変更）'!C117))</f>
        <v/>
      </c>
      <c r="D119" s="46" t="str">
        <f>IF(【入力シート】!K111="無",IF(①【入力】別紙_職員一覧!D117="","",①【入力】別紙_職員一覧!D117),IF('②【入力】別紙_職員一覧（変更）'!D117="","",'②【入力】別紙_職員一覧（変更）'!D117))</f>
        <v/>
      </c>
      <c r="E119" s="46" t="str">
        <f>IF(【入力シート】!L111="無",IF(①【入力】別紙_職員一覧!E117="","",①【入力】別紙_職員一覧!E117),IF('②【入力】別紙_職員一覧（変更）'!E117="","",'②【入力】別紙_職員一覧（変更）'!E117))</f>
        <v/>
      </c>
      <c r="F119" s="46" t="str">
        <f>IF(【入力シート】!M111="無",IF(①【入力】別紙_職員一覧!F117="","",①【入力】別紙_職員一覧!F117),IF('②【入力】別紙_職員一覧（変更）'!F117="","",'②【入力】別紙_職員一覧（変更）'!F117))</f>
        <v/>
      </c>
      <c r="G119" s="156" t="str">
        <f>IF(【入力シート】!N111="無",IF(①【入力】別紙_職員一覧!G117="","",①【入力】別紙_職員一覧!G117),IF('②【入力】別紙_職員一覧（変更）'!G117="","",'②【入力】別紙_職員一覧（変更）'!G117))</f>
        <v/>
      </c>
      <c r="H119" s="156" t="str">
        <f>IF(【入力シート】!O111="無",IF(①【入力】別紙_職員一覧!H117="","",①【入力】別紙_職員一覧!H117),IF('②【入力】別紙_職員一覧（変更）'!H117="","",'②【入力】別紙_職員一覧（変更）'!H117))</f>
        <v/>
      </c>
      <c r="I119" s="157" t="str">
        <f>IF(【入力シート】!P111="無",IF(①【入力】別紙_職員一覧!I117="","",①【入力】別紙_職員一覧!I117),IF('②【入力】別紙_職員一覧（変更）'!I117="","",'②【入力】別紙_職員一覧（変更）'!I117))</f>
        <v/>
      </c>
      <c r="J119" s="158" t="str">
        <f>IF(【入力シート】!Q111="無",IF(①【入力】別紙_職員一覧!J117="","",①【入力】別紙_職員一覧!J117),IF('②【入力】別紙_職員一覧（変更）'!J117="","",'②【入力】別紙_職員一覧（変更）'!J117))</f>
        <v/>
      </c>
      <c r="K119" s="159" t="str">
        <f>IF(【入力シート】!R111="無",IF(①【入力】別紙_職員一覧!K117="","",①【入力】別紙_職員一覧!K117),IF('②【入力】別紙_職員一覧（変更）'!K117="","",'②【入力】別紙_職員一覧（変更）'!K117))</f>
        <v/>
      </c>
      <c r="L119" s="46" t="str">
        <f>IF(【入力シート】!S111="無",IF(①【入力】別紙_職員一覧!L117="","",①【入力】別紙_職員一覧!L117),IF('②【入力】別紙_職員一覧（変更）'!L117="","",'②【入力】別紙_職員一覧（変更）'!L117))</f>
        <v/>
      </c>
      <c r="M119" s="160" t="str">
        <f>IF(【入力シート】!T111="無",IF(①【入力】別紙_職員一覧!M117="","",①【入力】別紙_職員一覧!M117),IF('②【入力】別紙_職員一覧（変更）'!M117="","",'②【入力】別紙_職員一覧（変更）'!M117))</f>
        <v/>
      </c>
      <c r="N119" s="161" t="str">
        <f>IF(【入力シート】!U111="無",IF(①【入力】別紙_職員一覧!N117="","",①【入力】別紙_職員一覧!N117),IF('②【入力】別紙_職員一覧（変更）'!N117="","",'②【入力】別紙_職員一覧（変更）'!N117))</f>
        <v/>
      </c>
      <c r="O119" s="161" t="str">
        <f>IF(【入力シート】!V111="無",IF(①【入力】別紙_職員一覧!O117="","",①【入力】別紙_職員一覧!O117),IF('②【入力】別紙_職員一覧（変更）'!O117="","",'②【入力】別紙_職員一覧（変更）'!O117))</f>
        <v/>
      </c>
      <c r="P119" s="161" t="str">
        <f>IF(【入力シート】!W111="無",IF(①【入力】別紙_職員一覧!P117="","",①【入力】別紙_職員一覧!P117),IF('②【入力】別紙_職員一覧（変更）'!P117="","",'②【入力】別紙_職員一覧（変更）'!P117))</f>
        <v/>
      </c>
      <c r="Q119" s="160" t="str">
        <f>IF(【入力シート】!X111="無",IF(①【入力】別紙_職員一覧!Q117="","",①【入力】別紙_職員一覧!Q117),IF('②【入力】別紙_職員一覧（変更）'!Q117="","",'②【入力】別紙_職員一覧（変更）'!Q117))</f>
        <v/>
      </c>
      <c r="R119" s="162"/>
    </row>
    <row r="120" spans="1:21" ht="18" customHeight="1">
      <c r="A120" s="45">
        <v>106</v>
      </c>
      <c r="C120" s="46" t="str">
        <f>IF(【入力シート】!J112="無",IF(①【入力】別紙_職員一覧!C118="","",①【入力】別紙_職員一覧!C118),IF('②【入力】別紙_職員一覧（変更）'!C118="","",'②【入力】別紙_職員一覧（変更）'!C118))</f>
        <v/>
      </c>
      <c r="D120" s="46" t="str">
        <f>IF(【入力シート】!K112="無",IF(①【入力】別紙_職員一覧!D118="","",①【入力】別紙_職員一覧!D118),IF('②【入力】別紙_職員一覧（変更）'!D118="","",'②【入力】別紙_職員一覧（変更）'!D118))</f>
        <v/>
      </c>
      <c r="E120" s="46" t="str">
        <f>IF(【入力シート】!L112="無",IF(①【入力】別紙_職員一覧!E118="","",①【入力】別紙_職員一覧!E118),IF('②【入力】別紙_職員一覧（変更）'!E118="","",'②【入力】別紙_職員一覧（変更）'!E118))</f>
        <v/>
      </c>
      <c r="F120" s="46" t="str">
        <f>IF(【入力シート】!M112="無",IF(①【入力】別紙_職員一覧!F118="","",①【入力】別紙_職員一覧!F118),IF('②【入力】別紙_職員一覧（変更）'!F118="","",'②【入力】別紙_職員一覧（変更）'!F118))</f>
        <v/>
      </c>
      <c r="G120" s="156" t="str">
        <f>IF(【入力シート】!N112="無",IF(①【入力】別紙_職員一覧!G118="","",①【入力】別紙_職員一覧!G118),IF('②【入力】別紙_職員一覧（変更）'!G118="","",'②【入力】別紙_職員一覧（変更）'!G118))</f>
        <v/>
      </c>
      <c r="H120" s="156" t="str">
        <f>IF(【入力シート】!O112="無",IF(①【入力】別紙_職員一覧!H118="","",①【入力】別紙_職員一覧!H118),IF('②【入力】別紙_職員一覧（変更）'!H118="","",'②【入力】別紙_職員一覧（変更）'!H118))</f>
        <v/>
      </c>
      <c r="I120" s="157" t="str">
        <f>IF(【入力シート】!P112="無",IF(①【入力】別紙_職員一覧!I118="","",①【入力】別紙_職員一覧!I118),IF('②【入力】別紙_職員一覧（変更）'!I118="","",'②【入力】別紙_職員一覧（変更）'!I118))</f>
        <v/>
      </c>
      <c r="J120" s="158" t="str">
        <f>IF(【入力シート】!Q112="無",IF(①【入力】別紙_職員一覧!J118="","",①【入力】別紙_職員一覧!J118),IF('②【入力】別紙_職員一覧（変更）'!J118="","",'②【入力】別紙_職員一覧（変更）'!J118))</f>
        <v/>
      </c>
      <c r="K120" s="159" t="str">
        <f>IF(【入力シート】!R112="無",IF(①【入力】別紙_職員一覧!K118="","",①【入力】別紙_職員一覧!K118),IF('②【入力】別紙_職員一覧（変更）'!K118="","",'②【入力】別紙_職員一覧（変更）'!K118))</f>
        <v/>
      </c>
      <c r="L120" s="46" t="str">
        <f>IF(【入力シート】!S112="無",IF(①【入力】別紙_職員一覧!L118="","",①【入力】別紙_職員一覧!L118),IF('②【入力】別紙_職員一覧（変更）'!L118="","",'②【入力】別紙_職員一覧（変更）'!L118))</f>
        <v/>
      </c>
      <c r="M120" s="160" t="str">
        <f>IF(【入力シート】!T112="無",IF(①【入力】別紙_職員一覧!M118="","",①【入力】別紙_職員一覧!M118),IF('②【入力】別紙_職員一覧（変更）'!M118="","",'②【入力】別紙_職員一覧（変更）'!M118))</f>
        <v/>
      </c>
      <c r="N120" s="161" t="str">
        <f>IF(【入力シート】!U112="無",IF(①【入力】別紙_職員一覧!N118="","",①【入力】別紙_職員一覧!N118),IF('②【入力】別紙_職員一覧（変更）'!N118="","",'②【入力】別紙_職員一覧（変更）'!N118))</f>
        <v/>
      </c>
      <c r="O120" s="161" t="str">
        <f>IF(【入力シート】!V112="無",IF(①【入力】別紙_職員一覧!O118="","",①【入力】別紙_職員一覧!O118),IF('②【入力】別紙_職員一覧（変更）'!O118="","",'②【入力】別紙_職員一覧（変更）'!O118))</f>
        <v/>
      </c>
      <c r="P120" s="161" t="str">
        <f>IF(【入力シート】!W112="無",IF(①【入力】別紙_職員一覧!P118="","",①【入力】別紙_職員一覧!P118),IF('②【入力】別紙_職員一覧（変更）'!P118="","",'②【入力】別紙_職員一覧（変更）'!P118))</f>
        <v/>
      </c>
      <c r="Q120" s="160" t="str">
        <f>IF(【入力シート】!X112="無",IF(①【入力】別紙_職員一覧!Q118="","",①【入力】別紙_職員一覧!Q118),IF('②【入力】別紙_職員一覧（変更）'!Q118="","",'②【入力】別紙_職員一覧（変更）'!Q118))</f>
        <v/>
      </c>
      <c r="R120" s="162"/>
    </row>
    <row r="121" spans="1:21" ht="18" customHeight="1">
      <c r="A121" s="45">
        <v>107</v>
      </c>
      <c r="C121" s="46" t="str">
        <f>IF(【入力シート】!J113="無",IF(①【入力】別紙_職員一覧!C119="","",①【入力】別紙_職員一覧!C119),IF('②【入力】別紙_職員一覧（変更）'!C119="","",'②【入力】別紙_職員一覧（変更）'!C119))</f>
        <v/>
      </c>
      <c r="D121" s="46" t="str">
        <f>IF(【入力シート】!K113="無",IF(①【入力】別紙_職員一覧!D119="","",①【入力】別紙_職員一覧!D119),IF('②【入力】別紙_職員一覧（変更）'!D119="","",'②【入力】別紙_職員一覧（変更）'!D119))</f>
        <v/>
      </c>
      <c r="E121" s="46" t="str">
        <f>IF(【入力シート】!L113="無",IF(①【入力】別紙_職員一覧!E119="","",①【入力】別紙_職員一覧!E119),IF('②【入力】別紙_職員一覧（変更）'!E119="","",'②【入力】別紙_職員一覧（変更）'!E119))</f>
        <v/>
      </c>
      <c r="F121" s="46" t="str">
        <f>IF(【入力シート】!M113="無",IF(①【入力】別紙_職員一覧!F119="","",①【入力】別紙_職員一覧!F119),IF('②【入力】別紙_職員一覧（変更）'!F119="","",'②【入力】別紙_職員一覧（変更）'!F119))</f>
        <v/>
      </c>
      <c r="G121" s="156" t="str">
        <f>IF(【入力シート】!N113="無",IF(①【入力】別紙_職員一覧!G119="","",①【入力】別紙_職員一覧!G119),IF('②【入力】別紙_職員一覧（変更）'!G119="","",'②【入力】別紙_職員一覧（変更）'!G119))</f>
        <v/>
      </c>
      <c r="H121" s="156" t="str">
        <f>IF(【入力シート】!O113="無",IF(①【入力】別紙_職員一覧!H119="","",①【入力】別紙_職員一覧!H119),IF('②【入力】別紙_職員一覧（変更）'!H119="","",'②【入力】別紙_職員一覧（変更）'!H119))</f>
        <v/>
      </c>
      <c r="I121" s="157" t="str">
        <f>IF(【入力シート】!P113="無",IF(①【入力】別紙_職員一覧!I119="","",①【入力】別紙_職員一覧!I119),IF('②【入力】別紙_職員一覧（変更）'!I119="","",'②【入力】別紙_職員一覧（変更）'!I119))</f>
        <v/>
      </c>
      <c r="J121" s="158" t="str">
        <f>IF(【入力シート】!Q113="無",IF(①【入力】別紙_職員一覧!J119="","",①【入力】別紙_職員一覧!J119),IF('②【入力】別紙_職員一覧（変更）'!J119="","",'②【入力】別紙_職員一覧（変更）'!J119))</f>
        <v/>
      </c>
      <c r="K121" s="159" t="str">
        <f>IF(【入力シート】!R113="無",IF(①【入力】別紙_職員一覧!K119="","",①【入力】別紙_職員一覧!K119),IF('②【入力】別紙_職員一覧（変更）'!K119="","",'②【入力】別紙_職員一覧（変更）'!K119))</f>
        <v/>
      </c>
      <c r="L121" s="46" t="str">
        <f>IF(【入力シート】!S113="無",IF(①【入力】別紙_職員一覧!L119="","",①【入力】別紙_職員一覧!L119),IF('②【入力】別紙_職員一覧（変更）'!L119="","",'②【入力】別紙_職員一覧（変更）'!L119))</f>
        <v/>
      </c>
      <c r="M121" s="160" t="str">
        <f>IF(【入力シート】!T113="無",IF(①【入力】別紙_職員一覧!M119="","",①【入力】別紙_職員一覧!M119),IF('②【入力】別紙_職員一覧（変更）'!M119="","",'②【入力】別紙_職員一覧（変更）'!M119))</f>
        <v/>
      </c>
      <c r="N121" s="161" t="str">
        <f>IF(【入力シート】!U113="無",IF(①【入力】別紙_職員一覧!N119="","",①【入力】別紙_職員一覧!N119),IF('②【入力】別紙_職員一覧（変更）'!N119="","",'②【入力】別紙_職員一覧（変更）'!N119))</f>
        <v/>
      </c>
      <c r="O121" s="161" t="str">
        <f>IF(【入力シート】!V113="無",IF(①【入力】別紙_職員一覧!O119="","",①【入力】別紙_職員一覧!O119),IF('②【入力】別紙_職員一覧（変更）'!O119="","",'②【入力】別紙_職員一覧（変更）'!O119))</f>
        <v/>
      </c>
      <c r="P121" s="161" t="str">
        <f>IF(【入力シート】!W113="無",IF(①【入力】別紙_職員一覧!P119="","",①【入力】別紙_職員一覧!P119),IF('②【入力】別紙_職員一覧（変更）'!P119="","",'②【入力】別紙_職員一覧（変更）'!P119))</f>
        <v/>
      </c>
      <c r="Q121" s="160" t="str">
        <f>IF(【入力シート】!X113="無",IF(①【入力】別紙_職員一覧!Q119="","",①【入力】別紙_職員一覧!Q119),IF('②【入力】別紙_職員一覧（変更）'!Q119="","",'②【入力】別紙_職員一覧（変更）'!Q119))</f>
        <v/>
      </c>
      <c r="R121" s="162"/>
    </row>
    <row r="122" spans="1:21" ht="18" customHeight="1">
      <c r="A122" s="45">
        <v>108</v>
      </c>
      <c r="C122" s="46" t="str">
        <f>IF(【入力シート】!J114="無",IF(①【入力】別紙_職員一覧!C120="","",①【入力】別紙_職員一覧!C120),IF('②【入力】別紙_職員一覧（変更）'!C120="","",'②【入力】別紙_職員一覧（変更）'!C120))</f>
        <v/>
      </c>
      <c r="D122" s="46" t="str">
        <f>IF(【入力シート】!K114="無",IF(①【入力】別紙_職員一覧!D120="","",①【入力】別紙_職員一覧!D120),IF('②【入力】別紙_職員一覧（変更）'!D120="","",'②【入力】別紙_職員一覧（変更）'!D120))</f>
        <v/>
      </c>
      <c r="E122" s="46" t="str">
        <f>IF(【入力シート】!L114="無",IF(①【入力】別紙_職員一覧!E120="","",①【入力】別紙_職員一覧!E120),IF('②【入力】別紙_職員一覧（変更）'!E120="","",'②【入力】別紙_職員一覧（変更）'!E120))</f>
        <v/>
      </c>
      <c r="F122" s="46" t="str">
        <f>IF(【入力シート】!M114="無",IF(①【入力】別紙_職員一覧!F120="","",①【入力】別紙_職員一覧!F120),IF('②【入力】別紙_職員一覧（変更）'!F120="","",'②【入力】別紙_職員一覧（変更）'!F120))</f>
        <v/>
      </c>
      <c r="G122" s="156" t="str">
        <f>IF(【入力シート】!N114="無",IF(①【入力】別紙_職員一覧!G120="","",①【入力】別紙_職員一覧!G120),IF('②【入力】別紙_職員一覧（変更）'!G120="","",'②【入力】別紙_職員一覧（変更）'!G120))</f>
        <v/>
      </c>
      <c r="H122" s="156" t="str">
        <f>IF(【入力シート】!O114="無",IF(①【入力】別紙_職員一覧!H120="","",①【入力】別紙_職員一覧!H120),IF('②【入力】別紙_職員一覧（変更）'!H120="","",'②【入力】別紙_職員一覧（変更）'!H120))</f>
        <v/>
      </c>
      <c r="I122" s="157" t="str">
        <f>IF(【入力シート】!P114="無",IF(①【入力】別紙_職員一覧!I120="","",①【入力】別紙_職員一覧!I120),IF('②【入力】別紙_職員一覧（変更）'!I120="","",'②【入力】別紙_職員一覧（変更）'!I120))</f>
        <v/>
      </c>
      <c r="J122" s="158" t="str">
        <f>IF(【入力シート】!Q114="無",IF(①【入力】別紙_職員一覧!J120="","",①【入力】別紙_職員一覧!J120),IF('②【入力】別紙_職員一覧（変更）'!J120="","",'②【入力】別紙_職員一覧（変更）'!J120))</f>
        <v/>
      </c>
      <c r="K122" s="159" t="str">
        <f>IF(【入力シート】!R114="無",IF(①【入力】別紙_職員一覧!K120="","",①【入力】別紙_職員一覧!K120),IF('②【入力】別紙_職員一覧（変更）'!K120="","",'②【入力】別紙_職員一覧（変更）'!K120))</f>
        <v/>
      </c>
      <c r="L122" s="46" t="str">
        <f>IF(【入力シート】!S114="無",IF(①【入力】別紙_職員一覧!L120="","",①【入力】別紙_職員一覧!L120),IF('②【入力】別紙_職員一覧（変更）'!L120="","",'②【入力】別紙_職員一覧（変更）'!L120))</f>
        <v/>
      </c>
      <c r="M122" s="160" t="str">
        <f>IF(【入力シート】!T114="無",IF(①【入力】別紙_職員一覧!M120="","",①【入力】別紙_職員一覧!M120),IF('②【入力】別紙_職員一覧（変更）'!M120="","",'②【入力】別紙_職員一覧（変更）'!M120))</f>
        <v/>
      </c>
      <c r="N122" s="161" t="str">
        <f>IF(【入力シート】!U114="無",IF(①【入力】別紙_職員一覧!N120="","",①【入力】別紙_職員一覧!N120),IF('②【入力】別紙_職員一覧（変更）'!N120="","",'②【入力】別紙_職員一覧（変更）'!N120))</f>
        <v/>
      </c>
      <c r="O122" s="161" t="str">
        <f>IF(【入力シート】!V114="無",IF(①【入力】別紙_職員一覧!O120="","",①【入力】別紙_職員一覧!O120),IF('②【入力】別紙_職員一覧（変更）'!O120="","",'②【入力】別紙_職員一覧（変更）'!O120))</f>
        <v/>
      </c>
      <c r="P122" s="161" t="str">
        <f>IF(【入力シート】!W114="無",IF(①【入力】別紙_職員一覧!P120="","",①【入力】別紙_職員一覧!P120),IF('②【入力】別紙_職員一覧（変更）'!P120="","",'②【入力】別紙_職員一覧（変更）'!P120))</f>
        <v/>
      </c>
      <c r="Q122" s="160" t="str">
        <f>IF(【入力シート】!X114="無",IF(①【入力】別紙_職員一覧!Q120="","",①【入力】別紙_職員一覧!Q120),IF('②【入力】別紙_職員一覧（変更）'!Q120="","",'②【入力】別紙_職員一覧（変更）'!Q120))</f>
        <v/>
      </c>
      <c r="R122" s="162"/>
    </row>
    <row r="123" spans="1:21" ht="18" customHeight="1">
      <c r="A123" s="45">
        <v>109</v>
      </c>
      <c r="C123" s="46" t="str">
        <f>IF(【入力シート】!J115="無",IF(①【入力】別紙_職員一覧!C121="","",①【入力】別紙_職員一覧!C121),IF('②【入力】別紙_職員一覧（変更）'!C121="","",'②【入力】別紙_職員一覧（変更）'!C121))</f>
        <v/>
      </c>
      <c r="D123" s="46" t="str">
        <f>IF(【入力シート】!K115="無",IF(①【入力】別紙_職員一覧!D121="","",①【入力】別紙_職員一覧!D121),IF('②【入力】別紙_職員一覧（変更）'!D121="","",'②【入力】別紙_職員一覧（変更）'!D121))</f>
        <v/>
      </c>
      <c r="E123" s="46" t="str">
        <f>IF(【入力シート】!L115="無",IF(①【入力】別紙_職員一覧!E121="","",①【入力】別紙_職員一覧!E121),IF('②【入力】別紙_職員一覧（変更）'!E121="","",'②【入力】別紙_職員一覧（変更）'!E121))</f>
        <v/>
      </c>
      <c r="F123" s="46" t="str">
        <f>IF(【入力シート】!M115="無",IF(①【入力】別紙_職員一覧!F121="","",①【入力】別紙_職員一覧!F121),IF('②【入力】別紙_職員一覧（変更）'!F121="","",'②【入力】別紙_職員一覧（変更）'!F121))</f>
        <v/>
      </c>
      <c r="G123" s="156" t="str">
        <f>IF(【入力シート】!N115="無",IF(①【入力】別紙_職員一覧!G121="","",①【入力】別紙_職員一覧!G121),IF('②【入力】別紙_職員一覧（変更）'!G121="","",'②【入力】別紙_職員一覧（変更）'!G121))</f>
        <v/>
      </c>
      <c r="H123" s="156" t="str">
        <f>IF(【入力シート】!O115="無",IF(①【入力】別紙_職員一覧!H121="","",①【入力】別紙_職員一覧!H121),IF('②【入力】別紙_職員一覧（変更）'!H121="","",'②【入力】別紙_職員一覧（変更）'!H121))</f>
        <v/>
      </c>
      <c r="I123" s="157" t="str">
        <f>IF(【入力シート】!P115="無",IF(①【入力】別紙_職員一覧!I121="","",①【入力】別紙_職員一覧!I121),IF('②【入力】別紙_職員一覧（変更）'!I121="","",'②【入力】別紙_職員一覧（変更）'!I121))</f>
        <v/>
      </c>
      <c r="J123" s="158" t="str">
        <f>IF(【入力シート】!Q115="無",IF(①【入力】別紙_職員一覧!J121="","",①【入力】別紙_職員一覧!J121),IF('②【入力】別紙_職員一覧（変更）'!J121="","",'②【入力】別紙_職員一覧（変更）'!J121))</f>
        <v/>
      </c>
      <c r="K123" s="159" t="str">
        <f>IF(【入力シート】!R115="無",IF(①【入力】別紙_職員一覧!K121="","",①【入力】別紙_職員一覧!K121),IF('②【入力】別紙_職員一覧（変更）'!K121="","",'②【入力】別紙_職員一覧（変更）'!K121))</f>
        <v/>
      </c>
      <c r="L123" s="46" t="str">
        <f>IF(【入力シート】!S115="無",IF(①【入力】別紙_職員一覧!L121="","",①【入力】別紙_職員一覧!L121),IF('②【入力】別紙_職員一覧（変更）'!L121="","",'②【入力】別紙_職員一覧（変更）'!L121))</f>
        <v/>
      </c>
      <c r="M123" s="160" t="str">
        <f>IF(【入力シート】!T115="無",IF(①【入力】別紙_職員一覧!M121="","",①【入力】別紙_職員一覧!M121),IF('②【入力】別紙_職員一覧（変更）'!M121="","",'②【入力】別紙_職員一覧（変更）'!M121))</f>
        <v/>
      </c>
      <c r="N123" s="161" t="str">
        <f>IF(【入力シート】!U115="無",IF(①【入力】別紙_職員一覧!N121="","",①【入力】別紙_職員一覧!N121),IF('②【入力】別紙_職員一覧（変更）'!N121="","",'②【入力】別紙_職員一覧（変更）'!N121))</f>
        <v/>
      </c>
      <c r="O123" s="161" t="str">
        <f>IF(【入力シート】!V115="無",IF(①【入力】別紙_職員一覧!O121="","",①【入力】別紙_職員一覧!O121),IF('②【入力】別紙_職員一覧（変更）'!O121="","",'②【入力】別紙_職員一覧（変更）'!O121))</f>
        <v/>
      </c>
      <c r="P123" s="161" t="str">
        <f>IF(【入力シート】!W115="無",IF(①【入力】別紙_職員一覧!P121="","",①【入力】別紙_職員一覧!P121),IF('②【入力】別紙_職員一覧（変更）'!P121="","",'②【入力】別紙_職員一覧（変更）'!P121))</f>
        <v/>
      </c>
      <c r="Q123" s="160" t="str">
        <f>IF(【入力シート】!X115="無",IF(①【入力】別紙_職員一覧!Q121="","",①【入力】別紙_職員一覧!Q121),IF('②【入力】別紙_職員一覧（変更）'!Q121="","",'②【入力】別紙_職員一覧（変更）'!Q121))</f>
        <v/>
      </c>
      <c r="R123" s="162"/>
    </row>
    <row r="124" spans="1:21" ht="18" customHeight="1">
      <c r="A124" s="45">
        <v>110</v>
      </c>
      <c r="C124" s="46" t="str">
        <f>IF(【入力シート】!J116="無",IF(①【入力】別紙_職員一覧!C122="","",①【入力】別紙_職員一覧!C122),IF('②【入力】別紙_職員一覧（変更）'!C122="","",'②【入力】別紙_職員一覧（変更）'!C122))</f>
        <v/>
      </c>
      <c r="D124" s="46" t="str">
        <f>IF(【入力シート】!K116="無",IF(①【入力】別紙_職員一覧!D122="","",①【入力】別紙_職員一覧!D122),IF('②【入力】別紙_職員一覧（変更）'!D122="","",'②【入力】別紙_職員一覧（変更）'!D122))</f>
        <v/>
      </c>
      <c r="E124" s="46" t="str">
        <f>IF(【入力シート】!L116="無",IF(①【入力】別紙_職員一覧!E122="","",①【入力】別紙_職員一覧!E122),IF('②【入力】別紙_職員一覧（変更）'!E122="","",'②【入力】別紙_職員一覧（変更）'!E122))</f>
        <v/>
      </c>
      <c r="F124" s="46" t="str">
        <f>IF(【入力シート】!M116="無",IF(①【入力】別紙_職員一覧!F122="","",①【入力】別紙_職員一覧!F122),IF('②【入力】別紙_職員一覧（変更）'!F122="","",'②【入力】別紙_職員一覧（変更）'!F122))</f>
        <v/>
      </c>
      <c r="G124" s="156" t="str">
        <f>IF(【入力シート】!N116="無",IF(①【入力】別紙_職員一覧!G122="","",①【入力】別紙_職員一覧!G122),IF('②【入力】別紙_職員一覧（変更）'!G122="","",'②【入力】別紙_職員一覧（変更）'!G122))</f>
        <v/>
      </c>
      <c r="H124" s="156" t="str">
        <f>IF(【入力シート】!O116="無",IF(①【入力】別紙_職員一覧!H122="","",①【入力】別紙_職員一覧!H122),IF('②【入力】別紙_職員一覧（変更）'!H122="","",'②【入力】別紙_職員一覧（変更）'!H122))</f>
        <v/>
      </c>
      <c r="I124" s="157" t="str">
        <f>IF(【入力シート】!P116="無",IF(①【入力】別紙_職員一覧!I122="","",①【入力】別紙_職員一覧!I122),IF('②【入力】別紙_職員一覧（変更）'!I122="","",'②【入力】別紙_職員一覧（変更）'!I122))</f>
        <v/>
      </c>
      <c r="J124" s="158" t="str">
        <f>IF(【入力シート】!Q116="無",IF(①【入力】別紙_職員一覧!J122="","",①【入力】別紙_職員一覧!J122),IF('②【入力】別紙_職員一覧（変更）'!J122="","",'②【入力】別紙_職員一覧（変更）'!J122))</f>
        <v/>
      </c>
      <c r="K124" s="159" t="str">
        <f>IF(【入力シート】!R116="無",IF(①【入力】別紙_職員一覧!K122="","",①【入力】別紙_職員一覧!K122),IF('②【入力】別紙_職員一覧（変更）'!K122="","",'②【入力】別紙_職員一覧（変更）'!K122))</f>
        <v/>
      </c>
      <c r="L124" s="46" t="str">
        <f>IF(【入力シート】!S116="無",IF(①【入力】別紙_職員一覧!L122="","",①【入力】別紙_職員一覧!L122),IF('②【入力】別紙_職員一覧（変更）'!L122="","",'②【入力】別紙_職員一覧（変更）'!L122))</f>
        <v/>
      </c>
      <c r="M124" s="160" t="str">
        <f>IF(【入力シート】!T116="無",IF(①【入力】別紙_職員一覧!M122="","",①【入力】別紙_職員一覧!M122),IF('②【入力】別紙_職員一覧（変更）'!M122="","",'②【入力】別紙_職員一覧（変更）'!M122))</f>
        <v/>
      </c>
      <c r="N124" s="161" t="str">
        <f>IF(【入力シート】!U116="無",IF(①【入力】別紙_職員一覧!N122="","",①【入力】別紙_職員一覧!N122),IF('②【入力】別紙_職員一覧（変更）'!N122="","",'②【入力】別紙_職員一覧（変更）'!N122))</f>
        <v/>
      </c>
      <c r="O124" s="161" t="str">
        <f>IF(【入力シート】!V116="無",IF(①【入力】別紙_職員一覧!O122="","",①【入力】別紙_職員一覧!O122),IF('②【入力】別紙_職員一覧（変更）'!O122="","",'②【入力】別紙_職員一覧（変更）'!O122))</f>
        <v/>
      </c>
      <c r="P124" s="161" t="str">
        <f>IF(【入力シート】!W116="無",IF(①【入力】別紙_職員一覧!P122="","",①【入力】別紙_職員一覧!P122),IF('②【入力】別紙_職員一覧（変更）'!P122="","",'②【入力】別紙_職員一覧（変更）'!P122))</f>
        <v/>
      </c>
      <c r="Q124" s="160" t="str">
        <f>IF(【入力シート】!X116="無",IF(①【入力】別紙_職員一覧!Q122="","",①【入力】別紙_職員一覧!Q122),IF('②【入力】別紙_職員一覧（変更）'!Q122="","",'②【入力】別紙_職員一覧（変更）'!Q122))</f>
        <v/>
      </c>
      <c r="R124" s="162"/>
    </row>
    <row r="125" spans="1:21" ht="18" customHeight="1">
      <c r="A125" s="45">
        <v>111</v>
      </c>
      <c r="C125" s="46" t="str">
        <f>IF(【入力シート】!J117="無",IF(①【入力】別紙_職員一覧!C123="","",①【入力】別紙_職員一覧!C123),IF('②【入力】別紙_職員一覧（変更）'!C123="","",'②【入力】別紙_職員一覧（変更）'!C123))</f>
        <v/>
      </c>
      <c r="D125" s="46" t="str">
        <f>IF(【入力シート】!K117="無",IF(①【入力】別紙_職員一覧!D123="","",①【入力】別紙_職員一覧!D123),IF('②【入力】別紙_職員一覧（変更）'!D123="","",'②【入力】別紙_職員一覧（変更）'!D123))</f>
        <v/>
      </c>
      <c r="E125" s="46" t="str">
        <f>IF(【入力シート】!L117="無",IF(①【入力】別紙_職員一覧!E123="","",①【入力】別紙_職員一覧!E123),IF('②【入力】別紙_職員一覧（変更）'!E123="","",'②【入力】別紙_職員一覧（変更）'!E123))</f>
        <v/>
      </c>
      <c r="F125" s="46" t="str">
        <f>IF(【入力シート】!M117="無",IF(①【入力】別紙_職員一覧!F123="","",①【入力】別紙_職員一覧!F123),IF('②【入力】別紙_職員一覧（変更）'!F123="","",'②【入力】別紙_職員一覧（変更）'!F123))</f>
        <v/>
      </c>
      <c r="G125" s="156" t="str">
        <f>IF(【入力シート】!N117="無",IF(①【入力】別紙_職員一覧!G123="","",①【入力】別紙_職員一覧!G123),IF('②【入力】別紙_職員一覧（変更）'!G123="","",'②【入力】別紙_職員一覧（変更）'!G123))</f>
        <v/>
      </c>
      <c r="H125" s="156" t="str">
        <f>IF(【入力シート】!O117="無",IF(①【入力】別紙_職員一覧!H123="","",①【入力】別紙_職員一覧!H123),IF('②【入力】別紙_職員一覧（変更）'!H123="","",'②【入力】別紙_職員一覧（変更）'!H123))</f>
        <v/>
      </c>
      <c r="I125" s="157" t="str">
        <f>IF(【入力シート】!P117="無",IF(①【入力】別紙_職員一覧!I123="","",①【入力】別紙_職員一覧!I123),IF('②【入力】別紙_職員一覧（変更）'!I123="","",'②【入力】別紙_職員一覧（変更）'!I123))</f>
        <v/>
      </c>
      <c r="J125" s="158" t="str">
        <f>IF(【入力シート】!Q117="無",IF(①【入力】別紙_職員一覧!J123="","",①【入力】別紙_職員一覧!J123),IF('②【入力】別紙_職員一覧（変更）'!J123="","",'②【入力】別紙_職員一覧（変更）'!J123))</f>
        <v/>
      </c>
      <c r="K125" s="159" t="str">
        <f>IF(【入力シート】!R117="無",IF(①【入力】別紙_職員一覧!K123="","",①【入力】別紙_職員一覧!K123),IF('②【入力】別紙_職員一覧（変更）'!K123="","",'②【入力】別紙_職員一覧（変更）'!K123))</f>
        <v/>
      </c>
      <c r="L125" s="46" t="str">
        <f>IF(【入力シート】!S117="無",IF(①【入力】別紙_職員一覧!L123="","",①【入力】別紙_職員一覧!L123),IF('②【入力】別紙_職員一覧（変更）'!L123="","",'②【入力】別紙_職員一覧（変更）'!L123))</f>
        <v/>
      </c>
      <c r="M125" s="160" t="str">
        <f>IF(【入力シート】!T117="無",IF(①【入力】別紙_職員一覧!M123="","",①【入力】別紙_職員一覧!M123),IF('②【入力】別紙_職員一覧（変更）'!M123="","",'②【入力】別紙_職員一覧（変更）'!M123))</f>
        <v/>
      </c>
      <c r="N125" s="161" t="str">
        <f>IF(【入力シート】!U117="無",IF(①【入力】別紙_職員一覧!N123="","",①【入力】別紙_職員一覧!N123),IF('②【入力】別紙_職員一覧（変更）'!N123="","",'②【入力】別紙_職員一覧（変更）'!N123))</f>
        <v/>
      </c>
      <c r="O125" s="161" t="str">
        <f>IF(【入力シート】!V117="無",IF(①【入力】別紙_職員一覧!O123="","",①【入力】別紙_職員一覧!O123),IF('②【入力】別紙_職員一覧（変更）'!O123="","",'②【入力】別紙_職員一覧（変更）'!O123))</f>
        <v/>
      </c>
      <c r="P125" s="161" t="str">
        <f>IF(【入力シート】!W117="無",IF(①【入力】別紙_職員一覧!P123="","",①【入力】別紙_職員一覧!P123),IF('②【入力】別紙_職員一覧（変更）'!P123="","",'②【入力】別紙_職員一覧（変更）'!P123))</f>
        <v/>
      </c>
      <c r="Q125" s="160" t="str">
        <f>IF(【入力シート】!X117="無",IF(①【入力】別紙_職員一覧!Q123="","",①【入力】別紙_職員一覧!Q123),IF('②【入力】別紙_職員一覧（変更）'!Q123="","",'②【入力】別紙_職員一覧（変更）'!Q123))</f>
        <v/>
      </c>
      <c r="R125" s="162"/>
    </row>
    <row r="126" spans="1:21" ht="18" customHeight="1">
      <c r="A126" s="45">
        <v>112</v>
      </c>
      <c r="C126" s="46" t="str">
        <f>IF(【入力シート】!J118="無",IF(①【入力】別紙_職員一覧!C124="","",①【入力】別紙_職員一覧!C124),IF('②【入力】別紙_職員一覧（変更）'!C124="","",'②【入力】別紙_職員一覧（変更）'!C124))</f>
        <v/>
      </c>
      <c r="D126" s="46" t="str">
        <f>IF(【入力シート】!K118="無",IF(①【入力】別紙_職員一覧!D124="","",①【入力】別紙_職員一覧!D124),IF('②【入力】別紙_職員一覧（変更）'!D124="","",'②【入力】別紙_職員一覧（変更）'!D124))</f>
        <v/>
      </c>
      <c r="E126" s="46" t="str">
        <f>IF(【入力シート】!L118="無",IF(①【入力】別紙_職員一覧!E124="","",①【入力】別紙_職員一覧!E124),IF('②【入力】別紙_職員一覧（変更）'!E124="","",'②【入力】別紙_職員一覧（変更）'!E124))</f>
        <v/>
      </c>
      <c r="F126" s="46" t="str">
        <f>IF(【入力シート】!M118="無",IF(①【入力】別紙_職員一覧!F124="","",①【入力】別紙_職員一覧!F124),IF('②【入力】別紙_職員一覧（変更）'!F124="","",'②【入力】別紙_職員一覧（変更）'!F124))</f>
        <v/>
      </c>
      <c r="G126" s="156" t="str">
        <f>IF(【入力シート】!N118="無",IF(①【入力】別紙_職員一覧!G124="","",①【入力】別紙_職員一覧!G124),IF('②【入力】別紙_職員一覧（変更）'!G124="","",'②【入力】別紙_職員一覧（変更）'!G124))</f>
        <v/>
      </c>
      <c r="H126" s="156" t="str">
        <f>IF(【入力シート】!O118="無",IF(①【入力】別紙_職員一覧!H124="","",①【入力】別紙_職員一覧!H124),IF('②【入力】別紙_職員一覧（変更）'!H124="","",'②【入力】別紙_職員一覧（変更）'!H124))</f>
        <v/>
      </c>
      <c r="I126" s="157" t="str">
        <f>IF(【入力シート】!P118="無",IF(①【入力】別紙_職員一覧!I124="","",①【入力】別紙_職員一覧!I124),IF('②【入力】別紙_職員一覧（変更）'!I124="","",'②【入力】別紙_職員一覧（変更）'!I124))</f>
        <v/>
      </c>
      <c r="J126" s="158" t="str">
        <f>IF(【入力シート】!Q118="無",IF(①【入力】別紙_職員一覧!J124="","",①【入力】別紙_職員一覧!J124),IF('②【入力】別紙_職員一覧（変更）'!J124="","",'②【入力】別紙_職員一覧（変更）'!J124))</f>
        <v/>
      </c>
      <c r="K126" s="159" t="str">
        <f>IF(【入力シート】!R118="無",IF(①【入力】別紙_職員一覧!K124="","",①【入力】別紙_職員一覧!K124),IF('②【入力】別紙_職員一覧（変更）'!K124="","",'②【入力】別紙_職員一覧（変更）'!K124))</f>
        <v/>
      </c>
      <c r="L126" s="46" t="str">
        <f>IF(【入力シート】!S118="無",IF(①【入力】別紙_職員一覧!L124="","",①【入力】別紙_職員一覧!L124),IF('②【入力】別紙_職員一覧（変更）'!L124="","",'②【入力】別紙_職員一覧（変更）'!L124))</f>
        <v/>
      </c>
      <c r="M126" s="160" t="str">
        <f>IF(【入力シート】!T118="無",IF(①【入力】別紙_職員一覧!M124="","",①【入力】別紙_職員一覧!M124),IF('②【入力】別紙_職員一覧（変更）'!M124="","",'②【入力】別紙_職員一覧（変更）'!M124))</f>
        <v/>
      </c>
      <c r="N126" s="161" t="str">
        <f>IF(【入力シート】!U118="無",IF(①【入力】別紙_職員一覧!N124="","",①【入力】別紙_職員一覧!N124),IF('②【入力】別紙_職員一覧（変更）'!N124="","",'②【入力】別紙_職員一覧（変更）'!N124))</f>
        <v/>
      </c>
      <c r="O126" s="161" t="str">
        <f>IF(【入力シート】!V118="無",IF(①【入力】別紙_職員一覧!O124="","",①【入力】別紙_職員一覧!O124),IF('②【入力】別紙_職員一覧（変更）'!O124="","",'②【入力】別紙_職員一覧（変更）'!O124))</f>
        <v/>
      </c>
      <c r="P126" s="161" t="str">
        <f>IF(【入力シート】!W118="無",IF(①【入力】別紙_職員一覧!P124="","",①【入力】別紙_職員一覧!P124),IF('②【入力】別紙_職員一覧（変更）'!P124="","",'②【入力】別紙_職員一覧（変更）'!P124))</f>
        <v/>
      </c>
      <c r="Q126" s="160" t="str">
        <f>IF(【入力シート】!X118="無",IF(①【入力】別紙_職員一覧!Q124="","",①【入力】別紙_職員一覧!Q124),IF('②【入力】別紙_職員一覧（変更）'!Q124="","",'②【入力】別紙_職員一覧（変更）'!Q124))</f>
        <v/>
      </c>
      <c r="R126" s="162"/>
    </row>
    <row r="127" spans="1:21" ht="18" customHeight="1">
      <c r="A127" s="45">
        <v>113</v>
      </c>
      <c r="C127" s="46" t="str">
        <f>IF(【入力シート】!J119="無",IF(①【入力】別紙_職員一覧!C125="","",①【入力】別紙_職員一覧!C125),IF('②【入力】別紙_職員一覧（変更）'!C125="","",'②【入力】別紙_職員一覧（変更）'!C125))</f>
        <v/>
      </c>
      <c r="D127" s="46" t="str">
        <f>IF(【入力シート】!K119="無",IF(①【入力】別紙_職員一覧!D125="","",①【入力】別紙_職員一覧!D125),IF('②【入力】別紙_職員一覧（変更）'!D125="","",'②【入力】別紙_職員一覧（変更）'!D125))</f>
        <v/>
      </c>
      <c r="E127" s="46" t="str">
        <f>IF(【入力シート】!L119="無",IF(①【入力】別紙_職員一覧!E125="","",①【入力】別紙_職員一覧!E125),IF('②【入力】別紙_職員一覧（変更）'!E125="","",'②【入力】別紙_職員一覧（変更）'!E125))</f>
        <v/>
      </c>
      <c r="F127" s="46" t="str">
        <f>IF(【入力シート】!M119="無",IF(①【入力】別紙_職員一覧!F125="","",①【入力】別紙_職員一覧!F125),IF('②【入力】別紙_職員一覧（変更）'!F125="","",'②【入力】別紙_職員一覧（変更）'!F125))</f>
        <v/>
      </c>
      <c r="G127" s="156" t="str">
        <f>IF(【入力シート】!N119="無",IF(①【入力】別紙_職員一覧!G125="","",①【入力】別紙_職員一覧!G125),IF('②【入力】別紙_職員一覧（変更）'!G125="","",'②【入力】別紙_職員一覧（変更）'!G125))</f>
        <v/>
      </c>
      <c r="H127" s="156" t="str">
        <f>IF(【入力シート】!O119="無",IF(①【入力】別紙_職員一覧!H125="","",①【入力】別紙_職員一覧!H125),IF('②【入力】別紙_職員一覧（変更）'!H125="","",'②【入力】別紙_職員一覧（変更）'!H125))</f>
        <v/>
      </c>
      <c r="I127" s="157" t="str">
        <f>IF(【入力シート】!P119="無",IF(①【入力】別紙_職員一覧!I125="","",①【入力】別紙_職員一覧!I125),IF('②【入力】別紙_職員一覧（変更）'!I125="","",'②【入力】別紙_職員一覧（変更）'!I125))</f>
        <v/>
      </c>
      <c r="J127" s="158" t="str">
        <f>IF(【入力シート】!Q119="無",IF(①【入力】別紙_職員一覧!J125="","",①【入力】別紙_職員一覧!J125),IF('②【入力】別紙_職員一覧（変更）'!J125="","",'②【入力】別紙_職員一覧（変更）'!J125))</f>
        <v/>
      </c>
      <c r="K127" s="159" t="str">
        <f>IF(【入力シート】!R119="無",IF(①【入力】別紙_職員一覧!K125="","",①【入力】別紙_職員一覧!K125),IF('②【入力】別紙_職員一覧（変更）'!K125="","",'②【入力】別紙_職員一覧（変更）'!K125))</f>
        <v/>
      </c>
      <c r="L127" s="46" t="str">
        <f>IF(【入力シート】!S119="無",IF(①【入力】別紙_職員一覧!L125="","",①【入力】別紙_職員一覧!L125),IF('②【入力】別紙_職員一覧（変更）'!L125="","",'②【入力】別紙_職員一覧（変更）'!L125))</f>
        <v/>
      </c>
      <c r="M127" s="160" t="str">
        <f>IF(【入力シート】!T119="無",IF(①【入力】別紙_職員一覧!M125="","",①【入力】別紙_職員一覧!M125),IF('②【入力】別紙_職員一覧（変更）'!M125="","",'②【入力】別紙_職員一覧（変更）'!M125))</f>
        <v/>
      </c>
      <c r="N127" s="161" t="str">
        <f>IF(【入力シート】!U119="無",IF(①【入力】別紙_職員一覧!N125="","",①【入力】別紙_職員一覧!N125),IF('②【入力】別紙_職員一覧（変更）'!N125="","",'②【入力】別紙_職員一覧（変更）'!N125))</f>
        <v/>
      </c>
      <c r="O127" s="161" t="str">
        <f>IF(【入力シート】!V119="無",IF(①【入力】別紙_職員一覧!O125="","",①【入力】別紙_職員一覧!O125),IF('②【入力】別紙_職員一覧（変更）'!O125="","",'②【入力】別紙_職員一覧（変更）'!O125))</f>
        <v/>
      </c>
      <c r="P127" s="161" t="str">
        <f>IF(【入力シート】!W119="無",IF(①【入力】別紙_職員一覧!P125="","",①【入力】別紙_職員一覧!P125),IF('②【入力】別紙_職員一覧（変更）'!P125="","",'②【入力】別紙_職員一覧（変更）'!P125))</f>
        <v/>
      </c>
      <c r="Q127" s="160" t="str">
        <f>IF(【入力シート】!X119="無",IF(①【入力】別紙_職員一覧!Q125="","",①【入力】別紙_職員一覧!Q125),IF('②【入力】別紙_職員一覧（変更）'!Q125="","",'②【入力】別紙_職員一覧（変更）'!Q125))</f>
        <v/>
      </c>
      <c r="R127" s="162"/>
    </row>
    <row r="128" spans="1:21" ht="18" customHeight="1">
      <c r="A128" s="45">
        <v>114</v>
      </c>
      <c r="C128" s="46" t="str">
        <f>IF(【入力シート】!J120="無",IF(①【入力】別紙_職員一覧!C126="","",①【入力】別紙_職員一覧!C126),IF('②【入力】別紙_職員一覧（変更）'!C126="","",'②【入力】別紙_職員一覧（変更）'!C126))</f>
        <v/>
      </c>
      <c r="D128" s="46" t="str">
        <f>IF(【入力シート】!K120="無",IF(①【入力】別紙_職員一覧!D126="","",①【入力】別紙_職員一覧!D126),IF('②【入力】別紙_職員一覧（変更）'!D126="","",'②【入力】別紙_職員一覧（変更）'!D126))</f>
        <v/>
      </c>
      <c r="E128" s="46" t="str">
        <f>IF(【入力シート】!L120="無",IF(①【入力】別紙_職員一覧!E126="","",①【入力】別紙_職員一覧!E126),IF('②【入力】別紙_職員一覧（変更）'!E126="","",'②【入力】別紙_職員一覧（変更）'!E126))</f>
        <v/>
      </c>
      <c r="F128" s="46" t="str">
        <f>IF(【入力シート】!M120="無",IF(①【入力】別紙_職員一覧!F126="","",①【入力】別紙_職員一覧!F126),IF('②【入力】別紙_職員一覧（変更）'!F126="","",'②【入力】別紙_職員一覧（変更）'!F126))</f>
        <v/>
      </c>
      <c r="G128" s="156" t="str">
        <f>IF(【入力シート】!N120="無",IF(①【入力】別紙_職員一覧!G126="","",①【入力】別紙_職員一覧!G126),IF('②【入力】別紙_職員一覧（変更）'!G126="","",'②【入力】別紙_職員一覧（変更）'!G126))</f>
        <v/>
      </c>
      <c r="H128" s="156" t="str">
        <f>IF(【入力シート】!O120="無",IF(①【入力】別紙_職員一覧!H126="","",①【入力】別紙_職員一覧!H126),IF('②【入力】別紙_職員一覧（変更）'!H126="","",'②【入力】別紙_職員一覧（変更）'!H126))</f>
        <v/>
      </c>
      <c r="I128" s="157" t="str">
        <f>IF(【入力シート】!P120="無",IF(①【入力】別紙_職員一覧!I126="","",①【入力】別紙_職員一覧!I126),IF('②【入力】別紙_職員一覧（変更）'!I126="","",'②【入力】別紙_職員一覧（変更）'!I126))</f>
        <v/>
      </c>
      <c r="J128" s="158" t="str">
        <f>IF(【入力シート】!Q120="無",IF(①【入力】別紙_職員一覧!J126="","",①【入力】別紙_職員一覧!J126),IF('②【入力】別紙_職員一覧（変更）'!J126="","",'②【入力】別紙_職員一覧（変更）'!J126))</f>
        <v/>
      </c>
      <c r="K128" s="159" t="str">
        <f>IF(【入力シート】!R120="無",IF(①【入力】別紙_職員一覧!K126="","",①【入力】別紙_職員一覧!K126),IF('②【入力】別紙_職員一覧（変更）'!K126="","",'②【入力】別紙_職員一覧（変更）'!K126))</f>
        <v/>
      </c>
      <c r="L128" s="46" t="str">
        <f>IF(【入力シート】!S120="無",IF(①【入力】別紙_職員一覧!L126="","",①【入力】別紙_職員一覧!L126),IF('②【入力】別紙_職員一覧（変更）'!L126="","",'②【入力】別紙_職員一覧（変更）'!L126))</f>
        <v/>
      </c>
      <c r="M128" s="160" t="str">
        <f>IF(【入力シート】!T120="無",IF(①【入力】別紙_職員一覧!M126="","",①【入力】別紙_職員一覧!M126),IF('②【入力】別紙_職員一覧（変更）'!M126="","",'②【入力】別紙_職員一覧（変更）'!M126))</f>
        <v/>
      </c>
      <c r="N128" s="161" t="str">
        <f>IF(【入力シート】!U120="無",IF(①【入力】別紙_職員一覧!N126="","",①【入力】別紙_職員一覧!N126),IF('②【入力】別紙_職員一覧（変更）'!N126="","",'②【入力】別紙_職員一覧（変更）'!N126))</f>
        <v/>
      </c>
      <c r="O128" s="161" t="str">
        <f>IF(【入力シート】!V120="無",IF(①【入力】別紙_職員一覧!O126="","",①【入力】別紙_職員一覧!O126),IF('②【入力】別紙_職員一覧（変更）'!O126="","",'②【入力】別紙_職員一覧（変更）'!O126))</f>
        <v/>
      </c>
      <c r="P128" s="161" t="str">
        <f>IF(【入力シート】!W120="無",IF(①【入力】別紙_職員一覧!P126="","",①【入力】別紙_職員一覧!P126),IF('②【入力】別紙_職員一覧（変更）'!P126="","",'②【入力】別紙_職員一覧（変更）'!P126))</f>
        <v/>
      </c>
      <c r="Q128" s="160" t="str">
        <f>IF(【入力シート】!X120="無",IF(①【入力】別紙_職員一覧!Q126="","",①【入力】別紙_職員一覧!Q126),IF('②【入力】別紙_職員一覧（変更）'!Q126="","",'②【入力】別紙_職員一覧（変更）'!Q126))</f>
        <v/>
      </c>
      <c r="R128" s="162"/>
    </row>
    <row r="129" spans="1:18" ht="18" customHeight="1">
      <c r="A129" s="45">
        <v>115</v>
      </c>
      <c r="C129" s="46" t="str">
        <f>IF(【入力シート】!J121="無",IF(①【入力】別紙_職員一覧!C127="","",①【入力】別紙_職員一覧!C127),IF('②【入力】別紙_職員一覧（変更）'!C127="","",'②【入力】別紙_職員一覧（変更）'!C127))</f>
        <v/>
      </c>
      <c r="D129" s="46" t="str">
        <f>IF(【入力シート】!K121="無",IF(①【入力】別紙_職員一覧!D127="","",①【入力】別紙_職員一覧!D127),IF('②【入力】別紙_職員一覧（変更）'!D127="","",'②【入力】別紙_職員一覧（変更）'!D127))</f>
        <v/>
      </c>
      <c r="E129" s="46" t="str">
        <f>IF(【入力シート】!L121="無",IF(①【入力】別紙_職員一覧!E127="","",①【入力】別紙_職員一覧!E127),IF('②【入力】別紙_職員一覧（変更）'!E127="","",'②【入力】別紙_職員一覧（変更）'!E127))</f>
        <v/>
      </c>
      <c r="F129" s="46" t="str">
        <f>IF(【入力シート】!M121="無",IF(①【入力】別紙_職員一覧!F127="","",①【入力】別紙_職員一覧!F127),IF('②【入力】別紙_職員一覧（変更）'!F127="","",'②【入力】別紙_職員一覧（変更）'!F127))</f>
        <v/>
      </c>
      <c r="G129" s="156" t="str">
        <f>IF(【入力シート】!N121="無",IF(①【入力】別紙_職員一覧!G127="","",①【入力】別紙_職員一覧!G127),IF('②【入力】別紙_職員一覧（変更）'!G127="","",'②【入力】別紙_職員一覧（変更）'!G127))</f>
        <v/>
      </c>
      <c r="H129" s="156" t="str">
        <f>IF(【入力シート】!O121="無",IF(①【入力】別紙_職員一覧!H127="","",①【入力】別紙_職員一覧!H127),IF('②【入力】別紙_職員一覧（変更）'!H127="","",'②【入力】別紙_職員一覧（変更）'!H127))</f>
        <v/>
      </c>
      <c r="I129" s="157" t="str">
        <f>IF(【入力シート】!P121="無",IF(①【入力】別紙_職員一覧!I127="","",①【入力】別紙_職員一覧!I127),IF('②【入力】別紙_職員一覧（変更）'!I127="","",'②【入力】別紙_職員一覧（変更）'!I127))</f>
        <v/>
      </c>
      <c r="J129" s="158" t="str">
        <f>IF(【入力シート】!Q121="無",IF(①【入力】別紙_職員一覧!J127="","",①【入力】別紙_職員一覧!J127),IF('②【入力】別紙_職員一覧（変更）'!J127="","",'②【入力】別紙_職員一覧（変更）'!J127))</f>
        <v/>
      </c>
      <c r="K129" s="159" t="str">
        <f>IF(【入力シート】!R121="無",IF(①【入力】別紙_職員一覧!K127="","",①【入力】別紙_職員一覧!K127),IF('②【入力】別紙_職員一覧（変更）'!K127="","",'②【入力】別紙_職員一覧（変更）'!K127))</f>
        <v/>
      </c>
      <c r="L129" s="46" t="str">
        <f>IF(【入力シート】!S121="無",IF(①【入力】別紙_職員一覧!L127="","",①【入力】別紙_職員一覧!L127),IF('②【入力】別紙_職員一覧（変更）'!L127="","",'②【入力】別紙_職員一覧（変更）'!L127))</f>
        <v/>
      </c>
      <c r="M129" s="160" t="str">
        <f>IF(【入力シート】!T121="無",IF(①【入力】別紙_職員一覧!M127="","",①【入力】別紙_職員一覧!M127),IF('②【入力】別紙_職員一覧（変更）'!M127="","",'②【入力】別紙_職員一覧（変更）'!M127))</f>
        <v/>
      </c>
      <c r="N129" s="161" t="str">
        <f>IF(【入力シート】!U121="無",IF(①【入力】別紙_職員一覧!N127="","",①【入力】別紙_職員一覧!N127),IF('②【入力】別紙_職員一覧（変更）'!N127="","",'②【入力】別紙_職員一覧（変更）'!N127))</f>
        <v/>
      </c>
      <c r="O129" s="161" t="str">
        <f>IF(【入力シート】!V121="無",IF(①【入力】別紙_職員一覧!O127="","",①【入力】別紙_職員一覧!O127),IF('②【入力】別紙_職員一覧（変更）'!O127="","",'②【入力】別紙_職員一覧（変更）'!O127))</f>
        <v/>
      </c>
      <c r="P129" s="161" t="str">
        <f>IF(【入力シート】!W121="無",IF(①【入力】別紙_職員一覧!P127="","",①【入力】別紙_職員一覧!P127),IF('②【入力】別紙_職員一覧（変更）'!P127="","",'②【入力】別紙_職員一覧（変更）'!P127))</f>
        <v/>
      </c>
      <c r="Q129" s="160" t="str">
        <f>IF(【入力シート】!X121="無",IF(①【入力】別紙_職員一覧!Q127="","",①【入力】別紙_職員一覧!Q127),IF('②【入力】別紙_職員一覧（変更）'!Q127="","",'②【入力】別紙_職員一覧（変更）'!Q127))</f>
        <v/>
      </c>
      <c r="R129" s="162"/>
    </row>
    <row r="130" spans="1:18" ht="18" customHeight="1">
      <c r="A130" s="45">
        <v>116</v>
      </c>
      <c r="C130" s="46" t="str">
        <f>IF(【入力シート】!J122="無",IF(①【入力】別紙_職員一覧!C128="","",①【入力】別紙_職員一覧!C128),IF('②【入力】別紙_職員一覧（変更）'!C128="","",'②【入力】別紙_職員一覧（変更）'!C128))</f>
        <v/>
      </c>
      <c r="D130" s="46" t="str">
        <f>IF(【入力シート】!K122="無",IF(①【入力】別紙_職員一覧!D128="","",①【入力】別紙_職員一覧!D128),IF('②【入力】別紙_職員一覧（変更）'!D128="","",'②【入力】別紙_職員一覧（変更）'!D128))</f>
        <v/>
      </c>
      <c r="E130" s="46" t="str">
        <f>IF(【入力シート】!L122="無",IF(①【入力】別紙_職員一覧!E128="","",①【入力】別紙_職員一覧!E128),IF('②【入力】別紙_職員一覧（変更）'!E128="","",'②【入力】別紙_職員一覧（変更）'!E128))</f>
        <v/>
      </c>
      <c r="F130" s="46" t="str">
        <f>IF(【入力シート】!M122="無",IF(①【入力】別紙_職員一覧!F128="","",①【入力】別紙_職員一覧!F128),IF('②【入力】別紙_職員一覧（変更）'!F128="","",'②【入力】別紙_職員一覧（変更）'!F128))</f>
        <v/>
      </c>
      <c r="G130" s="156" t="str">
        <f>IF(【入力シート】!N122="無",IF(①【入力】別紙_職員一覧!G128="","",①【入力】別紙_職員一覧!G128),IF('②【入力】別紙_職員一覧（変更）'!G128="","",'②【入力】別紙_職員一覧（変更）'!G128))</f>
        <v/>
      </c>
      <c r="H130" s="156" t="str">
        <f>IF(【入力シート】!O122="無",IF(①【入力】別紙_職員一覧!H128="","",①【入力】別紙_職員一覧!H128),IF('②【入力】別紙_職員一覧（変更）'!H128="","",'②【入力】別紙_職員一覧（変更）'!H128))</f>
        <v/>
      </c>
      <c r="I130" s="157" t="str">
        <f>IF(【入力シート】!P122="無",IF(①【入力】別紙_職員一覧!I128="","",①【入力】別紙_職員一覧!I128),IF('②【入力】別紙_職員一覧（変更）'!I128="","",'②【入力】別紙_職員一覧（変更）'!I128))</f>
        <v/>
      </c>
      <c r="J130" s="158" t="str">
        <f>IF(【入力シート】!Q122="無",IF(①【入力】別紙_職員一覧!J128="","",①【入力】別紙_職員一覧!J128),IF('②【入力】別紙_職員一覧（変更）'!J128="","",'②【入力】別紙_職員一覧（変更）'!J128))</f>
        <v/>
      </c>
      <c r="K130" s="159" t="str">
        <f>IF(【入力シート】!R122="無",IF(①【入力】別紙_職員一覧!K128="","",①【入力】別紙_職員一覧!K128),IF('②【入力】別紙_職員一覧（変更）'!K128="","",'②【入力】別紙_職員一覧（変更）'!K128))</f>
        <v/>
      </c>
      <c r="L130" s="46" t="str">
        <f>IF(【入力シート】!S122="無",IF(①【入力】別紙_職員一覧!L128="","",①【入力】別紙_職員一覧!L128),IF('②【入力】別紙_職員一覧（変更）'!L128="","",'②【入力】別紙_職員一覧（変更）'!L128))</f>
        <v/>
      </c>
      <c r="M130" s="160" t="str">
        <f>IF(【入力シート】!T122="無",IF(①【入力】別紙_職員一覧!M128="","",①【入力】別紙_職員一覧!M128),IF('②【入力】別紙_職員一覧（変更）'!M128="","",'②【入力】別紙_職員一覧（変更）'!M128))</f>
        <v/>
      </c>
      <c r="N130" s="161" t="str">
        <f>IF(【入力シート】!U122="無",IF(①【入力】別紙_職員一覧!N128="","",①【入力】別紙_職員一覧!N128),IF('②【入力】別紙_職員一覧（変更）'!N128="","",'②【入力】別紙_職員一覧（変更）'!N128))</f>
        <v/>
      </c>
      <c r="O130" s="161" t="str">
        <f>IF(【入力シート】!V122="無",IF(①【入力】別紙_職員一覧!O128="","",①【入力】別紙_職員一覧!O128),IF('②【入力】別紙_職員一覧（変更）'!O128="","",'②【入力】別紙_職員一覧（変更）'!O128))</f>
        <v/>
      </c>
      <c r="P130" s="161" t="str">
        <f>IF(【入力シート】!W122="無",IF(①【入力】別紙_職員一覧!P128="","",①【入力】別紙_職員一覧!P128),IF('②【入力】別紙_職員一覧（変更）'!P128="","",'②【入力】別紙_職員一覧（変更）'!P128))</f>
        <v/>
      </c>
      <c r="Q130" s="160" t="str">
        <f>IF(【入力シート】!X122="無",IF(①【入力】別紙_職員一覧!Q128="","",①【入力】別紙_職員一覧!Q128),IF('②【入力】別紙_職員一覧（変更）'!Q128="","",'②【入力】別紙_職員一覧（変更）'!Q128))</f>
        <v/>
      </c>
      <c r="R130" s="162"/>
    </row>
    <row r="131" spans="1:18" ht="18" customHeight="1">
      <c r="A131" s="45">
        <v>117</v>
      </c>
      <c r="C131" s="46" t="str">
        <f>IF(【入力シート】!J123="無",IF(①【入力】別紙_職員一覧!C129="","",①【入力】別紙_職員一覧!C129),IF('②【入力】別紙_職員一覧（変更）'!C129="","",'②【入力】別紙_職員一覧（変更）'!C129))</f>
        <v/>
      </c>
      <c r="D131" s="46" t="str">
        <f>IF(【入力シート】!K123="無",IF(①【入力】別紙_職員一覧!D129="","",①【入力】別紙_職員一覧!D129),IF('②【入力】別紙_職員一覧（変更）'!D129="","",'②【入力】別紙_職員一覧（変更）'!D129))</f>
        <v/>
      </c>
      <c r="E131" s="46" t="str">
        <f>IF(【入力シート】!L123="無",IF(①【入力】別紙_職員一覧!E129="","",①【入力】別紙_職員一覧!E129),IF('②【入力】別紙_職員一覧（変更）'!E129="","",'②【入力】別紙_職員一覧（変更）'!E129))</f>
        <v/>
      </c>
      <c r="F131" s="46" t="str">
        <f>IF(【入力シート】!M123="無",IF(①【入力】別紙_職員一覧!F129="","",①【入力】別紙_職員一覧!F129),IF('②【入力】別紙_職員一覧（変更）'!F129="","",'②【入力】別紙_職員一覧（変更）'!F129))</f>
        <v/>
      </c>
      <c r="G131" s="156" t="str">
        <f>IF(【入力シート】!N123="無",IF(①【入力】別紙_職員一覧!G129="","",①【入力】別紙_職員一覧!G129),IF('②【入力】別紙_職員一覧（変更）'!G129="","",'②【入力】別紙_職員一覧（変更）'!G129))</f>
        <v/>
      </c>
      <c r="H131" s="156" t="str">
        <f>IF(【入力シート】!O123="無",IF(①【入力】別紙_職員一覧!H129="","",①【入力】別紙_職員一覧!H129),IF('②【入力】別紙_職員一覧（変更）'!H129="","",'②【入力】別紙_職員一覧（変更）'!H129))</f>
        <v/>
      </c>
      <c r="I131" s="157" t="str">
        <f>IF(【入力シート】!P123="無",IF(①【入力】別紙_職員一覧!I129="","",①【入力】別紙_職員一覧!I129),IF('②【入力】別紙_職員一覧（変更）'!I129="","",'②【入力】別紙_職員一覧（変更）'!I129))</f>
        <v/>
      </c>
      <c r="J131" s="158" t="str">
        <f>IF(【入力シート】!Q123="無",IF(①【入力】別紙_職員一覧!J129="","",①【入力】別紙_職員一覧!J129),IF('②【入力】別紙_職員一覧（変更）'!J129="","",'②【入力】別紙_職員一覧（変更）'!J129))</f>
        <v/>
      </c>
      <c r="K131" s="159" t="str">
        <f>IF(【入力シート】!R123="無",IF(①【入力】別紙_職員一覧!K129="","",①【入力】別紙_職員一覧!K129),IF('②【入力】別紙_職員一覧（変更）'!K129="","",'②【入力】別紙_職員一覧（変更）'!K129))</f>
        <v/>
      </c>
      <c r="L131" s="46" t="str">
        <f>IF(【入力シート】!S123="無",IF(①【入力】別紙_職員一覧!L129="","",①【入力】別紙_職員一覧!L129),IF('②【入力】別紙_職員一覧（変更）'!L129="","",'②【入力】別紙_職員一覧（変更）'!L129))</f>
        <v/>
      </c>
      <c r="M131" s="160" t="str">
        <f>IF(【入力シート】!T123="無",IF(①【入力】別紙_職員一覧!M129="","",①【入力】別紙_職員一覧!M129),IF('②【入力】別紙_職員一覧（変更）'!M129="","",'②【入力】別紙_職員一覧（変更）'!M129))</f>
        <v/>
      </c>
      <c r="N131" s="161" t="str">
        <f>IF(【入力シート】!U123="無",IF(①【入力】別紙_職員一覧!N129="","",①【入力】別紙_職員一覧!N129),IF('②【入力】別紙_職員一覧（変更）'!N129="","",'②【入力】別紙_職員一覧（変更）'!N129))</f>
        <v/>
      </c>
      <c r="O131" s="161" t="str">
        <f>IF(【入力シート】!V123="無",IF(①【入力】別紙_職員一覧!O129="","",①【入力】別紙_職員一覧!O129),IF('②【入力】別紙_職員一覧（変更）'!O129="","",'②【入力】別紙_職員一覧（変更）'!O129))</f>
        <v/>
      </c>
      <c r="P131" s="161" t="str">
        <f>IF(【入力シート】!W123="無",IF(①【入力】別紙_職員一覧!P129="","",①【入力】別紙_職員一覧!P129),IF('②【入力】別紙_職員一覧（変更）'!P129="","",'②【入力】別紙_職員一覧（変更）'!P129))</f>
        <v/>
      </c>
      <c r="Q131" s="160" t="str">
        <f>IF(【入力シート】!X123="無",IF(①【入力】別紙_職員一覧!Q129="","",①【入力】別紙_職員一覧!Q129),IF('②【入力】別紙_職員一覧（変更）'!Q129="","",'②【入力】別紙_職員一覧（変更）'!Q129))</f>
        <v/>
      </c>
      <c r="R131" s="162"/>
    </row>
    <row r="132" spans="1:18" ht="18" customHeight="1">
      <c r="A132" s="45">
        <v>118</v>
      </c>
      <c r="C132" s="46" t="str">
        <f>IF(【入力シート】!J124="無",IF(①【入力】別紙_職員一覧!C130="","",①【入力】別紙_職員一覧!C130),IF('②【入力】別紙_職員一覧（変更）'!C130="","",'②【入力】別紙_職員一覧（変更）'!C130))</f>
        <v/>
      </c>
      <c r="D132" s="46" t="str">
        <f>IF(【入力シート】!K124="無",IF(①【入力】別紙_職員一覧!D130="","",①【入力】別紙_職員一覧!D130),IF('②【入力】別紙_職員一覧（変更）'!D130="","",'②【入力】別紙_職員一覧（変更）'!D130))</f>
        <v/>
      </c>
      <c r="E132" s="46" t="str">
        <f>IF(【入力シート】!L124="無",IF(①【入力】別紙_職員一覧!E130="","",①【入力】別紙_職員一覧!E130),IF('②【入力】別紙_職員一覧（変更）'!E130="","",'②【入力】別紙_職員一覧（変更）'!E130))</f>
        <v/>
      </c>
      <c r="F132" s="46" t="str">
        <f>IF(【入力シート】!M124="無",IF(①【入力】別紙_職員一覧!F130="","",①【入力】別紙_職員一覧!F130),IF('②【入力】別紙_職員一覧（変更）'!F130="","",'②【入力】別紙_職員一覧（変更）'!F130))</f>
        <v/>
      </c>
      <c r="G132" s="156" t="str">
        <f>IF(【入力シート】!N124="無",IF(①【入力】別紙_職員一覧!G130="","",①【入力】別紙_職員一覧!G130),IF('②【入力】別紙_職員一覧（変更）'!G130="","",'②【入力】別紙_職員一覧（変更）'!G130))</f>
        <v/>
      </c>
      <c r="H132" s="156" t="str">
        <f>IF(【入力シート】!O124="無",IF(①【入力】別紙_職員一覧!H130="","",①【入力】別紙_職員一覧!H130),IF('②【入力】別紙_職員一覧（変更）'!H130="","",'②【入力】別紙_職員一覧（変更）'!H130))</f>
        <v/>
      </c>
      <c r="I132" s="157" t="str">
        <f>IF(【入力シート】!P124="無",IF(①【入力】別紙_職員一覧!I130="","",①【入力】別紙_職員一覧!I130),IF('②【入力】別紙_職員一覧（変更）'!I130="","",'②【入力】別紙_職員一覧（変更）'!I130))</f>
        <v/>
      </c>
      <c r="J132" s="158" t="str">
        <f>IF(【入力シート】!Q124="無",IF(①【入力】別紙_職員一覧!J130="","",①【入力】別紙_職員一覧!J130),IF('②【入力】別紙_職員一覧（変更）'!J130="","",'②【入力】別紙_職員一覧（変更）'!J130))</f>
        <v/>
      </c>
      <c r="K132" s="159" t="str">
        <f>IF(【入力シート】!R124="無",IF(①【入力】別紙_職員一覧!K130="","",①【入力】別紙_職員一覧!K130),IF('②【入力】別紙_職員一覧（変更）'!K130="","",'②【入力】別紙_職員一覧（変更）'!K130))</f>
        <v/>
      </c>
      <c r="L132" s="46" t="str">
        <f>IF(【入力シート】!S124="無",IF(①【入力】別紙_職員一覧!L130="","",①【入力】別紙_職員一覧!L130),IF('②【入力】別紙_職員一覧（変更）'!L130="","",'②【入力】別紙_職員一覧（変更）'!L130))</f>
        <v/>
      </c>
      <c r="M132" s="160" t="str">
        <f>IF(【入力シート】!T124="無",IF(①【入力】別紙_職員一覧!M130="","",①【入力】別紙_職員一覧!M130),IF('②【入力】別紙_職員一覧（変更）'!M130="","",'②【入力】別紙_職員一覧（変更）'!M130))</f>
        <v/>
      </c>
      <c r="N132" s="161" t="str">
        <f>IF(【入力シート】!U124="無",IF(①【入力】別紙_職員一覧!N130="","",①【入力】別紙_職員一覧!N130),IF('②【入力】別紙_職員一覧（変更）'!N130="","",'②【入力】別紙_職員一覧（変更）'!N130))</f>
        <v/>
      </c>
      <c r="O132" s="161" t="str">
        <f>IF(【入力シート】!V124="無",IF(①【入力】別紙_職員一覧!O130="","",①【入力】別紙_職員一覧!O130),IF('②【入力】別紙_職員一覧（変更）'!O130="","",'②【入力】別紙_職員一覧（変更）'!O130))</f>
        <v/>
      </c>
      <c r="P132" s="161" t="str">
        <f>IF(【入力シート】!W124="無",IF(①【入力】別紙_職員一覧!P130="","",①【入力】別紙_職員一覧!P130),IF('②【入力】別紙_職員一覧（変更）'!P130="","",'②【入力】別紙_職員一覧（変更）'!P130))</f>
        <v/>
      </c>
      <c r="Q132" s="160" t="str">
        <f>IF(【入力シート】!X124="無",IF(①【入力】別紙_職員一覧!Q130="","",①【入力】別紙_職員一覧!Q130),IF('②【入力】別紙_職員一覧（変更）'!Q130="","",'②【入力】別紙_職員一覧（変更）'!Q130))</f>
        <v/>
      </c>
      <c r="R132" s="162"/>
    </row>
    <row r="133" spans="1:18" ht="18" customHeight="1">
      <c r="A133" s="45">
        <v>119</v>
      </c>
      <c r="C133" s="46" t="str">
        <f>IF(【入力シート】!J125="無",IF(①【入力】別紙_職員一覧!C131="","",①【入力】別紙_職員一覧!C131),IF('②【入力】別紙_職員一覧（変更）'!C131="","",'②【入力】別紙_職員一覧（変更）'!C131))</f>
        <v/>
      </c>
      <c r="D133" s="46" t="str">
        <f>IF(【入力シート】!K125="無",IF(①【入力】別紙_職員一覧!D131="","",①【入力】別紙_職員一覧!D131),IF('②【入力】別紙_職員一覧（変更）'!D131="","",'②【入力】別紙_職員一覧（変更）'!D131))</f>
        <v/>
      </c>
      <c r="E133" s="46" t="str">
        <f>IF(【入力シート】!L125="無",IF(①【入力】別紙_職員一覧!E131="","",①【入力】別紙_職員一覧!E131),IF('②【入力】別紙_職員一覧（変更）'!E131="","",'②【入力】別紙_職員一覧（変更）'!E131))</f>
        <v/>
      </c>
      <c r="F133" s="46" t="str">
        <f>IF(【入力シート】!M125="無",IF(①【入力】別紙_職員一覧!F131="","",①【入力】別紙_職員一覧!F131),IF('②【入力】別紙_職員一覧（変更）'!F131="","",'②【入力】別紙_職員一覧（変更）'!F131))</f>
        <v/>
      </c>
      <c r="G133" s="156" t="str">
        <f>IF(【入力シート】!N125="無",IF(①【入力】別紙_職員一覧!G131="","",①【入力】別紙_職員一覧!G131),IF('②【入力】別紙_職員一覧（変更）'!G131="","",'②【入力】別紙_職員一覧（変更）'!G131))</f>
        <v/>
      </c>
      <c r="H133" s="156" t="str">
        <f>IF(【入力シート】!O125="無",IF(①【入力】別紙_職員一覧!H131="","",①【入力】別紙_職員一覧!H131),IF('②【入力】別紙_職員一覧（変更）'!H131="","",'②【入力】別紙_職員一覧（変更）'!H131))</f>
        <v/>
      </c>
      <c r="I133" s="157" t="str">
        <f>IF(【入力シート】!P125="無",IF(①【入力】別紙_職員一覧!I131="","",①【入力】別紙_職員一覧!I131),IF('②【入力】別紙_職員一覧（変更）'!I131="","",'②【入力】別紙_職員一覧（変更）'!I131))</f>
        <v/>
      </c>
      <c r="J133" s="158" t="str">
        <f>IF(【入力シート】!Q125="無",IF(①【入力】別紙_職員一覧!J131="","",①【入力】別紙_職員一覧!J131),IF('②【入力】別紙_職員一覧（変更）'!J131="","",'②【入力】別紙_職員一覧（変更）'!J131))</f>
        <v/>
      </c>
      <c r="K133" s="159" t="str">
        <f>IF(【入力シート】!R125="無",IF(①【入力】別紙_職員一覧!K131="","",①【入力】別紙_職員一覧!K131),IF('②【入力】別紙_職員一覧（変更）'!K131="","",'②【入力】別紙_職員一覧（変更）'!K131))</f>
        <v/>
      </c>
      <c r="L133" s="46" t="str">
        <f>IF(【入力シート】!S125="無",IF(①【入力】別紙_職員一覧!L131="","",①【入力】別紙_職員一覧!L131),IF('②【入力】別紙_職員一覧（変更）'!L131="","",'②【入力】別紙_職員一覧（変更）'!L131))</f>
        <v/>
      </c>
      <c r="M133" s="160" t="str">
        <f>IF(【入力シート】!T125="無",IF(①【入力】別紙_職員一覧!M131="","",①【入力】別紙_職員一覧!M131),IF('②【入力】別紙_職員一覧（変更）'!M131="","",'②【入力】別紙_職員一覧（変更）'!M131))</f>
        <v/>
      </c>
      <c r="N133" s="161" t="str">
        <f>IF(【入力シート】!U125="無",IF(①【入力】別紙_職員一覧!N131="","",①【入力】別紙_職員一覧!N131),IF('②【入力】別紙_職員一覧（変更）'!N131="","",'②【入力】別紙_職員一覧（変更）'!N131))</f>
        <v/>
      </c>
      <c r="O133" s="161" t="str">
        <f>IF(【入力シート】!V125="無",IF(①【入力】別紙_職員一覧!O131="","",①【入力】別紙_職員一覧!O131),IF('②【入力】別紙_職員一覧（変更）'!O131="","",'②【入力】別紙_職員一覧（変更）'!O131))</f>
        <v/>
      </c>
      <c r="P133" s="161" t="str">
        <f>IF(【入力シート】!W125="無",IF(①【入力】別紙_職員一覧!P131="","",①【入力】別紙_職員一覧!P131),IF('②【入力】別紙_職員一覧（変更）'!P131="","",'②【入力】別紙_職員一覧（変更）'!P131))</f>
        <v/>
      </c>
      <c r="Q133" s="160" t="str">
        <f>IF(【入力シート】!X125="無",IF(①【入力】別紙_職員一覧!Q131="","",①【入力】別紙_職員一覧!Q131),IF('②【入力】別紙_職員一覧（変更）'!Q131="","",'②【入力】別紙_職員一覧（変更）'!Q131))</f>
        <v/>
      </c>
      <c r="R133" s="162"/>
    </row>
    <row r="134" spans="1:18" ht="18" customHeight="1">
      <c r="A134" s="45">
        <v>120</v>
      </c>
      <c r="C134" s="46" t="str">
        <f>IF(【入力シート】!J126="無",IF(①【入力】別紙_職員一覧!C132="","",①【入力】別紙_職員一覧!C132),IF('②【入力】別紙_職員一覧（変更）'!C132="","",'②【入力】別紙_職員一覧（変更）'!C132))</f>
        <v/>
      </c>
      <c r="D134" s="46" t="str">
        <f>IF(【入力シート】!K126="無",IF(①【入力】別紙_職員一覧!D132="","",①【入力】別紙_職員一覧!D132),IF('②【入力】別紙_職員一覧（変更）'!D132="","",'②【入力】別紙_職員一覧（変更）'!D132))</f>
        <v/>
      </c>
      <c r="E134" s="46" t="str">
        <f>IF(【入力シート】!L126="無",IF(①【入力】別紙_職員一覧!E132="","",①【入力】別紙_職員一覧!E132),IF('②【入力】別紙_職員一覧（変更）'!E132="","",'②【入力】別紙_職員一覧（変更）'!E132))</f>
        <v/>
      </c>
      <c r="F134" s="46" t="str">
        <f>IF(【入力シート】!M126="無",IF(①【入力】別紙_職員一覧!F132="","",①【入力】別紙_職員一覧!F132),IF('②【入力】別紙_職員一覧（変更）'!F132="","",'②【入力】別紙_職員一覧（変更）'!F132))</f>
        <v/>
      </c>
      <c r="G134" s="156" t="str">
        <f>IF(【入力シート】!N126="無",IF(①【入力】別紙_職員一覧!G132="","",①【入力】別紙_職員一覧!G132),IF('②【入力】別紙_職員一覧（変更）'!G132="","",'②【入力】別紙_職員一覧（変更）'!G132))</f>
        <v/>
      </c>
      <c r="H134" s="156" t="str">
        <f>IF(【入力シート】!O126="無",IF(①【入力】別紙_職員一覧!H132="","",①【入力】別紙_職員一覧!H132),IF('②【入力】別紙_職員一覧（変更）'!H132="","",'②【入力】別紙_職員一覧（変更）'!H132))</f>
        <v/>
      </c>
      <c r="I134" s="157" t="str">
        <f>IF(【入力シート】!P126="無",IF(①【入力】別紙_職員一覧!I132="","",①【入力】別紙_職員一覧!I132),IF('②【入力】別紙_職員一覧（変更）'!I132="","",'②【入力】別紙_職員一覧（変更）'!I132))</f>
        <v/>
      </c>
      <c r="J134" s="158" t="str">
        <f>IF(【入力シート】!Q126="無",IF(①【入力】別紙_職員一覧!J132="","",①【入力】別紙_職員一覧!J132),IF('②【入力】別紙_職員一覧（変更）'!J132="","",'②【入力】別紙_職員一覧（変更）'!J132))</f>
        <v/>
      </c>
      <c r="K134" s="159" t="str">
        <f>IF(【入力シート】!R126="無",IF(①【入力】別紙_職員一覧!K132="","",①【入力】別紙_職員一覧!K132),IF('②【入力】別紙_職員一覧（変更）'!K132="","",'②【入力】別紙_職員一覧（変更）'!K132))</f>
        <v/>
      </c>
      <c r="L134" s="46" t="str">
        <f>IF(【入力シート】!S126="無",IF(①【入力】別紙_職員一覧!L132="","",①【入力】別紙_職員一覧!L132),IF('②【入力】別紙_職員一覧（変更）'!L132="","",'②【入力】別紙_職員一覧（変更）'!L132))</f>
        <v/>
      </c>
      <c r="M134" s="160" t="str">
        <f>IF(【入力シート】!T126="無",IF(①【入力】別紙_職員一覧!M132="","",①【入力】別紙_職員一覧!M132),IF('②【入力】別紙_職員一覧（変更）'!M132="","",'②【入力】別紙_職員一覧（変更）'!M132))</f>
        <v/>
      </c>
      <c r="N134" s="161" t="str">
        <f>IF(【入力シート】!U126="無",IF(①【入力】別紙_職員一覧!N132="","",①【入力】別紙_職員一覧!N132),IF('②【入力】別紙_職員一覧（変更）'!N132="","",'②【入力】別紙_職員一覧（変更）'!N132))</f>
        <v/>
      </c>
      <c r="O134" s="161" t="str">
        <f>IF(【入力シート】!V126="無",IF(①【入力】別紙_職員一覧!O132="","",①【入力】別紙_職員一覧!O132),IF('②【入力】別紙_職員一覧（変更）'!O132="","",'②【入力】別紙_職員一覧（変更）'!O132))</f>
        <v/>
      </c>
      <c r="P134" s="161" t="str">
        <f>IF(【入力シート】!W126="無",IF(①【入力】別紙_職員一覧!P132="","",①【入力】別紙_職員一覧!P132),IF('②【入力】別紙_職員一覧（変更）'!P132="","",'②【入力】別紙_職員一覧（変更）'!P132))</f>
        <v/>
      </c>
      <c r="Q134" s="160" t="str">
        <f>IF(【入力シート】!X126="無",IF(①【入力】別紙_職員一覧!Q132="","",①【入力】別紙_職員一覧!Q132),IF('②【入力】別紙_職員一覧（変更）'!Q132="","",'②【入力】別紙_職員一覧（変更）'!Q132))</f>
        <v/>
      </c>
      <c r="R134" s="162"/>
    </row>
    <row r="135" spans="1:18" ht="18" customHeight="1">
      <c r="A135" s="45">
        <v>121</v>
      </c>
      <c r="C135" s="46" t="str">
        <f>IF(【入力シート】!J127="無",IF(①【入力】別紙_職員一覧!C133="","",①【入力】別紙_職員一覧!C133),IF('②【入力】別紙_職員一覧（変更）'!C133="","",'②【入力】別紙_職員一覧（変更）'!C133))</f>
        <v/>
      </c>
      <c r="D135" s="46" t="str">
        <f>IF(【入力シート】!K127="無",IF(①【入力】別紙_職員一覧!D133="","",①【入力】別紙_職員一覧!D133),IF('②【入力】別紙_職員一覧（変更）'!D133="","",'②【入力】別紙_職員一覧（変更）'!D133))</f>
        <v/>
      </c>
      <c r="E135" s="46" t="str">
        <f>IF(【入力シート】!L127="無",IF(①【入力】別紙_職員一覧!E133="","",①【入力】別紙_職員一覧!E133),IF('②【入力】別紙_職員一覧（変更）'!E133="","",'②【入力】別紙_職員一覧（変更）'!E133))</f>
        <v/>
      </c>
      <c r="F135" s="46" t="str">
        <f>IF(【入力シート】!M127="無",IF(①【入力】別紙_職員一覧!F133="","",①【入力】別紙_職員一覧!F133),IF('②【入力】別紙_職員一覧（変更）'!F133="","",'②【入力】別紙_職員一覧（変更）'!F133))</f>
        <v/>
      </c>
      <c r="G135" s="156" t="str">
        <f>IF(【入力シート】!N127="無",IF(①【入力】別紙_職員一覧!G133="","",①【入力】別紙_職員一覧!G133),IF('②【入力】別紙_職員一覧（変更）'!G133="","",'②【入力】別紙_職員一覧（変更）'!G133))</f>
        <v/>
      </c>
      <c r="H135" s="156" t="str">
        <f>IF(【入力シート】!O127="無",IF(①【入力】別紙_職員一覧!H133="","",①【入力】別紙_職員一覧!H133),IF('②【入力】別紙_職員一覧（変更）'!H133="","",'②【入力】別紙_職員一覧（変更）'!H133))</f>
        <v/>
      </c>
      <c r="I135" s="157" t="str">
        <f>IF(【入力シート】!P127="無",IF(①【入力】別紙_職員一覧!I133="","",①【入力】別紙_職員一覧!I133),IF('②【入力】別紙_職員一覧（変更）'!I133="","",'②【入力】別紙_職員一覧（変更）'!I133))</f>
        <v/>
      </c>
      <c r="J135" s="158" t="str">
        <f>IF(【入力シート】!Q127="無",IF(①【入力】別紙_職員一覧!J133="","",①【入力】別紙_職員一覧!J133),IF('②【入力】別紙_職員一覧（変更）'!J133="","",'②【入力】別紙_職員一覧（変更）'!J133))</f>
        <v/>
      </c>
      <c r="K135" s="159" t="str">
        <f>IF(【入力シート】!R127="無",IF(①【入力】別紙_職員一覧!K133="","",①【入力】別紙_職員一覧!K133),IF('②【入力】別紙_職員一覧（変更）'!K133="","",'②【入力】別紙_職員一覧（変更）'!K133))</f>
        <v/>
      </c>
      <c r="L135" s="46" t="str">
        <f>IF(【入力シート】!S127="無",IF(①【入力】別紙_職員一覧!L133="","",①【入力】別紙_職員一覧!L133),IF('②【入力】別紙_職員一覧（変更）'!L133="","",'②【入力】別紙_職員一覧（変更）'!L133))</f>
        <v/>
      </c>
      <c r="M135" s="160" t="str">
        <f>IF(【入力シート】!T127="無",IF(①【入力】別紙_職員一覧!M133="","",①【入力】別紙_職員一覧!M133),IF('②【入力】別紙_職員一覧（変更）'!M133="","",'②【入力】別紙_職員一覧（変更）'!M133))</f>
        <v/>
      </c>
      <c r="N135" s="161" t="str">
        <f>IF(【入力シート】!U127="無",IF(①【入力】別紙_職員一覧!N133="","",①【入力】別紙_職員一覧!N133),IF('②【入力】別紙_職員一覧（変更）'!N133="","",'②【入力】別紙_職員一覧（変更）'!N133))</f>
        <v/>
      </c>
      <c r="O135" s="161" t="str">
        <f>IF(【入力シート】!V127="無",IF(①【入力】別紙_職員一覧!O133="","",①【入力】別紙_職員一覧!O133),IF('②【入力】別紙_職員一覧（変更）'!O133="","",'②【入力】別紙_職員一覧（変更）'!O133))</f>
        <v/>
      </c>
      <c r="P135" s="161" t="str">
        <f>IF(【入力シート】!W127="無",IF(①【入力】別紙_職員一覧!P133="","",①【入力】別紙_職員一覧!P133),IF('②【入力】別紙_職員一覧（変更）'!P133="","",'②【入力】別紙_職員一覧（変更）'!P133))</f>
        <v/>
      </c>
      <c r="Q135" s="160" t="str">
        <f>IF(【入力シート】!X127="無",IF(①【入力】別紙_職員一覧!Q133="","",①【入力】別紙_職員一覧!Q133),IF('②【入力】別紙_職員一覧（変更）'!Q133="","",'②【入力】別紙_職員一覧（変更）'!Q133))</f>
        <v/>
      </c>
      <c r="R135" s="162"/>
    </row>
    <row r="136" spans="1:18" ht="18" customHeight="1">
      <c r="A136" s="45">
        <v>122</v>
      </c>
      <c r="C136" s="46" t="str">
        <f>IF(【入力シート】!J128="無",IF(①【入力】別紙_職員一覧!C134="","",①【入力】別紙_職員一覧!C134),IF('②【入力】別紙_職員一覧（変更）'!C134="","",'②【入力】別紙_職員一覧（変更）'!C134))</f>
        <v/>
      </c>
      <c r="D136" s="46" t="str">
        <f>IF(【入力シート】!K128="無",IF(①【入力】別紙_職員一覧!D134="","",①【入力】別紙_職員一覧!D134),IF('②【入力】別紙_職員一覧（変更）'!D134="","",'②【入力】別紙_職員一覧（変更）'!D134))</f>
        <v/>
      </c>
      <c r="E136" s="46" t="str">
        <f>IF(【入力シート】!L128="無",IF(①【入力】別紙_職員一覧!E134="","",①【入力】別紙_職員一覧!E134),IF('②【入力】別紙_職員一覧（変更）'!E134="","",'②【入力】別紙_職員一覧（変更）'!E134))</f>
        <v/>
      </c>
      <c r="F136" s="46" t="str">
        <f>IF(【入力シート】!M128="無",IF(①【入力】別紙_職員一覧!F134="","",①【入力】別紙_職員一覧!F134),IF('②【入力】別紙_職員一覧（変更）'!F134="","",'②【入力】別紙_職員一覧（変更）'!F134))</f>
        <v/>
      </c>
      <c r="G136" s="156" t="str">
        <f>IF(【入力シート】!N128="無",IF(①【入力】別紙_職員一覧!G134="","",①【入力】別紙_職員一覧!G134),IF('②【入力】別紙_職員一覧（変更）'!G134="","",'②【入力】別紙_職員一覧（変更）'!G134))</f>
        <v/>
      </c>
      <c r="H136" s="156" t="str">
        <f>IF(【入力シート】!O128="無",IF(①【入力】別紙_職員一覧!H134="","",①【入力】別紙_職員一覧!H134),IF('②【入力】別紙_職員一覧（変更）'!H134="","",'②【入力】別紙_職員一覧（変更）'!H134))</f>
        <v/>
      </c>
      <c r="I136" s="157" t="str">
        <f>IF(【入力シート】!P128="無",IF(①【入力】別紙_職員一覧!I134="","",①【入力】別紙_職員一覧!I134),IF('②【入力】別紙_職員一覧（変更）'!I134="","",'②【入力】別紙_職員一覧（変更）'!I134))</f>
        <v/>
      </c>
      <c r="J136" s="158" t="str">
        <f>IF(【入力シート】!Q128="無",IF(①【入力】別紙_職員一覧!J134="","",①【入力】別紙_職員一覧!J134),IF('②【入力】別紙_職員一覧（変更）'!J134="","",'②【入力】別紙_職員一覧（変更）'!J134))</f>
        <v/>
      </c>
      <c r="K136" s="159" t="str">
        <f>IF(【入力シート】!R128="無",IF(①【入力】別紙_職員一覧!K134="","",①【入力】別紙_職員一覧!K134),IF('②【入力】別紙_職員一覧（変更）'!K134="","",'②【入力】別紙_職員一覧（変更）'!K134))</f>
        <v/>
      </c>
      <c r="L136" s="46" t="str">
        <f>IF(【入力シート】!S128="無",IF(①【入力】別紙_職員一覧!L134="","",①【入力】別紙_職員一覧!L134),IF('②【入力】別紙_職員一覧（変更）'!L134="","",'②【入力】別紙_職員一覧（変更）'!L134))</f>
        <v/>
      </c>
      <c r="M136" s="160" t="str">
        <f>IF(【入力シート】!T128="無",IF(①【入力】別紙_職員一覧!M134="","",①【入力】別紙_職員一覧!M134),IF('②【入力】別紙_職員一覧（変更）'!M134="","",'②【入力】別紙_職員一覧（変更）'!M134))</f>
        <v/>
      </c>
      <c r="N136" s="161" t="str">
        <f>IF(【入力シート】!U128="無",IF(①【入力】別紙_職員一覧!N134="","",①【入力】別紙_職員一覧!N134),IF('②【入力】別紙_職員一覧（変更）'!N134="","",'②【入力】別紙_職員一覧（変更）'!N134))</f>
        <v/>
      </c>
      <c r="O136" s="161" t="str">
        <f>IF(【入力シート】!V128="無",IF(①【入力】別紙_職員一覧!O134="","",①【入力】別紙_職員一覧!O134),IF('②【入力】別紙_職員一覧（変更）'!O134="","",'②【入力】別紙_職員一覧（変更）'!O134))</f>
        <v/>
      </c>
      <c r="P136" s="161" t="str">
        <f>IF(【入力シート】!W128="無",IF(①【入力】別紙_職員一覧!P134="","",①【入力】別紙_職員一覧!P134),IF('②【入力】別紙_職員一覧（変更）'!P134="","",'②【入力】別紙_職員一覧（変更）'!P134))</f>
        <v/>
      </c>
      <c r="Q136" s="160" t="str">
        <f>IF(【入力シート】!X128="無",IF(①【入力】別紙_職員一覧!Q134="","",①【入力】別紙_職員一覧!Q134),IF('②【入力】別紙_職員一覧（変更）'!Q134="","",'②【入力】別紙_職員一覧（変更）'!Q134))</f>
        <v/>
      </c>
      <c r="R136" s="162"/>
    </row>
    <row r="137" spans="1:18" ht="18" customHeight="1">
      <c r="A137" s="45">
        <v>123</v>
      </c>
      <c r="C137" s="46" t="str">
        <f>IF(【入力シート】!J129="無",IF(①【入力】別紙_職員一覧!C135="","",①【入力】別紙_職員一覧!C135),IF('②【入力】別紙_職員一覧（変更）'!C135="","",'②【入力】別紙_職員一覧（変更）'!C135))</f>
        <v/>
      </c>
      <c r="D137" s="46" t="str">
        <f>IF(【入力シート】!K129="無",IF(①【入力】別紙_職員一覧!D135="","",①【入力】別紙_職員一覧!D135),IF('②【入力】別紙_職員一覧（変更）'!D135="","",'②【入力】別紙_職員一覧（変更）'!D135))</f>
        <v/>
      </c>
      <c r="E137" s="46" t="str">
        <f>IF(【入力シート】!L129="無",IF(①【入力】別紙_職員一覧!E135="","",①【入力】別紙_職員一覧!E135),IF('②【入力】別紙_職員一覧（変更）'!E135="","",'②【入力】別紙_職員一覧（変更）'!E135))</f>
        <v/>
      </c>
      <c r="F137" s="46" t="str">
        <f>IF(【入力シート】!M129="無",IF(①【入力】別紙_職員一覧!F135="","",①【入力】別紙_職員一覧!F135),IF('②【入力】別紙_職員一覧（変更）'!F135="","",'②【入力】別紙_職員一覧（変更）'!F135))</f>
        <v/>
      </c>
      <c r="G137" s="156" t="str">
        <f>IF(【入力シート】!N129="無",IF(①【入力】別紙_職員一覧!G135="","",①【入力】別紙_職員一覧!G135),IF('②【入力】別紙_職員一覧（変更）'!G135="","",'②【入力】別紙_職員一覧（変更）'!G135))</f>
        <v/>
      </c>
      <c r="H137" s="156" t="str">
        <f>IF(【入力シート】!O129="無",IF(①【入力】別紙_職員一覧!H135="","",①【入力】別紙_職員一覧!H135),IF('②【入力】別紙_職員一覧（変更）'!H135="","",'②【入力】別紙_職員一覧（変更）'!H135))</f>
        <v/>
      </c>
      <c r="I137" s="157" t="str">
        <f>IF(【入力シート】!P129="無",IF(①【入力】別紙_職員一覧!I135="","",①【入力】別紙_職員一覧!I135),IF('②【入力】別紙_職員一覧（変更）'!I135="","",'②【入力】別紙_職員一覧（変更）'!I135))</f>
        <v/>
      </c>
      <c r="J137" s="158" t="str">
        <f>IF(【入力シート】!Q129="無",IF(①【入力】別紙_職員一覧!J135="","",①【入力】別紙_職員一覧!J135),IF('②【入力】別紙_職員一覧（変更）'!J135="","",'②【入力】別紙_職員一覧（変更）'!J135))</f>
        <v/>
      </c>
      <c r="K137" s="159" t="str">
        <f>IF(【入力シート】!R129="無",IF(①【入力】別紙_職員一覧!K135="","",①【入力】別紙_職員一覧!K135),IF('②【入力】別紙_職員一覧（変更）'!K135="","",'②【入力】別紙_職員一覧（変更）'!K135))</f>
        <v/>
      </c>
      <c r="L137" s="46" t="str">
        <f>IF(【入力シート】!S129="無",IF(①【入力】別紙_職員一覧!L135="","",①【入力】別紙_職員一覧!L135),IF('②【入力】別紙_職員一覧（変更）'!L135="","",'②【入力】別紙_職員一覧（変更）'!L135))</f>
        <v/>
      </c>
      <c r="M137" s="160" t="str">
        <f>IF(【入力シート】!T129="無",IF(①【入力】別紙_職員一覧!M135="","",①【入力】別紙_職員一覧!M135),IF('②【入力】別紙_職員一覧（変更）'!M135="","",'②【入力】別紙_職員一覧（変更）'!M135))</f>
        <v/>
      </c>
      <c r="N137" s="161" t="str">
        <f>IF(【入力シート】!U129="無",IF(①【入力】別紙_職員一覧!N135="","",①【入力】別紙_職員一覧!N135),IF('②【入力】別紙_職員一覧（変更）'!N135="","",'②【入力】別紙_職員一覧（変更）'!N135))</f>
        <v/>
      </c>
      <c r="O137" s="161" t="str">
        <f>IF(【入力シート】!V129="無",IF(①【入力】別紙_職員一覧!O135="","",①【入力】別紙_職員一覧!O135),IF('②【入力】別紙_職員一覧（変更）'!O135="","",'②【入力】別紙_職員一覧（変更）'!O135))</f>
        <v/>
      </c>
      <c r="P137" s="161" t="str">
        <f>IF(【入力シート】!W129="無",IF(①【入力】別紙_職員一覧!P135="","",①【入力】別紙_職員一覧!P135),IF('②【入力】別紙_職員一覧（変更）'!P135="","",'②【入力】別紙_職員一覧（変更）'!P135))</f>
        <v/>
      </c>
      <c r="Q137" s="160" t="str">
        <f>IF(【入力シート】!X129="無",IF(①【入力】別紙_職員一覧!Q135="","",①【入力】別紙_職員一覧!Q135),IF('②【入力】別紙_職員一覧（変更）'!Q135="","",'②【入力】別紙_職員一覧（変更）'!Q135))</f>
        <v/>
      </c>
      <c r="R137" s="162"/>
    </row>
    <row r="138" spans="1:18" ht="18" customHeight="1">
      <c r="A138" s="45">
        <v>124</v>
      </c>
      <c r="C138" s="46" t="str">
        <f>IF(【入力シート】!J130="無",IF(①【入力】別紙_職員一覧!C136="","",①【入力】別紙_職員一覧!C136),IF('②【入力】別紙_職員一覧（変更）'!C136="","",'②【入力】別紙_職員一覧（変更）'!C136))</f>
        <v/>
      </c>
      <c r="D138" s="46" t="str">
        <f>IF(【入力シート】!K130="無",IF(①【入力】別紙_職員一覧!D136="","",①【入力】別紙_職員一覧!D136),IF('②【入力】別紙_職員一覧（変更）'!D136="","",'②【入力】別紙_職員一覧（変更）'!D136))</f>
        <v/>
      </c>
      <c r="E138" s="46" t="str">
        <f>IF(【入力シート】!L130="無",IF(①【入力】別紙_職員一覧!E136="","",①【入力】別紙_職員一覧!E136),IF('②【入力】別紙_職員一覧（変更）'!E136="","",'②【入力】別紙_職員一覧（変更）'!E136))</f>
        <v/>
      </c>
      <c r="F138" s="46" t="str">
        <f>IF(【入力シート】!M130="無",IF(①【入力】別紙_職員一覧!F136="","",①【入力】別紙_職員一覧!F136),IF('②【入力】別紙_職員一覧（変更）'!F136="","",'②【入力】別紙_職員一覧（変更）'!F136))</f>
        <v/>
      </c>
      <c r="G138" s="156" t="str">
        <f>IF(【入力シート】!N130="無",IF(①【入力】別紙_職員一覧!G136="","",①【入力】別紙_職員一覧!G136),IF('②【入力】別紙_職員一覧（変更）'!G136="","",'②【入力】別紙_職員一覧（変更）'!G136))</f>
        <v/>
      </c>
      <c r="H138" s="156" t="str">
        <f>IF(【入力シート】!O130="無",IF(①【入力】別紙_職員一覧!H136="","",①【入力】別紙_職員一覧!H136),IF('②【入力】別紙_職員一覧（変更）'!H136="","",'②【入力】別紙_職員一覧（変更）'!H136))</f>
        <v/>
      </c>
      <c r="I138" s="157" t="str">
        <f>IF(【入力シート】!P130="無",IF(①【入力】別紙_職員一覧!I136="","",①【入力】別紙_職員一覧!I136),IF('②【入力】別紙_職員一覧（変更）'!I136="","",'②【入力】別紙_職員一覧（変更）'!I136))</f>
        <v/>
      </c>
      <c r="J138" s="158" t="str">
        <f>IF(【入力シート】!Q130="無",IF(①【入力】別紙_職員一覧!J136="","",①【入力】別紙_職員一覧!J136),IF('②【入力】別紙_職員一覧（変更）'!J136="","",'②【入力】別紙_職員一覧（変更）'!J136))</f>
        <v/>
      </c>
      <c r="K138" s="159" t="str">
        <f>IF(【入力シート】!R130="無",IF(①【入力】別紙_職員一覧!K136="","",①【入力】別紙_職員一覧!K136),IF('②【入力】別紙_職員一覧（変更）'!K136="","",'②【入力】別紙_職員一覧（変更）'!K136))</f>
        <v/>
      </c>
      <c r="L138" s="46" t="str">
        <f>IF(【入力シート】!S130="無",IF(①【入力】別紙_職員一覧!L136="","",①【入力】別紙_職員一覧!L136),IF('②【入力】別紙_職員一覧（変更）'!L136="","",'②【入力】別紙_職員一覧（変更）'!L136))</f>
        <v/>
      </c>
      <c r="M138" s="160" t="str">
        <f>IF(【入力シート】!T130="無",IF(①【入力】別紙_職員一覧!M136="","",①【入力】別紙_職員一覧!M136),IF('②【入力】別紙_職員一覧（変更）'!M136="","",'②【入力】別紙_職員一覧（変更）'!M136))</f>
        <v/>
      </c>
      <c r="N138" s="161" t="str">
        <f>IF(【入力シート】!U130="無",IF(①【入力】別紙_職員一覧!N136="","",①【入力】別紙_職員一覧!N136),IF('②【入力】別紙_職員一覧（変更）'!N136="","",'②【入力】別紙_職員一覧（変更）'!N136))</f>
        <v/>
      </c>
      <c r="O138" s="161" t="str">
        <f>IF(【入力シート】!V130="無",IF(①【入力】別紙_職員一覧!O136="","",①【入力】別紙_職員一覧!O136),IF('②【入力】別紙_職員一覧（変更）'!O136="","",'②【入力】別紙_職員一覧（変更）'!O136))</f>
        <v/>
      </c>
      <c r="P138" s="161" t="str">
        <f>IF(【入力シート】!W130="無",IF(①【入力】別紙_職員一覧!P136="","",①【入力】別紙_職員一覧!P136),IF('②【入力】別紙_職員一覧（変更）'!P136="","",'②【入力】別紙_職員一覧（変更）'!P136))</f>
        <v/>
      </c>
      <c r="Q138" s="160" t="str">
        <f>IF(【入力シート】!X130="無",IF(①【入力】別紙_職員一覧!Q136="","",①【入力】別紙_職員一覧!Q136),IF('②【入力】別紙_職員一覧（変更）'!Q136="","",'②【入力】別紙_職員一覧（変更）'!Q136))</f>
        <v/>
      </c>
      <c r="R138" s="162"/>
    </row>
    <row r="139" spans="1:18" ht="18" customHeight="1">
      <c r="A139" s="45">
        <v>125</v>
      </c>
      <c r="C139" s="46" t="str">
        <f>IF(【入力シート】!J131="無",IF(①【入力】別紙_職員一覧!C137="","",①【入力】別紙_職員一覧!C137),IF('②【入力】別紙_職員一覧（変更）'!C137="","",'②【入力】別紙_職員一覧（変更）'!C137))</f>
        <v/>
      </c>
      <c r="D139" s="46" t="str">
        <f>IF(【入力シート】!K131="無",IF(①【入力】別紙_職員一覧!D137="","",①【入力】別紙_職員一覧!D137),IF('②【入力】別紙_職員一覧（変更）'!D137="","",'②【入力】別紙_職員一覧（変更）'!D137))</f>
        <v/>
      </c>
      <c r="E139" s="46" t="str">
        <f>IF(【入力シート】!L131="無",IF(①【入力】別紙_職員一覧!E137="","",①【入力】別紙_職員一覧!E137),IF('②【入力】別紙_職員一覧（変更）'!E137="","",'②【入力】別紙_職員一覧（変更）'!E137))</f>
        <v/>
      </c>
      <c r="F139" s="46" t="str">
        <f>IF(【入力シート】!M131="無",IF(①【入力】別紙_職員一覧!F137="","",①【入力】別紙_職員一覧!F137),IF('②【入力】別紙_職員一覧（変更）'!F137="","",'②【入力】別紙_職員一覧（変更）'!F137))</f>
        <v/>
      </c>
      <c r="G139" s="156" t="str">
        <f>IF(【入力シート】!N131="無",IF(①【入力】別紙_職員一覧!G137="","",①【入力】別紙_職員一覧!G137),IF('②【入力】別紙_職員一覧（変更）'!G137="","",'②【入力】別紙_職員一覧（変更）'!G137))</f>
        <v/>
      </c>
      <c r="H139" s="156" t="str">
        <f>IF(【入力シート】!O131="無",IF(①【入力】別紙_職員一覧!H137="","",①【入力】別紙_職員一覧!H137),IF('②【入力】別紙_職員一覧（変更）'!H137="","",'②【入力】別紙_職員一覧（変更）'!H137))</f>
        <v/>
      </c>
      <c r="I139" s="157" t="str">
        <f>IF(【入力シート】!P131="無",IF(①【入力】別紙_職員一覧!I137="","",①【入力】別紙_職員一覧!I137),IF('②【入力】別紙_職員一覧（変更）'!I137="","",'②【入力】別紙_職員一覧（変更）'!I137))</f>
        <v/>
      </c>
      <c r="J139" s="158" t="str">
        <f>IF(【入力シート】!Q131="無",IF(①【入力】別紙_職員一覧!J137="","",①【入力】別紙_職員一覧!J137),IF('②【入力】別紙_職員一覧（変更）'!J137="","",'②【入力】別紙_職員一覧（変更）'!J137))</f>
        <v/>
      </c>
      <c r="K139" s="159" t="str">
        <f>IF(【入力シート】!R131="無",IF(①【入力】別紙_職員一覧!K137="","",①【入力】別紙_職員一覧!K137),IF('②【入力】別紙_職員一覧（変更）'!K137="","",'②【入力】別紙_職員一覧（変更）'!K137))</f>
        <v/>
      </c>
      <c r="L139" s="46" t="str">
        <f>IF(【入力シート】!S131="無",IF(①【入力】別紙_職員一覧!L137="","",①【入力】別紙_職員一覧!L137),IF('②【入力】別紙_職員一覧（変更）'!L137="","",'②【入力】別紙_職員一覧（変更）'!L137))</f>
        <v/>
      </c>
      <c r="M139" s="160" t="str">
        <f>IF(【入力シート】!T131="無",IF(①【入力】別紙_職員一覧!M137="","",①【入力】別紙_職員一覧!M137),IF('②【入力】別紙_職員一覧（変更）'!M137="","",'②【入力】別紙_職員一覧（変更）'!M137))</f>
        <v/>
      </c>
      <c r="N139" s="161" t="str">
        <f>IF(【入力シート】!U131="無",IF(①【入力】別紙_職員一覧!N137="","",①【入力】別紙_職員一覧!N137),IF('②【入力】別紙_職員一覧（変更）'!N137="","",'②【入力】別紙_職員一覧（変更）'!N137))</f>
        <v/>
      </c>
      <c r="O139" s="161" t="str">
        <f>IF(【入力シート】!V131="無",IF(①【入力】別紙_職員一覧!O137="","",①【入力】別紙_職員一覧!O137),IF('②【入力】別紙_職員一覧（変更）'!O137="","",'②【入力】別紙_職員一覧（変更）'!O137))</f>
        <v/>
      </c>
      <c r="P139" s="161" t="str">
        <f>IF(【入力シート】!W131="無",IF(①【入力】別紙_職員一覧!P137="","",①【入力】別紙_職員一覧!P137),IF('②【入力】別紙_職員一覧（変更）'!P137="","",'②【入力】別紙_職員一覧（変更）'!P137))</f>
        <v/>
      </c>
      <c r="Q139" s="160" t="str">
        <f>IF(【入力シート】!X131="無",IF(①【入力】別紙_職員一覧!Q137="","",①【入力】別紙_職員一覧!Q137),IF('②【入力】別紙_職員一覧（変更）'!Q137="","",'②【入力】別紙_職員一覧（変更）'!Q137))</f>
        <v/>
      </c>
      <c r="R139" s="162"/>
    </row>
    <row r="140" spans="1:18" ht="18" customHeight="1">
      <c r="A140" s="45">
        <v>126</v>
      </c>
      <c r="C140" s="46" t="str">
        <f>IF(【入力シート】!J132="無",IF(①【入力】別紙_職員一覧!C138="","",①【入力】別紙_職員一覧!C138),IF('②【入力】別紙_職員一覧（変更）'!C138="","",'②【入力】別紙_職員一覧（変更）'!C138))</f>
        <v/>
      </c>
      <c r="D140" s="46" t="str">
        <f>IF(【入力シート】!K132="無",IF(①【入力】別紙_職員一覧!D138="","",①【入力】別紙_職員一覧!D138),IF('②【入力】別紙_職員一覧（変更）'!D138="","",'②【入力】別紙_職員一覧（変更）'!D138))</f>
        <v/>
      </c>
      <c r="E140" s="46" t="str">
        <f>IF(【入力シート】!L132="無",IF(①【入力】別紙_職員一覧!E138="","",①【入力】別紙_職員一覧!E138),IF('②【入力】別紙_職員一覧（変更）'!E138="","",'②【入力】別紙_職員一覧（変更）'!E138))</f>
        <v/>
      </c>
      <c r="F140" s="46" t="str">
        <f>IF(【入力シート】!M132="無",IF(①【入力】別紙_職員一覧!F138="","",①【入力】別紙_職員一覧!F138),IF('②【入力】別紙_職員一覧（変更）'!F138="","",'②【入力】別紙_職員一覧（変更）'!F138))</f>
        <v/>
      </c>
      <c r="G140" s="156" t="str">
        <f>IF(【入力シート】!N132="無",IF(①【入力】別紙_職員一覧!G138="","",①【入力】別紙_職員一覧!G138),IF('②【入力】別紙_職員一覧（変更）'!G138="","",'②【入力】別紙_職員一覧（変更）'!G138))</f>
        <v/>
      </c>
      <c r="H140" s="156" t="str">
        <f>IF(【入力シート】!O132="無",IF(①【入力】別紙_職員一覧!H138="","",①【入力】別紙_職員一覧!H138),IF('②【入力】別紙_職員一覧（変更）'!H138="","",'②【入力】別紙_職員一覧（変更）'!H138))</f>
        <v/>
      </c>
      <c r="I140" s="157" t="str">
        <f>IF(【入力シート】!P132="無",IF(①【入力】別紙_職員一覧!I138="","",①【入力】別紙_職員一覧!I138),IF('②【入力】別紙_職員一覧（変更）'!I138="","",'②【入力】別紙_職員一覧（変更）'!I138))</f>
        <v/>
      </c>
      <c r="J140" s="158" t="str">
        <f>IF(【入力シート】!Q132="無",IF(①【入力】別紙_職員一覧!J138="","",①【入力】別紙_職員一覧!J138),IF('②【入力】別紙_職員一覧（変更）'!J138="","",'②【入力】別紙_職員一覧（変更）'!J138))</f>
        <v/>
      </c>
      <c r="K140" s="159" t="str">
        <f>IF(【入力シート】!R132="無",IF(①【入力】別紙_職員一覧!K138="","",①【入力】別紙_職員一覧!K138),IF('②【入力】別紙_職員一覧（変更）'!K138="","",'②【入力】別紙_職員一覧（変更）'!K138))</f>
        <v/>
      </c>
      <c r="L140" s="46" t="str">
        <f>IF(【入力シート】!S132="無",IF(①【入力】別紙_職員一覧!L138="","",①【入力】別紙_職員一覧!L138),IF('②【入力】別紙_職員一覧（変更）'!L138="","",'②【入力】別紙_職員一覧（変更）'!L138))</f>
        <v/>
      </c>
      <c r="M140" s="160" t="str">
        <f>IF(【入力シート】!T132="無",IF(①【入力】別紙_職員一覧!M138="","",①【入力】別紙_職員一覧!M138),IF('②【入力】別紙_職員一覧（変更）'!M138="","",'②【入力】別紙_職員一覧（変更）'!M138))</f>
        <v/>
      </c>
      <c r="N140" s="161" t="str">
        <f>IF(【入力シート】!U132="無",IF(①【入力】別紙_職員一覧!N138="","",①【入力】別紙_職員一覧!N138),IF('②【入力】別紙_職員一覧（変更）'!N138="","",'②【入力】別紙_職員一覧（変更）'!N138))</f>
        <v/>
      </c>
      <c r="O140" s="161" t="str">
        <f>IF(【入力シート】!V132="無",IF(①【入力】別紙_職員一覧!O138="","",①【入力】別紙_職員一覧!O138),IF('②【入力】別紙_職員一覧（変更）'!O138="","",'②【入力】別紙_職員一覧（変更）'!O138))</f>
        <v/>
      </c>
      <c r="P140" s="161" t="str">
        <f>IF(【入力シート】!W132="無",IF(①【入力】別紙_職員一覧!P138="","",①【入力】別紙_職員一覧!P138),IF('②【入力】別紙_職員一覧（変更）'!P138="","",'②【入力】別紙_職員一覧（変更）'!P138))</f>
        <v/>
      </c>
      <c r="Q140" s="160" t="str">
        <f>IF(【入力シート】!X132="無",IF(①【入力】別紙_職員一覧!Q138="","",①【入力】別紙_職員一覧!Q138),IF('②【入力】別紙_職員一覧（変更）'!Q138="","",'②【入力】別紙_職員一覧（変更）'!Q138))</f>
        <v/>
      </c>
      <c r="R140" s="162"/>
    </row>
    <row r="141" spans="1:18" ht="18" customHeight="1">
      <c r="A141" s="45">
        <v>127</v>
      </c>
      <c r="C141" s="46" t="str">
        <f>IF(【入力シート】!J133="無",IF(①【入力】別紙_職員一覧!C139="","",①【入力】別紙_職員一覧!C139),IF('②【入力】別紙_職員一覧（変更）'!C139="","",'②【入力】別紙_職員一覧（変更）'!C139))</f>
        <v/>
      </c>
      <c r="D141" s="46" t="str">
        <f>IF(【入力シート】!K133="無",IF(①【入力】別紙_職員一覧!D139="","",①【入力】別紙_職員一覧!D139),IF('②【入力】別紙_職員一覧（変更）'!D139="","",'②【入力】別紙_職員一覧（変更）'!D139))</f>
        <v/>
      </c>
      <c r="E141" s="46" t="str">
        <f>IF(【入力シート】!L133="無",IF(①【入力】別紙_職員一覧!E139="","",①【入力】別紙_職員一覧!E139),IF('②【入力】別紙_職員一覧（変更）'!E139="","",'②【入力】別紙_職員一覧（変更）'!E139))</f>
        <v/>
      </c>
      <c r="F141" s="46" t="str">
        <f>IF(【入力シート】!M133="無",IF(①【入力】別紙_職員一覧!F139="","",①【入力】別紙_職員一覧!F139),IF('②【入力】別紙_職員一覧（変更）'!F139="","",'②【入力】別紙_職員一覧（変更）'!F139))</f>
        <v/>
      </c>
      <c r="G141" s="156" t="str">
        <f>IF(【入力シート】!N133="無",IF(①【入力】別紙_職員一覧!G139="","",①【入力】別紙_職員一覧!G139),IF('②【入力】別紙_職員一覧（変更）'!G139="","",'②【入力】別紙_職員一覧（変更）'!G139))</f>
        <v/>
      </c>
      <c r="H141" s="156" t="str">
        <f>IF(【入力シート】!O133="無",IF(①【入力】別紙_職員一覧!H139="","",①【入力】別紙_職員一覧!H139),IF('②【入力】別紙_職員一覧（変更）'!H139="","",'②【入力】別紙_職員一覧（変更）'!H139))</f>
        <v/>
      </c>
      <c r="I141" s="157" t="str">
        <f>IF(【入力シート】!P133="無",IF(①【入力】別紙_職員一覧!I139="","",①【入力】別紙_職員一覧!I139),IF('②【入力】別紙_職員一覧（変更）'!I139="","",'②【入力】別紙_職員一覧（変更）'!I139))</f>
        <v/>
      </c>
      <c r="J141" s="158" t="str">
        <f>IF(【入力シート】!Q133="無",IF(①【入力】別紙_職員一覧!J139="","",①【入力】別紙_職員一覧!J139),IF('②【入力】別紙_職員一覧（変更）'!J139="","",'②【入力】別紙_職員一覧（変更）'!J139))</f>
        <v/>
      </c>
      <c r="K141" s="159" t="str">
        <f>IF(【入力シート】!R133="無",IF(①【入力】別紙_職員一覧!K139="","",①【入力】別紙_職員一覧!K139),IF('②【入力】別紙_職員一覧（変更）'!K139="","",'②【入力】別紙_職員一覧（変更）'!K139))</f>
        <v/>
      </c>
      <c r="L141" s="46" t="str">
        <f>IF(【入力シート】!S133="無",IF(①【入力】別紙_職員一覧!L139="","",①【入力】別紙_職員一覧!L139),IF('②【入力】別紙_職員一覧（変更）'!L139="","",'②【入力】別紙_職員一覧（変更）'!L139))</f>
        <v/>
      </c>
      <c r="M141" s="160" t="str">
        <f>IF(【入力シート】!T133="無",IF(①【入力】別紙_職員一覧!M139="","",①【入力】別紙_職員一覧!M139),IF('②【入力】別紙_職員一覧（変更）'!M139="","",'②【入力】別紙_職員一覧（変更）'!M139))</f>
        <v/>
      </c>
      <c r="N141" s="161" t="str">
        <f>IF(【入力シート】!U133="無",IF(①【入力】別紙_職員一覧!N139="","",①【入力】別紙_職員一覧!N139),IF('②【入力】別紙_職員一覧（変更）'!N139="","",'②【入力】別紙_職員一覧（変更）'!N139))</f>
        <v/>
      </c>
      <c r="O141" s="161" t="str">
        <f>IF(【入力シート】!V133="無",IF(①【入力】別紙_職員一覧!O139="","",①【入力】別紙_職員一覧!O139),IF('②【入力】別紙_職員一覧（変更）'!O139="","",'②【入力】別紙_職員一覧（変更）'!O139))</f>
        <v/>
      </c>
      <c r="P141" s="161" t="str">
        <f>IF(【入力シート】!W133="無",IF(①【入力】別紙_職員一覧!P139="","",①【入力】別紙_職員一覧!P139),IF('②【入力】別紙_職員一覧（変更）'!P139="","",'②【入力】別紙_職員一覧（変更）'!P139))</f>
        <v/>
      </c>
      <c r="Q141" s="160" t="str">
        <f>IF(【入力シート】!X133="無",IF(①【入力】別紙_職員一覧!Q139="","",①【入力】別紙_職員一覧!Q139),IF('②【入力】別紙_職員一覧（変更）'!Q139="","",'②【入力】別紙_職員一覧（変更）'!Q139))</f>
        <v/>
      </c>
      <c r="R141" s="162"/>
    </row>
    <row r="142" spans="1:18" ht="18" customHeight="1">
      <c r="A142" s="45">
        <v>128</v>
      </c>
      <c r="C142" s="46" t="str">
        <f>IF(【入力シート】!J134="無",IF(①【入力】別紙_職員一覧!C140="","",①【入力】別紙_職員一覧!C140),IF('②【入力】別紙_職員一覧（変更）'!C140="","",'②【入力】別紙_職員一覧（変更）'!C140))</f>
        <v/>
      </c>
      <c r="D142" s="46" t="str">
        <f>IF(【入力シート】!K134="無",IF(①【入力】別紙_職員一覧!D140="","",①【入力】別紙_職員一覧!D140),IF('②【入力】別紙_職員一覧（変更）'!D140="","",'②【入力】別紙_職員一覧（変更）'!D140))</f>
        <v/>
      </c>
      <c r="E142" s="46" t="str">
        <f>IF(【入力シート】!L134="無",IF(①【入力】別紙_職員一覧!E140="","",①【入力】別紙_職員一覧!E140),IF('②【入力】別紙_職員一覧（変更）'!E140="","",'②【入力】別紙_職員一覧（変更）'!E140))</f>
        <v/>
      </c>
      <c r="F142" s="46" t="str">
        <f>IF(【入力シート】!M134="無",IF(①【入力】別紙_職員一覧!F140="","",①【入力】別紙_職員一覧!F140),IF('②【入力】別紙_職員一覧（変更）'!F140="","",'②【入力】別紙_職員一覧（変更）'!F140))</f>
        <v/>
      </c>
      <c r="G142" s="156" t="str">
        <f>IF(【入力シート】!N134="無",IF(①【入力】別紙_職員一覧!G140="","",①【入力】別紙_職員一覧!G140),IF('②【入力】別紙_職員一覧（変更）'!G140="","",'②【入力】別紙_職員一覧（変更）'!G140))</f>
        <v/>
      </c>
      <c r="H142" s="156" t="str">
        <f>IF(【入力シート】!O134="無",IF(①【入力】別紙_職員一覧!H140="","",①【入力】別紙_職員一覧!H140),IF('②【入力】別紙_職員一覧（変更）'!H140="","",'②【入力】別紙_職員一覧（変更）'!H140))</f>
        <v/>
      </c>
      <c r="I142" s="157" t="str">
        <f>IF(【入力シート】!P134="無",IF(①【入力】別紙_職員一覧!I140="","",①【入力】別紙_職員一覧!I140),IF('②【入力】別紙_職員一覧（変更）'!I140="","",'②【入力】別紙_職員一覧（変更）'!I140))</f>
        <v/>
      </c>
      <c r="J142" s="158" t="str">
        <f>IF(【入力シート】!Q134="無",IF(①【入力】別紙_職員一覧!J140="","",①【入力】別紙_職員一覧!J140),IF('②【入力】別紙_職員一覧（変更）'!J140="","",'②【入力】別紙_職員一覧（変更）'!J140))</f>
        <v/>
      </c>
      <c r="K142" s="159" t="str">
        <f>IF(【入力シート】!R134="無",IF(①【入力】別紙_職員一覧!K140="","",①【入力】別紙_職員一覧!K140),IF('②【入力】別紙_職員一覧（変更）'!K140="","",'②【入力】別紙_職員一覧（変更）'!K140))</f>
        <v/>
      </c>
      <c r="L142" s="46" t="str">
        <f>IF(【入力シート】!S134="無",IF(①【入力】別紙_職員一覧!L140="","",①【入力】別紙_職員一覧!L140),IF('②【入力】別紙_職員一覧（変更）'!L140="","",'②【入力】別紙_職員一覧（変更）'!L140))</f>
        <v/>
      </c>
      <c r="M142" s="160" t="str">
        <f>IF(【入力シート】!T134="無",IF(①【入力】別紙_職員一覧!M140="","",①【入力】別紙_職員一覧!M140),IF('②【入力】別紙_職員一覧（変更）'!M140="","",'②【入力】別紙_職員一覧（変更）'!M140))</f>
        <v/>
      </c>
      <c r="N142" s="161" t="str">
        <f>IF(【入力シート】!U134="無",IF(①【入力】別紙_職員一覧!N140="","",①【入力】別紙_職員一覧!N140),IF('②【入力】別紙_職員一覧（変更）'!N140="","",'②【入力】別紙_職員一覧（変更）'!N140))</f>
        <v/>
      </c>
      <c r="O142" s="161" t="str">
        <f>IF(【入力シート】!V134="無",IF(①【入力】別紙_職員一覧!O140="","",①【入力】別紙_職員一覧!O140),IF('②【入力】別紙_職員一覧（変更）'!O140="","",'②【入力】別紙_職員一覧（変更）'!O140))</f>
        <v/>
      </c>
      <c r="P142" s="161" t="str">
        <f>IF(【入力シート】!W134="無",IF(①【入力】別紙_職員一覧!P140="","",①【入力】別紙_職員一覧!P140),IF('②【入力】別紙_職員一覧（変更）'!P140="","",'②【入力】別紙_職員一覧（変更）'!P140))</f>
        <v/>
      </c>
      <c r="Q142" s="160" t="str">
        <f>IF(【入力シート】!X134="無",IF(①【入力】別紙_職員一覧!Q140="","",①【入力】別紙_職員一覧!Q140),IF('②【入力】別紙_職員一覧（変更）'!Q140="","",'②【入力】別紙_職員一覧（変更）'!Q140))</f>
        <v/>
      </c>
      <c r="R142" s="162"/>
    </row>
    <row r="143" spans="1:18" ht="18" customHeight="1">
      <c r="A143" s="45">
        <v>129</v>
      </c>
      <c r="C143" s="46" t="str">
        <f>IF(【入力シート】!J135="無",IF(①【入力】別紙_職員一覧!C141="","",①【入力】別紙_職員一覧!C141),IF('②【入力】別紙_職員一覧（変更）'!C141="","",'②【入力】別紙_職員一覧（変更）'!C141))</f>
        <v/>
      </c>
      <c r="D143" s="46" t="str">
        <f>IF(【入力シート】!K135="無",IF(①【入力】別紙_職員一覧!D141="","",①【入力】別紙_職員一覧!D141),IF('②【入力】別紙_職員一覧（変更）'!D141="","",'②【入力】別紙_職員一覧（変更）'!D141))</f>
        <v/>
      </c>
      <c r="E143" s="46" t="str">
        <f>IF(【入力シート】!L135="無",IF(①【入力】別紙_職員一覧!E141="","",①【入力】別紙_職員一覧!E141),IF('②【入力】別紙_職員一覧（変更）'!E141="","",'②【入力】別紙_職員一覧（変更）'!E141))</f>
        <v/>
      </c>
      <c r="F143" s="46" t="str">
        <f>IF(【入力シート】!M135="無",IF(①【入力】別紙_職員一覧!F141="","",①【入力】別紙_職員一覧!F141),IF('②【入力】別紙_職員一覧（変更）'!F141="","",'②【入力】別紙_職員一覧（変更）'!F141))</f>
        <v/>
      </c>
      <c r="G143" s="156" t="str">
        <f>IF(【入力シート】!N135="無",IF(①【入力】別紙_職員一覧!G141="","",①【入力】別紙_職員一覧!G141),IF('②【入力】別紙_職員一覧（変更）'!G141="","",'②【入力】別紙_職員一覧（変更）'!G141))</f>
        <v/>
      </c>
      <c r="H143" s="156" t="str">
        <f>IF(【入力シート】!O135="無",IF(①【入力】別紙_職員一覧!H141="","",①【入力】別紙_職員一覧!H141),IF('②【入力】別紙_職員一覧（変更）'!H141="","",'②【入力】別紙_職員一覧（変更）'!H141))</f>
        <v/>
      </c>
      <c r="I143" s="157" t="str">
        <f>IF(【入力シート】!P135="無",IF(①【入力】別紙_職員一覧!I141="","",①【入力】別紙_職員一覧!I141),IF('②【入力】別紙_職員一覧（変更）'!I141="","",'②【入力】別紙_職員一覧（変更）'!I141))</f>
        <v/>
      </c>
      <c r="J143" s="158" t="str">
        <f>IF(【入力シート】!Q135="無",IF(①【入力】別紙_職員一覧!J141="","",①【入力】別紙_職員一覧!J141),IF('②【入力】別紙_職員一覧（変更）'!J141="","",'②【入力】別紙_職員一覧（変更）'!J141))</f>
        <v/>
      </c>
      <c r="K143" s="159" t="str">
        <f>IF(【入力シート】!R135="無",IF(①【入力】別紙_職員一覧!K141="","",①【入力】別紙_職員一覧!K141),IF('②【入力】別紙_職員一覧（変更）'!K141="","",'②【入力】別紙_職員一覧（変更）'!K141))</f>
        <v/>
      </c>
      <c r="L143" s="46" t="str">
        <f>IF(【入力シート】!S135="無",IF(①【入力】別紙_職員一覧!L141="","",①【入力】別紙_職員一覧!L141),IF('②【入力】別紙_職員一覧（変更）'!L141="","",'②【入力】別紙_職員一覧（変更）'!L141))</f>
        <v/>
      </c>
      <c r="M143" s="160" t="str">
        <f>IF(【入力シート】!T135="無",IF(①【入力】別紙_職員一覧!M141="","",①【入力】別紙_職員一覧!M141),IF('②【入力】別紙_職員一覧（変更）'!M141="","",'②【入力】別紙_職員一覧（変更）'!M141))</f>
        <v/>
      </c>
      <c r="N143" s="161" t="str">
        <f>IF(【入力シート】!U135="無",IF(①【入力】別紙_職員一覧!N141="","",①【入力】別紙_職員一覧!N141),IF('②【入力】別紙_職員一覧（変更）'!N141="","",'②【入力】別紙_職員一覧（変更）'!N141))</f>
        <v/>
      </c>
      <c r="O143" s="161" t="str">
        <f>IF(【入力シート】!V135="無",IF(①【入力】別紙_職員一覧!O141="","",①【入力】別紙_職員一覧!O141),IF('②【入力】別紙_職員一覧（変更）'!O141="","",'②【入力】別紙_職員一覧（変更）'!O141))</f>
        <v/>
      </c>
      <c r="P143" s="161" t="str">
        <f>IF(【入力シート】!W135="無",IF(①【入力】別紙_職員一覧!P141="","",①【入力】別紙_職員一覧!P141),IF('②【入力】別紙_職員一覧（変更）'!P141="","",'②【入力】別紙_職員一覧（変更）'!P141))</f>
        <v/>
      </c>
      <c r="Q143" s="160" t="str">
        <f>IF(【入力シート】!X135="無",IF(①【入力】別紙_職員一覧!Q141="","",①【入力】別紙_職員一覧!Q141),IF('②【入力】別紙_職員一覧（変更）'!Q141="","",'②【入力】別紙_職員一覧（変更）'!Q141))</f>
        <v/>
      </c>
      <c r="R143" s="162"/>
    </row>
    <row r="144" spans="1:18" ht="18" customHeight="1">
      <c r="A144" s="45">
        <v>130</v>
      </c>
      <c r="C144" s="46" t="str">
        <f>IF(【入力シート】!J136="無",IF(①【入力】別紙_職員一覧!C142="","",①【入力】別紙_職員一覧!C142),IF('②【入力】別紙_職員一覧（変更）'!C142="","",'②【入力】別紙_職員一覧（変更）'!C142))</f>
        <v/>
      </c>
      <c r="D144" s="46" t="str">
        <f>IF(【入力シート】!K136="無",IF(①【入力】別紙_職員一覧!D142="","",①【入力】別紙_職員一覧!D142),IF('②【入力】別紙_職員一覧（変更）'!D142="","",'②【入力】別紙_職員一覧（変更）'!D142))</f>
        <v/>
      </c>
      <c r="E144" s="46" t="str">
        <f>IF(【入力シート】!L136="無",IF(①【入力】別紙_職員一覧!E142="","",①【入力】別紙_職員一覧!E142),IF('②【入力】別紙_職員一覧（変更）'!E142="","",'②【入力】別紙_職員一覧（変更）'!E142))</f>
        <v/>
      </c>
      <c r="F144" s="46" t="str">
        <f>IF(【入力シート】!M136="無",IF(①【入力】別紙_職員一覧!F142="","",①【入力】別紙_職員一覧!F142),IF('②【入力】別紙_職員一覧（変更）'!F142="","",'②【入力】別紙_職員一覧（変更）'!F142))</f>
        <v/>
      </c>
      <c r="G144" s="156" t="str">
        <f>IF(【入力シート】!N136="無",IF(①【入力】別紙_職員一覧!G142="","",①【入力】別紙_職員一覧!G142),IF('②【入力】別紙_職員一覧（変更）'!G142="","",'②【入力】別紙_職員一覧（変更）'!G142))</f>
        <v/>
      </c>
      <c r="H144" s="156" t="str">
        <f>IF(【入力シート】!O136="無",IF(①【入力】別紙_職員一覧!H142="","",①【入力】別紙_職員一覧!H142),IF('②【入力】別紙_職員一覧（変更）'!H142="","",'②【入力】別紙_職員一覧（変更）'!H142))</f>
        <v/>
      </c>
      <c r="I144" s="157" t="str">
        <f>IF(【入力シート】!P136="無",IF(①【入力】別紙_職員一覧!I142="","",①【入力】別紙_職員一覧!I142),IF('②【入力】別紙_職員一覧（変更）'!I142="","",'②【入力】別紙_職員一覧（変更）'!I142))</f>
        <v/>
      </c>
      <c r="J144" s="158" t="str">
        <f>IF(【入力シート】!Q136="無",IF(①【入力】別紙_職員一覧!J142="","",①【入力】別紙_職員一覧!J142),IF('②【入力】別紙_職員一覧（変更）'!J142="","",'②【入力】別紙_職員一覧（変更）'!J142))</f>
        <v/>
      </c>
      <c r="K144" s="159" t="str">
        <f>IF(【入力シート】!R136="無",IF(①【入力】別紙_職員一覧!K142="","",①【入力】別紙_職員一覧!K142),IF('②【入力】別紙_職員一覧（変更）'!K142="","",'②【入力】別紙_職員一覧（変更）'!K142))</f>
        <v/>
      </c>
      <c r="L144" s="46" t="str">
        <f>IF(【入力シート】!S136="無",IF(①【入力】別紙_職員一覧!L142="","",①【入力】別紙_職員一覧!L142),IF('②【入力】別紙_職員一覧（変更）'!L142="","",'②【入力】別紙_職員一覧（変更）'!L142))</f>
        <v/>
      </c>
      <c r="M144" s="160" t="str">
        <f>IF(【入力シート】!T136="無",IF(①【入力】別紙_職員一覧!M142="","",①【入力】別紙_職員一覧!M142),IF('②【入力】別紙_職員一覧（変更）'!M142="","",'②【入力】別紙_職員一覧（変更）'!M142))</f>
        <v/>
      </c>
      <c r="N144" s="161" t="str">
        <f>IF(【入力シート】!U136="無",IF(①【入力】別紙_職員一覧!N142="","",①【入力】別紙_職員一覧!N142),IF('②【入力】別紙_職員一覧（変更）'!N142="","",'②【入力】別紙_職員一覧（変更）'!N142))</f>
        <v/>
      </c>
      <c r="O144" s="161" t="str">
        <f>IF(【入力シート】!V136="無",IF(①【入力】別紙_職員一覧!O142="","",①【入力】別紙_職員一覧!O142),IF('②【入力】別紙_職員一覧（変更）'!O142="","",'②【入力】別紙_職員一覧（変更）'!O142))</f>
        <v/>
      </c>
      <c r="P144" s="161" t="str">
        <f>IF(【入力シート】!W136="無",IF(①【入力】別紙_職員一覧!P142="","",①【入力】別紙_職員一覧!P142),IF('②【入力】別紙_職員一覧（変更）'!P142="","",'②【入力】別紙_職員一覧（変更）'!P142))</f>
        <v/>
      </c>
      <c r="Q144" s="160" t="str">
        <f>IF(【入力シート】!X136="無",IF(①【入力】別紙_職員一覧!Q142="","",①【入力】別紙_職員一覧!Q142),IF('②【入力】別紙_職員一覧（変更）'!Q142="","",'②【入力】別紙_職員一覧（変更）'!Q142))</f>
        <v/>
      </c>
      <c r="R144" s="162"/>
    </row>
    <row r="145" spans="1:18" ht="18" customHeight="1">
      <c r="A145" s="45">
        <v>131</v>
      </c>
      <c r="C145" s="46" t="str">
        <f>IF(【入力シート】!J137="無",IF(①【入力】別紙_職員一覧!C143="","",①【入力】別紙_職員一覧!C143),IF('②【入力】別紙_職員一覧（変更）'!C143="","",'②【入力】別紙_職員一覧（変更）'!C143))</f>
        <v/>
      </c>
      <c r="D145" s="46" t="str">
        <f>IF(【入力シート】!K137="無",IF(①【入力】別紙_職員一覧!D143="","",①【入力】別紙_職員一覧!D143),IF('②【入力】別紙_職員一覧（変更）'!D143="","",'②【入力】別紙_職員一覧（変更）'!D143))</f>
        <v/>
      </c>
      <c r="E145" s="46" t="str">
        <f>IF(【入力シート】!L137="無",IF(①【入力】別紙_職員一覧!E143="","",①【入力】別紙_職員一覧!E143),IF('②【入力】別紙_職員一覧（変更）'!E143="","",'②【入力】別紙_職員一覧（変更）'!E143))</f>
        <v/>
      </c>
      <c r="F145" s="46" t="str">
        <f>IF(【入力シート】!M137="無",IF(①【入力】別紙_職員一覧!F143="","",①【入力】別紙_職員一覧!F143),IF('②【入力】別紙_職員一覧（変更）'!F143="","",'②【入力】別紙_職員一覧（変更）'!F143))</f>
        <v/>
      </c>
      <c r="G145" s="156" t="str">
        <f>IF(【入力シート】!N137="無",IF(①【入力】別紙_職員一覧!G143="","",①【入力】別紙_職員一覧!G143),IF('②【入力】別紙_職員一覧（変更）'!G143="","",'②【入力】別紙_職員一覧（変更）'!G143))</f>
        <v/>
      </c>
      <c r="H145" s="156" t="str">
        <f>IF(【入力シート】!O137="無",IF(①【入力】別紙_職員一覧!H143="","",①【入力】別紙_職員一覧!H143),IF('②【入力】別紙_職員一覧（変更）'!H143="","",'②【入力】別紙_職員一覧（変更）'!H143))</f>
        <v/>
      </c>
      <c r="I145" s="157" t="str">
        <f>IF(【入力シート】!P137="無",IF(①【入力】別紙_職員一覧!I143="","",①【入力】別紙_職員一覧!I143),IF('②【入力】別紙_職員一覧（変更）'!I143="","",'②【入力】別紙_職員一覧（変更）'!I143))</f>
        <v/>
      </c>
      <c r="J145" s="158" t="str">
        <f>IF(【入力シート】!Q137="無",IF(①【入力】別紙_職員一覧!J143="","",①【入力】別紙_職員一覧!J143),IF('②【入力】別紙_職員一覧（変更）'!J143="","",'②【入力】別紙_職員一覧（変更）'!J143))</f>
        <v/>
      </c>
      <c r="K145" s="159" t="str">
        <f>IF(【入力シート】!R137="無",IF(①【入力】別紙_職員一覧!K143="","",①【入力】別紙_職員一覧!K143),IF('②【入力】別紙_職員一覧（変更）'!K143="","",'②【入力】別紙_職員一覧（変更）'!K143))</f>
        <v/>
      </c>
      <c r="L145" s="46" t="str">
        <f>IF(【入力シート】!S137="無",IF(①【入力】別紙_職員一覧!L143="","",①【入力】別紙_職員一覧!L143),IF('②【入力】別紙_職員一覧（変更）'!L143="","",'②【入力】別紙_職員一覧（変更）'!L143))</f>
        <v/>
      </c>
      <c r="M145" s="160" t="str">
        <f>IF(【入力シート】!T137="無",IF(①【入力】別紙_職員一覧!M143="","",①【入力】別紙_職員一覧!M143),IF('②【入力】別紙_職員一覧（変更）'!M143="","",'②【入力】別紙_職員一覧（変更）'!M143))</f>
        <v/>
      </c>
      <c r="N145" s="161" t="str">
        <f>IF(【入力シート】!U137="無",IF(①【入力】別紙_職員一覧!N143="","",①【入力】別紙_職員一覧!N143),IF('②【入力】別紙_職員一覧（変更）'!N143="","",'②【入力】別紙_職員一覧（変更）'!N143))</f>
        <v/>
      </c>
      <c r="O145" s="161" t="str">
        <f>IF(【入力シート】!V137="無",IF(①【入力】別紙_職員一覧!O143="","",①【入力】別紙_職員一覧!O143),IF('②【入力】別紙_職員一覧（変更）'!O143="","",'②【入力】別紙_職員一覧（変更）'!O143))</f>
        <v/>
      </c>
      <c r="P145" s="161" t="str">
        <f>IF(【入力シート】!W137="無",IF(①【入力】別紙_職員一覧!P143="","",①【入力】別紙_職員一覧!P143),IF('②【入力】別紙_職員一覧（変更）'!P143="","",'②【入力】別紙_職員一覧（変更）'!P143))</f>
        <v/>
      </c>
      <c r="Q145" s="160" t="str">
        <f>IF(【入力シート】!X137="無",IF(①【入力】別紙_職員一覧!Q143="","",①【入力】別紙_職員一覧!Q143),IF('②【入力】別紙_職員一覧（変更）'!Q143="","",'②【入力】別紙_職員一覧（変更）'!Q143))</f>
        <v/>
      </c>
      <c r="R145" s="162"/>
    </row>
    <row r="146" spans="1:18" ht="18" customHeight="1">
      <c r="A146" s="45">
        <v>132</v>
      </c>
      <c r="C146" s="46" t="str">
        <f>IF(【入力シート】!J138="無",IF(①【入力】別紙_職員一覧!C144="","",①【入力】別紙_職員一覧!C144),IF('②【入力】別紙_職員一覧（変更）'!C144="","",'②【入力】別紙_職員一覧（変更）'!C144))</f>
        <v/>
      </c>
      <c r="D146" s="46" t="str">
        <f>IF(【入力シート】!K138="無",IF(①【入力】別紙_職員一覧!D144="","",①【入力】別紙_職員一覧!D144),IF('②【入力】別紙_職員一覧（変更）'!D144="","",'②【入力】別紙_職員一覧（変更）'!D144))</f>
        <v/>
      </c>
      <c r="E146" s="46" t="str">
        <f>IF(【入力シート】!L138="無",IF(①【入力】別紙_職員一覧!E144="","",①【入力】別紙_職員一覧!E144),IF('②【入力】別紙_職員一覧（変更）'!E144="","",'②【入力】別紙_職員一覧（変更）'!E144))</f>
        <v/>
      </c>
      <c r="F146" s="46" t="str">
        <f>IF(【入力シート】!M138="無",IF(①【入力】別紙_職員一覧!F144="","",①【入力】別紙_職員一覧!F144),IF('②【入力】別紙_職員一覧（変更）'!F144="","",'②【入力】別紙_職員一覧（変更）'!F144))</f>
        <v/>
      </c>
      <c r="G146" s="156" t="str">
        <f>IF(【入力シート】!N138="無",IF(①【入力】別紙_職員一覧!G144="","",①【入力】別紙_職員一覧!G144),IF('②【入力】別紙_職員一覧（変更）'!G144="","",'②【入力】別紙_職員一覧（変更）'!G144))</f>
        <v/>
      </c>
      <c r="H146" s="156" t="str">
        <f>IF(【入力シート】!O138="無",IF(①【入力】別紙_職員一覧!H144="","",①【入力】別紙_職員一覧!H144),IF('②【入力】別紙_職員一覧（変更）'!H144="","",'②【入力】別紙_職員一覧（変更）'!H144))</f>
        <v/>
      </c>
      <c r="I146" s="157" t="str">
        <f>IF(【入力シート】!P138="無",IF(①【入力】別紙_職員一覧!I144="","",①【入力】別紙_職員一覧!I144),IF('②【入力】別紙_職員一覧（変更）'!I144="","",'②【入力】別紙_職員一覧（変更）'!I144))</f>
        <v/>
      </c>
      <c r="J146" s="158" t="str">
        <f>IF(【入力シート】!Q138="無",IF(①【入力】別紙_職員一覧!J144="","",①【入力】別紙_職員一覧!J144),IF('②【入力】別紙_職員一覧（変更）'!J144="","",'②【入力】別紙_職員一覧（変更）'!J144))</f>
        <v/>
      </c>
      <c r="K146" s="159" t="str">
        <f>IF(【入力シート】!R138="無",IF(①【入力】別紙_職員一覧!K144="","",①【入力】別紙_職員一覧!K144),IF('②【入力】別紙_職員一覧（変更）'!K144="","",'②【入力】別紙_職員一覧（変更）'!K144))</f>
        <v/>
      </c>
      <c r="L146" s="46" t="str">
        <f>IF(【入力シート】!S138="無",IF(①【入力】別紙_職員一覧!L144="","",①【入力】別紙_職員一覧!L144),IF('②【入力】別紙_職員一覧（変更）'!L144="","",'②【入力】別紙_職員一覧（変更）'!L144))</f>
        <v/>
      </c>
      <c r="M146" s="160" t="str">
        <f>IF(【入力シート】!T138="無",IF(①【入力】別紙_職員一覧!M144="","",①【入力】別紙_職員一覧!M144),IF('②【入力】別紙_職員一覧（変更）'!M144="","",'②【入力】別紙_職員一覧（変更）'!M144))</f>
        <v/>
      </c>
      <c r="N146" s="161" t="str">
        <f>IF(【入力シート】!U138="無",IF(①【入力】別紙_職員一覧!N144="","",①【入力】別紙_職員一覧!N144),IF('②【入力】別紙_職員一覧（変更）'!N144="","",'②【入力】別紙_職員一覧（変更）'!N144))</f>
        <v/>
      </c>
      <c r="O146" s="161" t="str">
        <f>IF(【入力シート】!V138="無",IF(①【入力】別紙_職員一覧!O144="","",①【入力】別紙_職員一覧!O144),IF('②【入力】別紙_職員一覧（変更）'!O144="","",'②【入力】別紙_職員一覧（変更）'!O144))</f>
        <v/>
      </c>
      <c r="P146" s="161" t="str">
        <f>IF(【入力シート】!W138="無",IF(①【入力】別紙_職員一覧!P144="","",①【入力】別紙_職員一覧!P144),IF('②【入力】別紙_職員一覧（変更）'!P144="","",'②【入力】別紙_職員一覧（変更）'!P144))</f>
        <v/>
      </c>
      <c r="Q146" s="160" t="str">
        <f>IF(【入力シート】!X138="無",IF(①【入力】別紙_職員一覧!Q144="","",①【入力】別紙_職員一覧!Q144),IF('②【入力】別紙_職員一覧（変更）'!Q144="","",'②【入力】別紙_職員一覧（変更）'!Q144))</f>
        <v/>
      </c>
      <c r="R146" s="162"/>
    </row>
    <row r="147" spans="1:18" ht="18" customHeight="1">
      <c r="A147" s="45">
        <v>133</v>
      </c>
      <c r="C147" s="46" t="str">
        <f>IF(【入力シート】!J139="無",IF(①【入力】別紙_職員一覧!C145="","",①【入力】別紙_職員一覧!C145),IF('②【入力】別紙_職員一覧（変更）'!C145="","",'②【入力】別紙_職員一覧（変更）'!C145))</f>
        <v/>
      </c>
      <c r="D147" s="46" t="str">
        <f>IF(【入力シート】!K139="無",IF(①【入力】別紙_職員一覧!D145="","",①【入力】別紙_職員一覧!D145),IF('②【入力】別紙_職員一覧（変更）'!D145="","",'②【入力】別紙_職員一覧（変更）'!D145))</f>
        <v/>
      </c>
      <c r="E147" s="46" t="str">
        <f>IF(【入力シート】!L139="無",IF(①【入力】別紙_職員一覧!E145="","",①【入力】別紙_職員一覧!E145),IF('②【入力】別紙_職員一覧（変更）'!E145="","",'②【入力】別紙_職員一覧（変更）'!E145))</f>
        <v/>
      </c>
      <c r="F147" s="46" t="str">
        <f>IF(【入力シート】!M139="無",IF(①【入力】別紙_職員一覧!F145="","",①【入力】別紙_職員一覧!F145),IF('②【入力】別紙_職員一覧（変更）'!F145="","",'②【入力】別紙_職員一覧（変更）'!F145))</f>
        <v/>
      </c>
      <c r="G147" s="156" t="str">
        <f>IF(【入力シート】!N139="無",IF(①【入力】別紙_職員一覧!G145="","",①【入力】別紙_職員一覧!G145),IF('②【入力】別紙_職員一覧（変更）'!G145="","",'②【入力】別紙_職員一覧（変更）'!G145))</f>
        <v/>
      </c>
      <c r="H147" s="156" t="str">
        <f>IF(【入力シート】!O139="無",IF(①【入力】別紙_職員一覧!H145="","",①【入力】別紙_職員一覧!H145),IF('②【入力】別紙_職員一覧（変更）'!H145="","",'②【入力】別紙_職員一覧（変更）'!H145))</f>
        <v/>
      </c>
      <c r="I147" s="157" t="str">
        <f>IF(【入力シート】!P139="無",IF(①【入力】別紙_職員一覧!I145="","",①【入力】別紙_職員一覧!I145),IF('②【入力】別紙_職員一覧（変更）'!I145="","",'②【入力】別紙_職員一覧（変更）'!I145))</f>
        <v/>
      </c>
      <c r="J147" s="158" t="str">
        <f>IF(【入力シート】!Q139="無",IF(①【入力】別紙_職員一覧!J145="","",①【入力】別紙_職員一覧!J145),IF('②【入力】別紙_職員一覧（変更）'!J145="","",'②【入力】別紙_職員一覧（変更）'!J145))</f>
        <v/>
      </c>
      <c r="K147" s="159" t="str">
        <f>IF(【入力シート】!R139="無",IF(①【入力】別紙_職員一覧!K145="","",①【入力】別紙_職員一覧!K145),IF('②【入力】別紙_職員一覧（変更）'!K145="","",'②【入力】別紙_職員一覧（変更）'!K145))</f>
        <v/>
      </c>
      <c r="L147" s="46" t="str">
        <f>IF(【入力シート】!S139="無",IF(①【入力】別紙_職員一覧!L145="","",①【入力】別紙_職員一覧!L145),IF('②【入力】別紙_職員一覧（変更）'!L145="","",'②【入力】別紙_職員一覧（変更）'!L145))</f>
        <v/>
      </c>
      <c r="M147" s="160" t="str">
        <f>IF(【入力シート】!T139="無",IF(①【入力】別紙_職員一覧!M145="","",①【入力】別紙_職員一覧!M145),IF('②【入力】別紙_職員一覧（変更）'!M145="","",'②【入力】別紙_職員一覧（変更）'!M145))</f>
        <v/>
      </c>
      <c r="N147" s="161" t="str">
        <f>IF(【入力シート】!U139="無",IF(①【入力】別紙_職員一覧!N145="","",①【入力】別紙_職員一覧!N145),IF('②【入力】別紙_職員一覧（変更）'!N145="","",'②【入力】別紙_職員一覧（変更）'!N145))</f>
        <v/>
      </c>
      <c r="O147" s="161" t="str">
        <f>IF(【入力シート】!V139="無",IF(①【入力】別紙_職員一覧!O145="","",①【入力】別紙_職員一覧!O145),IF('②【入力】別紙_職員一覧（変更）'!O145="","",'②【入力】別紙_職員一覧（変更）'!O145))</f>
        <v/>
      </c>
      <c r="P147" s="161" t="str">
        <f>IF(【入力シート】!W139="無",IF(①【入力】別紙_職員一覧!P145="","",①【入力】別紙_職員一覧!P145),IF('②【入力】別紙_職員一覧（変更）'!P145="","",'②【入力】別紙_職員一覧（変更）'!P145))</f>
        <v/>
      </c>
      <c r="Q147" s="160" t="str">
        <f>IF(【入力シート】!X139="無",IF(①【入力】別紙_職員一覧!Q145="","",①【入力】別紙_職員一覧!Q145),IF('②【入力】別紙_職員一覧（変更）'!Q145="","",'②【入力】別紙_職員一覧（変更）'!Q145))</f>
        <v/>
      </c>
      <c r="R147" s="162"/>
    </row>
    <row r="148" spans="1:18" ht="18" customHeight="1">
      <c r="A148" s="45">
        <v>134</v>
      </c>
      <c r="C148" s="46" t="str">
        <f>IF(【入力シート】!J140="無",IF(①【入力】別紙_職員一覧!C146="","",①【入力】別紙_職員一覧!C146),IF('②【入力】別紙_職員一覧（変更）'!C146="","",'②【入力】別紙_職員一覧（変更）'!C146))</f>
        <v/>
      </c>
      <c r="D148" s="46" t="str">
        <f>IF(【入力シート】!K140="無",IF(①【入力】別紙_職員一覧!D146="","",①【入力】別紙_職員一覧!D146),IF('②【入力】別紙_職員一覧（変更）'!D146="","",'②【入力】別紙_職員一覧（変更）'!D146))</f>
        <v/>
      </c>
      <c r="E148" s="46" t="str">
        <f>IF(【入力シート】!L140="無",IF(①【入力】別紙_職員一覧!E146="","",①【入力】別紙_職員一覧!E146),IF('②【入力】別紙_職員一覧（変更）'!E146="","",'②【入力】別紙_職員一覧（変更）'!E146))</f>
        <v/>
      </c>
      <c r="F148" s="46" t="str">
        <f>IF(【入力シート】!M140="無",IF(①【入力】別紙_職員一覧!F146="","",①【入力】別紙_職員一覧!F146),IF('②【入力】別紙_職員一覧（変更）'!F146="","",'②【入力】別紙_職員一覧（変更）'!F146))</f>
        <v/>
      </c>
      <c r="G148" s="156" t="str">
        <f>IF(【入力シート】!N140="無",IF(①【入力】別紙_職員一覧!G146="","",①【入力】別紙_職員一覧!G146),IF('②【入力】別紙_職員一覧（変更）'!G146="","",'②【入力】別紙_職員一覧（変更）'!G146))</f>
        <v/>
      </c>
      <c r="H148" s="156" t="str">
        <f>IF(【入力シート】!O140="無",IF(①【入力】別紙_職員一覧!H146="","",①【入力】別紙_職員一覧!H146),IF('②【入力】別紙_職員一覧（変更）'!H146="","",'②【入力】別紙_職員一覧（変更）'!H146))</f>
        <v/>
      </c>
      <c r="I148" s="157" t="str">
        <f>IF(【入力シート】!P140="無",IF(①【入力】別紙_職員一覧!I146="","",①【入力】別紙_職員一覧!I146),IF('②【入力】別紙_職員一覧（変更）'!I146="","",'②【入力】別紙_職員一覧（変更）'!I146))</f>
        <v/>
      </c>
      <c r="J148" s="158" t="str">
        <f>IF(【入力シート】!Q140="無",IF(①【入力】別紙_職員一覧!J146="","",①【入力】別紙_職員一覧!J146),IF('②【入力】別紙_職員一覧（変更）'!J146="","",'②【入力】別紙_職員一覧（変更）'!J146))</f>
        <v/>
      </c>
      <c r="K148" s="159" t="str">
        <f>IF(【入力シート】!R140="無",IF(①【入力】別紙_職員一覧!K146="","",①【入力】別紙_職員一覧!K146),IF('②【入力】別紙_職員一覧（変更）'!K146="","",'②【入力】別紙_職員一覧（変更）'!K146))</f>
        <v/>
      </c>
      <c r="L148" s="46" t="str">
        <f>IF(【入力シート】!S140="無",IF(①【入力】別紙_職員一覧!L146="","",①【入力】別紙_職員一覧!L146),IF('②【入力】別紙_職員一覧（変更）'!L146="","",'②【入力】別紙_職員一覧（変更）'!L146))</f>
        <v/>
      </c>
      <c r="M148" s="160" t="str">
        <f>IF(【入力シート】!T140="無",IF(①【入力】別紙_職員一覧!M146="","",①【入力】別紙_職員一覧!M146),IF('②【入力】別紙_職員一覧（変更）'!M146="","",'②【入力】別紙_職員一覧（変更）'!M146))</f>
        <v/>
      </c>
      <c r="N148" s="161" t="str">
        <f>IF(【入力シート】!U140="無",IF(①【入力】別紙_職員一覧!N146="","",①【入力】別紙_職員一覧!N146),IF('②【入力】別紙_職員一覧（変更）'!N146="","",'②【入力】別紙_職員一覧（変更）'!N146))</f>
        <v/>
      </c>
      <c r="O148" s="161" t="str">
        <f>IF(【入力シート】!V140="無",IF(①【入力】別紙_職員一覧!O146="","",①【入力】別紙_職員一覧!O146),IF('②【入力】別紙_職員一覧（変更）'!O146="","",'②【入力】別紙_職員一覧（変更）'!O146))</f>
        <v/>
      </c>
      <c r="P148" s="161" t="str">
        <f>IF(【入力シート】!W140="無",IF(①【入力】別紙_職員一覧!P146="","",①【入力】別紙_職員一覧!P146),IF('②【入力】別紙_職員一覧（変更）'!P146="","",'②【入力】別紙_職員一覧（変更）'!P146))</f>
        <v/>
      </c>
      <c r="Q148" s="160" t="str">
        <f>IF(【入力シート】!X140="無",IF(①【入力】別紙_職員一覧!Q146="","",①【入力】別紙_職員一覧!Q146),IF('②【入力】別紙_職員一覧（変更）'!Q146="","",'②【入力】別紙_職員一覧（変更）'!Q146))</f>
        <v/>
      </c>
      <c r="R148" s="162"/>
    </row>
    <row r="149" spans="1:18" ht="18" customHeight="1">
      <c r="A149" s="45">
        <v>135</v>
      </c>
      <c r="C149" s="46" t="str">
        <f>IF(【入力シート】!J141="無",IF(①【入力】別紙_職員一覧!C147="","",①【入力】別紙_職員一覧!C147),IF('②【入力】別紙_職員一覧（変更）'!C147="","",'②【入力】別紙_職員一覧（変更）'!C147))</f>
        <v/>
      </c>
      <c r="D149" s="46" t="str">
        <f>IF(【入力シート】!K141="無",IF(①【入力】別紙_職員一覧!D147="","",①【入力】別紙_職員一覧!D147),IF('②【入力】別紙_職員一覧（変更）'!D147="","",'②【入力】別紙_職員一覧（変更）'!D147))</f>
        <v/>
      </c>
      <c r="E149" s="46" t="str">
        <f>IF(【入力シート】!L141="無",IF(①【入力】別紙_職員一覧!E147="","",①【入力】別紙_職員一覧!E147),IF('②【入力】別紙_職員一覧（変更）'!E147="","",'②【入力】別紙_職員一覧（変更）'!E147))</f>
        <v/>
      </c>
      <c r="F149" s="46" t="str">
        <f>IF(【入力シート】!M141="無",IF(①【入力】別紙_職員一覧!F147="","",①【入力】別紙_職員一覧!F147),IF('②【入力】別紙_職員一覧（変更）'!F147="","",'②【入力】別紙_職員一覧（変更）'!F147))</f>
        <v/>
      </c>
      <c r="G149" s="156" t="str">
        <f>IF(【入力シート】!N141="無",IF(①【入力】別紙_職員一覧!G147="","",①【入力】別紙_職員一覧!G147),IF('②【入力】別紙_職員一覧（変更）'!G147="","",'②【入力】別紙_職員一覧（変更）'!G147))</f>
        <v/>
      </c>
      <c r="H149" s="156" t="str">
        <f>IF(【入力シート】!O141="無",IF(①【入力】別紙_職員一覧!H147="","",①【入力】別紙_職員一覧!H147),IF('②【入力】別紙_職員一覧（変更）'!H147="","",'②【入力】別紙_職員一覧（変更）'!H147))</f>
        <v/>
      </c>
      <c r="I149" s="157" t="str">
        <f>IF(【入力シート】!P141="無",IF(①【入力】別紙_職員一覧!I147="","",①【入力】別紙_職員一覧!I147),IF('②【入力】別紙_職員一覧（変更）'!I147="","",'②【入力】別紙_職員一覧（変更）'!I147))</f>
        <v/>
      </c>
      <c r="J149" s="158" t="str">
        <f>IF(【入力シート】!Q141="無",IF(①【入力】別紙_職員一覧!J147="","",①【入力】別紙_職員一覧!J147),IF('②【入力】別紙_職員一覧（変更）'!J147="","",'②【入力】別紙_職員一覧（変更）'!J147))</f>
        <v/>
      </c>
      <c r="K149" s="159" t="str">
        <f>IF(【入力シート】!R141="無",IF(①【入力】別紙_職員一覧!K147="","",①【入力】別紙_職員一覧!K147),IF('②【入力】別紙_職員一覧（変更）'!K147="","",'②【入力】別紙_職員一覧（変更）'!K147))</f>
        <v/>
      </c>
      <c r="L149" s="46" t="str">
        <f>IF(【入力シート】!S141="無",IF(①【入力】別紙_職員一覧!L147="","",①【入力】別紙_職員一覧!L147),IF('②【入力】別紙_職員一覧（変更）'!L147="","",'②【入力】別紙_職員一覧（変更）'!L147))</f>
        <v/>
      </c>
      <c r="M149" s="160" t="str">
        <f>IF(【入力シート】!T141="無",IF(①【入力】別紙_職員一覧!M147="","",①【入力】別紙_職員一覧!M147),IF('②【入力】別紙_職員一覧（変更）'!M147="","",'②【入力】別紙_職員一覧（変更）'!M147))</f>
        <v/>
      </c>
      <c r="N149" s="161" t="str">
        <f>IF(【入力シート】!U141="無",IF(①【入力】別紙_職員一覧!N147="","",①【入力】別紙_職員一覧!N147),IF('②【入力】別紙_職員一覧（変更）'!N147="","",'②【入力】別紙_職員一覧（変更）'!N147))</f>
        <v/>
      </c>
      <c r="O149" s="161" t="str">
        <f>IF(【入力シート】!V141="無",IF(①【入力】別紙_職員一覧!O147="","",①【入力】別紙_職員一覧!O147),IF('②【入力】別紙_職員一覧（変更）'!O147="","",'②【入力】別紙_職員一覧（変更）'!O147))</f>
        <v/>
      </c>
      <c r="P149" s="161" t="str">
        <f>IF(【入力シート】!W141="無",IF(①【入力】別紙_職員一覧!P147="","",①【入力】別紙_職員一覧!P147),IF('②【入力】別紙_職員一覧（変更）'!P147="","",'②【入力】別紙_職員一覧（変更）'!P147))</f>
        <v/>
      </c>
      <c r="Q149" s="160" t="str">
        <f>IF(【入力シート】!X141="無",IF(①【入力】別紙_職員一覧!Q147="","",①【入力】別紙_職員一覧!Q147),IF('②【入力】別紙_職員一覧（変更）'!Q147="","",'②【入力】別紙_職員一覧（変更）'!Q147))</f>
        <v/>
      </c>
      <c r="R149" s="162"/>
    </row>
    <row r="150" spans="1:18" ht="18" customHeight="1">
      <c r="A150" s="45">
        <v>136</v>
      </c>
      <c r="C150" s="46" t="str">
        <f>IF(【入力シート】!J142="無",IF(①【入力】別紙_職員一覧!C148="","",①【入力】別紙_職員一覧!C148),IF('②【入力】別紙_職員一覧（変更）'!C148="","",'②【入力】別紙_職員一覧（変更）'!C148))</f>
        <v/>
      </c>
      <c r="D150" s="46" t="str">
        <f>IF(【入力シート】!K142="無",IF(①【入力】別紙_職員一覧!D148="","",①【入力】別紙_職員一覧!D148),IF('②【入力】別紙_職員一覧（変更）'!D148="","",'②【入力】別紙_職員一覧（変更）'!D148))</f>
        <v/>
      </c>
      <c r="E150" s="46" t="str">
        <f>IF(【入力シート】!L142="無",IF(①【入力】別紙_職員一覧!E148="","",①【入力】別紙_職員一覧!E148),IF('②【入力】別紙_職員一覧（変更）'!E148="","",'②【入力】別紙_職員一覧（変更）'!E148))</f>
        <v/>
      </c>
      <c r="F150" s="46" t="str">
        <f>IF(【入力シート】!M142="無",IF(①【入力】別紙_職員一覧!F148="","",①【入力】別紙_職員一覧!F148),IF('②【入力】別紙_職員一覧（変更）'!F148="","",'②【入力】別紙_職員一覧（変更）'!F148))</f>
        <v/>
      </c>
      <c r="G150" s="156" t="str">
        <f>IF(【入力シート】!N142="無",IF(①【入力】別紙_職員一覧!G148="","",①【入力】別紙_職員一覧!G148),IF('②【入力】別紙_職員一覧（変更）'!G148="","",'②【入力】別紙_職員一覧（変更）'!G148))</f>
        <v/>
      </c>
      <c r="H150" s="156" t="str">
        <f>IF(【入力シート】!O142="無",IF(①【入力】別紙_職員一覧!H148="","",①【入力】別紙_職員一覧!H148),IF('②【入力】別紙_職員一覧（変更）'!H148="","",'②【入力】別紙_職員一覧（変更）'!H148))</f>
        <v/>
      </c>
      <c r="I150" s="157" t="str">
        <f>IF(【入力シート】!P142="無",IF(①【入力】別紙_職員一覧!I148="","",①【入力】別紙_職員一覧!I148),IF('②【入力】別紙_職員一覧（変更）'!I148="","",'②【入力】別紙_職員一覧（変更）'!I148))</f>
        <v/>
      </c>
      <c r="J150" s="158" t="str">
        <f>IF(【入力シート】!Q142="無",IF(①【入力】別紙_職員一覧!J148="","",①【入力】別紙_職員一覧!J148),IF('②【入力】別紙_職員一覧（変更）'!J148="","",'②【入力】別紙_職員一覧（変更）'!J148))</f>
        <v/>
      </c>
      <c r="K150" s="159" t="str">
        <f>IF(【入力シート】!R142="無",IF(①【入力】別紙_職員一覧!K148="","",①【入力】別紙_職員一覧!K148),IF('②【入力】別紙_職員一覧（変更）'!K148="","",'②【入力】別紙_職員一覧（変更）'!K148))</f>
        <v/>
      </c>
      <c r="L150" s="46" t="str">
        <f>IF(【入力シート】!S142="無",IF(①【入力】別紙_職員一覧!L148="","",①【入力】別紙_職員一覧!L148),IF('②【入力】別紙_職員一覧（変更）'!L148="","",'②【入力】別紙_職員一覧（変更）'!L148))</f>
        <v/>
      </c>
      <c r="M150" s="160" t="str">
        <f>IF(【入力シート】!T142="無",IF(①【入力】別紙_職員一覧!M148="","",①【入力】別紙_職員一覧!M148),IF('②【入力】別紙_職員一覧（変更）'!M148="","",'②【入力】別紙_職員一覧（変更）'!M148))</f>
        <v/>
      </c>
      <c r="N150" s="161" t="str">
        <f>IF(【入力シート】!U142="無",IF(①【入力】別紙_職員一覧!N148="","",①【入力】別紙_職員一覧!N148),IF('②【入力】別紙_職員一覧（変更）'!N148="","",'②【入力】別紙_職員一覧（変更）'!N148))</f>
        <v/>
      </c>
      <c r="O150" s="161" t="str">
        <f>IF(【入力シート】!V142="無",IF(①【入力】別紙_職員一覧!O148="","",①【入力】別紙_職員一覧!O148),IF('②【入力】別紙_職員一覧（変更）'!O148="","",'②【入力】別紙_職員一覧（変更）'!O148))</f>
        <v/>
      </c>
      <c r="P150" s="161" t="str">
        <f>IF(【入力シート】!W142="無",IF(①【入力】別紙_職員一覧!P148="","",①【入力】別紙_職員一覧!P148),IF('②【入力】別紙_職員一覧（変更）'!P148="","",'②【入力】別紙_職員一覧（変更）'!P148))</f>
        <v/>
      </c>
      <c r="Q150" s="160" t="str">
        <f>IF(【入力シート】!X142="無",IF(①【入力】別紙_職員一覧!Q148="","",①【入力】別紙_職員一覧!Q148),IF('②【入力】別紙_職員一覧（変更）'!Q148="","",'②【入力】別紙_職員一覧（変更）'!Q148))</f>
        <v/>
      </c>
      <c r="R150" s="162"/>
    </row>
    <row r="151" spans="1:18" ht="18" customHeight="1">
      <c r="A151" s="45">
        <v>137</v>
      </c>
      <c r="C151" s="46" t="str">
        <f>IF(【入力シート】!J143="無",IF(①【入力】別紙_職員一覧!C149="","",①【入力】別紙_職員一覧!C149),IF('②【入力】別紙_職員一覧（変更）'!C149="","",'②【入力】別紙_職員一覧（変更）'!C149))</f>
        <v/>
      </c>
      <c r="D151" s="46" t="str">
        <f>IF(【入力シート】!K143="無",IF(①【入力】別紙_職員一覧!D149="","",①【入力】別紙_職員一覧!D149),IF('②【入力】別紙_職員一覧（変更）'!D149="","",'②【入力】別紙_職員一覧（変更）'!D149))</f>
        <v/>
      </c>
      <c r="E151" s="46" t="str">
        <f>IF(【入力シート】!L143="無",IF(①【入力】別紙_職員一覧!E149="","",①【入力】別紙_職員一覧!E149),IF('②【入力】別紙_職員一覧（変更）'!E149="","",'②【入力】別紙_職員一覧（変更）'!E149))</f>
        <v/>
      </c>
      <c r="F151" s="46" t="str">
        <f>IF(【入力シート】!M143="無",IF(①【入力】別紙_職員一覧!F149="","",①【入力】別紙_職員一覧!F149),IF('②【入力】別紙_職員一覧（変更）'!F149="","",'②【入力】別紙_職員一覧（変更）'!F149))</f>
        <v/>
      </c>
      <c r="G151" s="156" t="str">
        <f>IF(【入力シート】!N143="無",IF(①【入力】別紙_職員一覧!G149="","",①【入力】別紙_職員一覧!G149),IF('②【入力】別紙_職員一覧（変更）'!G149="","",'②【入力】別紙_職員一覧（変更）'!G149))</f>
        <v/>
      </c>
      <c r="H151" s="156" t="str">
        <f>IF(【入力シート】!O143="無",IF(①【入力】別紙_職員一覧!H149="","",①【入力】別紙_職員一覧!H149),IF('②【入力】別紙_職員一覧（変更）'!H149="","",'②【入力】別紙_職員一覧（変更）'!H149))</f>
        <v/>
      </c>
      <c r="I151" s="157" t="str">
        <f>IF(【入力シート】!P143="無",IF(①【入力】別紙_職員一覧!I149="","",①【入力】別紙_職員一覧!I149),IF('②【入力】別紙_職員一覧（変更）'!I149="","",'②【入力】別紙_職員一覧（変更）'!I149))</f>
        <v/>
      </c>
      <c r="J151" s="158" t="str">
        <f>IF(【入力シート】!Q143="無",IF(①【入力】別紙_職員一覧!J149="","",①【入力】別紙_職員一覧!J149),IF('②【入力】別紙_職員一覧（変更）'!J149="","",'②【入力】別紙_職員一覧（変更）'!J149))</f>
        <v/>
      </c>
      <c r="K151" s="159" t="str">
        <f>IF(【入力シート】!R143="無",IF(①【入力】別紙_職員一覧!K149="","",①【入力】別紙_職員一覧!K149),IF('②【入力】別紙_職員一覧（変更）'!K149="","",'②【入力】別紙_職員一覧（変更）'!K149))</f>
        <v/>
      </c>
      <c r="L151" s="46" t="str">
        <f>IF(【入力シート】!S143="無",IF(①【入力】別紙_職員一覧!L149="","",①【入力】別紙_職員一覧!L149),IF('②【入力】別紙_職員一覧（変更）'!L149="","",'②【入力】別紙_職員一覧（変更）'!L149))</f>
        <v/>
      </c>
      <c r="M151" s="160" t="str">
        <f>IF(【入力シート】!T143="無",IF(①【入力】別紙_職員一覧!M149="","",①【入力】別紙_職員一覧!M149),IF('②【入力】別紙_職員一覧（変更）'!M149="","",'②【入力】別紙_職員一覧（変更）'!M149))</f>
        <v/>
      </c>
      <c r="N151" s="161" t="str">
        <f>IF(【入力シート】!U143="無",IF(①【入力】別紙_職員一覧!N149="","",①【入力】別紙_職員一覧!N149),IF('②【入力】別紙_職員一覧（変更）'!N149="","",'②【入力】別紙_職員一覧（変更）'!N149))</f>
        <v/>
      </c>
      <c r="O151" s="161" t="str">
        <f>IF(【入力シート】!V143="無",IF(①【入力】別紙_職員一覧!O149="","",①【入力】別紙_職員一覧!O149),IF('②【入力】別紙_職員一覧（変更）'!O149="","",'②【入力】別紙_職員一覧（変更）'!O149))</f>
        <v/>
      </c>
      <c r="P151" s="161" t="str">
        <f>IF(【入力シート】!W143="無",IF(①【入力】別紙_職員一覧!P149="","",①【入力】別紙_職員一覧!P149),IF('②【入力】別紙_職員一覧（変更）'!P149="","",'②【入力】別紙_職員一覧（変更）'!P149))</f>
        <v/>
      </c>
      <c r="Q151" s="160" t="str">
        <f>IF(【入力シート】!X143="無",IF(①【入力】別紙_職員一覧!Q149="","",①【入力】別紙_職員一覧!Q149),IF('②【入力】別紙_職員一覧（変更）'!Q149="","",'②【入力】別紙_職員一覧（変更）'!Q149))</f>
        <v/>
      </c>
      <c r="R151" s="162"/>
    </row>
    <row r="152" spans="1:18" ht="18" customHeight="1">
      <c r="A152" s="45">
        <v>138</v>
      </c>
      <c r="C152" s="46" t="str">
        <f>IF(【入力シート】!J144="無",IF(①【入力】別紙_職員一覧!C150="","",①【入力】別紙_職員一覧!C150),IF('②【入力】別紙_職員一覧（変更）'!C150="","",'②【入力】別紙_職員一覧（変更）'!C150))</f>
        <v/>
      </c>
      <c r="D152" s="46" t="str">
        <f>IF(【入力シート】!K144="無",IF(①【入力】別紙_職員一覧!D150="","",①【入力】別紙_職員一覧!D150),IF('②【入力】別紙_職員一覧（変更）'!D150="","",'②【入力】別紙_職員一覧（変更）'!D150))</f>
        <v/>
      </c>
      <c r="E152" s="46" t="str">
        <f>IF(【入力シート】!L144="無",IF(①【入力】別紙_職員一覧!E150="","",①【入力】別紙_職員一覧!E150),IF('②【入力】別紙_職員一覧（変更）'!E150="","",'②【入力】別紙_職員一覧（変更）'!E150))</f>
        <v/>
      </c>
      <c r="F152" s="46" t="str">
        <f>IF(【入力シート】!M144="無",IF(①【入力】別紙_職員一覧!F150="","",①【入力】別紙_職員一覧!F150),IF('②【入力】別紙_職員一覧（変更）'!F150="","",'②【入力】別紙_職員一覧（変更）'!F150))</f>
        <v/>
      </c>
      <c r="G152" s="156" t="str">
        <f>IF(【入力シート】!N144="無",IF(①【入力】別紙_職員一覧!G150="","",①【入力】別紙_職員一覧!G150),IF('②【入力】別紙_職員一覧（変更）'!G150="","",'②【入力】別紙_職員一覧（変更）'!G150))</f>
        <v/>
      </c>
      <c r="H152" s="156" t="str">
        <f>IF(【入力シート】!O144="無",IF(①【入力】別紙_職員一覧!H150="","",①【入力】別紙_職員一覧!H150),IF('②【入力】別紙_職員一覧（変更）'!H150="","",'②【入力】別紙_職員一覧（変更）'!H150))</f>
        <v/>
      </c>
      <c r="I152" s="157" t="str">
        <f>IF(【入力シート】!P144="無",IF(①【入力】別紙_職員一覧!I150="","",①【入力】別紙_職員一覧!I150),IF('②【入力】別紙_職員一覧（変更）'!I150="","",'②【入力】別紙_職員一覧（変更）'!I150))</f>
        <v/>
      </c>
      <c r="J152" s="158" t="str">
        <f>IF(【入力シート】!Q144="無",IF(①【入力】別紙_職員一覧!J150="","",①【入力】別紙_職員一覧!J150),IF('②【入力】別紙_職員一覧（変更）'!J150="","",'②【入力】別紙_職員一覧（変更）'!J150))</f>
        <v/>
      </c>
      <c r="K152" s="159" t="str">
        <f>IF(【入力シート】!R144="無",IF(①【入力】別紙_職員一覧!K150="","",①【入力】別紙_職員一覧!K150),IF('②【入力】別紙_職員一覧（変更）'!K150="","",'②【入力】別紙_職員一覧（変更）'!K150))</f>
        <v/>
      </c>
      <c r="L152" s="46" t="str">
        <f>IF(【入力シート】!S144="無",IF(①【入力】別紙_職員一覧!L150="","",①【入力】別紙_職員一覧!L150),IF('②【入力】別紙_職員一覧（変更）'!L150="","",'②【入力】別紙_職員一覧（変更）'!L150))</f>
        <v/>
      </c>
      <c r="M152" s="160" t="str">
        <f>IF(【入力シート】!T144="無",IF(①【入力】別紙_職員一覧!M150="","",①【入力】別紙_職員一覧!M150),IF('②【入力】別紙_職員一覧（変更）'!M150="","",'②【入力】別紙_職員一覧（変更）'!M150))</f>
        <v/>
      </c>
      <c r="N152" s="161" t="str">
        <f>IF(【入力シート】!U144="無",IF(①【入力】別紙_職員一覧!N150="","",①【入力】別紙_職員一覧!N150),IF('②【入力】別紙_職員一覧（変更）'!N150="","",'②【入力】別紙_職員一覧（変更）'!N150))</f>
        <v/>
      </c>
      <c r="O152" s="161" t="str">
        <f>IF(【入力シート】!V144="無",IF(①【入力】別紙_職員一覧!O150="","",①【入力】別紙_職員一覧!O150),IF('②【入力】別紙_職員一覧（変更）'!O150="","",'②【入力】別紙_職員一覧（変更）'!O150))</f>
        <v/>
      </c>
      <c r="P152" s="161" t="str">
        <f>IF(【入力シート】!W144="無",IF(①【入力】別紙_職員一覧!P150="","",①【入力】別紙_職員一覧!P150),IF('②【入力】別紙_職員一覧（変更）'!P150="","",'②【入力】別紙_職員一覧（変更）'!P150))</f>
        <v/>
      </c>
      <c r="Q152" s="160" t="str">
        <f>IF(【入力シート】!X144="無",IF(①【入力】別紙_職員一覧!Q150="","",①【入力】別紙_職員一覧!Q150),IF('②【入力】別紙_職員一覧（変更）'!Q150="","",'②【入力】別紙_職員一覧（変更）'!Q150))</f>
        <v/>
      </c>
      <c r="R152" s="162"/>
    </row>
    <row r="153" spans="1:18" ht="18" customHeight="1">
      <c r="A153" s="45">
        <v>139</v>
      </c>
      <c r="C153" s="46" t="str">
        <f>IF(【入力シート】!J145="無",IF(①【入力】別紙_職員一覧!C151="","",①【入力】別紙_職員一覧!C151),IF('②【入力】別紙_職員一覧（変更）'!C151="","",'②【入力】別紙_職員一覧（変更）'!C151))</f>
        <v/>
      </c>
      <c r="D153" s="46" t="str">
        <f>IF(【入力シート】!K145="無",IF(①【入力】別紙_職員一覧!D151="","",①【入力】別紙_職員一覧!D151),IF('②【入力】別紙_職員一覧（変更）'!D151="","",'②【入力】別紙_職員一覧（変更）'!D151))</f>
        <v/>
      </c>
      <c r="E153" s="46" t="str">
        <f>IF(【入力シート】!L145="無",IF(①【入力】別紙_職員一覧!E151="","",①【入力】別紙_職員一覧!E151),IF('②【入力】別紙_職員一覧（変更）'!E151="","",'②【入力】別紙_職員一覧（変更）'!E151))</f>
        <v/>
      </c>
      <c r="F153" s="46" t="str">
        <f>IF(【入力シート】!M145="無",IF(①【入力】別紙_職員一覧!F151="","",①【入力】別紙_職員一覧!F151),IF('②【入力】別紙_職員一覧（変更）'!F151="","",'②【入力】別紙_職員一覧（変更）'!F151))</f>
        <v/>
      </c>
      <c r="G153" s="156" t="str">
        <f>IF(【入力シート】!N145="無",IF(①【入力】別紙_職員一覧!G151="","",①【入力】別紙_職員一覧!G151),IF('②【入力】別紙_職員一覧（変更）'!G151="","",'②【入力】別紙_職員一覧（変更）'!G151))</f>
        <v/>
      </c>
      <c r="H153" s="156" t="str">
        <f>IF(【入力シート】!O145="無",IF(①【入力】別紙_職員一覧!H151="","",①【入力】別紙_職員一覧!H151),IF('②【入力】別紙_職員一覧（変更）'!H151="","",'②【入力】別紙_職員一覧（変更）'!H151))</f>
        <v/>
      </c>
      <c r="I153" s="157" t="str">
        <f>IF(【入力シート】!P145="無",IF(①【入力】別紙_職員一覧!I151="","",①【入力】別紙_職員一覧!I151),IF('②【入力】別紙_職員一覧（変更）'!I151="","",'②【入力】別紙_職員一覧（変更）'!I151))</f>
        <v/>
      </c>
      <c r="J153" s="158" t="str">
        <f>IF(【入力シート】!Q145="無",IF(①【入力】別紙_職員一覧!J151="","",①【入力】別紙_職員一覧!J151),IF('②【入力】別紙_職員一覧（変更）'!J151="","",'②【入力】別紙_職員一覧（変更）'!J151))</f>
        <v/>
      </c>
      <c r="K153" s="159" t="str">
        <f>IF(【入力シート】!R145="無",IF(①【入力】別紙_職員一覧!K151="","",①【入力】別紙_職員一覧!K151),IF('②【入力】別紙_職員一覧（変更）'!K151="","",'②【入力】別紙_職員一覧（変更）'!K151))</f>
        <v/>
      </c>
      <c r="L153" s="46" t="str">
        <f>IF(【入力シート】!S145="無",IF(①【入力】別紙_職員一覧!L151="","",①【入力】別紙_職員一覧!L151),IF('②【入力】別紙_職員一覧（変更）'!L151="","",'②【入力】別紙_職員一覧（変更）'!L151))</f>
        <v/>
      </c>
      <c r="M153" s="160" t="str">
        <f>IF(【入力シート】!T145="無",IF(①【入力】別紙_職員一覧!M151="","",①【入力】別紙_職員一覧!M151),IF('②【入力】別紙_職員一覧（変更）'!M151="","",'②【入力】別紙_職員一覧（変更）'!M151))</f>
        <v/>
      </c>
      <c r="N153" s="161" t="str">
        <f>IF(【入力シート】!U145="無",IF(①【入力】別紙_職員一覧!N151="","",①【入力】別紙_職員一覧!N151),IF('②【入力】別紙_職員一覧（変更）'!N151="","",'②【入力】別紙_職員一覧（変更）'!N151))</f>
        <v/>
      </c>
      <c r="O153" s="161" t="str">
        <f>IF(【入力シート】!V145="無",IF(①【入力】別紙_職員一覧!O151="","",①【入力】別紙_職員一覧!O151),IF('②【入力】別紙_職員一覧（変更）'!O151="","",'②【入力】別紙_職員一覧（変更）'!O151))</f>
        <v/>
      </c>
      <c r="P153" s="161" t="str">
        <f>IF(【入力シート】!W145="無",IF(①【入力】別紙_職員一覧!P151="","",①【入力】別紙_職員一覧!P151),IF('②【入力】別紙_職員一覧（変更）'!P151="","",'②【入力】別紙_職員一覧（変更）'!P151))</f>
        <v/>
      </c>
      <c r="Q153" s="160" t="str">
        <f>IF(【入力シート】!X145="無",IF(①【入力】別紙_職員一覧!Q151="","",①【入力】別紙_職員一覧!Q151),IF('②【入力】別紙_職員一覧（変更）'!Q151="","",'②【入力】別紙_職員一覧（変更）'!Q151))</f>
        <v/>
      </c>
      <c r="R153" s="162"/>
    </row>
    <row r="154" spans="1:18" ht="18" customHeight="1">
      <c r="A154" s="45">
        <v>140</v>
      </c>
      <c r="C154" s="46" t="str">
        <f>IF(【入力シート】!J146="無",IF(①【入力】別紙_職員一覧!C152="","",①【入力】別紙_職員一覧!C152),IF('②【入力】別紙_職員一覧（変更）'!C152="","",'②【入力】別紙_職員一覧（変更）'!C152))</f>
        <v/>
      </c>
      <c r="D154" s="46" t="str">
        <f>IF(【入力シート】!K146="無",IF(①【入力】別紙_職員一覧!D152="","",①【入力】別紙_職員一覧!D152),IF('②【入力】別紙_職員一覧（変更）'!D152="","",'②【入力】別紙_職員一覧（変更）'!D152))</f>
        <v/>
      </c>
      <c r="E154" s="46" t="str">
        <f>IF(【入力シート】!L146="無",IF(①【入力】別紙_職員一覧!E152="","",①【入力】別紙_職員一覧!E152),IF('②【入力】別紙_職員一覧（変更）'!E152="","",'②【入力】別紙_職員一覧（変更）'!E152))</f>
        <v/>
      </c>
      <c r="F154" s="46" t="str">
        <f>IF(【入力シート】!M146="無",IF(①【入力】別紙_職員一覧!F152="","",①【入力】別紙_職員一覧!F152),IF('②【入力】別紙_職員一覧（変更）'!F152="","",'②【入力】別紙_職員一覧（変更）'!F152))</f>
        <v/>
      </c>
      <c r="G154" s="156" t="str">
        <f>IF(【入力シート】!N146="無",IF(①【入力】別紙_職員一覧!G152="","",①【入力】別紙_職員一覧!G152),IF('②【入力】別紙_職員一覧（変更）'!G152="","",'②【入力】別紙_職員一覧（変更）'!G152))</f>
        <v/>
      </c>
      <c r="H154" s="156" t="str">
        <f>IF(【入力シート】!O146="無",IF(①【入力】別紙_職員一覧!H152="","",①【入力】別紙_職員一覧!H152),IF('②【入力】別紙_職員一覧（変更）'!H152="","",'②【入力】別紙_職員一覧（変更）'!H152))</f>
        <v/>
      </c>
      <c r="I154" s="157" t="str">
        <f>IF(【入力シート】!P146="無",IF(①【入力】別紙_職員一覧!I152="","",①【入力】別紙_職員一覧!I152),IF('②【入力】別紙_職員一覧（変更）'!I152="","",'②【入力】別紙_職員一覧（変更）'!I152))</f>
        <v/>
      </c>
      <c r="J154" s="158" t="str">
        <f>IF(【入力シート】!Q146="無",IF(①【入力】別紙_職員一覧!J152="","",①【入力】別紙_職員一覧!J152),IF('②【入力】別紙_職員一覧（変更）'!J152="","",'②【入力】別紙_職員一覧（変更）'!J152))</f>
        <v/>
      </c>
      <c r="K154" s="159" t="str">
        <f>IF(【入力シート】!R146="無",IF(①【入力】別紙_職員一覧!K152="","",①【入力】別紙_職員一覧!K152),IF('②【入力】別紙_職員一覧（変更）'!K152="","",'②【入力】別紙_職員一覧（変更）'!K152))</f>
        <v/>
      </c>
      <c r="L154" s="46" t="str">
        <f>IF(【入力シート】!S146="無",IF(①【入力】別紙_職員一覧!L152="","",①【入力】別紙_職員一覧!L152),IF('②【入力】別紙_職員一覧（変更）'!L152="","",'②【入力】別紙_職員一覧（変更）'!L152))</f>
        <v/>
      </c>
      <c r="M154" s="160" t="str">
        <f>IF(【入力シート】!T146="無",IF(①【入力】別紙_職員一覧!M152="","",①【入力】別紙_職員一覧!M152),IF('②【入力】別紙_職員一覧（変更）'!M152="","",'②【入力】別紙_職員一覧（変更）'!M152))</f>
        <v/>
      </c>
      <c r="N154" s="161" t="str">
        <f>IF(【入力シート】!U146="無",IF(①【入力】別紙_職員一覧!N152="","",①【入力】別紙_職員一覧!N152),IF('②【入力】別紙_職員一覧（変更）'!N152="","",'②【入力】別紙_職員一覧（変更）'!N152))</f>
        <v/>
      </c>
      <c r="O154" s="161" t="str">
        <f>IF(【入力シート】!V146="無",IF(①【入力】別紙_職員一覧!O152="","",①【入力】別紙_職員一覧!O152),IF('②【入力】別紙_職員一覧（変更）'!O152="","",'②【入力】別紙_職員一覧（変更）'!O152))</f>
        <v/>
      </c>
      <c r="P154" s="161" t="str">
        <f>IF(【入力シート】!W146="無",IF(①【入力】別紙_職員一覧!P152="","",①【入力】別紙_職員一覧!P152),IF('②【入力】別紙_職員一覧（変更）'!P152="","",'②【入力】別紙_職員一覧（変更）'!P152))</f>
        <v/>
      </c>
      <c r="Q154" s="160" t="str">
        <f>IF(【入力シート】!X146="無",IF(①【入力】別紙_職員一覧!Q152="","",①【入力】別紙_職員一覧!Q152),IF('②【入力】別紙_職員一覧（変更）'!Q152="","",'②【入力】別紙_職員一覧（変更）'!Q152))</f>
        <v/>
      </c>
      <c r="R154" s="162"/>
    </row>
    <row r="155" spans="1:18" ht="18" customHeight="1">
      <c r="A155" s="45">
        <v>141</v>
      </c>
      <c r="C155" s="46" t="str">
        <f>IF(【入力シート】!J147="無",IF(①【入力】別紙_職員一覧!C153="","",①【入力】別紙_職員一覧!C153),IF('②【入力】別紙_職員一覧（変更）'!C153="","",'②【入力】別紙_職員一覧（変更）'!C153))</f>
        <v/>
      </c>
      <c r="D155" s="46" t="str">
        <f>IF(【入力シート】!K147="無",IF(①【入力】別紙_職員一覧!D153="","",①【入力】別紙_職員一覧!D153),IF('②【入力】別紙_職員一覧（変更）'!D153="","",'②【入力】別紙_職員一覧（変更）'!D153))</f>
        <v/>
      </c>
      <c r="E155" s="46" t="str">
        <f>IF(【入力シート】!L147="無",IF(①【入力】別紙_職員一覧!E153="","",①【入力】別紙_職員一覧!E153),IF('②【入力】別紙_職員一覧（変更）'!E153="","",'②【入力】別紙_職員一覧（変更）'!E153))</f>
        <v/>
      </c>
      <c r="F155" s="46" t="str">
        <f>IF(【入力シート】!M147="無",IF(①【入力】別紙_職員一覧!F153="","",①【入力】別紙_職員一覧!F153),IF('②【入力】別紙_職員一覧（変更）'!F153="","",'②【入力】別紙_職員一覧（変更）'!F153))</f>
        <v/>
      </c>
      <c r="G155" s="156" t="str">
        <f>IF(【入力シート】!N147="無",IF(①【入力】別紙_職員一覧!G153="","",①【入力】別紙_職員一覧!G153),IF('②【入力】別紙_職員一覧（変更）'!G153="","",'②【入力】別紙_職員一覧（変更）'!G153))</f>
        <v/>
      </c>
      <c r="H155" s="156" t="str">
        <f>IF(【入力シート】!O147="無",IF(①【入力】別紙_職員一覧!H153="","",①【入力】別紙_職員一覧!H153),IF('②【入力】別紙_職員一覧（変更）'!H153="","",'②【入力】別紙_職員一覧（変更）'!H153))</f>
        <v/>
      </c>
      <c r="I155" s="157" t="str">
        <f>IF(【入力シート】!P147="無",IF(①【入力】別紙_職員一覧!I153="","",①【入力】別紙_職員一覧!I153),IF('②【入力】別紙_職員一覧（変更）'!I153="","",'②【入力】別紙_職員一覧（変更）'!I153))</f>
        <v/>
      </c>
      <c r="J155" s="158" t="str">
        <f>IF(【入力シート】!Q147="無",IF(①【入力】別紙_職員一覧!J153="","",①【入力】別紙_職員一覧!J153),IF('②【入力】別紙_職員一覧（変更）'!J153="","",'②【入力】別紙_職員一覧（変更）'!J153))</f>
        <v/>
      </c>
      <c r="K155" s="159" t="str">
        <f>IF(【入力シート】!R147="無",IF(①【入力】別紙_職員一覧!K153="","",①【入力】別紙_職員一覧!K153),IF('②【入力】別紙_職員一覧（変更）'!K153="","",'②【入力】別紙_職員一覧（変更）'!K153))</f>
        <v/>
      </c>
      <c r="L155" s="46" t="str">
        <f>IF(【入力シート】!S147="無",IF(①【入力】別紙_職員一覧!L153="","",①【入力】別紙_職員一覧!L153),IF('②【入力】別紙_職員一覧（変更）'!L153="","",'②【入力】別紙_職員一覧（変更）'!L153))</f>
        <v/>
      </c>
      <c r="M155" s="160" t="str">
        <f>IF(【入力シート】!T147="無",IF(①【入力】別紙_職員一覧!M153="","",①【入力】別紙_職員一覧!M153),IF('②【入力】別紙_職員一覧（変更）'!M153="","",'②【入力】別紙_職員一覧（変更）'!M153))</f>
        <v/>
      </c>
      <c r="N155" s="161" t="str">
        <f>IF(【入力シート】!U147="無",IF(①【入力】別紙_職員一覧!N153="","",①【入力】別紙_職員一覧!N153),IF('②【入力】別紙_職員一覧（変更）'!N153="","",'②【入力】別紙_職員一覧（変更）'!N153))</f>
        <v/>
      </c>
      <c r="O155" s="161" t="str">
        <f>IF(【入力シート】!V147="無",IF(①【入力】別紙_職員一覧!O153="","",①【入力】別紙_職員一覧!O153),IF('②【入力】別紙_職員一覧（変更）'!O153="","",'②【入力】別紙_職員一覧（変更）'!O153))</f>
        <v/>
      </c>
      <c r="P155" s="161" t="str">
        <f>IF(【入力シート】!W147="無",IF(①【入力】別紙_職員一覧!P153="","",①【入力】別紙_職員一覧!P153),IF('②【入力】別紙_職員一覧（変更）'!P153="","",'②【入力】別紙_職員一覧（変更）'!P153))</f>
        <v/>
      </c>
      <c r="Q155" s="160" t="str">
        <f>IF(【入力シート】!X147="無",IF(①【入力】別紙_職員一覧!Q153="","",①【入力】別紙_職員一覧!Q153),IF('②【入力】別紙_職員一覧（変更）'!Q153="","",'②【入力】別紙_職員一覧（変更）'!Q153))</f>
        <v/>
      </c>
      <c r="R155" s="162"/>
    </row>
    <row r="156" spans="1:18" ht="18" customHeight="1">
      <c r="A156" s="45">
        <v>142</v>
      </c>
      <c r="C156" s="46" t="str">
        <f>IF(【入力シート】!J148="無",IF(①【入力】別紙_職員一覧!C154="","",①【入力】別紙_職員一覧!C154),IF('②【入力】別紙_職員一覧（変更）'!C154="","",'②【入力】別紙_職員一覧（変更）'!C154))</f>
        <v/>
      </c>
      <c r="D156" s="46" t="str">
        <f>IF(【入力シート】!K148="無",IF(①【入力】別紙_職員一覧!D154="","",①【入力】別紙_職員一覧!D154),IF('②【入力】別紙_職員一覧（変更）'!D154="","",'②【入力】別紙_職員一覧（変更）'!D154))</f>
        <v/>
      </c>
      <c r="E156" s="46" t="str">
        <f>IF(【入力シート】!L148="無",IF(①【入力】別紙_職員一覧!E154="","",①【入力】別紙_職員一覧!E154),IF('②【入力】別紙_職員一覧（変更）'!E154="","",'②【入力】別紙_職員一覧（変更）'!E154))</f>
        <v/>
      </c>
      <c r="F156" s="46" t="str">
        <f>IF(【入力シート】!M148="無",IF(①【入力】別紙_職員一覧!F154="","",①【入力】別紙_職員一覧!F154),IF('②【入力】別紙_職員一覧（変更）'!F154="","",'②【入力】別紙_職員一覧（変更）'!F154))</f>
        <v/>
      </c>
      <c r="G156" s="156" t="str">
        <f>IF(【入力シート】!N148="無",IF(①【入力】別紙_職員一覧!G154="","",①【入力】別紙_職員一覧!G154),IF('②【入力】別紙_職員一覧（変更）'!G154="","",'②【入力】別紙_職員一覧（変更）'!G154))</f>
        <v/>
      </c>
      <c r="H156" s="156" t="str">
        <f>IF(【入力シート】!O148="無",IF(①【入力】別紙_職員一覧!H154="","",①【入力】別紙_職員一覧!H154),IF('②【入力】別紙_職員一覧（変更）'!H154="","",'②【入力】別紙_職員一覧（変更）'!H154))</f>
        <v/>
      </c>
      <c r="I156" s="157" t="str">
        <f>IF(【入力シート】!P148="無",IF(①【入力】別紙_職員一覧!I154="","",①【入力】別紙_職員一覧!I154),IF('②【入力】別紙_職員一覧（変更）'!I154="","",'②【入力】別紙_職員一覧（変更）'!I154))</f>
        <v/>
      </c>
      <c r="J156" s="158" t="str">
        <f>IF(【入力シート】!Q148="無",IF(①【入力】別紙_職員一覧!J154="","",①【入力】別紙_職員一覧!J154),IF('②【入力】別紙_職員一覧（変更）'!J154="","",'②【入力】別紙_職員一覧（変更）'!J154))</f>
        <v/>
      </c>
      <c r="K156" s="159" t="str">
        <f>IF(【入力シート】!R148="無",IF(①【入力】別紙_職員一覧!K154="","",①【入力】別紙_職員一覧!K154),IF('②【入力】別紙_職員一覧（変更）'!K154="","",'②【入力】別紙_職員一覧（変更）'!K154))</f>
        <v/>
      </c>
      <c r="L156" s="46" t="str">
        <f>IF(【入力シート】!S148="無",IF(①【入力】別紙_職員一覧!L154="","",①【入力】別紙_職員一覧!L154),IF('②【入力】別紙_職員一覧（変更）'!L154="","",'②【入力】別紙_職員一覧（変更）'!L154))</f>
        <v/>
      </c>
      <c r="M156" s="160" t="str">
        <f>IF(【入力シート】!T148="無",IF(①【入力】別紙_職員一覧!M154="","",①【入力】別紙_職員一覧!M154),IF('②【入力】別紙_職員一覧（変更）'!M154="","",'②【入力】別紙_職員一覧（変更）'!M154))</f>
        <v/>
      </c>
      <c r="N156" s="161" t="str">
        <f>IF(【入力シート】!U148="無",IF(①【入力】別紙_職員一覧!N154="","",①【入力】別紙_職員一覧!N154),IF('②【入力】別紙_職員一覧（変更）'!N154="","",'②【入力】別紙_職員一覧（変更）'!N154))</f>
        <v/>
      </c>
      <c r="O156" s="161" t="str">
        <f>IF(【入力シート】!V148="無",IF(①【入力】別紙_職員一覧!O154="","",①【入力】別紙_職員一覧!O154),IF('②【入力】別紙_職員一覧（変更）'!O154="","",'②【入力】別紙_職員一覧（変更）'!O154))</f>
        <v/>
      </c>
      <c r="P156" s="161" t="str">
        <f>IF(【入力シート】!W148="無",IF(①【入力】別紙_職員一覧!P154="","",①【入力】別紙_職員一覧!P154),IF('②【入力】別紙_職員一覧（変更）'!P154="","",'②【入力】別紙_職員一覧（変更）'!P154))</f>
        <v/>
      </c>
      <c r="Q156" s="160" t="str">
        <f>IF(【入力シート】!X148="無",IF(①【入力】別紙_職員一覧!Q154="","",①【入力】別紙_職員一覧!Q154),IF('②【入力】別紙_職員一覧（変更）'!Q154="","",'②【入力】別紙_職員一覧（変更）'!Q154))</f>
        <v/>
      </c>
      <c r="R156" s="162"/>
    </row>
    <row r="157" spans="1:18" ht="18" customHeight="1">
      <c r="A157" s="45">
        <v>143</v>
      </c>
      <c r="C157" s="46" t="str">
        <f>IF(【入力シート】!J149="無",IF(①【入力】別紙_職員一覧!C155="","",①【入力】別紙_職員一覧!C155),IF('②【入力】別紙_職員一覧（変更）'!C155="","",'②【入力】別紙_職員一覧（変更）'!C155))</f>
        <v/>
      </c>
      <c r="D157" s="46" t="str">
        <f>IF(【入力シート】!K149="無",IF(①【入力】別紙_職員一覧!D155="","",①【入力】別紙_職員一覧!D155),IF('②【入力】別紙_職員一覧（変更）'!D155="","",'②【入力】別紙_職員一覧（変更）'!D155))</f>
        <v/>
      </c>
      <c r="E157" s="46" t="str">
        <f>IF(【入力シート】!L149="無",IF(①【入力】別紙_職員一覧!E155="","",①【入力】別紙_職員一覧!E155),IF('②【入力】別紙_職員一覧（変更）'!E155="","",'②【入力】別紙_職員一覧（変更）'!E155))</f>
        <v/>
      </c>
      <c r="F157" s="46" t="str">
        <f>IF(【入力シート】!M149="無",IF(①【入力】別紙_職員一覧!F155="","",①【入力】別紙_職員一覧!F155),IF('②【入力】別紙_職員一覧（変更）'!F155="","",'②【入力】別紙_職員一覧（変更）'!F155))</f>
        <v/>
      </c>
      <c r="G157" s="156" t="str">
        <f>IF(【入力シート】!N149="無",IF(①【入力】別紙_職員一覧!G155="","",①【入力】別紙_職員一覧!G155),IF('②【入力】別紙_職員一覧（変更）'!G155="","",'②【入力】別紙_職員一覧（変更）'!G155))</f>
        <v/>
      </c>
      <c r="H157" s="156" t="str">
        <f>IF(【入力シート】!O149="無",IF(①【入力】別紙_職員一覧!H155="","",①【入力】別紙_職員一覧!H155),IF('②【入力】別紙_職員一覧（変更）'!H155="","",'②【入力】別紙_職員一覧（変更）'!H155))</f>
        <v/>
      </c>
      <c r="I157" s="157" t="str">
        <f>IF(【入力シート】!P149="無",IF(①【入力】別紙_職員一覧!I155="","",①【入力】別紙_職員一覧!I155),IF('②【入力】別紙_職員一覧（変更）'!I155="","",'②【入力】別紙_職員一覧（変更）'!I155))</f>
        <v/>
      </c>
      <c r="J157" s="158" t="str">
        <f>IF(【入力シート】!Q149="無",IF(①【入力】別紙_職員一覧!J155="","",①【入力】別紙_職員一覧!J155),IF('②【入力】別紙_職員一覧（変更）'!J155="","",'②【入力】別紙_職員一覧（変更）'!J155))</f>
        <v/>
      </c>
      <c r="K157" s="159" t="str">
        <f>IF(【入力シート】!R149="無",IF(①【入力】別紙_職員一覧!K155="","",①【入力】別紙_職員一覧!K155),IF('②【入力】別紙_職員一覧（変更）'!K155="","",'②【入力】別紙_職員一覧（変更）'!K155))</f>
        <v/>
      </c>
      <c r="L157" s="46" t="str">
        <f>IF(【入力シート】!S149="無",IF(①【入力】別紙_職員一覧!L155="","",①【入力】別紙_職員一覧!L155),IF('②【入力】別紙_職員一覧（変更）'!L155="","",'②【入力】別紙_職員一覧（変更）'!L155))</f>
        <v/>
      </c>
      <c r="M157" s="160" t="str">
        <f>IF(【入力シート】!T149="無",IF(①【入力】別紙_職員一覧!M155="","",①【入力】別紙_職員一覧!M155),IF('②【入力】別紙_職員一覧（変更）'!M155="","",'②【入力】別紙_職員一覧（変更）'!M155))</f>
        <v/>
      </c>
      <c r="N157" s="161" t="str">
        <f>IF(【入力シート】!U149="無",IF(①【入力】別紙_職員一覧!N155="","",①【入力】別紙_職員一覧!N155),IF('②【入力】別紙_職員一覧（変更）'!N155="","",'②【入力】別紙_職員一覧（変更）'!N155))</f>
        <v/>
      </c>
      <c r="O157" s="161" t="str">
        <f>IF(【入力シート】!V149="無",IF(①【入力】別紙_職員一覧!O155="","",①【入力】別紙_職員一覧!O155),IF('②【入力】別紙_職員一覧（変更）'!O155="","",'②【入力】別紙_職員一覧（変更）'!O155))</f>
        <v/>
      </c>
      <c r="P157" s="161" t="str">
        <f>IF(【入力シート】!W149="無",IF(①【入力】別紙_職員一覧!P155="","",①【入力】別紙_職員一覧!P155),IF('②【入力】別紙_職員一覧（変更）'!P155="","",'②【入力】別紙_職員一覧（変更）'!P155))</f>
        <v/>
      </c>
      <c r="Q157" s="160" t="str">
        <f>IF(【入力シート】!X149="無",IF(①【入力】別紙_職員一覧!Q155="","",①【入力】別紙_職員一覧!Q155),IF('②【入力】別紙_職員一覧（変更）'!Q155="","",'②【入力】別紙_職員一覧（変更）'!Q155))</f>
        <v/>
      </c>
      <c r="R157" s="162"/>
    </row>
    <row r="158" spans="1:18" ht="18" customHeight="1">
      <c r="A158" s="45">
        <v>144</v>
      </c>
      <c r="C158" s="46" t="str">
        <f>IF(【入力シート】!J150="無",IF(①【入力】別紙_職員一覧!C156="","",①【入力】別紙_職員一覧!C156),IF('②【入力】別紙_職員一覧（変更）'!C156="","",'②【入力】別紙_職員一覧（変更）'!C156))</f>
        <v/>
      </c>
      <c r="D158" s="46" t="str">
        <f>IF(【入力シート】!K150="無",IF(①【入力】別紙_職員一覧!D156="","",①【入力】別紙_職員一覧!D156),IF('②【入力】別紙_職員一覧（変更）'!D156="","",'②【入力】別紙_職員一覧（変更）'!D156))</f>
        <v/>
      </c>
      <c r="E158" s="46" t="str">
        <f>IF(【入力シート】!L150="無",IF(①【入力】別紙_職員一覧!E156="","",①【入力】別紙_職員一覧!E156),IF('②【入力】別紙_職員一覧（変更）'!E156="","",'②【入力】別紙_職員一覧（変更）'!E156))</f>
        <v/>
      </c>
      <c r="F158" s="46" t="str">
        <f>IF(【入力シート】!M150="無",IF(①【入力】別紙_職員一覧!F156="","",①【入力】別紙_職員一覧!F156),IF('②【入力】別紙_職員一覧（変更）'!F156="","",'②【入力】別紙_職員一覧（変更）'!F156))</f>
        <v/>
      </c>
      <c r="G158" s="156" t="str">
        <f>IF(【入力シート】!N150="無",IF(①【入力】別紙_職員一覧!G156="","",①【入力】別紙_職員一覧!G156),IF('②【入力】別紙_職員一覧（変更）'!G156="","",'②【入力】別紙_職員一覧（変更）'!G156))</f>
        <v/>
      </c>
      <c r="H158" s="156" t="str">
        <f>IF(【入力シート】!O150="無",IF(①【入力】別紙_職員一覧!H156="","",①【入力】別紙_職員一覧!H156),IF('②【入力】別紙_職員一覧（変更）'!H156="","",'②【入力】別紙_職員一覧（変更）'!H156))</f>
        <v/>
      </c>
      <c r="I158" s="157" t="str">
        <f>IF(【入力シート】!P150="無",IF(①【入力】別紙_職員一覧!I156="","",①【入力】別紙_職員一覧!I156),IF('②【入力】別紙_職員一覧（変更）'!I156="","",'②【入力】別紙_職員一覧（変更）'!I156))</f>
        <v/>
      </c>
      <c r="J158" s="158" t="str">
        <f>IF(【入力シート】!Q150="無",IF(①【入力】別紙_職員一覧!J156="","",①【入力】別紙_職員一覧!J156),IF('②【入力】別紙_職員一覧（変更）'!J156="","",'②【入力】別紙_職員一覧（変更）'!J156))</f>
        <v/>
      </c>
      <c r="K158" s="159" t="str">
        <f>IF(【入力シート】!R150="無",IF(①【入力】別紙_職員一覧!K156="","",①【入力】別紙_職員一覧!K156),IF('②【入力】別紙_職員一覧（変更）'!K156="","",'②【入力】別紙_職員一覧（変更）'!K156))</f>
        <v/>
      </c>
      <c r="L158" s="46" t="str">
        <f>IF(【入力シート】!S150="無",IF(①【入力】別紙_職員一覧!L156="","",①【入力】別紙_職員一覧!L156),IF('②【入力】別紙_職員一覧（変更）'!L156="","",'②【入力】別紙_職員一覧（変更）'!L156))</f>
        <v/>
      </c>
      <c r="M158" s="160" t="str">
        <f>IF(【入力シート】!T150="無",IF(①【入力】別紙_職員一覧!M156="","",①【入力】別紙_職員一覧!M156),IF('②【入力】別紙_職員一覧（変更）'!M156="","",'②【入力】別紙_職員一覧（変更）'!M156))</f>
        <v/>
      </c>
      <c r="N158" s="161" t="str">
        <f>IF(【入力シート】!U150="無",IF(①【入力】別紙_職員一覧!N156="","",①【入力】別紙_職員一覧!N156),IF('②【入力】別紙_職員一覧（変更）'!N156="","",'②【入力】別紙_職員一覧（変更）'!N156))</f>
        <v/>
      </c>
      <c r="O158" s="161" t="str">
        <f>IF(【入力シート】!V150="無",IF(①【入力】別紙_職員一覧!O156="","",①【入力】別紙_職員一覧!O156),IF('②【入力】別紙_職員一覧（変更）'!O156="","",'②【入力】別紙_職員一覧（変更）'!O156))</f>
        <v/>
      </c>
      <c r="P158" s="161" t="str">
        <f>IF(【入力シート】!W150="無",IF(①【入力】別紙_職員一覧!P156="","",①【入力】別紙_職員一覧!P156),IF('②【入力】別紙_職員一覧（変更）'!P156="","",'②【入力】別紙_職員一覧（変更）'!P156))</f>
        <v/>
      </c>
      <c r="Q158" s="160" t="str">
        <f>IF(【入力シート】!X150="無",IF(①【入力】別紙_職員一覧!Q156="","",①【入力】別紙_職員一覧!Q156),IF('②【入力】別紙_職員一覧（変更）'!Q156="","",'②【入力】別紙_職員一覧（変更）'!Q156))</f>
        <v/>
      </c>
      <c r="R158" s="162"/>
    </row>
    <row r="159" spans="1:18" ht="18" customHeight="1">
      <c r="A159" s="45">
        <v>145</v>
      </c>
      <c r="C159" s="46" t="str">
        <f>IF(【入力シート】!J151="無",IF(①【入力】別紙_職員一覧!C157="","",①【入力】別紙_職員一覧!C157),IF('②【入力】別紙_職員一覧（変更）'!C157="","",'②【入力】別紙_職員一覧（変更）'!C157))</f>
        <v/>
      </c>
      <c r="D159" s="46" t="str">
        <f>IF(【入力シート】!K151="無",IF(①【入力】別紙_職員一覧!D157="","",①【入力】別紙_職員一覧!D157),IF('②【入力】別紙_職員一覧（変更）'!D157="","",'②【入力】別紙_職員一覧（変更）'!D157))</f>
        <v/>
      </c>
      <c r="E159" s="46" t="str">
        <f>IF(【入力シート】!L151="無",IF(①【入力】別紙_職員一覧!E157="","",①【入力】別紙_職員一覧!E157),IF('②【入力】別紙_職員一覧（変更）'!E157="","",'②【入力】別紙_職員一覧（変更）'!E157))</f>
        <v/>
      </c>
      <c r="F159" s="46" t="str">
        <f>IF(【入力シート】!M151="無",IF(①【入力】別紙_職員一覧!F157="","",①【入力】別紙_職員一覧!F157),IF('②【入力】別紙_職員一覧（変更）'!F157="","",'②【入力】別紙_職員一覧（変更）'!F157))</f>
        <v/>
      </c>
      <c r="G159" s="156" t="str">
        <f>IF(【入力シート】!N151="無",IF(①【入力】別紙_職員一覧!G157="","",①【入力】別紙_職員一覧!G157),IF('②【入力】別紙_職員一覧（変更）'!G157="","",'②【入力】別紙_職員一覧（変更）'!G157))</f>
        <v/>
      </c>
      <c r="H159" s="156" t="str">
        <f>IF(【入力シート】!O151="無",IF(①【入力】別紙_職員一覧!H157="","",①【入力】別紙_職員一覧!H157),IF('②【入力】別紙_職員一覧（変更）'!H157="","",'②【入力】別紙_職員一覧（変更）'!H157))</f>
        <v/>
      </c>
      <c r="I159" s="157" t="str">
        <f>IF(【入力シート】!P151="無",IF(①【入力】別紙_職員一覧!I157="","",①【入力】別紙_職員一覧!I157),IF('②【入力】別紙_職員一覧（変更）'!I157="","",'②【入力】別紙_職員一覧（変更）'!I157))</f>
        <v/>
      </c>
      <c r="J159" s="158" t="str">
        <f>IF(【入力シート】!Q151="無",IF(①【入力】別紙_職員一覧!J157="","",①【入力】別紙_職員一覧!J157),IF('②【入力】別紙_職員一覧（変更）'!J157="","",'②【入力】別紙_職員一覧（変更）'!J157))</f>
        <v/>
      </c>
      <c r="K159" s="159" t="str">
        <f>IF(【入力シート】!R151="無",IF(①【入力】別紙_職員一覧!K157="","",①【入力】別紙_職員一覧!K157),IF('②【入力】別紙_職員一覧（変更）'!K157="","",'②【入力】別紙_職員一覧（変更）'!K157))</f>
        <v/>
      </c>
      <c r="L159" s="46" t="str">
        <f>IF(【入力シート】!S151="無",IF(①【入力】別紙_職員一覧!L157="","",①【入力】別紙_職員一覧!L157),IF('②【入力】別紙_職員一覧（変更）'!L157="","",'②【入力】別紙_職員一覧（変更）'!L157))</f>
        <v/>
      </c>
      <c r="M159" s="160" t="str">
        <f>IF(【入力シート】!T151="無",IF(①【入力】別紙_職員一覧!M157="","",①【入力】別紙_職員一覧!M157),IF('②【入力】別紙_職員一覧（変更）'!M157="","",'②【入力】別紙_職員一覧（変更）'!M157))</f>
        <v/>
      </c>
      <c r="N159" s="161" t="str">
        <f>IF(【入力シート】!U151="無",IF(①【入力】別紙_職員一覧!N157="","",①【入力】別紙_職員一覧!N157),IF('②【入力】別紙_職員一覧（変更）'!N157="","",'②【入力】別紙_職員一覧（変更）'!N157))</f>
        <v/>
      </c>
      <c r="O159" s="161" t="str">
        <f>IF(【入力シート】!V151="無",IF(①【入力】別紙_職員一覧!O157="","",①【入力】別紙_職員一覧!O157),IF('②【入力】別紙_職員一覧（変更）'!O157="","",'②【入力】別紙_職員一覧（変更）'!O157))</f>
        <v/>
      </c>
      <c r="P159" s="161" t="str">
        <f>IF(【入力シート】!W151="無",IF(①【入力】別紙_職員一覧!P157="","",①【入力】別紙_職員一覧!P157),IF('②【入力】別紙_職員一覧（変更）'!P157="","",'②【入力】別紙_職員一覧（変更）'!P157))</f>
        <v/>
      </c>
      <c r="Q159" s="160" t="str">
        <f>IF(【入力シート】!X151="無",IF(①【入力】別紙_職員一覧!Q157="","",①【入力】別紙_職員一覧!Q157),IF('②【入力】別紙_職員一覧（変更）'!Q157="","",'②【入力】別紙_職員一覧（変更）'!Q157))</f>
        <v/>
      </c>
      <c r="R159" s="162"/>
    </row>
    <row r="160" spans="1:18" ht="18" customHeight="1">
      <c r="A160" s="45">
        <v>146</v>
      </c>
      <c r="C160" s="46" t="str">
        <f>IF(【入力シート】!J152="無",IF(①【入力】別紙_職員一覧!C158="","",①【入力】別紙_職員一覧!C158),IF('②【入力】別紙_職員一覧（変更）'!C158="","",'②【入力】別紙_職員一覧（変更）'!C158))</f>
        <v/>
      </c>
      <c r="D160" s="46" t="str">
        <f>IF(【入力シート】!K152="無",IF(①【入力】別紙_職員一覧!D158="","",①【入力】別紙_職員一覧!D158),IF('②【入力】別紙_職員一覧（変更）'!D158="","",'②【入力】別紙_職員一覧（変更）'!D158))</f>
        <v/>
      </c>
      <c r="E160" s="46" t="str">
        <f>IF(【入力シート】!L152="無",IF(①【入力】別紙_職員一覧!E158="","",①【入力】別紙_職員一覧!E158),IF('②【入力】別紙_職員一覧（変更）'!E158="","",'②【入力】別紙_職員一覧（変更）'!E158))</f>
        <v/>
      </c>
      <c r="F160" s="46" t="str">
        <f>IF(【入力シート】!M152="無",IF(①【入力】別紙_職員一覧!F158="","",①【入力】別紙_職員一覧!F158),IF('②【入力】別紙_職員一覧（変更）'!F158="","",'②【入力】別紙_職員一覧（変更）'!F158))</f>
        <v/>
      </c>
      <c r="G160" s="156" t="str">
        <f>IF(【入力シート】!N152="無",IF(①【入力】別紙_職員一覧!G158="","",①【入力】別紙_職員一覧!G158),IF('②【入力】別紙_職員一覧（変更）'!G158="","",'②【入力】別紙_職員一覧（変更）'!G158))</f>
        <v/>
      </c>
      <c r="H160" s="156" t="str">
        <f>IF(【入力シート】!O152="無",IF(①【入力】別紙_職員一覧!H158="","",①【入力】別紙_職員一覧!H158),IF('②【入力】別紙_職員一覧（変更）'!H158="","",'②【入力】別紙_職員一覧（変更）'!H158))</f>
        <v/>
      </c>
      <c r="I160" s="157" t="str">
        <f>IF(【入力シート】!P152="無",IF(①【入力】別紙_職員一覧!I158="","",①【入力】別紙_職員一覧!I158),IF('②【入力】別紙_職員一覧（変更）'!I158="","",'②【入力】別紙_職員一覧（変更）'!I158))</f>
        <v/>
      </c>
      <c r="J160" s="158" t="str">
        <f>IF(【入力シート】!Q152="無",IF(①【入力】別紙_職員一覧!J158="","",①【入力】別紙_職員一覧!J158),IF('②【入力】別紙_職員一覧（変更）'!J158="","",'②【入力】別紙_職員一覧（変更）'!J158))</f>
        <v/>
      </c>
      <c r="K160" s="159" t="str">
        <f>IF(【入力シート】!R152="無",IF(①【入力】別紙_職員一覧!K158="","",①【入力】別紙_職員一覧!K158),IF('②【入力】別紙_職員一覧（変更）'!K158="","",'②【入力】別紙_職員一覧（変更）'!K158))</f>
        <v/>
      </c>
      <c r="L160" s="46" t="str">
        <f>IF(【入力シート】!S152="無",IF(①【入力】別紙_職員一覧!L158="","",①【入力】別紙_職員一覧!L158),IF('②【入力】別紙_職員一覧（変更）'!L158="","",'②【入力】別紙_職員一覧（変更）'!L158))</f>
        <v/>
      </c>
      <c r="M160" s="160" t="str">
        <f>IF(【入力シート】!T152="無",IF(①【入力】別紙_職員一覧!M158="","",①【入力】別紙_職員一覧!M158),IF('②【入力】別紙_職員一覧（変更）'!M158="","",'②【入力】別紙_職員一覧（変更）'!M158))</f>
        <v/>
      </c>
      <c r="N160" s="161" t="str">
        <f>IF(【入力シート】!U152="無",IF(①【入力】別紙_職員一覧!N158="","",①【入力】別紙_職員一覧!N158),IF('②【入力】別紙_職員一覧（変更）'!N158="","",'②【入力】別紙_職員一覧（変更）'!N158))</f>
        <v/>
      </c>
      <c r="O160" s="161" t="str">
        <f>IF(【入力シート】!V152="無",IF(①【入力】別紙_職員一覧!O158="","",①【入力】別紙_職員一覧!O158),IF('②【入力】別紙_職員一覧（変更）'!O158="","",'②【入力】別紙_職員一覧（変更）'!O158))</f>
        <v/>
      </c>
      <c r="P160" s="161" t="str">
        <f>IF(【入力シート】!W152="無",IF(①【入力】別紙_職員一覧!P158="","",①【入力】別紙_職員一覧!P158),IF('②【入力】別紙_職員一覧（変更）'!P158="","",'②【入力】別紙_職員一覧（変更）'!P158))</f>
        <v/>
      </c>
      <c r="Q160" s="160" t="str">
        <f>IF(【入力シート】!X152="無",IF(①【入力】別紙_職員一覧!Q158="","",①【入力】別紙_職員一覧!Q158),IF('②【入力】別紙_職員一覧（変更）'!Q158="","",'②【入力】別紙_職員一覧（変更）'!Q158))</f>
        <v/>
      </c>
      <c r="R160" s="162"/>
    </row>
    <row r="161" spans="1:18" ht="18" customHeight="1">
      <c r="A161" s="45">
        <v>147</v>
      </c>
      <c r="C161" s="46" t="str">
        <f>IF(【入力シート】!J153="無",IF(①【入力】別紙_職員一覧!C159="","",①【入力】別紙_職員一覧!C159),IF('②【入力】別紙_職員一覧（変更）'!C159="","",'②【入力】別紙_職員一覧（変更）'!C159))</f>
        <v/>
      </c>
      <c r="D161" s="46" t="str">
        <f>IF(【入力シート】!K153="無",IF(①【入力】別紙_職員一覧!D159="","",①【入力】別紙_職員一覧!D159),IF('②【入力】別紙_職員一覧（変更）'!D159="","",'②【入力】別紙_職員一覧（変更）'!D159))</f>
        <v/>
      </c>
      <c r="E161" s="46" t="str">
        <f>IF(【入力シート】!L153="無",IF(①【入力】別紙_職員一覧!E159="","",①【入力】別紙_職員一覧!E159),IF('②【入力】別紙_職員一覧（変更）'!E159="","",'②【入力】別紙_職員一覧（変更）'!E159))</f>
        <v/>
      </c>
      <c r="F161" s="46" t="str">
        <f>IF(【入力シート】!M153="無",IF(①【入力】別紙_職員一覧!F159="","",①【入力】別紙_職員一覧!F159),IF('②【入力】別紙_職員一覧（変更）'!F159="","",'②【入力】別紙_職員一覧（変更）'!F159))</f>
        <v/>
      </c>
      <c r="G161" s="156" t="str">
        <f>IF(【入力シート】!N153="無",IF(①【入力】別紙_職員一覧!G159="","",①【入力】別紙_職員一覧!G159),IF('②【入力】別紙_職員一覧（変更）'!G159="","",'②【入力】別紙_職員一覧（変更）'!G159))</f>
        <v/>
      </c>
      <c r="H161" s="156" t="str">
        <f>IF(【入力シート】!O153="無",IF(①【入力】別紙_職員一覧!H159="","",①【入力】別紙_職員一覧!H159),IF('②【入力】別紙_職員一覧（変更）'!H159="","",'②【入力】別紙_職員一覧（変更）'!H159))</f>
        <v/>
      </c>
      <c r="I161" s="157" t="str">
        <f>IF(【入力シート】!P153="無",IF(①【入力】別紙_職員一覧!I159="","",①【入力】別紙_職員一覧!I159),IF('②【入力】別紙_職員一覧（変更）'!I159="","",'②【入力】別紙_職員一覧（変更）'!I159))</f>
        <v/>
      </c>
      <c r="J161" s="158" t="str">
        <f>IF(【入力シート】!Q153="無",IF(①【入力】別紙_職員一覧!J159="","",①【入力】別紙_職員一覧!J159),IF('②【入力】別紙_職員一覧（変更）'!J159="","",'②【入力】別紙_職員一覧（変更）'!J159))</f>
        <v/>
      </c>
      <c r="K161" s="159" t="str">
        <f>IF(【入力シート】!R153="無",IF(①【入力】別紙_職員一覧!K159="","",①【入力】別紙_職員一覧!K159),IF('②【入力】別紙_職員一覧（変更）'!K159="","",'②【入力】別紙_職員一覧（変更）'!K159))</f>
        <v/>
      </c>
      <c r="L161" s="46" t="str">
        <f>IF(【入力シート】!S153="無",IF(①【入力】別紙_職員一覧!L159="","",①【入力】別紙_職員一覧!L159),IF('②【入力】別紙_職員一覧（変更）'!L159="","",'②【入力】別紙_職員一覧（変更）'!L159))</f>
        <v/>
      </c>
      <c r="M161" s="160" t="str">
        <f>IF(【入力シート】!T153="無",IF(①【入力】別紙_職員一覧!M159="","",①【入力】別紙_職員一覧!M159),IF('②【入力】別紙_職員一覧（変更）'!M159="","",'②【入力】別紙_職員一覧（変更）'!M159))</f>
        <v/>
      </c>
      <c r="N161" s="161" t="str">
        <f>IF(【入力シート】!U153="無",IF(①【入力】別紙_職員一覧!N159="","",①【入力】別紙_職員一覧!N159),IF('②【入力】別紙_職員一覧（変更）'!N159="","",'②【入力】別紙_職員一覧（変更）'!N159))</f>
        <v/>
      </c>
      <c r="O161" s="161" t="str">
        <f>IF(【入力シート】!V153="無",IF(①【入力】別紙_職員一覧!O159="","",①【入力】別紙_職員一覧!O159),IF('②【入力】別紙_職員一覧（変更）'!O159="","",'②【入力】別紙_職員一覧（変更）'!O159))</f>
        <v/>
      </c>
      <c r="P161" s="161" t="str">
        <f>IF(【入力シート】!W153="無",IF(①【入力】別紙_職員一覧!P159="","",①【入力】別紙_職員一覧!P159),IF('②【入力】別紙_職員一覧（変更）'!P159="","",'②【入力】別紙_職員一覧（変更）'!P159))</f>
        <v/>
      </c>
      <c r="Q161" s="160" t="str">
        <f>IF(【入力シート】!X153="無",IF(①【入力】別紙_職員一覧!Q159="","",①【入力】別紙_職員一覧!Q159),IF('②【入力】別紙_職員一覧（変更）'!Q159="","",'②【入力】別紙_職員一覧（変更）'!Q159))</f>
        <v/>
      </c>
      <c r="R161" s="162"/>
    </row>
    <row r="162" spans="1:18" ht="18" customHeight="1">
      <c r="A162" s="45">
        <v>148</v>
      </c>
      <c r="C162" s="46" t="str">
        <f>IF(【入力シート】!J154="無",IF(①【入力】別紙_職員一覧!C160="","",①【入力】別紙_職員一覧!C160),IF('②【入力】別紙_職員一覧（変更）'!C160="","",'②【入力】別紙_職員一覧（変更）'!C160))</f>
        <v/>
      </c>
      <c r="D162" s="46" t="str">
        <f>IF(【入力シート】!K154="無",IF(①【入力】別紙_職員一覧!D160="","",①【入力】別紙_職員一覧!D160),IF('②【入力】別紙_職員一覧（変更）'!D160="","",'②【入力】別紙_職員一覧（変更）'!D160))</f>
        <v/>
      </c>
      <c r="E162" s="46" t="str">
        <f>IF(【入力シート】!L154="無",IF(①【入力】別紙_職員一覧!E160="","",①【入力】別紙_職員一覧!E160),IF('②【入力】別紙_職員一覧（変更）'!E160="","",'②【入力】別紙_職員一覧（変更）'!E160))</f>
        <v/>
      </c>
      <c r="F162" s="46" t="str">
        <f>IF(【入力シート】!M154="無",IF(①【入力】別紙_職員一覧!F160="","",①【入力】別紙_職員一覧!F160),IF('②【入力】別紙_職員一覧（変更）'!F160="","",'②【入力】別紙_職員一覧（変更）'!F160))</f>
        <v/>
      </c>
      <c r="G162" s="156" t="str">
        <f>IF(【入力シート】!N154="無",IF(①【入力】別紙_職員一覧!G160="","",①【入力】別紙_職員一覧!G160),IF('②【入力】別紙_職員一覧（変更）'!G160="","",'②【入力】別紙_職員一覧（変更）'!G160))</f>
        <v/>
      </c>
      <c r="H162" s="156" t="str">
        <f>IF(【入力シート】!O154="無",IF(①【入力】別紙_職員一覧!H160="","",①【入力】別紙_職員一覧!H160),IF('②【入力】別紙_職員一覧（変更）'!H160="","",'②【入力】別紙_職員一覧（変更）'!H160))</f>
        <v/>
      </c>
      <c r="I162" s="157" t="str">
        <f>IF(【入力シート】!P154="無",IF(①【入力】別紙_職員一覧!I160="","",①【入力】別紙_職員一覧!I160),IF('②【入力】別紙_職員一覧（変更）'!I160="","",'②【入力】別紙_職員一覧（変更）'!I160))</f>
        <v/>
      </c>
      <c r="J162" s="158" t="str">
        <f>IF(【入力シート】!Q154="無",IF(①【入力】別紙_職員一覧!J160="","",①【入力】別紙_職員一覧!J160),IF('②【入力】別紙_職員一覧（変更）'!J160="","",'②【入力】別紙_職員一覧（変更）'!J160))</f>
        <v/>
      </c>
      <c r="K162" s="159" t="str">
        <f>IF(【入力シート】!R154="無",IF(①【入力】別紙_職員一覧!K160="","",①【入力】別紙_職員一覧!K160),IF('②【入力】別紙_職員一覧（変更）'!K160="","",'②【入力】別紙_職員一覧（変更）'!K160))</f>
        <v/>
      </c>
      <c r="L162" s="46" t="str">
        <f>IF(【入力シート】!S154="無",IF(①【入力】別紙_職員一覧!L160="","",①【入力】別紙_職員一覧!L160),IF('②【入力】別紙_職員一覧（変更）'!L160="","",'②【入力】別紙_職員一覧（変更）'!L160))</f>
        <v/>
      </c>
      <c r="M162" s="160" t="str">
        <f>IF(【入力シート】!T154="無",IF(①【入力】別紙_職員一覧!M160="","",①【入力】別紙_職員一覧!M160),IF('②【入力】別紙_職員一覧（変更）'!M160="","",'②【入力】別紙_職員一覧（変更）'!M160))</f>
        <v/>
      </c>
      <c r="N162" s="161" t="str">
        <f>IF(【入力シート】!U154="無",IF(①【入力】別紙_職員一覧!N160="","",①【入力】別紙_職員一覧!N160),IF('②【入力】別紙_職員一覧（変更）'!N160="","",'②【入力】別紙_職員一覧（変更）'!N160))</f>
        <v/>
      </c>
      <c r="O162" s="161" t="str">
        <f>IF(【入力シート】!V154="無",IF(①【入力】別紙_職員一覧!O160="","",①【入力】別紙_職員一覧!O160),IF('②【入力】別紙_職員一覧（変更）'!O160="","",'②【入力】別紙_職員一覧（変更）'!O160))</f>
        <v/>
      </c>
      <c r="P162" s="161" t="str">
        <f>IF(【入力シート】!W154="無",IF(①【入力】別紙_職員一覧!P160="","",①【入力】別紙_職員一覧!P160),IF('②【入力】別紙_職員一覧（変更）'!P160="","",'②【入力】別紙_職員一覧（変更）'!P160))</f>
        <v/>
      </c>
      <c r="Q162" s="160" t="str">
        <f>IF(【入力シート】!X154="無",IF(①【入力】別紙_職員一覧!Q160="","",①【入力】別紙_職員一覧!Q160),IF('②【入力】別紙_職員一覧（変更）'!Q160="","",'②【入力】別紙_職員一覧（変更）'!Q160))</f>
        <v/>
      </c>
      <c r="R162" s="162"/>
    </row>
    <row r="163" spans="1:18" ht="18" customHeight="1">
      <c r="A163" s="45">
        <v>149</v>
      </c>
      <c r="C163" s="46" t="str">
        <f>IF(【入力シート】!J155="無",IF(①【入力】別紙_職員一覧!C161="","",①【入力】別紙_職員一覧!C161),IF('②【入力】別紙_職員一覧（変更）'!C161="","",'②【入力】別紙_職員一覧（変更）'!C161))</f>
        <v/>
      </c>
      <c r="D163" s="46" t="str">
        <f>IF(【入力シート】!K155="無",IF(①【入力】別紙_職員一覧!D161="","",①【入力】別紙_職員一覧!D161),IF('②【入力】別紙_職員一覧（変更）'!D161="","",'②【入力】別紙_職員一覧（変更）'!D161))</f>
        <v/>
      </c>
      <c r="E163" s="46" t="str">
        <f>IF(【入力シート】!L155="無",IF(①【入力】別紙_職員一覧!E161="","",①【入力】別紙_職員一覧!E161),IF('②【入力】別紙_職員一覧（変更）'!E161="","",'②【入力】別紙_職員一覧（変更）'!E161))</f>
        <v/>
      </c>
      <c r="F163" s="46" t="str">
        <f>IF(【入力シート】!M155="無",IF(①【入力】別紙_職員一覧!F161="","",①【入力】別紙_職員一覧!F161),IF('②【入力】別紙_職員一覧（変更）'!F161="","",'②【入力】別紙_職員一覧（変更）'!F161))</f>
        <v/>
      </c>
      <c r="G163" s="156" t="str">
        <f>IF(【入力シート】!N155="無",IF(①【入力】別紙_職員一覧!G161="","",①【入力】別紙_職員一覧!G161),IF('②【入力】別紙_職員一覧（変更）'!G161="","",'②【入力】別紙_職員一覧（変更）'!G161))</f>
        <v/>
      </c>
      <c r="H163" s="156" t="str">
        <f>IF(【入力シート】!O155="無",IF(①【入力】別紙_職員一覧!H161="","",①【入力】別紙_職員一覧!H161),IF('②【入力】別紙_職員一覧（変更）'!H161="","",'②【入力】別紙_職員一覧（変更）'!H161))</f>
        <v/>
      </c>
      <c r="I163" s="157" t="str">
        <f>IF(【入力シート】!P155="無",IF(①【入力】別紙_職員一覧!I161="","",①【入力】別紙_職員一覧!I161),IF('②【入力】別紙_職員一覧（変更）'!I161="","",'②【入力】別紙_職員一覧（変更）'!I161))</f>
        <v/>
      </c>
      <c r="J163" s="158" t="str">
        <f>IF(【入力シート】!Q155="無",IF(①【入力】別紙_職員一覧!J161="","",①【入力】別紙_職員一覧!J161),IF('②【入力】別紙_職員一覧（変更）'!J161="","",'②【入力】別紙_職員一覧（変更）'!J161))</f>
        <v/>
      </c>
      <c r="K163" s="159" t="str">
        <f>IF(【入力シート】!R155="無",IF(①【入力】別紙_職員一覧!K161="","",①【入力】別紙_職員一覧!K161),IF('②【入力】別紙_職員一覧（変更）'!K161="","",'②【入力】別紙_職員一覧（変更）'!K161))</f>
        <v/>
      </c>
      <c r="L163" s="46" t="str">
        <f>IF(【入力シート】!S155="無",IF(①【入力】別紙_職員一覧!L161="","",①【入力】別紙_職員一覧!L161),IF('②【入力】別紙_職員一覧（変更）'!L161="","",'②【入力】別紙_職員一覧（変更）'!L161))</f>
        <v/>
      </c>
      <c r="M163" s="160" t="str">
        <f>IF(【入力シート】!T155="無",IF(①【入力】別紙_職員一覧!M161="","",①【入力】別紙_職員一覧!M161),IF('②【入力】別紙_職員一覧（変更）'!M161="","",'②【入力】別紙_職員一覧（変更）'!M161))</f>
        <v/>
      </c>
      <c r="N163" s="161" t="str">
        <f>IF(【入力シート】!U155="無",IF(①【入力】別紙_職員一覧!N161="","",①【入力】別紙_職員一覧!N161),IF('②【入力】別紙_職員一覧（変更）'!N161="","",'②【入力】別紙_職員一覧（変更）'!N161))</f>
        <v/>
      </c>
      <c r="O163" s="161" t="str">
        <f>IF(【入力シート】!V155="無",IF(①【入力】別紙_職員一覧!O161="","",①【入力】別紙_職員一覧!O161),IF('②【入力】別紙_職員一覧（変更）'!O161="","",'②【入力】別紙_職員一覧（変更）'!O161))</f>
        <v/>
      </c>
      <c r="P163" s="161" t="str">
        <f>IF(【入力シート】!W155="無",IF(①【入力】別紙_職員一覧!P161="","",①【入力】別紙_職員一覧!P161),IF('②【入力】別紙_職員一覧（変更）'!P161="","",'②【入力】別紙_職員一覧（変更）'!P161))</f>
        <v/>
      </c>
      <c r="Q163" s="160" t="str">
        <f>IF(【入力シート】!X155="無",IF(①【入力】別紙_職員一覧!Q161="","",①【入力】別紙_職員一覧!Q161),IF('②【入力】別紙_職員一覧（変更）'!Q161="","",'②【入力】別紙_職員一覧（変更）'!Q161))</f>
        <v/>
      </c>
      <c r="R163" s="162"/>
    </row>
    <row r="164" spans="1:18" ht="18" customHeight="1">
      <c r="A164" s="45">
        <v>150</v>
      </c>
      <c r="C164" s="46" t="str">
        <f>IF(【入力シート】!J156="無",IF(①【入力】別紙_職員一覧!C162="","",①【入力】別紙_職員一覧!C162),IF('②【入力】別紙_職員一覧（変更）'!C162="","",'②【入力】別紙_職員一覧（変更）'!C162))</f>
        <v/>
      </c>
      <c r="D164" s="46" t="str">
        <f>IF(【入力シート】!K156="無",IF(①【入力】別紙_職員一覧!D162="","",①【入力】別紙_職員一覧!D162),IF('②【入力】別紙_職員一覧（変更）'!D162="","",'②【入力】別紙_職員一覧（変更）'!D162))</f>
        <v/>
      </c>
      <c r="E164" s="46" t="str">
        <f>IF(【入力シート】!L156="無",IF(①【入力】別紙_職員一覧!E162="","",①【入力】別紙_職員一覧!E162),IF('②【入力】別紙_職員一覧（変更）'!E162="","",'②【入力】別紙_職員一覧（変更）'!E162))</f>
        <v/>
      </c>
      <c r="F164" s="46" t="str">
        <f>IF(【入力シート】!M156="無",IF(①【入力】別紙_職員一覧!F162="","",①【入力】別紙_職員一覧!F162),IF('②【入力】別紙_職員一覧（変更）'!F162="","",'②【入力】別紙_職員一覧（変更）'!F162))</f>
        <v/>
      </c>
      <c r="G164" s="156" t="str">
        <f>IF(【入力シート】!N156="無",IF(①【入力】別紙_職員一覧!G162="","",①【入力】別紙_職員一覧!G162),IF('②【入力】別紙_職員一覧（変更）'!G162="","",'②【入力】別紙_職員一覧（変更）'!G162))</f>
        <v/>
      </c>
      <c r="H164" s="156" t="str">
        <f>IF(【入力シート】!O156="無",IF(①【入力】別紙_職員一覧!H162="","",①【入力】別紙_職員一覧!H162),IF('②【入力】別紙_職員一覧（変更）'!H162="","",'②【入力】別紙_職員一覧（変更）'!H162))</f>
        <v/>
      </c>
      <c r="I164" s="157" t="str">
        <f>IF(【入力シート】!P156="無",IF(①【入力】別紙_職員一覧!I162="","",①【入力】別紙_職員一覧!I162),IF('②【入力】別紙_職員一覧（変更）'!I162="","",'②【入力】別紙_職員一覧（変更）'!I162))</f>
        <v/>
      </c>
      <c r="J164" s="158" t="str">
        <f>IF(【入力シート】!Q156="無",IF(①【入力】別紙_職員一覧!J162="","",①【入力】別紙_職員一覧!J162),IF('②【入力】別紙_職員一覧（変更）'!J162="","",'②【入力】別紙_職員一覧（変更）'!J162))</f>
        <v/>
      </c>
      <c r="K164" s="159" t="str">
        <f>IF(【入力シート】!R156="無",IF(①【入力】別紙_職員一覧!K162="","",①【入力】別紙_職員一覧!K162),IF('②【入力】別紙_職員一覧（変更）'!K162="","",'②【入力】別紙_職員一覧（変更）'!K162))</f>
        <v/>
      </c>
      <c r="L164" s="46" t="str">
        <f>IF(【入力シート】!S156="無",IF(①【入力】別紙_職員一覧!L162="","",①【入力】別紙_職員一覧!L162),IF('②【入力】別紙_職員一覧（変更）'!L162="","",'②【入力】別紙_職員一覧（変更）'!L162))</f>
        <v/>
      </c>
      <c r="M164" s="160" t="str">
        <f>IF(【入力シート】!T156="無",IF(①【入力】別紙_職員一覧!M162="","",①【入力】別紙_職員一覧!M162),IF('②【入力】別紙_職員一覧（変更）'!M162="","",'②【入力】別紙_職員一覧（変更）'!M162))</f>
        <v/>
      </c>
      <c r="N164" s="161" t="str">
        <f>IF(【入力シート】!U156="無",IF(①【入力】別紙_職員一覧!N162="","",①【入力】別紙_職員一覧!N162),IF('②【入力】別紙_職員一覧（変更）'!N162="","",'②【入力】別紙_職員一覧（変更）'!N162))</f>
        <v/>
      </c>
      <c r="O164" s="161" t="str">
        <f>IF(【入力シート】!V156="無",IF(①【入力】別紙_職員一覧!O162="","",①【入力】別紙_職員一覧!O162),IF('②【入力】別紙_職員一覧（変更）'!O162="","",'②【入力】別紙_職員一覧（変更）'!O162))</f>
        <v/>
      </c>
      <c r="P164" s="161" t="str">
        <f>IF(【入力シート】!W156="無",IF(①【入力】別紙_職員一覧!P162="","",①【入力】別紙_職員一覧!P162),IF('②【入力】別紙_職員一覧（変更）'!P162="","",'②【入力】別紙_職員一覧（変更）'!P162))</f>
        <v/>
      </c>
      <c r="Q164" s="160" t="str">
        <f>IF(【入力シート】!X156="無",IF(①【入力】別紙_職員一覧!Q162="","",①【入力】別紙_職員一覧!Q162),IF('②【入力】別紙_職員一覧（変更）'!Q162="","",'②【入力】別紙_職員一覧（変更）'!Q162))</f>
        <v/>
      </c>
      <c r="R164" s="162"/>
    </row>
  </sheetData>
  <sheetProtection algorithmName="SHA-512" hashValue="LkY8S4+9Qm70nM+1989iMkzBdLrYbDasR+lme18iAEAh2Y1gMl8RYuwM4syqTB0tXB+hNErkyXG0sAyPwT3mNw==" saltValue="zCedoKoStqYb12Dff88fDw==" spinCount="100000" sheet="1" objects="1" scenarios="1"/>
  <mergeCells count="13">
    <mergeCell ref="R13:R14"/>
    <mergeCell ref="L13:L14"/>
    <mergeCell ref="M13:M14"/>
    <mergeCell ref="N13:N14"/>
    <mergeCell ref="O13:O14"/>
    <mergeCell ref="P13:P14"/>
    <mergeCell ref="Q13:Q14"/>
    <mergeCell ref="K13:K14"/>
    <mergeCell ref="D3:E3"/>
    <mergeCell ref="A13:A14"/>
    <mergeCell ref="C13:E13"/>
    <mergeCell ref="F13:I13"/>
    <mergeCell ref="J13:J14"/>
  </mergeCells>
  <phoneticPr fontId="1"/>
  <conditionalFormatting sqref="A115:A164 C115:Q164 A15:Q114">
    <cfRule type="expression" dxfId="1" priority="2">
      <formula>$U15="月数オーバー！"</formula>
    </cfRule>
  </conditionalFormatting>
  <conditionalFormatting sqref="G15:I164">
    <cfRule type="expression" dxfId="0" priority="1">
      <formula>$F15="〇"</formula>
    </cfRule>
  </conditionalFormatting>
  <dataValidations count="3">
    <dataValidation type="list" showInputMessage="1" showErrorMessage="1" sqref="L15:L164">
      <formula1>"福祉・介護職員"</formula1>
    </dataValidation>
    <dataValidation type="list" allowBlank="1" showInputMessage="1" showErrorMessage="1" sqref="F15:F164">
      <formula1>"〇"</formula1>
    </dataValidation>
    <dataValidation type="list" allowBlank="1" showInputMessage="1" showErrorMessage="1" sqref="J15:J164">
      <formula1>"a,b,c,d,e,f,g,h,I,j,k,l,m,n,o,1,2"</formula1>
    </dataValidation>
  </dataValidations>
  <printOptions horizontalCentered="1"/>
  <pageMargins left="0.23622047244094491" right="0.23622047244094491" top="0.55118110236220474" bottom="0.55118110236220474" header="0.11811023622047245" footer="0.11811023622047245"/>
  <pageSetup paperSize="9" scale="10" orientation="portrait" r:id="rId1"/>
  <headerFooter>
    <oddFooter>&amp;C&amp;P</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リスト!$B$2:$B$30</xm:f>
          </x14:formula1>
          <xm:sqref>D15:D164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31"/>
  <sheetViews>
    <sheetView showGridLines="0" view="pageBreakPreview" zoomScale="55" zoomScaleNormal="70" zoomScaleSheetLayoutView="55" workbookViewId="0">
      <selection activeCell="C7" sqref="C7"/>
    </sheetView>
  </sheetViews>
  <sheetFormatPr defaultColWidth="8.625" defaultRowHeight="15.75"/>
  <cols>
    <col min="1" max="1" width="4" style="63" customWidth="1"/>
    <col min="2" max="2" width="26.375" style="63" hidden="1" customWidth="1"/>
    <col min="3" max="3" width="15.875" style="64" customWidth="1"/>
    <col min="4" max="4" width="31.375" style="63" customWidth="1"/>
    <col min="5" max="5" width="21.625" style="63" customWidth="1"/>
    <col min="6" max="6" width="17.625" style="63" customWidth="1"/>
    <col min="7" max="7" width="17.625" style="5" customWidth="1"/>
    <col min="8" max="10" width="14.625" style="63" customWidth="1"/>
    <col min="11" max="13" width="16.625" style="63" customWidth="1"/>
    <col min="14" max="14" width="8.625" style="63"/>
    <col min="15" max="16" width="0" style="63" hidden="1" customWidth="1"/>
    <col min="17" max="16384" width="8.625" style="63"/>
  </cols>
  <sheetData>
    <row r="1" spans="1:13" ht="27.6" customHeight="1">
      <c r="C1" s="426" t="str">
        <f>【入力シート】!C1&amp;【入力シート】!D1&amp;"年度品川区障害福祉サービス等居住支援手当事業補助金実績報告書　事業所別補助所要額一覧"</f>
        <v>令和7年度品川区障害福祉サービス等居住支援手当事業補助金実績報告書　事業所別補助所要額一覧</v>
      </c>
      <c r="D1" s="426"/>
      <c r="E1" s="426"/>
      <c r="F1" s="426"/>
      <c r="G1" s="426"/>
      <c r="H1" s="426"/>
      <c r="I1" s="426"/>
      <c r="J1" s="426"/>
      <c r="K1" s="426"/>
      <c r="L1" s="426"/>
    </row>
    <row r="3" spans="1:13" ht="18.75">
      <c r="J3" s="65" t="s">
        <v>82</v>
      </c>
      <c r="K3" s="427" t="str">
        <f>IF(【入力シート】!J22="","",【入力シート】!J22)</f>
        <v/>
      </c>
      <c r="L3" s="427"/>
      <c r="M3" s="427"/>
    </row>
    <row r="6" spans="1:13" ht="38.450000000000003" customHeight="1">
      <c r="A6" s="66" t="s">
        <v>83</v>
      </c>
      <c r="B6" s="118" t="s">
        <v>201</v>
      </c>
      <c r="C6" s="66" t="s">
        <v>70</v>
      </c>
      <c r="D6" s="66" t="s">
        <v>71</v>
      </c>
      <c r="E6" s="66" t="s">
        <v>84</v>
      </c>
      <c r="F6" s="66" t="s">
        <v>252</v>
      </c>
      <c r="G6" s="10" t="s">
        <v>199</v>
      </c>
      <c r="H6" s="66" t="s">
        <v>86</v>
      </c>
      <c r="I6" s="66" t="s">
        <v>87</v>
      </c>
      <c r="J6" s="66" t="s">
        <v>88</v>
      </c>
      <c r="K6" s="10" t="s">
        <v>269</v>
      </c>
      <c r="L6" s="196"/>
      <c r="M6" s="197"/>
    </row>
    <row r="7" spans="1:13" ht="20.100000000000001" customHeight="1">
      <c r="A7" s="67">
        <v>1</v>
      </c>
      <c r="B7" s="67" t="str">
        <f>IF('④【入力】別紙_職員一覧（実績）'!B15="","",'④【入力】別紙_職員一覧（実績）'!B15)</f>
        <v/>
      </c>
      <c r="C7" s="139" t="str">
        <f>IF(B7="","",VLOOKUP($B7,'④【入力】別紙_職員一覧（実績）'!$B$15:$R$164,2,FALSE))</f>
        <v/>
      </c>
      <c r="D7" s="140" t="str">
        <f>IF(B7="","",VLOOKUP($B7,'④【入力】別紙_職員一覧（実績）'!$B$15:$R$164,3,FALSE))</f>
        <v/>
      </c>
      <c r="E7" s="140" t="str">
        <f>IF(B7="","",VLOOKUP($B7,'④【入力】別紙_職員一覧（実績）'!$B$15:$R$164,4,FALSE))</f>
        <v/>
      </c>
      <c r="F7" s="152" t="str">
        <f>IF(B7="","",SUMIF('④【入力】別紙_職員一覧（実績）'!$B$15:$B$164,'④事業所別一覧 (実績)'!B7,'④【入力】別紙_職員一覧（実績）'!$R$15:$R$164))</f>
        <v/>
      </c>
      <c r="G7" s="153" t="str">
        <f>IF(C7="","",ROUNDDOWN(F7+ROUNDUP(F7*0.15,0),-3))</f>
        <v/>
      </c>
      <c r="H7" s="140" t="str">
        <f>IF(B7="","",COUNTIF('④【入力】別紙_職員一覧（実績）'!$B$15:$B$164,'④事業所別一覧 (実績)'!B7))</f>
        <v/>
      </c>
      <c r="I7" s="140" t="str">
        <f>IF(B7="","",COUNTIFS('④【入力】別紙_職員一覧（実績）'!$B$15:$B$164,'④事業所別一覧 (実績)'!B7,'④【入力】別紙_職員一覧（実績）'!$F$15:$F$164,"〇"))</f>
        <v/>
      </c>
      <c r="J7" s="140" t="str">
        <f>IF(B7="","",COUNTIFS('④【入力】別紙_職員一覧（実績）'!$B$15:$B$164,'④事業所別一覧 (実績)'!B7,'④【入力】別紙_職員一覧（実績）'!$K$15:$K$164,"〇"))</f>
        <v/>
      </c>
      <c r="K7" s="140" t="str">
        <f>IF(B7="","",COUNTIFS('④【入力】別紙_職員一覧（実績）'!$B$15:$B$164,'④事業所別一覧 (実績)'!B7,'④【入力】別紙_職員一覧（実績）'!$L$15:$L$164,$K$6))</f>
        <v/>
      </c>
      <c r="L7" s="155"/>
      <c r="M7" s="155"/>
    </row>
    <row r="8" spans="1:13" ht="20.100000000000001" customHeight="1">
      <c r="A8" s="67">
        <v>2</v>
      </c>
      <c r="B8" s="67" t="str">
        <f t="array" ref="B8">IFERROR(IF(INDEX('④【入力】別紙_職員一覧（実績）'!$B$15:$B$164,MATCH(0,COUNTIF(B$7:B7,'④【入力】別紙_職員一覧（実績）'!$B$15:$B$164),0))=0,"",INDEX('④【入力】別紙_職員一覧（実績）'!$B$15:$B$164,MATCH(0,COUNTIF(B$7:B7,'④【入力】別紙_職員一覧（実績）'!$B$15:$B$164),0))),"")</f>
        <v/>
      </c>
      <c r="C8" s="139" t="str">
        <f>IF(B8="","",VLOOKUP($B8,'④【入力】別紙_職員一覧（実績）'!$B$15:$R$164,2,FALSE))</f>
        <v/>
      </c>
      <c r="D8" s="140" t="str">
        <f>IF(B8="","",VLOOKUP($B8,'④【入力】別紙_職員一覧（実績）'!$B$15:$R$164,3,FALSE))</f>
        <v/>
      </c>
      <c r="E8" s="140" t="str">
        <f>IF(B8="","",VLOOKUP($B8,'④【入力】別紙_職員一覧（実績）'!$B$15:$R$164,4,FALSE))</f>
        <v/>
      </c>
      <c r="F8" s="152" t="str">
        <f>IF(B8="","",SUMIF('④【入力】別紙_職員一覧（実績）'!$B$15:$B$164,'④事業所別一覧 (実績)'!B8,'④【入力】別紙_職員一覧（実績）'!$R$15:$R$164))</f>
        <v/>
      </c>
      <c r="G8" s="153" t="str">
        <f>IF(C8="","",ROUNDDOWN(F8+ROUNDUP(F8*0.15,0),-3))</f>
        <v/>
      </c>
      <c r="H8" s="140" t="str">
        <f>IF(B8="","",COUNTIF('④【入力】別紙_職員一覧（実績）'!$B$15:$B$164,'④事業所別一覧 (実績)'!B8))</f>
        <v/>
      </c>
      <c r="I8" s="140" t="str">
        <f>IF(B8="","",COUNTIFS('④【入力】別紙_職員一覧（実績）'!$B$15:$B$164,'④事業所別一覧 (実績)'!B8,'④【入力】別紙_職員一覧（実績）'!$F$15:$F$164,"〇"))</f>
        <v/>
      </c>
      <c r="J8" s="140" t="str">
        <f>IF(B8="","",COUNTIFS('④【入力】別紙_職員一覧（実績）'!$B$15:$B$164,'④事業所別一覧 (実績)'!B8,'④【入力】別紙_職員一覧（実績）'!$K$15:$K$164,"〇"))</f>
        <v/>
      </c>
      <c r="K8" s="140" t="str">
        <f>IF(B8="","",COUNTIFS('④【入力】別紙_職員一覧（実績）'!$B$15:$B$164,'④事業所別一覧 (実績)'!B8,'④【入力】別紙_職員一覧（実績）'!$L$15:$L$164,$K$6))</f>
        <v/>
      </c>
      <c r="L8" s="155"/>
      <c r="M8" s="155"/>
    </row>
    <row r="9" spans="1:13" ht="20.100000000000001" customHeight="1">
      <c r="A9" s="67">
        <v>3</v>
      </c>
      <c r="B9" s="67" t="str">
        <f t="array" ref="B9">IFERROR(IF(INDEX('④【入力】別紙_職員一覧（実績）'!$B$15:$B$164,MATCH(0,COUNTIF(B$7:B8,'④【入力】別紙_職員一覧（実績）'!$B$15:$B$164),0))=0,"",INDEX('④【入力】別紙_職員一覧（実績）'!$B$15:$B$164,MATCH(0,COUNTIF(B$7:B8,'④【入力】別紙_職員一覧（実績）'!$B$15:$B$164),0))),"")</f>
        <v/>
      </c>
      <c r="C9" s="139" t="str">
        <f>IF(B9="","",VLOOKUP($B9,'④【入力】別紙_職員一覧（実績）'!$B$15:$R$164,2,FALSE))</f>
        <v/>
      </c>
      <c r="D9" s="140" t="str">
        <f>IF(B9="","",VLOOKUP($B9,'④【入力】別紙_職員一覧（実績）'!$B$15:$R$164,3,FALSE))</f>
        <v/>
      </c>
      <c r="E9" s="140" t="str">
        <f>IF(B9="","",VLOOKUP($B9,'④【入力】別紙_職員一覧（実績）'!$B$15:$R$164,4,FALSE))</f>
        <v/>
      </c>
      <c r="F9" s="152" t="str">
        <f>IF(B9="","",SUMIF('④【入力】別紙_職員一覧（実績）'!$B$15:$B$164,'④事業所別一覧 (実績)'!B9,'④【入力】別紙_職員一覧（実績）'!$R$15:$R$164))</f>
        <v/>
      </c>
      <c r="G9" s="153" t="str">
        <f t="shared" ref="G9:G26" si="0">IF(C9="","",ROUNDDOWN(F9+ROUNDUP(F9*0.15,0),-3))</f>
        <v/>
      </c>
      <c r="H9" s="140" t="str">
        <f>IF(B9="","",COUNTIF('④【入力】別紙_職員一覧（実績）'!$B$15:$B$164,'④事業所別一覧 (実績)'!B9))</f>
        <v/>
      </c>
      <c r="I9" s="140" t="str">
        <f>IF(B9="","",COUNTIFS('④【入力】別紙_職員一覧（実績）'!$B$15:$B$164,'④事業所別一覧 (実績)'!B9,'④【入力】別紙_職員一覧（実績）'!$F$15:$F$164,"〇"))</f>
        <v/>
      </c>
      <c r="J9" s="140" t="str">
        <f>IF(B9="","",COUNTIFS('④【入力】別紙_職員一覧（実績）'!$B$15:$B$164,'④事業所別一覧 (実績)'!B9,'④【入力】別紙_職員一覧（実績）'!$K$15:$K$164,"〇"))</f>
        <v/>
      </c>
      <c r="K9" s="140" t="str">
        <f>IF(B9="","",COUNTIFS('④【入力】別紙_職員一覧（実績）'!$B$15:$B$164,'④事業所別一覧 (実績)'!B9,'④【入力】別紙_職員一覧（実績）'!$L$15:$L$164,$K$6))</f>
        <v/>
      </c>
      <c r="L9" s="155"/>
      <c r="M9" s="155"/>
    </row>
    <row r="10" spans="1:13" ht="20.100000000000001" customHeight="1">
      <c r="A10" s="67">
        <v>4</v>
      </c>
      <c r="B10" s="67" t="str">
        <f t="array" ref="B10">IFERROR(IF(INDEX('④【入力】別紙_職員一覧（実績）'!$B$15:$B$164,MATCH(0,COUNTIF(B$7:B9,'④【入力】別紙_職員一覧（実績）'!$B$15:$B$164),0))=0,"",INDEX('④【入力】別紙_職員一覧（実績）'!$B$15:$B$164,MATCH(0,COUNTIF(B$7:B9,'④【入力】別紙_職員一覧（実績）'!$B$15:$B$164),0))),"")</f>
        <v/>
      </c>
      <c r="C10" s="139" t="str">
        <f>IF(B10="","",VLOOKUP($B10,'④【入力】別紙_職員一覧（実績）'!$B$15:$R$164,2,FALSE))</f>
        <v/>
      </c>
      <c r="D10" s="140" t="str">
        <f>IF(B10="","",VLOOKUP($B10,'④【入力】別紙_職員一覧（実績）'!$B$15:$R$164,3,FALSE))</f>
        <v/>
      </c>
      <c r="E10" s="140" t="str">
        <f>IF(B10="","",VLOOKUP($B10,'④【入力】別紙_職員一覧（実績）'!$B$15:$R$164,4,FALSE))</f>
        <v/>
      </c>
      <c r="F10" s="152" t="str">
        <f>IF(B10="","",SUMIF('④【入力】別紙_職員一覧（実績）'!$B$15:$B$164,'④事業所別一覧 (実績)'!B10,'④【入力】別紙_職員一覧（実績）'!$R$15:$R$164))</f>
        <v/>
      </c>
      <c r="G10" s="153" t="str">
        <f t="shared" si="0"/>
        <v/>
      </c>
      <c r="H10" s="140" t="str">
        <f>IF(B10="","",COUNTIF('④【入力】別紙_職員一覧（実績）'!$B$15:$B$164,'④事業所別一覧 (実績)'!B10))</f>
        <v/>
      </c>
      <c r="I10" s="140" t="str">
        <f>IF(B10="","",COUNTIFS('④【入力】別紙_職員一覧（実績）'!$B$15:$B$164,'④事業所別一覧 (実績)'!B10,'④【入力】別紙_職員一覧（実績）'!$F$15:$F$164,"〇"))</f>
        <v/>
      </c>
      <c r="J10" s="140" t="str">
        <f>IF(B10="","",COUNTIFS('④【入力】別紙_職員一覧（実績）'!$B$15:$B$164,'④事業所別一覧 (実績)'!B10,'④【入力】別紙_職員一覧（実績）'!$K$15:$K$164,"〇"))</f>
        <v/>
      </c>
      <c r="K10" s="140" t="str">
        <f>IF(B10="","",COUNTIFS('④【入力】別紙_職員一覧（実績）'!$B$15:$B$164,'④事業所別一覧 (実績)'!B10,'④【入力】別紙_職員一覧（実績）'!$L$15:$L$164,$K$6))</f>
        <v/>
      </c>
      <c r="L10" s="155"/>
      <c r="M10" s="155"/>
    </row>
    <row r="11" spans="1:13" ht="20.100000000000001" customHeight="1">
      <c r="A11" s="67">
        <v>5</v>
      </c>
      <c r="B11" s="67" t="str">
        <f t="array" ref="B11">IFERROR(IF(INDEX('④【入力】別紙_職員一覧（実績）'!$B$15:$B$164,MATCH(0,COUNTIF(B$7:B10,'④【入力】別紙_職員一覧（実績）'!$B$15:$B$164),0))=0,"",INDEX('④【入力】別紙_職員一覧（実績）'!$B$15:$B$164,MATCH(0,COUNTIF(B$7:B10,'④【入力】別紙_職員一覧（実績）'!$B$15:$B$164),0))),"")</f>
        <v/>
      </c>
      <c r="C11" s="139" t="str">
        <f>IF(B11="","",VLOOKUP($B11,'④【入力】別紙_職員一覧（実績）'!$B$15:$R$164,2,FALSE))</f>
        <v/>
      </c>
      <c r="D11" s="140" t="str">
        <f>IF(B11="","",VLOOKUP($B11,'④【入力】別紙_職員一覧（実績）'!$B$15:$R$164,3,FALSE))</f>
        <v/>
      </c>
      <c r="E11" s="140" t="str">
        <f>IF(B11="","",VLOOKUP($B11,'④【入力】別紙_職員一覧（実績）'!$B$15:$R$164,4,FALSE))</f>
        <v/>
      </c>
      <c r="F11" s="152" t="str">
        <f>IF(B11="","",SUMIF('④【入力】別紙_職員一覧（実績）'!$B$15:$B$164,'④事業所別一覧 (実績)'!B11,'④【入力】別紙_職員一覧（実績）'!$R$15:$R$164))</f>
        <v/>
      </c>
      <c r="G11" s="153" t="str">
        <f t="shared" si="0"/>
        <v/>
      </c>
      <c r="H11" s="140" t="str">
        <f>IF(B11="","",COUNTIF('④【入力】別紙_職員一覧（実績）'!$B$15:$B$164,'④事業所別一覧 (実績)'!B11))</f>
        <v/>
      </c>
      <c r="I11" s="140" t="str">
        <f>IF(B11="","",COUNTIFS('④【入力】別紙_職員一覧（実績）'!$B$15:$B$164,'④事業所別一覧 (実績)'!B11,'④【入力】別紙_職員一覧（実績）'!$F$15:$F$164,"〇"))</f>
        <v/>
      </c>
      <c r="J11" s="140" t="str">
        <f>IF(B11="","",COUNTIFS('④【入力】別紙_職員一覧（実績）'!$B$15:$B$164,'④事業所別一覧 (実績)'!B11,'④【入力】別紙_職員一覧（実績）'!$K$15:$K$164,"〇"))</f>
        <v/>
      </c>
      <c r="K11" s="140" t="str">
        <f>IF(B11="","",COUNTIFS('④【入力】別紙_職員一覧（実績）'!$B$15:$B$164,'④事業所別一覧 (実績)'!B11,'④【入力】別紙_職員一覧（実績）'!$L$15:$L$164,$K$6))</f>
        <v/>
      </c>
      <c r="L11" s="155"/>
      <c r="M11" s="155"/>
    </row>
    <row r="12" spans="1:13" ht="20.100000000000001" customHeight="1">
      <c r="A12" s="67">
        <v>6</v>
      </c>
      <c r="B12" s="67" t="str">
        <f t="array" ref="B12">IFERROR(IF(INDEX('④【入力】別紙_職員一覧（実績）'!$B$15:$B$164,MATCH(0,COUNTIF(B$7:B11,'④【入力】別紙_職員一覧（実績）'!$B$15:$B$164),0))=0,"",INDEX('④【入力】別紙_職員一覧（実績）'!$B$15:$B$164,MATCH(0,COUNTIF(B$7:B11,'④【入力】別紙_職員一覧（実績）'!$B$15:$B$164),0))),"")</f>
        <v/>
      </c>
      <c r="C12" s="139" t="str">
        <f>IF(B12="","",VLOOKUP($B12,'④【入力】別紙_職員一覧（実績）'!$B$15:$R$164,2,FALSE))</f>
        <v/>
      </c>
      <c r="D12" s="140" t="str">
        <f>IF(B12="","",VLOOKUP($B12,'④【入力】別紙_職員一覧（実績）'!$B$15:$R$164,3,FALSE))</f>
        <v/>
      </c>
      <c r="E12" s="140" t="str">
        <f>IF(B12="","",VLOOKUP($B12,'④【入力】別紙_職員一覧（実績）'!$B$15:$R$164,4,FALSE))</f>
        <v/>
      </c>
      <c r="F12" s="152" t="str">
        <f>IF(B12="","",SUMIF('④【入力】別紙_職員一覧（実績）'!$B$15:$B$164,'④事業所別一覧 (実績)'!B12,'④【入力】別紙_職員一覧（実績）'!$R$15:$R$164))</f>
        <v/>
      </c>
      <c r="G12" s="153" t="str">
        <f t="shared" si="0"/>
        <v/>
      </c>
      <c r="H12" s="140" t="str">
        <f>IF(B12="","",COUNTIF('④【入力】別紙_職員一覧（実績）'!$B$15:$B$164,'④事業所別一覧 (実績)'!B12))</f>
        <v/>
      </c>
      <c r="I12" s="140" t="str">
        <f>IF(B12="","",COUNTIFS('④【入力】別紙_職員一覧（実績）'!$B$15:$B$164,'④事業所別一覧 (実績)'!B12,'④【入力】別紙_職員一覧（実績）'!$F$15:$F$164,"〇"))</f>
        <v/>
      </c>
      <c r="J12" s="140" t="str">
        <f>IF(B12="","",COUNTIFS('④【入力】別紙_職員一覧（実績）'!$B$15:$B$164,'④事業所別一覧 (実績)'!B12,'④【入力】別紙_職員一覧（実績）'!$K$15:$K$164,"〇"))</f>
        <v/>
      </c>
      <c r="K12" s="140" t="str">
        <f>IF(B12="","",COUNTIFS('④【入力】別紙_職員一覧（実績）'!$B$15:$B$164,'④事業所別一覧 (実績)'!B12,'④【入力】別紙_職員一覧（実績）'!$L$15:$L$164,$K$6))</f>
        <v/>
      </c>
      <c r="L12" s="155"/>
      <c r="M12" s="155"/>
    </row>
    <row r="13" spans="1:13" ht="20.100000000000001" customHeight="1">
      <c r="A13" s="67">
        <v>7</v>
      </c>
      <c r="B13" s="67" t="str">
        <f t="array" ref="B13">IFERROR(IF(INDEX('④【入力】別紙_職員一覧（実績）'!$B$15:$B$164,MATCH(0,COUNTIF(B$7:B12,'④【入力】別紙_職員一覧（実績）'!$B$15:$B$164),0))=0,"",INDEX('④【入力】別紙_職員一覧（実績）'!$B$15:$B$164,MATCH(0,COUNTIF(B$7:B12,'④【入力】別紙_職員一覧（実績）'!$B$15:$B$164),0))),"")</f>
        <v/>
      </c>
      <c r="C13" s="139" t="str">
        <f>IF(B13="","",VLOOKUP($B13,'④【入力】別紙_職員一覧（実績）'!$B$15:$R$164,2,FALSE))</f>
        <v/>
      </c>
      <c r="D13" s="140" t="str">
        <f>IF(B13="","",VLOOKUP($B13,'④【入力】別紙_職員一覧（実績）'!$B$15:$R$164,3,FALSE))</f>
        <v/>
      </c>
      <c r="E13" s="140" t="str">
        <f>IF(B13="","",VLOOKUP($B13,'④【入力】別紙_職員一覧（実績）'!$B$15:$R$164,4,FALSE))</f>
        <v/>
      </c>
      <c r="F13" s="152" t="str">
        <f>IF(B13="","",SUMIF('④【入力】別紙_職員一覧（実績）'!$B$15:$B$164,'④事業所別一覧 (実績)'!B13,'④【入力】別紙_職員一覧（実績）'!$R$15:$R$164))</f>
        <v/>
      </c>
      <c r="G13" s="153" t="str">
        <f t="shared" si="0"/>
        <v/>
      </c>
      <c r="H13" s="140" t="str">
        <f>IF(B13="","",COUNTIF('④【入力】別紙_職員一覧（実績）'!$B$15:$B$164,'④事業所別一覧 (実績)'!B13))</f>
        <v/>
      </c>
      <c r="I13" s="140" t="str">
        <f>IF(B13="","",COUNTIFS('④【入力】別紙_職員一覧（実績）'!$B$15:$B$164,'④事業所別一覧 (実績)'!B13,'④【入力】別紙_職員一覧（実績）'!$F$15:$F$164,"〇"))</f>
        <v/>
      </c>
      <c r="J13" s="140" t="str">
        <f>IF(B13="","",COUNTIFS('④【入力】別紙_職員一覧（実績）'!$B$15:$B$164,'④事業所別一覧 (実績)'!B13,'④【入力】別紙_職員一覧（実績）'!$K$15:$K$164,"〇"))</f>
        <v/>
      </c>
      <c r="K13" s="140" t="str">
        <f>IF(B13="","",COUNTIFS('④【入力】別紙_職員一覧（実績）'!$B$15:$B$164,'④事業所別一覧 (実績)'!B13,'④【入力】別紙_職員一覧（実績）'!$L$15:$L$164,$K$6))</f>
        <v/>
      </c>
      <c r="L13" s="155"/>
      <c r="M13" s="155"/>
    </row>
    <row r="14" spans="1:13" ht="20.100000000000001" customHeight="1">
      <c r="A14" s="67">
        <v>8</v>
      </c>
      <c r="B14" s="67" t="str">
        <f t="array" ref="B14">IFERROR(IF(INDEX('④【入力】別紙_職員一覧（実績）'!$B$15:$B$164,MATCH(0,COUNTIF(B$7:B13,'④【入力】別紙_職員一覧（実績）'!$B$15:$B$164),0))=0,"",INDEX('④【入力】別紙_職員一覧（実績）'!$B$15:$B$164,MATCH(0,COUNTIF(B$7:B13,'④【入力】別紙_職員一覧（実績）'!$B$15:$B$164),0))),"")</f>
        <v/>
      </c>
      <c r="C14" s="139" t="str">
        <f>IF(B14="","",VLOOKUP($B14,'④【入力】別紙_職員一覧（実績）'!$B$15:$R$164,2,FALSE))</f>
        <v/>
      </c>
      <c r="D14" s="140" t="str">
        <f>IF(B14="","",VLOOKUP($B14,'④【入力】別紙_職員一覧（実績）'!$B$15:$R$164,3,FALSE))</f>
        <v/>
      </c>
      <c r="E14" s="140" t="str">
        <f>IF(B14="","",VLOOKUP($B14,'④【入力】別紙_職員一覧（実績）'!$B$15:$R$164,4,FALSE))</f>
        <v/>
      </c>
      <c r="F14" s="152" t="str">
        <f>IF(B14="","",SUMIF('④【入力】別紙_職員一覧（実績）'!$B$15:$B$164,'④事業所別一覧 (実績)'!B14,'④【入力】別紙_職員一覧（実績）'!$R$15:$R$164))</f>
        <v/>
      </c>
      <c r="G14" s="153" t="str">
        <f t="shared" si="0"/>
        <v/>
      </c>
      <c r="H14" s="140" t="str">
        <f>IF(B14="","",COUNTIF('④【入力】別紙_職員一覧（実績）'!$B$15:$B$164,'④事業所別一覧 (実績)'!B14))</f>
        <v/>
      </c>
      <c r="I14" s="140" t="str">
        <f>IF(B14="","",COUNTIFS('④【入力】別紙_職員一覧（実績）'!$B$15:$B$164,'④事業所別一覧 (実績)'!B14,'④【入力】別紙_職員一覧（実績）'!$F$15:$F$164,"〇"))</f>
        <v/>
      </c>
      <c r="J14" s="140" t="str">
        <f>IF(B14="","",COUNTIFS('④【入力】別紙_職員一覧（実績）'!$B$15:$B$164,'④事業所別一覧 (実績)'!B14,'④【入力】別紙_職員一覧（実績）'!$K$15:$K$164,"〇"))</f>
        <v/>
      </c>
      <c r="K14" s="140" t="str">
        <f>IF(B14="","",COUNTIFS('④【入力】別紙_職員一覧（実績）'!$B$15:$B$164,'④事業所別一覧 (実績)'!B14,'④【入力】別紙_職員一覧（実績）'!$L$15:$L$164,$K$6))</f>
        <v/>
      </c>
      <c r="L14" s="155"/>
      <c r="M14" s="155"/>
    </row>
    <row r="15" spans="1:13" ht="20.100000000000001" customHeight="1">
      <c r="A15" s="67">
        <v>9</v>
      </c>
      <c r="B15" s="67" t="str">
        <f t="array" ref="B15">IFERROR(IF(INDEX('④【入力】別紙_職員一覧（実績）'!$B$15:$B$164,MATCH(0,COUNTIF(B$7:B14,'④【入力】別紙_職員一覧（実績）'!$B$15:$B$164),0))=0,"",INDEX('④【入力】別紙_職員一覧（実績）'!$B$15:$B$164,MATCH(0,COUNTIF(B$7:B14,'④【入力】別紙_職員一覧（実績）'!$B$15:$B$164),0))),"")</f>
        <v/>
      </c>
      <c r="C15" s="139" t="str">
        <f>IF(B15="","",VLOOKUP($B15,'④【入力】別紙_職員一覧（実績）'!$B$15:$R$164,2,FALSE))</f>
        <v/>
      </c>
      <c r="D15" s="140" t="str">
        <f>IF(B15="","",VLOOKUP($B15,'④【入力】別紙_職員一覧（実績）'!$B$15:$R$164,3,FALSE))</f>
        <v/>
      </c>
      <c r="E15" s="140" t="str">
        <f>IF(B15="","",VLOOKUP($B15,'④【入力】別紙_職員一覧（実績）'!$B$15:$R$164,4,FALSE))</f>
        <v/>
      </c>
      <c r="F15" s="152" t="str">
        <f>IF(B15="","",SUMIF('④【入力】別紙_職員一覧（実績）'!$B$15:$B$164,'④事業所別一覧 (実績)'!B15,'④【入力】別紙_職員一覧（実績）'!$R$15:$R$164))</f>
        <v/>
      </c>
      <c r="G15" s="153" t="str">
        <f t="shared" si="0"/>
        <v/>
      </c>
      <c r="H15" s="140" t="str">
        <f>IF(B15="","",COUNTIF('④【入力】別紙_職員一覧（実績）'!$B$15:$B$164,'④事業所別一覧 (実績)'!B15))</f>
        <v/>
      </c>
      <c r="I15" s="140" t="str">
        <f>IF(B15="","",COUNTIFS('④【入力】別紙_職員一覧（実績）'!$B$15:$B$164,'④事業所別一覧 (実績)'!B15,'④【入力】別紙_職員一覧（実績）'!$F$15:$F$164,"〇"))</f>
        <v/>
      </c>
      <c r="J15" s="140" t="str">
        <f>IF(B15="","",COUNTIFS('④【入力】別紙_職員一覧（実績）'!$B$15:$B$164,'④事業所別一覧 (実績)'!B15,'④【入力】別紙_職員一覧（実績）'!$K$15:$K$164,"〇"))</f>
        <v/>
      </c>
      <c r="K15" s="140" t="str">
        <f>IF(B15="","",COUNTIFS('④【入力】別紙_職員一覧（実績）'!$B$15:$B$164,'④事業所別一覧 (実績)'!B15,'④【入力】別紙_職員一覧（実績）'!$L$15:$L$164,$K$6))</f>
        <v/>
      </c>
      <c r="L15" s="155"/>
      <c r="M15" s="155"/>
    </row>
    <row r="16" spans="1:13" ht="20.100000000000001" customHeight="1">
      <c r="A16" s="67">
        <v>10</v>
      </c>
      <c r="B16" s="67" t="str">
        <f t="array" ref="B16">IFERROR(IF(INDEX('④【入力】別紙_職員一覧（実績）'!$B$15:$B$164,MATCH(0,COUNTIF(B$7:B15,'④【入力】別紙_職員一覧（実績）'!$B$15:$B$164),0))=0,"",INDEX('④【入力】別紙_職員一覧（実績）'!$B$15:$B$164,MATCH(0,COUNTIF(B$7:B15,'④【入力】別紙_職員一覧（実績）'!$B$15:$B$164),0))),"")</f>
        <v/>
      </c>
      <c r="C16" s="139" t="str">
        <f>IF(B16="","",VLOOKUP($B16,'④【入力】別紙_職員一覧（実績）'!$B$15:$R$164,2,FALSE))</f>
        <v/>
      </c>
      <c r="D16" s="140" t="str">
        <f>IF(B16="","",VLOOKUP($B16,'④【入力】別紙_職員一覧（実績）'!$B$15:$R$164,3,FALSE))</f>
        <v/>
      </c>
      <c r="E16" s="140" t="str">
        <f>IF(B16="","",VLOOKUP($B16,'④【入力】別紙_職員一覧（実績）'!$B$15:$R$164,4,FALSE))</f>
        <v/>
      </c>
      <c r="F16" s="152" t="str">
        <f>IF(B16="","",SUMIF('④【入力】別紙_職員一覧（実績）'!$B$15:$B$164,'④事業所別一覧 (実績)'!B16,'④【入力】別紙_職員一覧（実績）'!$R$15:$R$164))</f>
        <v/>
      </c>
      <c r="G16" s="153" t="str">
        <f t="shared" si="0"/>
        <v/>
      </c>
      <c r="H16" s="140" t="str">
        <f>IF(B16="","",COUNTIF('④【入力】別紙_職員一覧（実績）'!$B$15:$B$164,'④事業所別一覧 (実績)'!B16))</f>
        <v/>
      </c>
      <c r="I16" s="140" t="str">
        <f>IF(B16="","",COUNTIFS('④【入力】別紙_職員一覧（実績）'!$B$15:$B$164,'④事業所別一覧 (実績)'!B16,'④【入力】別紙_職員一覧（実績）'!$F$15:$F$164,"〇"))</f>
        <v/>
      </c>
      <c r="J16" s="140" t="str">
        <f>IF(B16="","",COUNTIFS('④【入力】別紙_職員一覧（実績）'!$B$15:$B$164,'④事業所別一覧 (実績)'!B16,'④【入力】別紙_職員一覧（実績）'!$K$15:$K$164,"〇"))</f>
        <v/>
      </c>
      <c r="K16" s="140" t="str">
        <f>IF(B16="","",COUNTIFS('④【入力】別紙_職員一覧（実績）'!$B$15:$B$164,'④事業所別一覧 (実績)'!B16,'④【入力】別紙_職員一覧（実績）'!$L$15:$L$164,$K$6))</f>
        <v/>
      </c>
      <c r="L16" s="155"/>
      <c r="M16" s="155"/>
    </row>
    <row r="17" spans="1:13" ht="20.100000000000001" customHeight="1">
      <c r="A17" s="67">
        <v>11</v>
      </c>
      <c r="B17" s="67" t="str">
        <f t="array" ref="B17">IFERROR(IF(INDEX('④【入力】別紙_職員一覧（実績）'!$B$15:$B$164,MATCH(0,COUNTIF(B$7:B16,'④【入力】別紙_職員一覧（実績）'!$B$15:$B$164),0))=0,"",INDEX('④【入力】別紙_職員一覧（実績）'!$B$15:$B$164,MATCH(0,COUNTIF(B$7:B16,'④【入力】別紙_職員一覧（実績）'!$B$15:$B$164),0))),"")</f>
        <v/>
      </c>
      <c r="C17" s="139" t="str">
        <f>IF(B17="","",VLOOKUP($B17,'④【入力】別紙_職員一覧（実績）'!$B$15:$R$164,2,FALSE))</f>
        <v/>
      </c>
      <c r="D17" s="140" t="str">
        <f>IF(B17="","",VLOOKUP($B17,'④【入力】別紙_職員一覧（実績）'!$B$15:$R$164,3,FALSE))</f>
        <v/>
      </c>
      <c r="E17" s="140" t="str">
        <f>IF(B17="","",VLOOKUP($B17,'④【入力】別紙_職員一覧（実績）'!$B$15:$R$164,4,FALSE))</f>
        <v/>
      </c>
      <c r="F17" s="152" t="str">
        <f>IF(B17="","",SUMIF('④【入力】別紙_職員一覧（実績）'!$B$15:$B$164,'④事業所別一覧 (実績)'!B17,'④【入力】別紙_職員一覧（実績）'!$R$15:$R$164))</f>
        <v/>
      </c>
      <c r="G17" s="153" t="str">
        <f t="shared" si="0"/>
        <v/>
      </c>
      <c r="H17" s="140" t="str">
        <f>IF(B17="","",COUNTIF('④【入力】別紙_職員一覧（実績）'!$B$15:$B$164,'④事業所別一覧 (実績)'!B17))</f>
        <v/>
      </c>
      <c r="I17" s="140" t="str">
        <f>IF(B17="","",COUNTIFS('④【入力】別紙_職員一覧（実績）'!$B$15:$B$164,'④事業所別一覧 (実績)'!B17,'④【入力】別紙_職員一覧（実績）'!$F$15:$F$164,"〇"))</f>
        <v/>
      </c>
      <c r="J17" s="140" t="str">
        <f>IF(B17="","",COUNTIFS('④【入力】別紙_職員一覧（実績）'!$B$15:$B$164,'④事業所別一覧 (実績)'!B17,'④【入力】別紙_職員一覧（実績）'!$K$15:$K$164,"〇"))</f>
        <v/>
      </c>
      <c r="K17" s="140" t="str">
        <f>IF(B17="","",COUNTIFS('④【入力】別紙_職員一覧（実績）'!$B$15:$B$164,'④事業所別一覧 (実績)'!B17,'④【入力】別紙_職員一覧（実績）'!$L$15:$L$164,$K$6))</f>
        <v/>
      </c>
      <c r="L17" s="155"/>
      <c r="M17" s="155"/>
    </row>
    <row r="18" spans="1:13" ht="20.100000000000001" customHeight="1">
      <c r="A18" s="67">
        <v>12</v>
      </c>
      <c r="B18" s="67" t="str">
        <f t="array" ref="B18">IFERROR(IF(INDEX('④【入力】別紙_職員一覧（実績）'!$B$15:$B$164,MATCH(0,COUNTIF(B$7:B17,'④【入力】別紙_職員一覧（実績）'!$B$15:$B$164),0))=0,"",INDEX('④【入力】別紙_職員一覧（実績）'!$B$15:$B$164,MATCH(0,COUNTIF(B$7:B17,'④【入力】別紙_職員一覧（実績）'!$B$15:$B$164),0))),"")</f>
        <v/>
      </c>
      <c r="C18" s="139" t="str">
        <f>IF(B18="","",VLOOKUP($B18,'④【入力】別紙_職員一覧（実績）'!$B$15:$R$164,2,FALSE))</f>
        <v/>
      </c>
      <c r="D18" s="140" t="str">
        <f>IF(B18="","",VLOOKUP($B18,'④【入力】別紙_職員一覧（実績）'!$B$15:$R$164,3,FALSE))</f>
        <v/>
      </c>
      <c r="E18" s="140" t="str">
        <f>IF(B18="","",VLOOKUP($B18,'④【入力】別紙_職員一覧（実績）'!$B$15:$R$164,4,FALSE))</f>
        <v/>
      </c>
      <c r="F18" s="152" t="str">
        <f>IF(B18="","",SUMIF('④【入力】別紙_職員一覧（実績）'!$B$15:$B$164,'④事業所別一覧 (実績)'!B18,'④【入力】別紙_職員一覧（実績）'!$R$15:$R$164))</f>
        <v/>
      </c>
      <c r="G18" s="153" t="str">
        <f t="shared" si="0"/>
        <v/>
      </c>
      <c r="H18" s="140" t="str">
        <f>IF(B18="","",COUNTIF('④【入力】別紙_職員一覧（実績）'!$B$15:$B$164,'④事業所別一覧 (実績)'!B18))</f>
        <v/>
      </c>
      <c r="I18" s="140" t="str">
        <f>IF(B18="","",COUNTIFS('④【入力】別紙_職員一覧（実績）'!$B$15:$B$164,'④事業所別一覧 (実績)'!B18,'④【入力】別紙_職員一覧（実績）'!$F$15:$F$164,"〇"))</f>
        <v/>
      </c>
      <c r="J18" s="140" t="str">
        <f>IF(B18="","",COUNTIFS('④【入力】別紙_職員一覧（実績）'!$B$15:$B$164,'④事業所別一覧 (実績)'!B18,'④【入力】別紙_職員一覧（実績）'!$K$15:$K$164,"〇"))</f>
        <v/>
      </c>
      <c r="K18" s="140" t="str">
        <f>IF(B18="","",COUNTIFS('④【入力】別紙_職員一覧（実績）'!$B$15:$B$164,'④事業所別一覧 (実績)'!B18,'④【入力】別紙_職員一覧（実績）'!$L$15:$L$164,$K$6))</f>
        <v/>
      </c>
      <c r="L18" s="155"/>
      <c r="M18" s="155"/>
    </row>
    <row r="19" spans="1:13" ht="20.100000000000001" customHeight="1">
      <c r="A19" s="67">
        <v>13</v>
      </c>
      <c r="B19" s="67" t="str">
        <f t="array" ref="B19">IFERROR(IF(INDEX('④【入力】別紙_職員一覧（実績）'!$B$15:$B$164,MATCH(0,COUNTIF(B$7:B18,'④【入力】別紙_職員一覧（実績）'!$B$15:$B$164),0))=0,"",INDEX('④【入力】別紙_職員一覧（実績）'!$B$15:$B$164,MATCH(0,COUNTIF(B$7:B18,'④【入力】別紙_職員一覧（実績）'!$B$15:$B$164),0))),"")</f>
        <v/>
      </c>
      <c r="C19" s="139" t="str">
        <f>IF(B19="","",VLOOKUP($B19,'④【入力】別紙_職員一覧（実績）'!$B$15:$R$164,2,FALSE))</f>
        <v/>
      </c>
      <c r="D19" s="140" t="str">
        <f>IF(B19="","",VLOOKUP($B19,'④【入力】別紙_職員一覧（実績）'!$B$15:$R$164,3,FALSE))</f>
        <v/>
      </c>
      <c r="E19" s="140" t="str">
        <f>IF(B19="","",VLOOKUP($B19,'④【入力】別紙_職員一覧（実績）'!$B$15:$R$164,4,FALSE))</f>
        <v/>
      </c>
      <c r="F19" s="152" t="str">
        <f>IF(B19="","",SUMIF('④【入力】別紙_職員一覧（実績）'!$B$15:$B$164,'④事業所別一覧 (実績)'!B19,'④【入力】別紙_職員一覧（実績）'!$R$15:$R$164))</f>
        <v/>
      </c>
      <c r="G19" s="153" t="str">
        <f t="shared" si="0"/>
        <v/>
      </c>
      <c r="H19" s="140" t="str">
        <f>IF(B19="","",COUNTIF('④【入力】別紙_職員一覧（実績）'!$B$15:$B$164,'④事業所別一覧 (実績)'!B19))</f>
        <v/>
      </c>
      <c r="I19" s="140" t="str">
        <f>IF(B19="","",COUNTIFS('④【入力】別紙_職員一覧（実績）'!$B$15:$B$164,'④事業所別一覧 (実績)'!B19,'④【入力】別紙_職員一覧（実績）'!$F$15:$F$164,"〇"))</f>
        <v/>
      </c>
      <c r="J19" s="140" t="str">
        <f>IF(B19="","",COUNTIFS('④【入力】別紙_職員一覧（実績）'!$B$15:$B$164,'④事業所別一覧 (実績)'!B19,'④【入力】別紙_職員一覧（実績）'!$K$15:$K$164,"〇"))</f>
        <v/>
      </c>
      <c r="K19" s="140" t="str">
        <f>IF(B19="","",COUNTIFS('④【入力】別紙_職員一覧（実績）'!$B$15:$B$164,'④事業所別一覧 (実績)'!B19,'④【入力】別紙_職員一覧（実績）'!$L$15:$L$164,$K$6))</f>
        <v/>
      </c>
      <c r="L19" s="155"/>
      <c r="M19" s="155"/>
    </row>
    <row r="20" spans="1:13" ht="20.100000000000001" customHeight="1">
      <c r="A20" s="67">
        <v>14</v>
      </c>
      <c r="B20" s="67" t="str">
        <f t="array" ref="B20">IFERROR(IF(INDEX('④【入力】別紙_職員一覧（実績）'!$B$15:$B$164,MATCH(0,COUNTIF(B$7:B19,'④【入力】別紙_職員一覧（実績）'!$B$15:$B$164),0))=0,"",INDEX('④【入力】別紙_職員一覧（実績）'!$B$15:$B$164,MATCH(0,COUNTIF(B$7:B19,'④【入力】別紙_職員一覧（実績）'!$B$15:$B$164),0))),"")</f>
        <v/>
      </c>
      <c r="C20" s="139" t="str">
        <f>IF(B20="","",VLOOKUP($B20,'④【入力】別紙_職員一覧（実績）'!$B$15:$R$164,2,FALSE))</f>
        <v/>
      </c>
      <c r="D20" s="140" t="str">
        <f>IF(B20="","",VLOOKUP($B20,'④【入力】別紙_職員一覧（実績）'!$B$15:$R$164,3,FALSE))</f>
        <v/>
      </c>
      <c r="E20" s="140" t="str">
        <f>IF(B20="","",VLOOKUP($B20,'④【入力】別紙_職員一覧（実績）'!$B$15:$R$164,4,FALSE))</f>
        <v/>
      </c>
      <c r="F20" s="152" t="str">
        <f>IF(B20="","",SUMIF('④【入力】別紙_職員一覧（実績）'!$B$15:$B$164,'④事業所別一覧 (実績)'!B20,'④【入力】別紙_職員一覧（実績）'!$R$15:$R$164))</f>
        <v/>
      </c>
      <c r="G20" s="153" t="str">
        <f t="shared" si="0"/>
        <v/>
      </c>
      <c r="H20" s="140" t="str">
        <f>IF(B20="","",COUNTIF('④【入力】別紙_職員一覧（実績）'!$B$15:$B$164,'④事業所別一覧 (実績)'!B20))</f>
        <v/>
      </c>
      <c r="I20" s="140" t="str">
        <f>IF(B20="","",COUNTIFS('④【入力】別紙_職員一覧（実績）'!$B$15:$B$164,'④事業所別一覧 (実績)'!B20,'④【入力】別紙_職員一覧（実績）'!$F$15:$F$164,"〇"))</f>
        <v/>
      </c>
      <c r="J20" s="140" t="str">
        <f>IF(B20="","",COUNTIFS('④【入力】別紙_職員一覧（実績）'!$B$15:$B$164,'④事業所別一覧 (実績)'!B20,'④【入力】別紙_職員一覧（実績）'!$K$15:$K$164,"〇"))</f>
        <v/>
      </c>
      <c r="K20" s="140" t="str">
        <f>IF(B20="","",COUNTIFS('④【入力】別紙_職員一覧（実績）'!$B$15:$B$164,'④事業所別一覧 (実績)'!B20,'④【入力】別紙_職員一覧（実績）'!$L$15:$L$164,$K$6))</f>
        <v/>
      </c>
      <c r="L20" s="155"/>
      <c r="M20" s="155"/>
    </row>
    <row r="21" spans="1:13" ht="20.100000000000001" customHeight="1">
      <c r="A21" s="67">
        <v>15</v>
      </c>
      <c r="B21" s="67" t="str">
        <f t="array" ref="B21">IFERROR(IF(INDEX('④【入力】別紙_職員一覧（実績）'!$B$15:$B$164,MATCH(0,COUNTIF(B$7:B20,'④【入力】別紙_職員一覧（実績）'!$B$15:$B$164),0))=0,"",INDEX('④【入力】別紙_職員一覧（実績）'!$B$15:$B$164,MATCH(0,COUNTIF(B$7:B20,'④【入力】別紙_職員一覧（実績）'!$B$15:$B$164),0))),"")</f>
        <v/>
      </c>
      <c r="C21" s="139" t="str">
        <f>IF(B21="","",VLOOKUP($B21,'④【入力】別紙_職員一覧（実績）'!$B$15:$R$164,2,FALSE))</f>
        <v/>
      </c>
      <c r="D21" s="140" t="str">
        <f>IF(B21="","",VLOOKUP($B21,'④【入力】別紙_職員一覧（実績）'!$B$15:$R$164,3,FALSE))</f>
        <v/>
      </c>
      <c r="E21" s="140" t="str">
        <f>IF(B21="","",VLOOKUP($B21,'④【入力】別紙_職員一覧（実績）'!$B$15:$R$164,4,FALSE))</f>
        <v/>
      </c>
      <c r="F21" s="152" t="str">
        <f>IF(B21="","",SUMIF('④【入力】別紙_職員一覧（実績）'!$B$15:$B$164,'④事業所別一覧 (実績)'!B21,'④【入力】別紙_職員一覧（実績）'!$R$15:$R$164))</f>
        <v/>
      </c>
      <c r="G21" s="153" t="str">
        <f t="shared" si="0"/>
        <v/>
      </c>
      <c r="H21" s="140" t="str">
        <f>IF(B21="","",COUNTIF('④【入力】別紙_職員一覧（実績）'!$B$15:$B$164,'④事業所別一覧 (実績)'!B21))</f>
        <v/>
      </c>
      <c r="I21" s="140" t="str">
        <f>IF(B21="","",COUNTIFS('④【入力】別紙_職員一覧（実績）'!$B$15:$B$164,'④事業所別一覧 (実績)'!B21,'④【入力】別紙_職員一覧（実績）'!$F$15:$F$164,"〇"))</f>
        <v/>
      </c>
      <c r="J21" s="140" t="str">
        <f>IF(B21="","",COUNTIFS('④【入力】別紙_職員一覧（実績）'!$B$15:$B$164,'④事業所別一覧 (実績)'!B21,'④【入力】別紙_職員一覧（実績）'!$K$15:$K$164,"〇"))</f>
        <v/>
      </c>
      <c r="K21" s="140" t="str">
        <f>IF(B21="","",COUNTIFS('④【入力】別紙_職員一覧（実績）'!$B$15:$B$164,'④事業所別一覧 (実績)'!B21,'④【入力】別紙_職員一覧（実績）'!$L$15:$L$164,$K$6))</f>
        <v/>
      </c>
      <c r="L21" s="155"/>
      <c r="M21" s="155"/>
    </row>
    <row r="22" spans="1:13" ht="20.100000000000001" customHeight="1">
      <c r="A22" s="67">
        <v>16</v>
      </c>
      <c r="B22" s="67" t="str">
        <f t="array" ref="B22">IFERROR(IF(INDEX('④【入力】別紙_職員一覧（実績）'!$B$15:$B$164,MATCH(0,COUNTIF(B$7:B21,'④【入力】別紙_職員一覧（実績）'!$B$15:$B$164),0))=0,"",INDEX('④【入力】別紙_職員一覧（実績）'!$B$15:$B$164,MATCH(0,COUNTIF(B$7:B21,'④【入力】別紙_職員一覧（実績）'!$B$15:$B$164),0))),"")</f>
        <v/>
      </c>
      <c r="C22" s="139" t="str">
        <f>IF(B22="","",VLOOKUP($B22,'④【入力】別紙_職員一覧（実績）'!$B$15:$R$164,2,FALSE))</f>
        <v/>
      </c>
      <c r="D22" s="140" t="str">
        <f>IF(B22="","",VLOOKUP($B22,'④【入力】別紙_職員一覧（実績）'!$B$15:$R$164,3,FALSE))</f>
        <v/>
      </c>
      <c r="E22" s="140" t="str">
        <f>IF(B22="","",VLOOKUP($B22,'④【入力】別紙_職員一覧（実績）'!$B$15:$R$164,4,FALSE))</f>
        <v/>
      </c>
      <c r="F22" s="152" t="str">
        <f>IF(B22="","",SUMIF('④【入力】別紙_職員一覧（実績）'!$B$15:$B$164,'④事業所別一覧 (実績)'!B22,'④【入力】別紙_職員一覧（実績）'!$R$15:$R$164))</f>
        <v/>
      </c>
      <c r="G22" s="153" t="str">
        <f t="shared" si="0"/>
        <v/>
      </c>
      <c r="H22" s="140" t="str">
        <f>IF(B22="","",COUNTIF('④【入力】別紙_職員一覧（実績）'!$B$15:$B$164,'④事業所別一覧 (実績)'!B22))</f>
        <v/>
      </c>
      <c r="I22" s="140" t="str">
        <f>IF(B22="","",COUNTIFS('④【入力】別紙_職員一覧（実績）'!$B$15:$B$164,'④事業所別一覧 (実績)'!B22,'④【入力】別紙_職員一覧（実績）'!$F$15:$F$164,"〇"))</f>
        <v/>
      </c>
      <c r="J22" s="140" t="str">
        <f>IF(B22="","",COUNTIFS('④【入力】別紙_職員一覧（実績）'!$B$15:$B$164,'④事業所別一覧 (実績)'!B22,'④【入力】別紙_職員一覧（実績）'!$K$15:$K$164,"〇"))</f>
        <v/>
      </c>
      <c r="K22" s="140" t="str">
        <f>IF(B22="","",COUNTIFS('④【入力】別紙_職員一覧（実績）'!$B$15:$B$164,'④事業所別一覧 (実績)'!B22,'④【入力】別紙_職員一覧（実績）'!$L$15:$L$164,$K$6))</f>
        <v/>
      </c>
      <c r="L22" s="155"/>
      <c r="M22" s="155"/>
    </row>
    <row r="23" spans="1:13" ht="20.100000000000001" customHeight="1">
      <c r="A23" s="67">
        <v>17</v>
      </c>
      <c r="B23" s="67" t="str">
        <f t="array" ref="B23">IFERROR(IF(INDEX('④【入力】別紙_職員一覧（実績）'!$B$15:$B$164,MATCH(0,COUNTIF(B$7:B22,'④【入力】別紙_職員一覧（実績）'!$B$15:$B$164),0))=0,"",INDEX('④【入力】別紙_職員一覧（実績）'!$B$15:$B$164,MATCH(0,COUNTIF(B$7:B22,'④【入力】別紙_職員一覧（実績）'!$B$15:$B$164),0))),"")</f>
        <v/>
      </c>
      <c r="C23" s="139" t="str">
        <f>IF(B23="","",VLOOKUP($B23,'④【入力】別紙_職員一覧（実績）'!$B$15:$R$164,2,FALSE))</f>
        <v/>
      </c>
      <c r="D23" s="140" t="str">
        <f>IF(B23="","",VLOOKUP($B23,'④【入力】別紙_職員一覧（実績）'!$B$15:$R$164,3,FALSE))</f>
        <v/>
      </c>
      <c r="E23" s="140" t="str">
        <f>IF(B23="","",VLOOKUP($B23,'④【入力】別紙_職員一覧（実績）'!$B$15:$R$164,4,FALSE))</f>
        <v/>
      </c>
      <c r="F23" s="152" t="str">
        <f>IF(B23="","",SUMIF('④【入力】別紙_職員一覧（実績）'!$B$15:$B$164,'④事業所別一覧 (実績)'!B23,'④【入力】別紙_職員一覧（実績）'!$R$15:$R$164))</f>
        <v/>
      </c>
      <c r="G23" s="153" t="str">
        <f t="shared" si="0"/>
        <v/>
      </c>
      <c r="H23" s="140" t="str">
        <f>IF(B23="","",COUNTIF('④【入力】別紙_職員一覧（実績）'!$B$15:$B$164,'④事業所別一覧 (実績)'!B23))</f>
        <v/>
      </c>
      <c r="I23" s="140" t="str">
        <f>IF(B23="","",COUNTIFS('④【入力】別紙_職員一覧（実績）'!$B$15:$B$164,'④事業所別一覧 (実績)'!B23,'④【入力】別紙_職員一覧（実績）'!$F$15:$F$164,"〇"))</f>
        <v/>
      </c>
      <c r="J23" s="140" t="str">
        <f>IF(B23="","",COUNTIFS('④【入力】別紙_職員一覧（実績）'!$B$15:$B$164,'④事業所別一覧 (実績)'!B23,'④【入力】別紙_職員一覧（実績）'!$K$15:$K$164,"〇"))</f>
        <v/>
      </c>
      <c r="K23" s="140" t="str">
        <f>IF(B23="","",COUNTIFS('④【入力】別紙_職員一覧（実績）'!$B$15:$B$164,'④事業所別一覧 (実績)'!B23,'④【入力】別紙_職員一覧（実績）'!$L$15:$L$164,$K$6))</f>
        <v/>
      </c>
      <c r="L23" s="155"/>
      <c r="M23" s="155"/>
    </row>
    <row r="24" spans="1:13" ht="20.100000000000001" customHeight="1">
      <c r="A24" s="67">
        <v>18</v>
      </c>
      <c r="B24" s="67" t="str">
        <f t="array" ref="B24">IFERROR(IF(INDEX('④【入力】別紙_職員一覧（実績）'!$B$15:$B$164,MATCH(0,COUNTIF(B$7:B23,'④【入力】別紙_職員一覧（実績）'!$B$15:$B$164),0))=0,"",INDEX('④【入力】別紙_職員一覧（実績）'!$B$15:$B$164,MATCH(0,COUNTIF(B$7:B23,'④【入力】別紙_職員一覧（実績）'!$B$15:$B$164),0))),"")</f>
        <v/>
      </c>
      <c r="C24" s="139" t="str">
        <f>IF(B24="","",VLOOKUP($B24,'④【入力】別紙_職員一覧（実績）'!$B$15:$R$164,2,FALSE))</f>
        <v/>
      </c>
      <c r="D24" s="140" t="str">
        <f>IF(B24="","",VLOOKUP($B24,'④【入力】別紙_職員一覧（実績）'!$B$15:$R$164,3,FALSE))</f>
        <v/>
      </c>
      <c r="E24" s="140" t="str">
        <f>IF(B24="","",VLOOKUP($B24,'④【入力】別紙_職員一覧（実績）'!$B$15:$R$164,4,FALSE))</f>
        <v/>
      </c>
      <c r="F24" s="152" t="str">
        <f>IF(B24="","",SUMIF('④【入力】別紙_職員一覧（実績）'!$B$15:$B$164,'④事業所別一覧 (実績)'!B24,'④【入力】別紙_職員一覧（実績）'!$R$15:$R$164))</f>
        <v/>
      </c>
      <c r="G24" s="153" t="str">
        <f t="shared" si="0"/>
        <v/>
      </c>
      <c r="H24" s="140" t="str">
        <f>IF(B24="","",COUNTIF('④【入力】別紙_職員一覧（実績）'!$B$15:$B$164,'④事業所別一覧 (実績)'!B24))</f>
        <v/>
      </c>
      <c r="I24" s="140" t="str">
        <f>IF(B24="","",COUNTIFS('④【入力】別紙_職員一覧（実績）'!$B$15:$B$164,'④事業所別一覧 (実績)'!B24,'④【入力】別紙_職員一覧（実績）'!$F$15:$F$164,"〇"))</f>
        <v/>
      </c>
      <c r="J24" s="140" t="str">
        <f>IF(B24="","",COUNTIFS('④【入力】別紙_職員一覧（実績）'!$B$15:$B$164,'④事業所別一覧 (実績)'!B24,'④【入力】別紙_職員一覧（実績）'!$K$15:$K$164,"〇"))</f>
        <v/>
      </c>
      <c r="K24" s="140" t="str">
        <f>IF(B24="","",COUNTIFS('④【入力】別紙_職員一覧（実績）'!$B$15:$B$164,'④事業所別一覧 (実績)'!B24,'④【入力】別紙_職員一覧（実績）'!$L$15:$L$164,$K$6))</f>
        <v/>
      </c>
      <c r="L24" s="155"/>
      <c r="M24" s="155"/>
    </row>
    <row r="25" spans="1:13" ht="20.100000000000001" customHeight="1">
      <c r="A25" s="67">
        <v>19</v>
      </c>
      <c r="B25" s="67" t="str">
        <f t="array" ref="B25">IFERROR(IF(INDEX('④【入力】別紙_職員一覧（実績）'!$B$15:$B$164,MATCH(0,COUNTIF(B$7:B24,'④【入力】別紙_職員一覧（実績）'!$B$15:$B$164),0))=0,"",INDEX('④【入力】別紙_職員一覧（実績）'!$B$15:$B$164,MATCH(0,COUNTIF(B$7:B24,'④【入力】別紙_職員一覧（実績）'!$B$15:$B$164),0))),"")</f>
        <v/>
      </c>
      <c r="C25" s="139" t="str">
        <f>IF(B25="","",VLOOKUP($B25,'④【入力】別紙_職員一覧（実績）'!$B$15:$R$164,2,FALSE))</f>
        <v/>
      </c>
      <c r="D25" s="140" t="str">
        <f>IF(B25="","",VLOOKUP($B25,'④【入力】別紙_職員一覧（実績）'!$B$15:$R$164,3,FALSE))</f>
        <v/>
      </c>
      <c r="E25" s="140" t="str">
        <f>IF(B25="","",VLOOKUP($B25,'④【入力】別紙_職員一覧（実績）'!$B$15:$R$164,4,FALSE))</f>
        <v/>
      </c>
      <c r="F25" s="152" t="str">
        <f>IF(B25="","",SUMIF('④【入力】別紙_職員一覧（実績）'!$B$15:$B$164,'④事業所別一覧 (実績)'!B25,'④【入力】別紙_職員一覧（実績）'!$R$15:$R$164))</f>
        <v/>
      </c>
      <c r="G25" s="153" t="str">
        <f t="shared" si="0"/>
        <v/>
      </c>
      <c r="H25" s="140" t="str">
        <f>IF(B25="","",COUNTIF('④【入力】別紙_職員一覧（実績）'!$B$15:$B$164,'④事業所別一覧 (実績)'!B25))</f>
        <v/>
      </c>
      <c r="I25" s="140" t="str">
        <f>IF(B25="","",COUNTIFS('④【入力】別紙_職員一覧（実績）'!$B$15:$B$164,'④事業所別一覧 (実績)'!B25,'④【入力】別紙_職員一覧（実績）'!$F$15:$F$164,"〇"))</f>
        <v/>
      </c>
      <c r="J25" s="140" t="str">
        <f>IF(B25="","",COUNTIFS('④【入力】別紙_職員一覧（実績）'!$B$15:$B$164,'④事業所別一覧 (実績)'!B25,'④【入力】別紙_職員一覧（実績）'!$K$15:$K$164,"〇"))</f>
        <v/>
      </c>
      <c r="K25" s="140" t="str">
        <f>IF(B25="","",COUNTIFS('④【入力】別紙_職員一覧（実績）'!$B$15:$B$164,'④事業所別一覧 (実績)'!B25,'④【入力】別紙_職員一覧（実績）'!$L$15:$L$164,$K$6))</f>
        <v/>
      </c>
      <c r="L25" s="155"/>
      <c r="M25" s="155"/>
    </row>
    <row r="26" spans="1:13" ht="20.100000000000001" customHeight="1">
      <c r="A26" s="67">
        <v>20</v>
      </c>
      <c r="B26" s="67" t="str">
        <f t="array" ref="B26">IFERROR(IF(INDEX('④【入力】別紙_職員一覧（実績）'!$B$15:$B$164,MATCH(0,COUNTIF(B$7:B25,'④【入力】別紙_職員一覧（実績）'!$B$15:$B$164),0))=0,"",INDEX('④【入力】別紙_職員一覧（実績）'!$B$15:$B$164,MATCH(0,COUNTIF(B$7:B25,'④【入力】別紙_職員一覧（実績）'!$B$15:$B$164),0))),"")</f>
        <v/>
      </c>
      <c r="C26" s="139" t="str">
        <f>IF(B26="","",VLOOKUP($B26,'④【入力】別紙_職員一覧（実績）'!$B$15:$R$164,2,FALSE))</f>
        <v/>
      </c>
      <c r="D26" s="140" t="str">
        <f>IF(B26="","",VLOOKUP($B26,'④【入力】別紙_職員一覧（実績）'!$B$15:$R$164,3,FALSE))</f>
        <v/>
      </c>
      <c r="E26" s="140" t="str">
        <f>IF(B26="","",VLOOKUP($B26,'④【入力】別紙_職員一覧（実績）'!$B$15:$R$164,4,FALSE))</f>
        <v/>
      </c>
      <c r="F26" s="152" t="str">
        <f>IF(B26="","",SUMIF('④【入力】別紙_職員一覧（実績）'!$B$15:$B$164,'④事業所別一覧 (実績)'!B26,'④【入力】別紙_職員一覧（実績）'!$R$15:$R$164))</f>
        <v/>
      </c>
      <c r="G26" s="153" t="str">
        <f t="shared" si="0"/>
        <v/>
      </c>
      <c r="H26" s="140" t="str">
        <f>IF(B26="","",COUNTIF('④【入力】別紙_職員一覧（実績）'!$B$15:$B$164,'④事業所別一覧 (実績)'!B26))</f>
        <v/>
      </c>
      <c r="I26" s="140" t="str">
        <f>IF(B26="","",COUNTIFS('④【入力】別紙_職員一覧（実績）'!$B$15:$B$164,'④事業所別一覧 (実績)'!B26,'④【入力】別紙_職員一覧（実績）'!$F$15:$F$164,"〇"))</f>
        <v/>
      </c>
      <c r="J26" s="140" t="str">
        <f>IF(B26="","",COUNTIFS('④【入力】別紙_職員一覧（実績）'!$B$15:$B$164,'④事業所別一覧 (実績)'!B26,'④【入力】別紙_職員一覧（実績）'!$K$15:$K$164,"〇"))</f>
        <v/>
      </c>
      <c r="K26" s="140" t="str">
        <f>IF(B26="","",COUNTIFS('④【入力】別紙_職員一覧（実績）'!$B$15:$B$164,'④事業所別一覧 (実績)'!B26,'④【入力】別紙_職員一覧（実績）'!$L$15:$L$164,$K$6))</f>
        <v/>
      </c>
      <c r="L26" s="155"/>
      <c r="M26" s="155"/>
    </row>
    <row r="27" spans="1:13" ht="45.95" customHeight="1">
      <c r="C27" s="154"/>
      <c r="D27" s="155"/>
      <c r="E27" s="139" t="s">
        <v>220</v>
      </c>
      <c r="F27" s="152">
        <f>SUM(F7:F26)</f>
        <v>0</v>
      </c>
      <c r="G27" s="153">
        <f>ROUNDDOWN(F27+ROUNDUP(F27*0.15,0),-3)</f>
        <v>0</v>
      </c>
      <c r="H27" s="140">
        <f>SUM(H7:H26)</f>
        <v>0</v>
      </c>
      <c r="I27" s="140">
        <f>SUM(I7:I26)</f>
        <v>0</v>
      </c>
      <c r="J27" s="140">
        <f>SUM(J7:J26)</f>
        <v>0</v>
      </c>
      <c r="K27" s="140">
        <f>SUM(K7:K26)</f>
        <v>0</v>
      </c>
      <c r="L27" s="155"/>
      <c r="M27" s="155"/>
    </row>
    <row r="28" spans="1:13">
      <c r="G28" s="5" t="s">
        <v>253</v>
      </c>
    </row>
    <row r="29" spans="1:13">
      <c r="G29" s="5" t="s">
        <v>254</v>
      </c>
    </row>
    <row r="33" spans="15:16" ht="29.45" customHeight="1"/>
    <row r="34" spans="15:16">
      <c r="O34" s="63" t="s">
        <v>89</v>
      </c>
      <c r="P34" s="48" t="str">
        <f>ASC(【入力シート】!J21&amp;"K"&amp;【入力シート】!J37&amp;"B"&amp;【入力シート】!J38&amp;"T"&amp;LEFT(【入力シート】!J39,1)&amp;"N"&amp;【入力シート】!J40)&amp;"S1;"&amp;①【入力】別紙_職員一覧!S13&amp;①【入力】別紙_職員一覧!S14&amp;①【入力】別紙_職員一覧!S15&amp;①【入力】別紙_職員一覧!S16&amp;①【入力】別紙_職員一覧!S17&amp;①【入力】別紙_職員一覧!S18&amp;①【入力】別紙_職員一覧!S19&amp;①【入力】別紙_職員一覧!S20&amp;①【入力】別紙_職員一覧!S21&amp;①【入力】別紙_職員一覧!S22&amp;①【入力】別紙_職員一覧!S23</f>
        <v>KBTNS1;</v>
      </c>
    </row>
    <row r="35" spans="15:16" ht="14.1" customHeight="1">
      <c r="O35" s="63" t="s">
        <v>90</v>
      </c>
      <c r="P35" s="48" t="str">
        <f>"S2;"&amp;①【入力】別紙_職員一覧!S24&amp;①【入力】別紙_職員一覧!S25&amp;①【入力】別紙_職員一覧!S26&amp;①【入力】別紙_職員一覧!S27&amp;①【入力】別紙_職員一覧!S28&amp;①【入力】別紙_職員一覧!S29&amp;①【入力】別紙_職員一覧!S30&amp;①【入力】別紙_職員一覧!S31&amp;①【入力】別紙_職員一覧!S32&amp;①【入力】別紙_職員一覧!S33&amp;①【入力】別紙_職員一覧!S34&amp;①【入力】別紙_職員一覧!S35&amp;①【入力】別紙_職員一覧!S36</f>
        <v>S2;</v>
      </c>
    </row>
    <row r="36" spans="15:16">
      <c r="O36" s="63" t="s">
        <v>91</v>
      </c>
      <c r="P36" s="48" t="str">
        <f>"S3;"&amp;①【入力】別紙_職員一覧!S37&amp;①【入力】別紙_職員一覧!S38&amp;①【入力】別紙_職員一覧!S39&amp;①【入力】別紙_職員一覧!S40&amp;①【入力】別紙_職員一覧!S41&amp;①【入力】別紙_職員一覧!S42&amp;①【入力】別紙_職員一覧!S43&amp;①【入力】別紙_職員一覧!S44&amp;①【入力】別紙_職員一覧!S45&amp;①【入力】別紙_職員一覧!S46&amp;①【入力】別紙_職員一覧!S47&amp;①【入力】別紙_職員一覧!S48&amp;①【入力】別紙_職員一覧!S49</f>
        <v>S3;</v>
      </c>
    </row>
    <row r="37" spans="15:16">
      <c r="O37" s="63" t="s">
        <v>92</v>
      </c>
      <c r="P37" s="48" t="str">
        <f>"S4;"&amp;①【入力】別紙_職員一覧!S50&amp;①【入力】別紙_職員一覧!S51&amp;①【入力】別紙_職員一覧!S52&amp;①【入力】別紙_職員一覧!S53&amp;①【入力】別紙_職員一覧!S54&amp;①【入力】別紙_職員一覧!S55&amp;①【入力】別紙_職員一覧!S56&amp;①【入力】別紙_職員一覧!S57&amp;①【入力】別紙_職員一覧!S58&amp;①【入力】別紙_職員一覧!S59&amp;①【入力】別紙_職員一覧!S60&amp;①【入力】別紙_職員一覧!S61&amp;①【入力】別紙_職員一覧!S62</f>
        <v>S4;</v>
      </c>
    </row>
    <row r="38" spans="15:16">
      <c r="O38" s="63" t="s">
        <v>93</v>
      </c>
      <c r="P38" s="48" t="str">
        <f>"S5;"&amp;①【入力】別紙_職員一覧!S63&amp;①【入力】別紙_職員一覧!S64&amp;①【入力】別紙_職員一覧!S65&amp;①【入力】別紙_職員一覧!S66&amp;①【入力】別紙_職員一覧!S67&amp;①【入力】別紙_職員一覧!S68&amp;①【入力】別紙_職員一覧!S69&amp;①【入力】別紙_職員一覧!S70&amp;①【入力】別紙_職員一覧!S71&amp;①【入力】別紙_職員一覧!S72&amp;①【入力】別紙_職員一覧!S73&amp;①【入力】別紙_職員一覧!S74&amp;①【入力】別紙_職員一覧!S75</f>
        <v>S5;</v>
      </c>
    </row>
    <row r="39" spans="15:16">
      <c r="O39" s="63" t="s">
        <v>94</v>
      </c>
      <c r="P39" s="48" t="str">
        <f>"S6;"&amp;①【入力】別紙_職員一覧!S76&amp;①【入力】別紙_職員一覧!S77&amp;①【入力】別紙_職員一覧!S78&amp;①【入力】別紙_職員一覧!S79&amp;①【入力】別紙_職員一覧!S80&amp;①【入力】別紙_職員一覧!S81&amp;①【入力】別紙_職員一覧!S82&amp;①【入力】別紙_職員一覧!S83&amp;①【入力】別紙_職員一覧!S84&amp;①【入力】別紙_職員一覧!S85&amp;①【入力】別紙_職員一覧!S86&amp;①【入力】別紙_職員一覧!S87&amp;①【入力】別紙_職員一覧!S88</f>
        <v>S6;</v>
      </c>
    </row>
    <row r="40" spans="15:16">
      <c r="O40" s="63" t="s">
        <v>95</v>
      </c>
      <c r="P40" s="48" t="str">
        <f>"S7;"&amp;①【入力】別紙_職員一覧!S89&amp;①【入力】別紙_職員一覧!S90&amp;①【入力】別紙_職員一覧!S91&amp;①【入力】別紙_職員一覧!S92&amp;①【入力】別紙_職員一覧!S93&amp;①【入力】別紙_職員一覧!S94&amp;①【入力】別紙_職員一覧!S95&amp;①【入力】別紙_職員一覧!S96&amp;①【入力】別紙_職員一覧!S97&amp;①【入力】別紙_職員一覧!S98&amp;①【入力】別紙_職員一覧!S99&amp;①【入力】別紙_職員一覧!S100&amp;①【入力】別紙_職員一覧!S101</f>
        <v>S7;</v>
      </c>
    </row>
    <row r="41" spans="15:16">
      <c r="O41" s="63" t="s">
        <v>96</v>
      </c>
      <c r="P41" s="48" t="str">
        <f>"S8;"&amp;①【入力】別紙_職員一覧!S102&amp;①【入力】別紙_職員一覧!S103&amp;①【入力】別紙_職員一覧!S104&amp;①【入力】別紙_職員一覧!S105&amp;①【入力】別紙_職員一覧!S106&amp;①【入力】別紙_職員一覧!S107&amp;①【入力】別紙_職員一覧!S108&amp;①【入力】別紙_職員一覧!S109&amp;①【入力】別紙_職員一覧!S110&amp;①【入力】別紙_職員一覧!S111&amp;①【入力】別紙_職員一覧!S112</f>
        <v>S8;</v>
      </c>
    </row>
    <row r="42" spans="15:16">
      <c r="P42" s="48"/>
    </row>
    <row r="43" spans="15:16">
      <c r="P43" s="48"/>
    </row>
    <row r="44" spans="15:16">
      <c r="P44" s="48"/>
    </row>
    <row r="45" spans="15:16">
      <c r="P45" s="48"/>
    </row>
    <row r="46" spans="15:16">
      <c r="P46" s="48"/>
    </row>
    <row r="47" spans="15:16">
      <c r="P47" s="48"/>
    </row>
    <row r="48" spans="15:16">
      <c r="P48" s="48"/>
    </row>
    <row r="49" spans="16:16">
      <c r="P49" s="48"/>
    </row>
    <row r="51" spans="16:16">
      <c r="P51" s="48"/>
    </row>
    <row r="52" spans="16:16">
      <c r="P52" s="48"/>
    </row>
    <row r="53" spans="16:16">
      <c r="P53" s="48"/>
    </row>
    <row r="54" spans="16:16">
      <c r="P54" s="48"/>
    </row>
    <row r="55" spans="16:16">
      <c r="P55" s="48"/>
    </row>
    <row r="56" spans="16:16">
      <c r="P56" s="48"/>
    </row>
    <row r="57" spans="16:16">
      <c r="P57" s="48"/>
    </row>
    <row r="59" spans="16:16">
      <c r="P59" s="48"/>
    </row>
    <row r="60" spans="16:16">
      <c r="P60" s="48"/>
    </row>
    <row r="61" spans="16:16">
      <c r="P61" s="48"/>
    </row>
    <row r="62" spans="16:16">
      <c r="P62" s="48"/>
    </row>
    <row r="63" spans="16:16">
      <c r="P63" s="48"/>
    </row>
    <row r="64" spans="16:16">
      <c r="P64" s="48"/>
    </row>
    <row r="65" spans="16:16">
      <c r="P65" s="48"/>
    </row>
    <row r="66" spans="16:16">
      <c r="P66" s="48"/>
    </row>
    <row r="72" spans="16:16">
      <c r="P72" s="48"/>
    </row>
    <row r="73" spans="16:16">
      <c r="P73" s="48"/>
    </row>
    <row r="74" spans="16:16">
      <c r="P74" s="48"/>
    </row>
    <row r="76" spans="16:16">
      <c r="P76" s="48"/>
    </row>
    <row r="77" spans="16:16">
      <c r="P77" s="48"/>
    </row>
    <row r="78" spans="16:16">
      <c r="P78" s="48"/>
    </row>
    <row r="79" spans="16:16">
      <c r="P79" s="48"/>
    </row>
    <row r="80" spans="16:16">
      <c r="P80" s="48"/>
    </row>
    <row r="81" spans="16:16">
      <c r="P81" s="48"/>
    </row>
    <row r="82" spans="16:16">
      <c r="P82" s="48"/>
    </row>
    <row r="84" spans="16:16">
      <c r="P84" s="48"/>
    </row>
    <row r="85" spans="16:16">
      <c r="P85" s="48"/>
    </row>
    <row r="86" spans="16:16">
      <c r="P86" s="48"/>
    </row>
    <row r="87" spans="16:16">
      <c r="P87" s="48"/>
    </row>
    <row r="88" spans="16:16">
      <c r="P88" s="48"/>
    </row>
    <row r="89" spans="16:16">
      <c r="P89" s="48"/>
    </row>
    <row r="90" spans="16:16">
      <c r="P90" s="48"/>
    </row>
    <row r="92" spans="16:16">
      <c r="P92" s="48"/>
    </row>
    <row r="93" spans="16:16">
      <c r="P93" s="48"/>
    </row>
    <row r="94" spans="16:16">
      <c r="P94" s="48"/>
    </row>
    <row r="95" spans="16:16">
      <c r="P95" s="48"/>
    </row>
    <row r="96" spans="16:16">
      <c r="P96" s="48"/>
    </row>
    <row r="97" spans="16:16">
      <c r="P97" s="48"/>
    </row>
    <row r="98" spans="16:16">
      <c r="P98" s="48"/>
    </row>
    <row r="100" spans="16:16">
      <c r="P100" s="48"/>
    </row>
    <row r="101" spans="16:16">
      <c r="P101" s="48"/>
    </row>
    <row r="102" spans="16:16">
      <c r="P102" s="48"/>
    </row>
    <row r="103" spans="16:16">
      <c r="P103" s="48"/>
    </row>
    <row r="104" spans="16:16">
      <c r="P104" s="48"/>
    </row>
    <row r="105" spans="16:16">
      <c r="P105" s="48"/>
    </row>
    <row r="106" spans="16:16">
      <c r="P106" s="48"/>
    </row>
    <row r="112" spans="16:16">
      <c r="P112" s="48"/>
    </row>
    <row r="113" spans="16:16">
      <c r="P113" s="48"/>
    </row>
    <row r="114" spans="16:16">
      <c r="P114" s="48"/>
    </row>
    <row r="115" spans="16:16">
      <c r="P115" s="48"/>
    </row>
    <row r="117" spans="16:16">
      <c r="P117" s="48"/>
    </row>
    <row r="118" spans="16:16">
      <c r="P118" s="48"/>
    </row>
    <row r="119" spans="16:16">
      <c r="P119" s="48"/>
    </row>
    <row r="120" spans="16:16">
      <c r="P120" s="48"/>
    </row>
    <row r="121" spans="16:16">
      <c r="P121" s="48"/>
    </row>
    <row r="122" spans="16:16">
      <c r="P122" s="48"/>
    </row>
    <row r="123" spans="16:16">
      <c r="P123" s="48"/>
    </row>
    <row r="125" spans="16:16">
      <c r="P125" s="48"/>
    </row>
    <row r="126" spans="16:16">
      <c r="P126" s="48"/>
    </row>
    <row r="127" spans="16:16">
      <c r="P127" s="48"/>
    </row>
    <row r="128" spans="16:16">
      <c r="P128" s="48"/>
    </row>
    <row r="129" spans="16:16">
      <c r="P129" s="48"/>
    </row>
    <row r="130" spans="16:16">
      <c r="P130" s="48"/>
    </row>
    <row r="131" spans="16:16">
      <c r="P131" s="48"/>
    </row>
  </sheetData>
  <sheetProtection algorithmName="SHA-512" hashValue="br+qww5k1pnnKUQwDWoxY52pifcHHm6NLGOyG/F4I09XxOu6kQVuII2v1h2DKX74DgcI5hyqFNKOHfaUncSfow==" saltValue="+Q3+KDLz7ZaNWsRpBw52jg==" spinCount="100000" sheet="1" objects="1" scenarios="1"/>
  <mergeCells count="2">
    <mergeCell ref="C1:L1"/>
    <mergeCell ref="K3:M3"/>
  </mergeCells>
  <phoneticPr fontId="1"/>
  <printOptions horizontalCentered="1"/>
  <pageMargins left="0.51181102362204722" right="0.51181102362204722" top="0.74803149606299213" bottom="0.55118110236220474" header="0.31496062992125984" footer="0.31496062992125984"/>
  <pageSetup paperSize="9" scale="41"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51"/>
  <sheetViews>
    <sheetView showGridLines="0" view="pageBreakPreview" zoomScaleNormal="100" zoomScaleSheetLayoutView="100" workbookViewId="0"/>
  </sheetViews>
  <sheetFormatPr defaultColWidth="8.625" defaultRowHeight="13.5"/>
  <cols>
    <col min="1" max="2" width="2.625" style="1" customWidth="1"/>
    <col min="3" max="3" width="2.625" style="2" customWidth="1"/>
    <col min="4" max="54" width="2.625" style="1" customWidth="1"/>
    <col min="55" max="16384" width="8.625" style="1"/>
  </cols>
  <sheetData>
    <row r="1" spans="1:31" ht="12.95" customHeight="1">
      <c r="A1" s="1" t="s">
        <v>237</v>
      </c>
    </row>
    <row r="2" spans="1:31" ht="21.95" customHeight="1">
      <c r="V2" s="1" t="str">
        <f>【入力シート】!J18</f>
        <v>令和</v>
      </c>
      <c r="X2" s="1" t="str">
        <f>IF(【入力シート】!L18="","",【入力シート】!L18)</f>
        <v/>
      </c>
      <c r="Y2" s="1" t="s">
        <v>42</v>
      </c>
      <c r="Z2" s="409" t="str">
        <f>IF(【入力シート】!O18="","",【入力シート】!O18)</f>
        <v/>
      </c>
      <c r="AA2" s="409"/>
      <c r="AB2" s="1" t="s">
        <v>9</v>
      </c>
      <c r="AC2" s="409" t="str">
        <f>IF(【入力シート】!S18="","",【入力シート】!O18)</f>
        <v/>
      </c>
      <c r="AD2" s="409"/>
      <c r="AE2" s="1" t="s">
        <v>10</v>
      </c>
    </row>
    <row r="3" spans="1:31" ht="24.95" customHeight="1">
      <c r="A3" s="1" t="s">
        <v>138</v>
      </c>
    </row>
    <row r="4" spans="1:31" ht="18" customHeight="1">
      <c r="L4" s="1" t="s">
        <v>1</v>
      </c>
      <c r="P4" s="362" t="str">
        <f>IF(【入力シート】!J22="","",【入力シート】!J22)</f>
        <v/>
      </c>
      <c r="Q4" s="362"/>
      <c r="R4" s="362"/>
      <c r="S4" s="362"/>
      <c r="T4" s="362"/>
      <c r="U4" s="362"/>
      <c r="V4" s="362"/>
      <c r="W4" s="362"/>
      <c r="X4" s="362"/>
      <c r="Y4" s="362"/>
      <c r="Z4" s="362"/>
      <c r="AA4" s="362"/>
      <c r="AB4" s="362"/>
      <c r="AC4" s="362"/>
      <c r="AD4" s="362"/>
      <c r="AE4" s="362"/>
    </row>
    <row r="5" spans="1:31" ht="3" customHeight="1"/>
    <row r="6" spans="1:31" ht="18" customHeight="1">
      <c r="L6" s="1" t="s">
        <v>2</v>
      </c>
      <c r="P6" s="281" t="str">
        <f>IF(【入力シート】!M24="","",【入力シート】!M24)</f>
        <v/>
      </c>
      <c r="Q6" s="281"/>
      <c r="R6" s="281"/>
      <c r="S6" s="281"/>
      <c r="T6" s="281"/>
      <c r="U6" s="281"/>
      <c r="V6" s="281"/>
      <c r="W6" s="281"/>
      <c r="X6" s="281"/>
      <c r="Y6" s="281"/>
      <c r="Z6" s="281"/>
      <c r="AA6" s="281"/>
      <c r="AB6" s="281"/>
      <c r="AC6" s="281"/>
      <c r="AD6" s="281"/>
      <c r="AE6" s="281"/>
    </row>
    <row r="7" spans="1:31" ht="3" customHeight="1">
      <c r="P7" s="281"/>
      <c r="Q7" s="281"/>
      <c r="R7" s="281"/>
      <c r="S7" s="281"/>
      <c r="T7" s="281"/>
      <c r="U7" s="281"/>
      <c r="V7" s="281"/>
      <c r="W7" s="281"/>
      <c r="X7" s="281"/>
      <c r="Y7" s="281"/>
      <c r="Z7" s="281"/>
      <c r="AA7" s="281"/>
      <c r="AB7" s="281"/>
      <c r="AC7" s="281"/>
      <c r="AD7" s="281"/>
      <c r="AE7" s="281"/>
    </row>
    <row r="8" spans="1:31" ht="18" customHeight="1">
      <c r="P8" s="361"/>
      <c r="Q8" s="361"/>
      <c r="R8" s="361"/>
      <c r="S8" s="361"/>
      <c r="T8" s="361"/>
      <c r="U8" s="361"/>
      <c r="V8" s="361"/>
      <c r="W8" s="361"/>
      <c r="X8" s="361"/>
      <c r="Y8" s="361"/>
      <c r="Z8" s="361"/>
      <c r="AA8" s="361"/>
      <c r="AB8" s="361"/>
      <c r="AC8" s="361"/>
      <c r="AD8" s="361"/>
      <c r="AE8" s="361"/>
    </row>
    <row r="9" spans="1:31" ht="3" customHeight="1"/>
    <row r="10" spans="1:31" ht="18" customHeight="1">
      <c r="L10" s="1" t="s">
        <v>17</v>
      </c>
      <c r="P10" s="362" t="str">
        <f>IF(【入力シート】!J25="","",【入力シート】!J25)</f>
        <v/>
      </c>
      <c r="Q10" s="362"/>
      <c r="R10" s="362"/>
      <c r="S10" s="362"/>
      <c r="T10" s="362"/>
      <c r="U10" s="362"/>
      <c r="V10" s="362"/>
      <c r="W10" s="362"/>
      <c r="X10" s="362"/>
      <c r="Y10" s="362"/>
      <c r="Z10" s="362"/>
      <c r="AA10" s="362"/>
      <c r="AB10" s="362"/>
      <c r="AC10" s="362"/>
      <c r="AD10" s="362"/>
      <c r="AE10" s="362"/>
    </row>
    <row r="11" spans="1:31" ht="3" customHeight="1"/>
    <row r="12" spans="1:31" ht="18" customHeight="1">
      <c r="L12" s="1" t="s">
        <v>18</v>
      </c>
      <c r="P12" s="362" t="str">
        <f>IF(【入力シート】!J26="","",【入力シート】!J26)</f>
        <v/>
      </c>
      <c r="Q12" s="362"/>
      <c r="R12" s="362"/>
      <c r="S12" s="362"/>
      <c r="T12" s="362"/>
      <c r="U12" s="362"/>
      <c r="V12" s="362"/>
      <c r="W12" s="362"/>
      <c r="X12" s="362"/>
      <c r="Y12" s="362"/>
      <c r="Z12" s="362"/>
    </row>
    <row r="14" spans="1:31" ht="18" customHeight="1">
      <c r="B14" s="353" t="str">
        <f>【入力シート】!C1&amp;【入力シート】!D1&amp;"年度品川区障害福祉サービス等居住支援手当事業補助金"</f>
        <v>令和7年度品川区障害福祉サービス等居住支援手当事業補助金</v>
      </c>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row>
    <row r="15" spans="1:31" ht="18" customHeight="1">
      <c r="B15" s="353" t="s">
        <v>238</v>
      </c>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row>
    <row r="16" spans="1:31" ht="6" customHeight="1"/>
    <row r="17" spans="1:31" ht="14.1" customHeight="1">
      <c r="B17" s="281" t="str">
        <f>"　"&amp;【入力シート】!J13&amp;【入力シート】!L13&amp;【入力シート】!N13&amp;【入力シート】!O13&amp;【入力シート】!R13&amp;【入力シート】!S13&amp;【入力シート】!V13&amp;"付"&amp;【入力シート】!J14&amp;【入力シート】!M14&amp;【入力シート】!Q14&amp;"で交付決定を受けた標記補助金について、別紙のとおり関係書類を提出いたします。"</f>
        <v>　令和年月日付品福支発第号で交付決定を受けた標記補助金について、別紙のとおり関係書類を提出いたします。</v>
      </c>
      <c r="C17" s="281"/>
      <c r="D17" s="281"/>
      <c r="E17" s="281"/>
      <c r="F17" s="281"/>
      <c r="G17" s="281"/>
      <c r="H17" s="281"/>
      <c r="I17" s="281"/>
      <c r="J17" s="281"/>
      <c r="K17" s="281"/>
      <c r="L17" s="281"/>
      <c r="M17" s="281"/>
      <c r="N17" s="281"/>
      <c r="O17" s="281"/>
      <c r="P17" s="281"/>
      <c r="Q17" s="281"/>
      <c r="R17" s="281"/>
      <c r="S17" s="281"/>
      <c r="T17" s="281"/>
      <c r="U17" s="281"/>
      <c r="V17" s="281"/>
      <c r="W17" s="281"/>
      <c r="X17" s="281"/>
      <c r="Y17" s="281"/>
      <c r="Z17" s="281"/>
      <c r="AA17" s="281"/>
      <c r="AB17" s="281"/>
      <c r="AC17" s="281"/>
      <c r="AD17" s="281"/>
    </row>
    <row r="18" spans="1:31" ht="14.1" customHeight="1">
      <c r="B18" s="281"/>
      <c r="C18" s="281"/>
      <c r="D18" s="281"/>
      <c r="E18" s="281"/>
      <c r="F18" s="281"/>
      <c r="G18" s="281"/>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row>
    <row r="19" spans="1:31" ht="14.1" customHeight="1">
      <c r="B19" s="281"/>
      <c r="C19" s="281"/>
      <c r="D19" s="281"/>
      <c r="E19" s="281"/>
      <c r="F19" s="281"/>
      <c r="G19" s="281"/>
      <c r="H19" s="281"/>
      <c r="I19" s="281"/>
      <c r="J19" s="281"/>
      <c r="K19" s="281"/>
      <c r="L19" s="281"/>
      <c r="M19" s="281"/>
      <c r="N19" s="281"/>
      <c r="O19" s="281"/>
      <c r="P19" s="281"/>
      <c r="Q19" s="281"/>
      <c r="R19" s="281"/>
      <c r="S19" s="281"/>
      <c r="T19" s="281"/>
      <c r="U19" s="281"/>
      <c r="V19" s="281"/>
      <c r="W19" s="281"/>
      <c r="X19" s="281"/>
      <c r="Y19" s="281"/>
      <c r="Z19" s="281"/>
      <c r="AA19" s="281"/>
      <c r="AB19" s="281"/>
      <c r="AC19" s="281"/>
      <c r="AD19" s="281"/>
    </row>
    <row r="20" spans="1:31" ht="14.1" customHeight="1">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row>
    <row r="21" spans="1:31" s="4" customFormat="1" ht="18" customHeight="1">
      <c r="A21" s="429" t="s">
        <v>106</v>
      </c>
      <c r="B21" s="430"/>
      <c r="C21" s="430"/>
      <c r="D21" s="430"/>
      <c r="E21" s="430"/>
      <c r="F21" s="430"/>
      <c r="G21" s="430"/>
      <c r="H21" s="430"/>
      <c r="I21" s="430"/>
      <c r="J21" s="430"/>
      <c r="K21" s="430"/>
      <c r="L21" s="430"/>
      <c r="M21" s="430"/>
      <c r="N21" s="430"/>
      <c r="O21" s="430"/>
      <c r="P21" s="430"/>
      <c r="Q21" s="430"/>
      <c r="R21" s="430"/>
      <c r="S21" s="430"/>
      <c r="T21" s="430"/>
      <c r="U21" s="430"/>
      <c r="V21" s="430"/>
      <c r="W21" s="430"/>
      <c r="X21" s="430"/>
      <c r="Y21" s="430"/>
      <c r="Z21" s="430"/>
      <c r="AA21" s="430"/>
      <c r="AB21" s="430"/>
      <c r="AC21" s="430"/>
      <c r="AD21" s="430"/>
      <c r="AE21" s="430"/>
    </row>
    <row r="22" spans="1:31" ht="14.1" customHeight="1">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row>
    <row r="23" spans="1:31" ht="18" customHeight="1">
      <c r="B23" s="1" t="s">
        <v>151</v>
      </c>
      <c r="L23" s="428">
        <f>'④【入力】別紙_職員一覧（実績）'!R7</f>
        <v>0</v>
      </c>
      <c r="M23" s="428"/>
      <c r="N23" s="428"/>
      <c r="O23" s="428"/>
      <c r="P23" s="428"/>
      <c r="Q23" s="428"/>
      <c r="R23" s="428"/>
      <c r="S23" s="428"/>
      <c r="T23" s="1" t="s">
        <v>108</v>
      </c>
    </row>
    <row r="25" spans="1:31" ht="18.75" customHeight="1">
      <c r="B25" s="1" t="s">
        <v>203</v>
      </c>
      <c r="L25" s="356" t="str">
        <f>"別紙様式１「"&amp;【入力シート】!C1&amp;【入力シート】!D1&amp;"年度品川区障害福祉サービス等居住支援手当事業補助金交付申請対象職員一覧」のとおり"</f>
        <v>別紙様式１「令和7年度品川区障害福祉サービス等居住支援手当事業補助金交付申請対象職員一覧」のとおり</v>
      </c>
      <c r="M25" s="356"/>
      <c r="N25" s="356"/>
      <c r="O25" s="356"/>
      <c r="P25" s="356"/>
      <c r="Q25" s="356"/>
      <c r="R25" s="356"/>
      <c r="S25" s="356"/>
      <c r="T25" s="356"/>
      <c r="U25" s="356"/>
      <c r="V25" s="356"/>
      <c r="W25" s="356"/>
      <c r="X25" s="356"/>
      <c r="Y25" s="356"/>
      <c r="Z25" s="356"/>
      <c r="AA25" s="356"/>
      <c r="AB25" s="356"/>
      <c r="AC25" s="356"/>
      <c r="AD25" s="356"/>
    </row>
    <row r="26" spans="1:31">
      <c r="L26" s="356"/>
      <c r="M26" s="356"/>
      <c r="N26" s="356"/>
      <c r="O26" s="356"/>
      <c r="P26" s="356"/>
      <c r="Q26" s="356"/>
      <c r="R26" s="356"/>
      <c r="S26" s="356"/>
      <c r="T26" s="356"/>
      <c r="U26" s="356"/>
      <c r="V26" s="356"/>
      <c r="W26" s="356"/>
      <c r="X26" s="356"/>
      <c r="Y26" s="356"/>
      <c r="Z26" s="356"/>
      <c r="AA26" s="356"/>
      <c r="AB26" s="356"/>
      <c r="AC26" s="356"/>
      <c r="AD26" s="356"/>
    </row>
    <row r="27" spans="1:31">
      <c r="L27" s="356"/>
      <c r="M27" s="356"/>
      <c r="N27" s="356"/>
      <c r="O27" s="356"/>
      <c r="P27" s="356"/>
      <c r="Q27" s="356"/>
      <c r="R27" s="356"/>
      <c r="S27" s="356"/>
      <c r="T27" s="356"/>
      <c r="U27" s="356"/>
      <c r="V27" s="356"/>
      <c r="W27" s="356"/>
      <c r="X27" s="356"/>
      <c r="Y27" s="356"/>
      <c r="Z27" s="356"/>
      <c r="AA27" s="356"/>
      <c r="AB27" s="356"/>
      <c r="AC27" s="356"/>
      <c r="AD27" s="356"/>
    </row>
    <row r="28" spans="1:31">
      <c r="B28" s="1" t="s">
        <v>109</v>
      </c>
    </row>
    <row r="30" spans="1:31">
      <c r="C30" s="2" t="s">
        <v>110</v>
      </c>
      <c r="E30" s="281" t="str">
        <f>【入力シート】!C1&amp;【入力シート】!D1&amp;"年度品川区障害福祉サービス等居住支援手当事業補助金実績報告書（本紙）"</f>
        <v>令和7年度品川区障害福祉サービス等居住支援手当事業補助金実績報告書（本紙）</v>
      </c>
      <c r="F30" s="281"/>
      <c r="G30" s="281"/>
      <c r="H30" s="281"/>
      <c r="I30" s="281"/>
      <c r="J30" s="281"/>
      <c r="K30" s="281"/>
      <c r="L30" s="281"/>
      <c r="M30" s="281"/>
      <c r="N30" s="281"/>
      <c r="O30" s="281"/>
      <c r="P30" s="281"/>
      <c r="Q30" s="281"/>
      <c r="R30" s="281"/>
      <c r="S30" s="281"/>
      <c r="T30" s="281"/>
      <c r="U30" s="281"/>
      <c r="V30" s="281"/>
      <c r="W30" s="281"/>
      <c r="X30" s="281"/>
      <c r="Y30" s="281"/>
      <c r="Z30" s="281"/>
      <c r="AA30" s="281"/>
      <c r="AB30" s="281"/>
      <c r="AC30" s="281"/>
      <c r="AD30" s="281"/>
    </row>
    <row r="31" spans="1:31">
      <c r="E31" s="281"/>
      <c r="F31" s="281"/>
      <c r="G31" s="281"/>
      <c r="H31" s="281"/>
      <c r="I31" s="281"/>
      <c r="J31" s="281"/>
      <c r="K31" s="281"/>
      <c r="L31" s="281"/>
      <c r="M31" s="281"/>
      <c r="N31" s="281"/>
      <c r="O31" s="281"/>
      <c r="P31" s="281"/>
      <c r="Q31" s="281"/>
      <c r="R31" s="281"/>
      <c r="S31" s="281"/>
      <c r="T31" s="281"/>
      <c r="U31" s="281"/>
      <c r="V31" s="281"/>
      <c r="W31" s="281"/>
      <c r="X31" s="281"/>
      <c r="Y31" s="281"/>
      <c r="Z31" s="281"/>
      <c r="AA31" s="281"/>
      <c r="AB31" s="281"/>
      <c r="AC31" s="281"/>
      <c r="AD31" s="281"/>
    </row>
    <row r="32" spans="1:31" ht="6" customHeight="1"/>
    <row r="33" spans="3:31">
      <c r="C33" s="2" t="s">
        <v>111</v>
      </c>
      <c r="E33" s="281" t="str">
        <f>【入力シート】!C1&amp;【入力シート】!D1&amp;"年度品川区障害福祉サービス等居住支援手当事業補助金交付申請対象職員一覧（別紙様式１）"</f>
        <v>令和7年度品川区障害福祉サービス等居住支援手当事業補助金交付申請対象職員一覧（別紙様式１）</v>
      </c>
      <c r="F33" s="281"/>
      <c r="G33" s="281"/>
      <c r="H33" s="281"/>
      <c r="I33" s="281"/>
      <c r="J33" s="281"/>
      <c r="K33" s="281"/>
      <c r="L33" s="281"/>
      <c r="M33" s="281"/>
      <c r="N33" s="281"/>
      <c r="O33" s="281"/>
      <c r="P33" s="281"/>
      <c r="Q33" s="281"/>
      <c r="R33" s="281"/>
      <c r="S33" s="281"/>
      <c r="T33" s="281"/>
      <c r="U33" s="281"/>
      <c r="V33" s="281"/>
      <c r="W33" s="281"/>
      <c r="X33" s="281"/>
      <c r="Y33" s="281"/>
      <c r="Z33" s="281"/>
      <c r="AA33" s="281"/>
      <c r="AB33" s="281"/>
      <c r="AC33" s="281"/>
      <c r="AD33" s="281"/>
    </row>
    <row r="34" spans="3:31">
      <c r="E34" s="281"/>
      <c r="F34" s="281"/>
      <c r="G34" s="281"/>
      <c r="H34" s="281"/>
      <c r="I34" s="281"/>
      <c r="J34" s="281"/>
      <c r="K34" s="281"/>
      <c r="L34" s="281"/>
      <c r="M34" s="281"/>
      <c r="N34" s="281"/>
      <c r="O34" s="281"/>
      <c r="P34" s="281"/>
      <c r="Q34" s="281"/>
      <c r="R34" s="281"/>
      <c r="S34" s="281"/>
      <c r="T34" s="281"/>
      <c r="U34" s="281"/>
      <c r="V34" s="281"/>
      <c r="W34" s="281"/>
      <c r="X34" s="281"/>
      <c r="Y34" s="281"/>
      <c r="Z34" s="281"/>
      <c r="AA34" s="281"/>
      <c r="AB34" s="281"/>
      <c r="AC34" s="281"/>
      <c r="AD34" s="281"/>
    </row>
    <row r="35" spans="3:31" ht="6" customHeight="1"/>
    <row r="36" spans="3:31" ht="13.5" customHeight="1">
      <c r="C36" s="2" t="s">
        <v>112</v>
      </c>
      <c r="E36" s="1" t="s">
        <v>266</v>
      </c>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row>
    <row r="37" spans="3:31" ht="6" customHeight="1"/>
    <row r="38" spans="3:31">
      <c r="C38" s="2" t="s">
        <v>113</v>
      </c>
      <c r="E38" s="1" t="s">
        <v>118</v>
      </c>
    </row>
    <row r="47" spans="3:31" ht="14.1" customHeight="1">
      <c r="N47" s="4" t="s">
        <v>272</v>
      </c>
      <c r="Q47" s="4"/>
    </row>
    <row r="48" spans="3:31" ht="18" customHeight="1">
      <c r="M48" s="3"/>
      <c r="N48" s="357" t="s">
        <v>20</v>
      </c>
      <c r="O48" s="358"/>
      <c r="P48" s="358"/>
      <c r="Q48" s="359"/>
      <c r="R48" s="364" t="str">
        <f>IF(【入力シート】!J29="","",【入力シート】!J29)</f>
        <v/>
      </c>
      <c r="S48" s="365"/>
      <c r="T48" s="365"/>
      <c r="U48" s="365"/>
      <c r="V48" s="365"/>
      <c r="W48" s="365"/>
      <c r="X48" s="365"/>
      <c r="Y48" s="365"/>
      <c r="Z48" s="365"/>
      <c r="AA48" s="365"/>
      <c r="AB48" s="365"/>
      <c r="AC48" s="365"/>
      <c r="AD48" s="365"/>
      <c r="AE48" s="366"/>
    </row>
    <row r="49" spans="13:31" ht="18" customHeight="1">
      <c r="M49" s="3"/>
      <c r="N49" s="357" t="s">
        <v>3</v>
      </c>
      <c r="O49" s="358"/>
      <c r="P49" s="358"/>
      <c r="Q49" s="359"/>
      <c r="R49" s="364" t="str">
        <f>IF(【入力シート】!J30="","",【入力シート】!J30)</f>
        <v/>
      </c>
      <c r="S49" s="365"/>
      <c r="T49" s="365"/>
      <c r="U49" s="365"/>
      <c r="V49" s="365"/>
      <c r="W49" s="365"/>
      <c r="X49" s="365"/>
      <c r="Y49" s="365"/>
      <c r="Z49" s="365"/>
      <c r="AA49" s="365"/>
      <c r="AB49" s="365"/>
      <c r="AC49" s="365"/>
      <c r="AD49" s="365"/>
      <c r="AE49" s="366"/>
    </row>
    <row r="50" spans="13:31" ht="18" customHeight="1">
      <c r="M50" s="3"/>
      <c r="N50" s="357" t="s">
        <v>4</v>
      </c>
      <c r="O50" s="358"/>
      <c r="P50" s="358"/>
      <c r="Q50" s="359"/>
      <c r="R50" s="363" t="str">
        <f>IF(【入力シート】!J31="","",【入力シート】!J31)</f>
        <v/>
      </c>
      <c r="S50" s="351"/>
      <c r="T50" s="351"/>
      <c r="U50" s="192" t="s">
        <v>119</v>
      </c>
      <c r="V50" s="351" t="str">
        <f>IF(【入力シート】!P31="","",【入力シート】!P31)</f>
        <v/>
      </c>
      <c r="W50" s="351"/>
      <c r="X50" s="351"/>
      <c r="Y50" s="351"/>
      <c r="Z50" s="192" t="s">
        <v>119</v>
      </c>
      <c r="AA50" s="351" t="str">
        <f>IF(【入力シート】!Y31="","",【入力シート】!Y31)</f>
        <v/>
      </c>
      <c r="AB50" s="351"/>
      <c r="AC50" s="351"/>
      <c r="AD50" s="351"/>
      <c r="AE50" s="352"/>
    </row>
    <row r="51" spans="13:31" ht="18" customHeight="1">
      <c r="M51" s="3"/>
      <c r="N51" s="357" t="s">
        <v>5</v>
      </c>
      <c r="O51" s="358"/>
      <c r="P51" s="358"/>
      <c r="Q51" s="359"/>
      <c r="R51" s="364" t="str">
        <f>IF(【入力シート】!J32="","",【入力シート】!J32)</f>
        <v/>
      </c>
      <c r="S51" s="365"/>
      <c r="T51" s="365"/>
      <c r="U51" s="365"/>
      <c r="V51" s="365"/>
      <c r="W51" s="365"/>
      <c r="X51" s="365"/>
      <c r="Y51" s="365"/>
      <c r="Z51" s="365"/>
      <c r="AA51" s="365"/>
      <c r="AB51" s="365"/>
      <c r="AC51" s="365"/>
      <c r="AD51" s="365"/>
      <c r="AE51" s="366"/>
    </row>
  </sheetData>
  <sheetProtection algorithmName="SHA-512" hashValue="Ox+Np57yBelCKJ2zgqe2Sr7ojFTjggVUoq3aqBw470cppOmiScUyWK1pkp3xxqWg4V1hC7vvkhhz30FUwI02vQ==" saltValue="7x9wZWNiluL6vFoEy1m5Wg==" spinCount="100000" sheet="1" objects="1" scenarios="1"/>
  <mergeCells count="24">
    <mergeCell ref="N51:Q51"/>
    <mergeCell ref="R51:AE51"/>
    <mergeCell ref="N48:Q48"/>
    <mergeCell ref="R48:AE48"/>
    <mergeCell ref="N49:Q49"/>
    <mergeCell ref="R49:AE49"/>
    <mergeCell ref="N50:Q50"/>
    <mergeCell ref="R50:T50"/>
    <mergeCell ref="V50:Y50"/>
    <mergeCell ref="AA50:AE50"/>
    <mergeCell ref="B15:AD15"/>
    <mergeCell ref="L23:S23"/>
    <mergeCell ref="E30:AD31"/>
    <mergeCell ref="E33:AD34"/>
    <mergeCell ref="Z2:AA2"/>
    <mergeCell ref="AC2:AD2"/>
    <mergeCell ref="P4:AE4"/>
    <mergeCell ref="P6:AE8"/>
    <mergeCell ref="P10:AE10"/>
    <mergeCell ref="P12:Z12"/>
    <mergeCell ref="A21:AE21"/>
    <mergeCell ref="B14:AD14"/>
    <mergeCell ref="B17:AD19"/>
    <mergeCell ref="L25:AD27"/>
  </mergeCells>
  <phoneticPr fontId="1"/>
  <printOptions horizontalCentered="1"/>
  <pageMargins left="0.70866141732283472" right="0.70866141732283472" top="0.74803149606299213" bottom="0.74803149606299213" header="0.31496062992125984" footer="0.31496062992125984"/>
  <pageSetup paperSize="9" scale="9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40"/>
  <sheetViews>
    <sheetView showGridLines="0" view="pageBreakPreview" zoomScaleNormal="100" zoomScaleSheetLayoutView="100" workbookViewId="0"/>
  </sheetViews>
  <sheetFormatPr defaultColWidth="8.625" defaultRowHeight="13.5"/>
  <cols>
    <col min="1" max="2" width="2.625" style="1" customWidth="1"/>
    <col min="3" max="3" width="2.625" style="2" customWidth="1"/>
    <col min="4" max="54" width="2.625" style="1" customWidth="1"/>
    <col min="55" max="16384" width="8.625" style="1"/>
  </cols>
  <sheetData>
    <row r="1" spans="1:31" ht="18" customHeight="1">
      <c r="AE1" s="147" t="s">
        <v>261</v>
      </c>
    </row>
    <row r="2" spans="1:31" ht="18" customHeight="1">
      <c r="V2" s="1" t="str">
        <f>【入力シート】!J18</f>
        <v>令和</v>
      </c>
      <c r="X2" s="1" t="str">
        <f>IF(【入力シート】!L18="","",【入力シート】!L18)</f>
        <v/>
      </c>
      <c r="Y2" s="1" t="s">
        <v>42</v>
      </c>
      <c r="Z2" s="409" t="str">
        <f>IF(【入力シート】!O18="","",【入力シート】!O18)</f>
        <v/>
      </c>
      <c r="AA2" s="409"/>
      <c r="AB2" s="1" t="s">
        <v>9</v>
      </c>
      <c r="AC2" s="409" t="str">
        <f>IF(【入力シート】!S18="","",【入力シート】!S18)</f>
        <v/>
      </c>
      <c r="AD2" s="409"/>
      <c r="AE2" s="1" t="s">
        <v>10</v>
      </c>
    </row>
    <row r="3" spans="1:31" ht="24.95" customHeight="1">
      <c r="A3" s="1" t="s">
        <v>138</v>
      </c>
    </row>
    <row r="4" spans="1:31" ht="18" customHeight="1">
      <c r="L4" s="1" t="s">
        <v>1</v>
      </c>
      <c r="P4" s="362" t="str">
        <f>IF(【入力シート】!J22="","",【入力シート】!J22)</f>
        <v/>
      </c>
      <c r="Q4" s="362"/>
      <c r="R4" s="362"/>
      <c r="S4" s="362"/>
      <c r="T4" s="362"/>
      <c r="U4" s="362"/>
      <c r="V4" s="362"/>
      <c r="W4" s="362"/>
      <c r="X4" s="362"/>
      <c r="Y4" s="362"/>
      <c r="Z4" s="362"/>
      <c r="AA4" s="362"/>
      <c r="AB4" s="362"/>
      <c r="AC4" s="362"/>
      <c r="AD4" s="362"/>
      <c r="AE4" s="362"/>
    </row>
    <row r="5" spans="1:31" ht="3" customHeight="1"/>
    <row r="6" spans="1:31" ht="18" customHeight="1">
      <c r="L6" s="1" t="s">
        <v>2</v>
      </c>
      <c r="P6" s="281" t="str">
        <f>IF(【入力シート】!M24="","",【入力シート】!M24)</f>
        <v/>
      </c>
      <c r="Q6" s="281"/>
      <c r="R6" s="281"/>
      <c r="S6" s="281"/>
      <c r="T6" s="281"/>
      <c r="U6" s="281"/>
      <c r="V6" s="281"/>
      <c r="W6" s="281"/>
      <c r="X6" s="281"/>
      <c r="Y6" s="281"/>
      <c r="Z6" s="281"/>
      <c r="AA6" s="281"/>
      <c r="AB6" s="281"/>
      <c r="AC6" s="281"/>
      <c r="AD6" s="281"/>
      <c r="AE6" s="281"/>
    </row>
    <row r="7" spans="1:31" ht="3" customHeight="1">
      <c r="P7" s="281"/>
      <c r="Q7" s="281"/>
      <c r="R7" s="281"/>
      <c r="S7" s="281"/>
      <c r="T7" s="281"/>
      <c r="U7" s="281"/>
      <c r="V7" s="281"/>
      <c r="W7" s="281"/>
      <c r="X7" s="281"/>
      <c r="Y7" s="281"/>
      <c r="Z7" s="281"/>
      <c r="AA7" s="281"/>
      <c r="AB7" s="281"/>
      <c r="AC7" s="281"/>
      <c r="AD7" s="281"/>
      <c r="AE7" s="281"/>
    </row>
    <row r="8" spans="1:31" ht="18" customHeight="1">
      <c r="P8" s="361"/>
      <c r="Q8" s="361"/>
      <c r="R8" s="361"/>
      <c r="S8" s="361"/>
      <c r="T8" s="361"/>
      <c r="U8" s="361"/>
      <c r="V8" s="361"/>
      <c r="W8" s="361"/>
      <c r="X8" s="361"/>
      <c r="Y8" s="361"/>
      <c r="Z8" s="361"/>
      <c r="AA8" s="361"/>
      <c r="AB8" s="361"/>
      <c r="AC8" s="361"/>
      <c r="AD8" s="361"/>
      <c r="AE8" s="361"/>
    </row>
    <row r="9" spans="1:31" ht="3" customHeight="1"/>
    <row r="10" spans="1:31" ht="18" customHeight="1">
      <c r="L10" s="1" t="s">
        <v>17</v>
      </c>
      <c r="P10" s="362" t="str">
        <f>IF(【入力シート】!J25="","",【入力シート】!J25)</f>
        <v/>
      </c>
      <c r="Q10" s="362"/>
      <c r="R10" s="362"/>
      <c r="S10" s="362"/>
      <c r="T10" s="362"/>
      <c r="U10" s="362"/>
      <c r="V10" s="362"/>
      <c r="W10" s="362"/>
      <c r="X10" s="362"/>
      <c r="Y10" s="362"/>
      <c r="Z10" s="362"/>
      <c r="AA10" s="362"/>
      <c r="AB10" s="362"/>
      <c r="AC10" s="362"/>
      <c r="AD10" s="362"/>
      <c r="AE10" s="362"/>
    </row>
    <row r="11" spans="1:31" ht="3" customHeight="1"/>
    <row r="12" spans="1:31" ht="18" customHeight="1">
      <c r="L12" s="1" t="s">
        <v>18</v>
      </c>
      <c r="P12" s="362" t="str">
        <f>IF(【入力シート】!J26="","",【入力シート】!J26)</f>
        <v/>
      </c>
      <c r="Q12" s="362"/>
      <c r="R12" s="362"/>
      <c r="S12" s="362"/>
      <c r="T12" s="362"/>
      <c r="U12" s="362"/>
      <c r="V12" s="362"/>
      <c r="W12" s="362"/>
      <c r="X12" s="362"/>
      <c r="Y12" s="362"/>
      <c r="Z12" s="362"/>
    </row>
    <row r="13" spans="1:31" ht="30" customHeight="1"/>
    <row r="14" spans="1:31" ht="18" customHeight="1">
      <c r="B14" s="353" t="s">
        <v>120</v>
      </c>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row>
    <row r="15" spans="1:31" ht="20.100000000000001" customHeight="1"/>
    <row r="16" spans="1:31" ht="14.1" customHeight="1">
      <c r="B16" s="281" t="str">
        <f>"　"&amp;【入力シート】!C1&amp;【入力シート】!D1&amp;"年度品川区障害福祉サービス等居住支援手当事業補助金について、下記のとおり精算します。"</f>
        <v>　令和7年度品川区障害福祉サービス等居住支援手当事業補助金について、下記のとおり精算します。</v>
      </c>
      <c r="C16" s="281"/>
      <c r="D16" s="281"/>
      <c r="E16" s="281"/>
      <c r="F16" s="281"/>
      <c r="G16" s="281"/>
      <c r="H16" s="281"/>
      <c r="I16" s="281"/>
      <c r="J16" s="281"/>
      <c r="K16" s="281"/>
      <c r="L16" s="281"/>
      <c r="M16" s="281"/>
      <c r="N16" s="281"/>
      <c r="O16" s="281"/>
      <c r="P16" s="281"/>
      <c r="Q16" s="281"/>
      <c r="R16" s="281"/>
      <c r="S16" s="281"/>
      <c r="T16" s="281"/>
      <c r="U16" s="281"/>
      <c r="V16" s="281"/>
      <c r="W16" s="281"/>
      <c r="X16" s="281"/>
      <c r="Y16" s="281"/>
      <c r="Z16" s="281"/>
      <c r="AA16" s="281"/>
      <c r="AB16" s="281"/>
      <c r="AC16" s="281"/>
      <c r="AD16" s="281"/>
    </row>
    <row r="17" spans="2:30" ht="14.1" customHeight="1">
      <c r="B17" s="281"/>
      <c r="C17" s="281"/>
      <c r="D17" s="281"/>
      <c r="E17" s="281"/>
      <c r="F17" s="281"/>
      <c r="G17" s="281"/>
      <c r="H17" s="281"/>
      <c r="I17" s="281"/>
      <c r="J17" s="281"/>
      <c r="K17" s="281"/>
      <c r="L17" s="281"/>
      <c r="M17" s="281"/>
      <c r="N17" s="281"/>
      <c r="O17" s="281"/>
      <c r="P17" s="281"/>
      <c r="Q17" s="281"/>
      <c r="R17" s="281"/>
      <c r="S17" s="281"/>
      <c r="T17" s="281"/>
      <c r="U17" s="281"/>
      <c r="V17" s="281"/>
      <c r="W17" s="281"/>
      <c r="X17" s="281"/>
      <c r="Y17" s="281"/>
      <c r="Z17" s="281"/>
      <c r="AA17" s="281"/>
      <c r="AB17" s="281"/>
      <c r="AC17" s="281"/>
      <c r="AD17" s="281"/>
    </row>
    <row r="18" spans="2:30" ht="14.1" customHeight="1">
      <c r="B18" s="281"/>
      <c r="C18" s="281"/>
      <c r="D18" s="281"/>
      <c r="E18" s="281"/>
      <c r="F18" s="281"/>
      <c r="G18" s="281"/>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row>
    <row r="19" spans="2:30" ht="14.1" customHeight="1">
      <c r="B19" s="33"/>
      <c r="C19" s="33"/>
      <c r="D19" s="3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row>
    <row r="20" spans="2:30" ht="18" customHeight="1">
      <c r="B20" s="1" t="s">
        <v>152</v>
      </c>
      <c r="L20" s="355">
        <f>'④【入力】別紙_職員一覧（実績）'!R8</f>
        <v>0</v>
      </c>
      <c r="M20" s="355"/>
      <c r="N20" s="355"/>
      <c r="O20" s="355"/>
      <c r="P20" s="355"/>
      <c r="Q20" s="355"/>
      <c r="R20" s="355"/>
      <c r="S20" s="355"/>
      <c r="T20" s="1" t="s">
        <v>108</v>
      </c>
    </row>
    <row r="22" spans="2:30" ht="18" customHeight="1">
      <c r="B22" s="1" t="s">
        <v>153</v>
      </c>
      <c r="L22" s="355">
        <f>'④【入力】別紙_職員一覧（実績）'!R7</f>
        <v>0</v>
      </c>
      <c r="M22" s="355"/>
      <c r="N22" s="355"/>
      <c r="O22" s="355"/>
      <c r="P22" s="355"/>
      <c r="Q22" s="355"/>
      <c r="R22" s="355"/>
      <c r="S22" s="355"/>
      <c r="T22" s="1" t="s">
        <v>108</v>
      </c>
    </row>
    <row r="24" spans="2:30" ht="18" customHeight="1">
      <c r="B24" s="1" t="s">
        <v>154</v>
      </c>
      <c r="L24" s="355">
        <f>'④【入力】別紙_職員一覧（実績）'!R9</f>
        <v>0</v>
      </c>
      <c r="M24" s="355"/>
      <c r="N24" s="355"/>
      <c r="O24" s="355"/>
      <c r="P24" s="355"/>
      <c r="Q24" s="355"/>
      <c r="R24" s="355"/>
      <c r="S24" s="355"/>
      <c r="T24" s="1" t="s">
        <v>108</v>
      </c>
    </row>
    <row r="27" spans="2:30">
      <c r="E27" s="281"/>
      <c r="F27" s="281"/>
      <c r="G27" s="281"/>
      <c r="H27" s="281"/>
      <c r="I27" s="281"/>
      <c r="J27" s="281"/>
      <c r="K27" s="281"/>
      <c r="L27" s="281"/>
      <c r="M27" s="281"/>
      <c r="N27" s="281"/>
      <c r="O27" s="281"/>
      <c r="P27" s="281"/>
      <c r="Q27" s="281"/>
      <c r="R27" s="281"/>
      <c r="S27" s="281"/>
      <c r="T27" s="281"/>
      <c r="U27" s="281"/>
      <c r="V27" s="281"/>
      <c r="W27" s="281"/>
      <c r="X27" s="281"/>
      <c r="Y27" s="281"/>
      <c r="Z27" s="281"/>
      <c r="AA27" s="281"/>
      <c r="AB27" s="281"/>
      <c r="AC27" s="281"/>
      <c r="AD27" s="281"/>
    </row>
    <row r="28" spans="2:30">
      <c r="E28" s="281"/>
      <c r="F28" s="281"/>
      <c r="G28" s="281"/>
      <c r="H28" s="281"/>
      <c r="I28" s="281"/>
      <c r="J28" s="281"/>
      <c r="K28" s="281"/>
      <c r="L28" s="281"/>
      <c r="M28" s="281"/>
      <c r="N28" s="281"/>
      <c r="O28" s="281"/>
      <c r="P28" s="281"/>
      <c r="Q28" s="281"/>
      <c r="R28" s="281"/>
      <c r="S28" s="281"/>
      <c r="T28" s="281"/>
      <c r="U28" s="281"/>
      <c r="V28" s="281"/>
      <c r="W28" s="281"/>
      <c r="X28" s="281"/>
      <c r="Y28" s="281"/>
      <c r="Z28" s="281"/>
      <c r="AA28" s="281"/>
      <c r="AB28" s="281"/>
      <c r="AC28" s="281"/>
      <c r="AD28" s="281"/>
    </row>
    <row r="29" spans="2:30" ht="6" customHeight="1"/>
    <row r="30" spans="2:30">
      <c r="E30" s="281"/>
      <c r="F30" s="281"/>
      <c r="G30" s="281"/>
      <c r="H30" s="281"/>
      <c r="I30" s="281"/>
      <c r="J30" s="281"/>
      <c r="K30" s="281"/>
      <c r="L30" s="281"/>
      <c r="M30" s="281"/>
      <c r="N30" s="281"/>
      <c r="O30" s="281"/>
      <c r="P30" s="281"/>
      <c r="Q30" s="281"/>
      <c r="R30" s="281"/>
      <c r="S30" s="281"/>
      <c r="T30" s="281"/>
      <c r="U30" s="281"/>
      <c r="V30" s="281"/>
      <c r="W30" s="281"/>
      <c r="X30" s="281"/>
      <c r="Y30" s="281"/>
      <c r="Z30" s="281"/>
      <c r="AA30" s="281"/>
      <c r="AB30" s="281"/>
      <c r="AC30" s="281"/>
      <c r="AD30" s="281"/>
    </row>
    <row r="31" spans="2:30">
      <c r="E31" s="281"/>
      <c r="F31" s="281"/>
      <c r="G31" s="281"/>
      <c r="H31" s="281"/>
      <c r="I31" s="281"/>
      <c r="J31" s="281"/>
      <c r="K31" s="281"/>
      <c r="L31" s="281"/>
      <c r="M31" s="281"/>
      <c r="N31" s="281"/>
      <c r="O31" s="281"/>
      <c r="P31" s="281"/>
      <c r="Q31" s="281"/>
      <c r="R31" s="281"/>
      <c r="S31" s="281"/>
      <c r="T31" s="281"/>
      <c r="U31" s="281"/>
      <c r="V31" s="281"/>
      <c r="W31" s="281"/>
      <c r="X31" s="281"/>
      <c r="Y31" s="281"/>
      <c r="Z31" s="281"/>
      <c r="AA31" s="281"/>
      <c r="AB31" s="281"/>
      <c r="AC31" s="281"/>
      <c r="AD31" s="281"/>
    </row>
    <row r="32" spans="2:30" ht="6" customHeight="1"/>
    <row r="33" spans="6:30" ht="13.5" customHeight="1">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row>
    <row r="34" spans="6:30" ht="6" customHeight="1"/>
    <row r="36" spans="6:30" ht="14.1" customHeight="1"/>
    <row r="37" spans="6:30" ht="18" customHeight="1"/>
    <row r="38" spans="6:30" ht="18" customHeight="1"/>
    <row r="39" spans="6:30" ht="18" customHeight="1"/>
    <row r="40" spans="6:30" ht="18" customHeight="1"/>
  </sheetData>
  <sheetProtection algorithmName="SHA-512" hashValue="O0EMpRqKPHX8O4PA1CQKpwiXYjkkMor6M00IyxKtOhH+nRXz+BXisTVQHM1gwUqXFesQtLeFTKQ9O0g9RqHlAw==" saltValue="1F4mkIFoUD9b8ndH7isb8g==" spinCount="100000" sheet="1" objects="1" scenarios="1"/>
  <mergeCells count="13">
    <mergeCell ref="Z2:AA2"/>
    <mergeCell ref="AC2:AD2"/>
    <mergeCell ref="P4:AE4"/>
    <mergeCell ref="P6:AE8"/>
    <mergeCell ref="P10:AE10"/>
    <mergeCell ref="E30:AD31"/>
    <mergeCell ref="L22:S22"/>
    <mergeCell ref="L24:S24"/>
    <mergeCell ref="P12:Z12"/>
    <mergeCell ref="B14:AD14"/>
    <mergeCell ref="B16:AD18"/>
    <mergeCell ref="L20:S20"/>
    <mergeCell ref="E27:AD28"/>
  </mergeCells>
  <phoneticPr fontId="1"/>
  <pageMargins left="0.7" right="0.7" top="0.75" bottom="0.75" header="0.3" footer="0.3"/>
  <pageSetup paperSize="9" scale="9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B2:B33"/>
  <sheetViews>
    <sheetView topLeftCell="A28" workbookViewId="0">
      <selection activeCell="H42" sqref="H42"/>
    </sheetView>
  </sheetViews>
  <sheetFormatPr defaultRowHeight="18.75"/>
  <sheetData>
    <row r="2" spans="2:2">
      <c r="B2" t="s">
        <v>274</v>
      </c>
    </row>
    <row r="3" spans="2:2">
      <c r="B3" t="s">
        <v>275</v>
      </c>
    </row>
    <row r="4" spans="2:2">
      <c r="B4" t="s">
        <v>276</v>
      </c>
    </row>
    <row r="5" spans="2:2">
      <c r="B5" t="s">
        <v>277</v>
      </c>
    </row>
    <row r="6" spans="2:2">
      <c r="B6" t="s">
        <v>278</v>
      </c>
    </row>
    <row r="7" spans="2:2">
      <c r="B7" t="s">
        <v>279</v>
      </c>
    </row>
    <row r="8" spans="2:2">
      <c r="B8" t="s">
        <v>280</v>
      </c>
    </row>
    <row r="9" spans="2:2">
      <c r="B9" t="s">
        <v>281</v>
      </c>
    </row>
    <row r="10" spans="2:2">
      <c r="B10" t="s">
        <v>282</v>
      </c>
    </row>
    <row r="11" spans="2:2">
      <c r="B11" t="s">
        <v>283</v>
      </c>
    </row>
    <row r="12" spans="2:2">
      <c r="B12" t="s">
        <v>284</v>
      </c>
    </row>
    <row r="13" spans="2:2">
      <c r="B13" t="s">
        <v>285</v>
      </c>
    </row>
    <row r="14" spans="2:2">
      <c r="B14" t="s">
        <v>286</v>
      </c>
    </row>
    <row r="15" spans="2:2">
      <c r="B15" t="s">
        <v>287</v>
      </c>
    </row>
    <row r="16" spans="2:2">
      <c r="B16" t="s">
        <v>311</v>
      </c>
    </row>
    <row r="17" spans="2:2">
      <c r="B17" t="s">
        <v>299</v>
      </c>
    </row>
    <row r="18" spans="2:2">
      <c r="B18" t="s">
        <v>300</v>
      </c>
    </row>
    <row r="19" spans="2:2">
      <c r="B19" t="s">
        <v>301</v>
      </c>
    </row>
    <row r="20" spans="2:2">
      <c r="B20" t="s">
        <v>302</v>
      </c>
    </row>
    <row r="21" spans="2:2">
      <c r="B21" t="s">
        <v>303</v>
      </c>
    </row>
    <row r="22" spans="2:2">
      <c r="B22" t="s">
        <v>304</v>
      </c>
    </row>
    <row r="23" spans="2:2">
      <c r="B23" t="s">
        <v>305</v>
      </c>
    </row>
    <row r="24" spans="2:2">
      <c r="B24" t="s">
        <v>306</v>
      </c>
    </row>
    <row r="25" spans="2:2">
      <c r="B25" t="s">
        <v>307</v>
      </c>
    </row>
    <row r="26" spans="2:2">
      <c r="B26" t="s">
        <v>308</v>
      </c>
    </row>
    <row r="27" spans="2:2">
      <c r="B27" t="s">
        <v>309</v>
      </c>
    </row>
    <row r="28" spans="2:2">
      <c r="B28" t="s">
        <v>310</v>
      </c>
    </row>
    <row r="29" spans="2:2">
      <c r="B29" t="s">
        <v>312</v>
      </c>
    </row>
    <row r="30" spans="2:2">
      <c r="B30" t="s">
        <v>313</v>
      </c>
    </row>
    <row r="31" spans="2:2">
      <c r="B31" t="s">
        <v>314</v>
      </c>
    </row>
    <row r="32" spans="2:2">
      <c r="B32" t="s">
        <v>316</v>
      </c>
    </row>
    <row r="33" spans="2:2">
      <c r="B33" s="211" t="s">
        <v>315</v>
      </c>
    </row>
  </sheetData>
  <sheetProtection algorithmName="SHA-512" hashValue="fUo2Ajg0BASrubQ2Q6gGHoFxuHfqTP8Au62rRqOv1ELynylLPbu+GrgBZHeG6DDfSewbOF7ok4oBhXnP8ELI2Q==" saltValue="47OG5iNuJyH4OZAjsmv9fw==" spinCount="100000" sheet="1" objects="1" scenarios="1"/>
  <phoneticPr fontId="1"/>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
  <sheetViews>
    <sheetView workbookViewId="0">
      <selection activeCell="F14" sqref="F14"/>
    </sheetView>
  </sheetViews>
  <sheetFormatPr defaultRowHeight="18.75"/>
  <cols>
    <col min="1" max="1" width="11.375" bestFit="1" customWidth="1"/>
    <col min="21" max="21" width="11.375" bestFit="1" customWidth="1"/>
    <col min="24" max="24" width="11.375" bestFit="1" customWidth="1"/>
  </cols>
  <sheetData>
    <row r="1" spans="1:25">
      <c r="A1" t="s">
        <v>183</v>
      </c>
      <c r="B1" t="s">
        <v>167</v>
      </c>
      <c r="C1" t="s">
        <v>168</v>
      </c>
      <c r="D1" t="s">
        <v>14</v>
      </c>
      <c r="E1" t="s">
        <v>169</v>
      </c>
      <c r="F1" t="s">
        <v>170</v>
      </c>
      <c r="G1" t="s">
        <v>171</v>
      </c>
      <c r="H1" t="s">
        <v>172</v>
      </c>
      <c r="I1" t="s">
        <v>173</v>
      </c>
      <c r="J1" t="s">
        <v>174</v>
      </c>
      <c r="K1" t="s">
        <v>175</v>
      </c>
      <c r="L1" t="s">
        <v>176</v>
      </c>
      <c r="M1" t="s">
        <v>177</v>
      </c>
      <c r="N1" t="s">
        <v>178</v>
      </c>
      <c r="O1" t="s">
        <v>179</v>
      </c>
      <c r="P1" t="s">
        <v>180</v>
      </c>
      <c r="Q1" t="s">
        <v>181</v>
      </c>
      <c r="R1" t="s">
        <v>182</v>
      </c>
      <c r="S1" t="s">
        <v>192</v>
      </c>
      <c r="T1" t="s">
        <v>193</v>
      </c>
      <c r="U1" t="s">
        <v>194</v>
      </c>
      <c r="V1" t="s">
        <v>195</v>
      </c>
      <c r="W1" t="s">
        <v>196</v>
      </c>
      <c r="X1" t="s">
        <v>197</v>
      </c>
      <c r="Y1" t="s">
        <v>198</v>
      </c>
    </row>
    <row r="2" spans="1:25">
      <c r="A2" s="42">
        <f>DATE(【入力シート】!L5+2018,【入力シート】!O5,【入力シート】!S5)</f>
        <v>43069</v>
      </c>
      <c r="B2" t="str">
        <f>TEXT(【入力シート】!J21,"000000000000")</f>
        <v>000000000000</v>
      </c>
      <c r="C2">
        <f>【入力シート】!J22</f>
        <v>0</v>
      </c>
      <c r="D2" t="str">
        <f>【入力シート】!M23&amp;"-"&amp;TEXT(【入力シート】!Q23,"0000")</f>
        <v>-0000</v>
      </c>
      <c r="E2">
        <f>【入力シート】!M24</f>
        <v>0</v>
      </c>
      <c r="F2">
        <f>【入力シート】!J25</f>
        <v>0</v>
      </c>
      <c r="G2">
        <f>【入力シート】!J26</f>
        <v>0</v>
      </c>
      <c r="H2">
        <f>【入力シート】!J29</f>
        <v>0</v>
      </c>
      <c r="I2">
        <f>【入力シート】!J30</f>
        <v>0</v>
      </c>
      <c r="J2" t="str">
        <f>【入力シート】!J31&amp;"-"&amp;【入力シート】!P31&amp;"-"&amp;【入力シート】!Y31</f>
        <v>--</v>
      </c>
      <c r="K2">
        <f>【入力シート】!J32</f>
        <v>0</v>
      </c>
      <c r="L2" t="str">
        <f>【入力シート】!J35&amp;【入力シート】!T35</f>
        <v>銀行</v>
      </c>
      <c r="M2" t="str">
        <f>【入力シート】!J36&amp;【入力シート】!T36</f>
        <v>支店</v>
      </c>
      <c r="N2" t="str">
        <f>TEXT(【入力シート】!J37,"0000")</f>
        <v>0000</v>
      </c>
      <c r="O2" t="str">
        <f>TEXT(【入力シート】!J38,"000")</f>
        <v>000</v>
      </c>
      <c r="P2">
        <f>【入力シート】!J39</f>
        <v>0</v>
      </c>
      <c r="Q2" t="str">
        <f>TEXT(【入力シート】!J40,"0000000")</f>
        <v>0000000</v>
      </c>
      <c r="R2">
        <f>【入力シート】!J41</f>
        <v>0</v>
      </c>
      <c r="S2" s="114">
        <f>①【入力】別紙_職員一覧!Q7</f>
        <v>0</v>
      </c>
      <c r="T2">
        <f>【入力シート】!J7</f>
        <v>0</v>
      </c>
      <c r="U2" s="42">
        <f>IF(T2="無","",DATE(【入力シート】!L8+2018,【入力シート】!O8,【入力シート】!S8))</f>
        <v>43069</v>
      </c>
      <c r="V2">
        <f>IF(T2="無","",IF(【入力シート】!J10=【入力シート】!AK12,【入力シート】!J11,【入力シート】!J10))</f>
        <v>0</v>
      </c>
      <c r="W2" s="114">
        <f>IF(T2="無","",'②【入力】別紙_職員一覧（変更）'!Q7)</f>
        <v>0</v>
      </c>
      <c r="X2" s="42" t="e">
        <f>DATE(【入力シート】!#REF!+2018,【入力シート】!#REF!,【入力シート】!#REF!)</f>
        <v>#REF!</v>
      </c>
      <c r="Y2" s="114">
        <f>'④【入力】別紙_職員一覧（実績）'!R9</f>
        <v>0</v>
      </c>
    </row>
  </sheetData>
  <sheetProtection password="8D69" sheet="1" objects="1" scenarios="1"/>
  <phoneticPr fontId="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5"/>
  </sheetPr>
  <dimension ref="B2:B33"/>
  <sheetViews>
    <sheetView workbookViewId="0">
      <selection activeCell="D9" sqref="D9"/>
    </sheetView>
  </sheetViews>
  <sheetFormatPr defaultRowHeight="18.75"/>
  <sheetData>
    <row r="2" spans="2:2">
      <c r="B2" t="s">
        <v>274</v>
      </c>
    </row>
    <row r="3" spans="2:2">
      <c r="B3" t="s">
        <v>275</v>
      </c>
    </row>
    <row r="4" spans="2:2">
      <c r="B4" t="s">
        <v>276</v>
      </c>
    </row>
    <row r="5" spans="2:2">
      <c r="B5" t="s">
        <v>277</v>
      </c>
    </row>
    <row r="6" spans="2:2">
      <c r="B6" t="s">
        <v>278</v>
      </c>
    </row>
    <row r="7" spans="2:2">
      <c r="B7" t="s">
        <v>279</v>
      </c>
    </row>
    <row r="8" spans="2:2">
      <c r="B8" t="s">
        <v>280</v>
      </c>
    </row>
    <row r="9" spans="2:2">
      <c r="B9" t="s">
        <v>281</v>
      </c>
    </row>
    <row r="10" spans="2:2">
      <c r="B10" t="s">
        <v>282</v>
      </c>
    </row>
    <row r="11" spans="2:2">
      <c r="B11" t="s">
        <v>283</v>
      </c>
    </row>
    <row r="12" spans="2:2">
      <c r="B12" t="s">
        <v>284</v>
      </c>
    </row>
    <row r="13" spans="2:2">
      <c r="B13" t="s">
        <v>285</v>
      </c>
    </row>
    <row r="14" spans="2:2">
      <c r="B14" t="s">
        <v>286</v>
      </c>
    </row>
    <row r="15" spans="2:2">
      <c r="B15" t="s">
        <v>287</v>
      </c>
    </row>
    <row r="16" spans="2:2">
      <c r="B16" t="s">
        <v>311</v>
      </c>
    </row>
    <row r="17" spans="2:2">
      <c r="B17" t="s">
        <v>299</v>
      </c>
    </row>
    <row r="18" spans="2:2">
      <c r="B18" t="s">
        <v>300</v>
      </c>
    </row>
    <row r="19" spans="2:2">
      <c r="B19" t="s">
        <v>301</v>
      </c>
    </row>
    <row r="20" spans="2:2">
      <c r="B20" t="s">
        <v>302</v>
      </c>
    </row>
    <row r="21" spans="2:2">
      <c r="B21" t="s">
        <v>303</v>
      </c>
    </row>
    <row r="22" spans="2:2">
      <c r="B22" t="s">
        <v>304</v>
      </c>
    </row>
    <row r="23" spans="2:2">
      <c r="B23" t="s">
        <v>305</v>
      </c>
    </row>
    <row r="24" spans="2:2">
      <c r="B24" t="s">
        <v>306</v>
      </c>
    </row>
    <row r="25" spans="2:2">
      <c r="B25" t="s">
        <v>307</v>
      </c>
    </row>
    <row r="26" spans="2:2">
      <c r="B26" t="s">
        <v>308</v>
      </c>
    </row>
    <row r="27" spans="2:2">
      <c r="B27" t="s">
        <v>309</v>
      </c>
    </row>
    <row r="28" spans="2:2">
      <c r="B28" t="s">
        <v>310</v>
      </c>
    </row>
    <row r="29" spans="2:2">
      <c r="B29" t="s">
        <v>312</v>
      </c>
    </row>
    <row r="30" spans="2:2">
      <c r="B30" t="s">
        <v>313</v>
      </c>
    </row>
    <row r="31" spans="2:2">
      <c r="B31" t="s">
        <v>314</v>
      </c>
    </row>
    <row r="32" spans="2:2">
      <c r="B32" t="s">
        <v>316</v>
      </c>
    </row>
    <row r="33" spans="2:2">
      <c r="B33" s="211" t="s">
        <v>315</v>
      </c>
    </row>
  </sheetData>
  <sheetProtection algorithmName="SHA-512" hashValue="fUo2Ajg0BASrubQ2Q6gGHoFxuHfqTP8Au62rRqOv1ELynylLPbu+GrgBZHeG6DDfSewbOF7ok4oBhXnP8ELI2Q==" saltValue="47OG5iNuJyH4OZAjsmv9fw==" spinCount="100000" sheet="1" objects="1" scenarios="1"/>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27BB814BBA23345A8FB4E364ECD38D5" ma:contentTypeVersion="10" ma:contentTypeDescription="新しいドキュメントを作成します。" ma:contentTypeScope="" ma:versionID="b182a6df8ca25060802c9f3c125342e0">
  <xsd:schema xmlns:xsd="http://www.w3.org/2001/XMLSchema" xmlns:xs="http://www.w3.org/2001/XMLSchema" xmlns:p="http://schemas.microsoft.com/office/2006/metadata/properties" xmlns:ns2="a36ff368-d5c4-4adb-b2bb-01006299e99a" xmlns:ns3="8215c9fb-2f00-4f47-b3ec-7ccb062ff5b5" targetNamespace="http://schemas.microsoft.com/office/2006/metadata/properties" ma:root="true" ma:fieldsID="ee24eddf6b629279cc7dc55129301f56" ns2:_="" ns3:_="">
    <xsd:import namespace="a36ff368-d5c4-4adb-b2bb-01006299e99a"/>
    <xsd:import namespace="8215c9fb-2f00-4f47-b3ec-7ccb062ff5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6ff368-d5c4-4adb-b2bb-01006299e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15c9fb-2f00-4f47-b3ec-7ccb062ff5b5"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5126CA-7DF9-4197-8C35-28B18C9DC7FB}">
  <ds:schemaRefs>
    <ds:schemaRef ds:uri="http://schemas.microsoft.com/office/2006/documentManagement/types"/>
    <ds:schemaRef ds:uri="http://schemas.microsoft.com/office/2006/metadata/properties"/>
    <ds:schemaRef ds:uri="http://purl.org/dc/elements/1.1/"/>
    <ds:schemaRef ds:uri="http://purl.org/dc/terms/"/>
    <ds:schemaRef ds:uri="http://schemas.openxmlformats.org/package/2006/metadata/core-properties"/>
    <ds:schemaRef ds:uri="a36ff368-d5c4-4adb-b2bb-01006299e99a"/>
    <ds:schemaRef ds:uri="http://purl.org/dc/dcmitype/"/>
    <ds:schemaRef ds:uri="http://schemas.microsoft.com/office/infopath/2007/PartnerControls"/>
    <ds:schemaRef ds:uri="8215c9fb-2f00-4f47-b3ec-7ccb062ff5b5"/>
    <ds:schemaRef ds:uri="http://www.w3.org/XML/1998/namespace"/>
  </ds:schemaRefs>
</ds:datastoreItem>
</file>

<file path=customXml/itemProps2.xml><?xml version="1.0" encoding="utf-8"?>
<ds:datastoreItem xmlns:ds="http://schemas.openxmlformats.org/officeDocument/2006/customXml" ds:itemID="{BC46B5DC-0B82-4EDE-9E30-EAD72CA520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6ff368-d5c4-4adb-b2bb-01006299e99a"/>
    <ds:schemaRef ds:uri="8215c9fb-2f00-4f47-b3ec-7ccb062ff5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2FCFA4-7476-4A9E-9C1E-56BC77DF6259}">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20</vt:i4>
      </vt:variant>
      <vt:variant>
        <vt:lpstr>名前付き一覧</vt:lpstr>
      </vt:variant>
      <vt:variant>
        <vt:i4>17</vt:i4>
      </vt:variant>
    </vt:vector>
  </HeadingPairs>
  <TitlesOfParts>
    <vt:vector baseType="lpstr" size="37">
      <vt:lpstr>シート一覧</vt:lpstr>
      <vt:lpstr>【入力シート】</vt:lpstr>
      <vt:lpstr>①【入力】就業規則等一覧</vt:lpstr>
      <vt:lpstr>①【入力】別紙_職員一覧</vt:lpstr>
      <vt:lpstr>①事業所別一覧</vt:lpstr>
      <vt:lpstr>①【入力】提出内容確認書</vt:lpstr>
      <vt:lpstr>①第１号様式_交付申請書</vt:lpstr>
      <vt:lpstr>②【入力】就業規則等一覧（変更）</vt:lpstr>
      <vt:lpstr>②【入力】別紙_職員一覧（変更）</vt:lpstr>
      <vt:lpstr>②事業所別一覧 (変更)</vt:lpstr>
      <vt:lpstr>②【入力】提出内容確認書（変更）</vt:lpstr>
      <vt:lpstr>②第３号様式_変更交付申請書</vt:lpstr>
      <vt:lpstr>③第５号様式_請求書</vt:lpstr>
      <vt:lpstr>④【入力】別紙_職員一覧（実績）</vt:lpstr>
      <vt:lpstr>④事業所別一覧 (実績)</vt:lpstr>
      <vt:lpstr>④第６号様式_実績報告書</vt:lpstr>
      <vt:lpstr>④精算書</vt:lpstr>
      <vt:lpstr>リスト </vt:lpstr>
      <vt:lpstr>【集計シート】</vt:lpstr>
      <vt:lpstr>リスト</vt:lpstr>
      <vt:lpstr>【入力シート】!Print_Area</vt:lpstr>
      <vt:lpstr>①【入力】就業規則等一覧!Print_Area</vt:lpstr>
      <vt:lpstr>①【入力】提出内容確認書!Print_Area</vt:lpstr>
      <vt:lpstr>①【入力】別紙_職員一覧!Print_Area</vt:lpstr>
      <vt:lpstr>①事業所別一覧!Print_Area</vt:lpstr>
      <vt:lpstr>'②【入力】就業規則等一覧（変更）'!Print_Area</vt:lpstr>
      <vt:lpstr>'②【入力】提出内容確認書（変更）'!Print_Area</vt:lpstr>
      <vt:lpstr>'②【入力】別紙_職員一覧（変更）'!Print_Area</vt:lpstr>
      <vt:lpstr>'②事業所別一覧 (変更)'!Print_Area</vt:lpstr>
      <vt:lpstr>②第３号様式_変更交付申請書!Print_Area</vt:lpstr>
      <vt:lpstr>③第５号様式_請求書!Print_Area</vt:lpstr>
      <vt:lpstr>'④【入力】別紙_職員一覧（実績）'!Print_Area</vt:lpstr>
      <vt:lpstr>'④事業所別一覧 (実績)'!Print_Area</vt:lpstr>
      <vt:lpstr>④第６号様式_実績報告書!Print_Area</vt:lpstr>
      <vt:lpstr>①【入力】別紙_職員一覧!Print_Titles</vt:lpstr>
      <vt:lpstr>'②【入力】別紙_職員一覧（変更）'!Print_Titles</vt:lpstr>
      <vt:lpstr>'④【入力】別紙_職員一覧（実績）'!Print_Titles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2025-09-08T08:23:20Z</cp:lastPrinted>
  <dcterms:created xsi:type="dcterms:W3CDTF">2024-05-16T03:19:57Z</dcterms:created>
  <dcterms:modified xsi:type="dcterms:W3CDTF">2025-09-25T01:39:46Z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0x010100227BB814BBA23345A8FB4E364ECD38D5</vt:lpwstr>
  </property>
  <property fmtid="{D5CDD505-2E9C-101B-9397-08002B2CF9AE}" pid="3" name="MediaServiceImageTags">
    <vt:lpwstr/>
  </property>
</Properties>
</file>