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20520" windowHeight="3900" activeTab="0"/>
  </bookViews>
  <sheets>
    <sheet name="介護保険特別会計予算額（当初）" sheetId="1" r:id="rId1"/>
  </sheets>
  <definedNames>
    <definedName name="_xlnm.Print_Area" localSheetId="0">'介護保険特別会計予算額（当初）'!$A$1:$T$70</definedName>
  </definedNames>
  <calcPr fullCalcOnLoad="1" fullPrecision="0"/>
</workbook>
</file>

<file path=xl/sharedStrings.xml><?xml version="1.0" encoding="utf-8"?>
<sst xmlns="http://schemas.openxmlformats.org/spreadsheetml/2006/main" count="84" uniqueCount="73">
  <si>
    <t>科目</t>
  </si>
  <si>
    <t>構成比</t>
  </si>
  <si>
    <t>国庫負担金</t>
  </si>
  <si>
    <t>国庫補助金</t>
  </si>
  <si>
    <t>都支出金</t>
  </si>
  <si>
    <t>繰入金</t>
  </si>
  <si>
    <t xml:space="preserve"> 増･減(Δ)</t>
  </si>
  <si>
    <t>前　年　度</t>
  </si>
  <si>
    <t>財産運用収入</t>
  </si>
  <si>
    <t>支払基金交付金</t>
  </si>
  <si>
    <t>都負担金</t>
  </si>
  <si>
    <t>財産収入</t>
  </si>
  <si>
    <t>一般会計繰入金</t>
  </si>
  <si>
    <t>対前年度</t>
  </si>
  <si>
    <t>（単位　 千円）</t>
  </si>
  <si>
    <t>歳  　　　出</t>
  </si>
  <si>
    <t>特別給付費</t>
  </si>
  <si>
    <t>予　算　額</t>
  </si>
  <si>
    <t>基金繰入金</t>
  </si>
  <si>
    <t>都補助金</t>
  </si>
  <si>
    <t>介護予防サービス等諸費</t>
  </si>
  <si>
    <t>地域支援事業費</t>
  </si>
  <si>
    <t>介護保険制度推進委員会費</t>
  </si>
  <si>
    <t>包括的支援事業・任意事業費</t>
  </si>
  <si>
    <t>特定入所者介護サービス等費</t>
  </si>
  <si>
    <t>科目</t>
  </si>
  <si>
    <t>予　　算　　額</t>
  </si>
  <si>
    <t>構成比</t>
  </si>
  <si>
    <t>前年度当初予算額</t>
  </si>
  <si>
    <t>対前年度増・減</t>
  </si>
  <si>
    <t>‰</t>
  </si>
  <si>
    <t>（Δ）</t>
  </si>
  <si>
    <t>繰越金</t>
  </si>
  <si>
    <t>諸収入</t>
  </si>
  <si>
    <t>.</t>
  </si>
  <si>
    <t>本年度の財源</t>
  </si>
  <si>
    <t>当初予算額</t>
  </si>
  <si>
    <t>特定財源</t>
  </si>
  <si>
    <t>一般財源</t>
  </si>
  <si>
    <t>‰</t>
  </si>
  <si>
    <t>総務管理費</t>
  </si>
  <si>
    <t>徴収費</t>
  </si>
  <si>
    <t>介護認定審査会費</t>
  </si>
  <si>
    <t>趣旨普及費</t>
  </si>
  <si>
    <t>保険給付費</t>
  </si>
  <si>
    <t>その他諸費</t>
  </si>
  <si>
    <t>高額介護サービス等費</t>
  </si>
  <si>
    <t>介 　 護　  保 　 険 　 特　 別  　会　  計</t>
  </si>
  <si>
    <t>特別会計歳入歳出予算額（当初）</t>
  </si>
  <si>
    <t>歳　　　　入</t>
  </si>
  <si>
    <t>（単位 　千円）</t>
  </si>
  <si>
    <t>総額</t>
  </si>
  <si>
    <t>保険料</t>
  </si>
  <si>
    <t>介護保険料</t>
  </si>
  <si>
    <t>使用料及び手数料</t>
  </si>
  <si>
    <t>手数料</t>
  </si>
  <si>
    <t>国庫支出金</t>
  </si>
  <si>
    <t>雑入</t>
  </si>
  <si>
    <t>延滞金，加算金及び過料</t>
  </si>
  <si>
    <t>居宅介護サービス等諸費</t>
  </si>
  <si>
    <t>施設介護サービス費</t>
  </si>
  <si>
    <t>総務費</t>
  </si>
  <si>
    <t>地域密着型サービス事業者指定等事務費</t>
  </si>
  <si>
    <t>注）　構成比については四捨五入処理の関係上、全体とその内訳の合計が一致しない場合がある。</t>
  </si>
  <si>
    <t>資料：企画部財政課</t>
  </si>
  <si>
    <t>介護予防・生活支援サービス事業費</t>
  </si>
  <si>
    <t>一般介護予防事業費</t>
  </si>
  <si>
    <t>基金積立金</t>
  </si>
  <si>
    <t>諸支出金</t>
  </si>
  <si>
    <t>償還金及び還付加算金</t>
  </si>
  <si>
    <t>予備費</t>
  </si>
  <si>
    <t>その他諸費</t>
  </si>
  <si>
    <t>（ 平 成 30 [2018] 年 度 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</si>
</sst>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\ 000\ 000"/>
    <numFmt numFmtId="198" formatCode="0\ 00\ 00"/>
    <numFmt numFmtId="199" formatCode="0.000_);[Red]\(0.000\)"/>
  </numFmts>
  <fonts count="5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Century"/>
      <family val="1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color indexed="10"/>
      <name val="ＭＳ Ｐ明朝"/>
      <family val="1"/>
    </font>
    <font>
      <sz val="10.5"/>
      <color indexed="10"/>
      <name val="ＭＳ Ｐ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184" fontId="13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182" fontId="13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NumberFormat="1" applyFont="1" applyFill="1" applyBorder="1" applyAlignment="1">
      <alignment vertical="top"/>
    </xf>
    <xf numFmtId="0" fontId="4" fillId="0" borderId="20" xfId="0" applyNumberFormat="1" applyFont="1" applyFill="1" applyBorder="1" applyAlignment="1">
      <alignment vertical="top"/>
    </xf>
    <xf numFmtId="184" fontId="13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22" fillId="0" borderId="0" xfId="0" applyFont="1" applyFill="1" applyAlignment="1">
      <alignment horizontal="distributed" vertical="center" shrinkToFit="1"/>
    </xf>
    <xf numFmtId="0" fontId="20" fillId="0" borderId="0" xfId="0" applyFont="1" applyFill="1" applyAlignment="1">
      <alignment horizontal="distributed" vertical="center"/>
    </xf>
    <xf numFmtId="0" fontId="4" fillId="0" borderId="21" xfId="0" applyNumberFormat="1" applyFont="1" applyFill="1" applyBorder="1" applyAlignment="1">
      <alignment vertical="top"/>
    </xf>
    <xf numFmtId="190" fontId="12" fillId="0" borderId="0" xfId="0" applyNumberFormat="1" applyFont="1" applyFill="1" applyBorder="1" applyAlignment="1">
      <alignment horizontal="right" vertical="center"/>
    </xf>
    <xf numFmtId="190" fontId="12" fillId="0" borderId="22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2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93" fontId="13" fillId="0" borderId="0" xfId="49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84" fontId="12" fillId="0" borderId="25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20" fillId="0" borderId="18" xfId="0" applyNumberFormat="1" applyFont="1" applyFill="1" applyBorder="1" applyAlignment="1">
      <alignment horizontal="right"/>
    </xf>
    <xf numFmtId="184" fontId="11" fillId="0" borderId="25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distributed" vertical="center"/>
    </xf>
    <xf numFmtId="190" fontId="13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190" fontId="11" fillId="0" borderId="18" xfId="0" applyNumberFormat="1" applyFont="1" applyFill="1" applyBorder="1" applyAlignment="1">
      <alignment horizontal="right" vertical="center"/>
    </xf>
    <xf numFmtId="190" fontId="11" fillId="0" borderId="27" xfId="0" applyNumberFormat="1" applyFont="1" applyFill="1" applyBorder="1" applyAlignment="1">
      <alignment horizontal="right" vertical="center"/>
    </xf>
    <xf numFmtId="184" fontId="11" fillId="0" borderId="18" xfId="0" applyNumberFormat="1" applyFont="1" applyFill="1" applyBorder="1" applyAlignment="1">
      <alignment horizontal="right" vertical="center"/>
    </xf>
    <xf numFmtId="182" fontId="11" fillId="0" borderId="18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84" fontId="13" fillId="0" borderId="22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32" xfId="0" applyNumberFormat="1" applyFont="1" applyFill="1" applyBorder="1" applyAlignment="1">
      <alignment horizontal="distributed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Alignment="1">
      <alignment horizontal="right"/>
    </xf>
    <xf numFmtId="0" fontId="4" fillId="0" borderId="32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right" vertical="center"/>
    </xf>
    <xf numFmtId="190" fontId="13" fillId="0" borderId="22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84" fontId="13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184" fontId="11" fillId="0" borderId="20" xfId="0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72"/>
  <sheetViews>
    <sheetView showGridLines="0" tabSelected="1" zoomScaleSheetLayoutView="100" zoomScalePageLayoutView="0" workbookViewId="0" topLeftCell="A1">
      <selection activeCell="V63" sqref="V62:V63"/>
    </sheetView>
  </sheetViews>
  <sheetFormatPr defaultColWidth="9.875" defaultRowHeight="12.75"/>
  <cols>
    <col min="1" max="1" width="1.37890625" style="12" customWidth="1"/>
    <col min="2" max="2" width="1.625" style="12" customWidth="1"/>
    <col min="3" max="3" width="1.37890625" style="12" customWidth="1"/>
    <col min="4" max="4" width="34.125" style="11" customWidth="1"/>
    <col min="5" max="5" width="0.74609375" style="39" customWidth="1"/>
    <col min="6" max="6" width="10.625" style="11" bestFit="1" customWidth="1"/>
    <col min="7" max="7" width="3.625" style="11" customWidth="1"/>
    <col min="8" max="8" width="3.375" style="11" customWidth="1"/>
    <col min="9" max="9" width="5.75390625" style="11" customWidth="1"/>
    <col min="10" max="10" width="5.25390625" style="11" customWidth="1"/>
    <col min="11" max="11" width="1.625" style="11" hidden="1" customWidth="1"/>
    <col min="12" max="12" width="7.375" style="11" customWidth="1"/>
    <col min="13" max="13" width="2.625" style="12" customWidth="1"/>
    <col min="14" max="14" width="7.75390625" style="11" customWidth="1"/>
    <col min="15" max="15" width="3.00390625" style="11" customWidth="1"/>
    <col min="16" max="16" width="2.00390625" style="11" customWidth="1"/>
    <col min="17" max="17" width="4.625" style="11" customWidth="1"/>
    <col min="18" max="18" width="2.75390625" style="11" customWidth="1"/>
    <col min="19" max="19" width="0.2421875" style="11" customWidth="1"/>
    <col min="20" max="20" width="6.25390625" style="11" customWidth="1"/>
    <col min="21" max="21" width="9.875" style="12" customWidth="1"/>
    <col min="22" max="22" width="11.00390625" style="12" bestFit="1" customWidth="1"/>
    <col min="23" max="16384" width="9.875" style="12" customWidth="1"/>
  </cols>
  <sheetData>
    <row r="1" spans="1:5" ht="6.75" customHeight="1">
      <c r="A1" s="10"/>
      <c r="D1" s="12"/>
      <c r="E1" s="13"/>
    </row>
    <row r="2" spans="1:20" ht="15" customHeight="1" thickBot="1">
      <c r="A2" s="18"/>
      <c r="B2" s="18"/>
      <c r="C2" s="18"/>
      <c r="D2" s="18"/>
      <c r="E2" s="18"/>
      <c r="F2" s="105" t="s">
        <v>48</v>
      </c>
      <c r="G2" s="105"/>
      <c r="H2" s="105"/>
      <c r="I2" s="105"/>
      <c r="J2" s="105"/>
      <c r="K2" s="105"/>
      <c r="L2" s="105"/>
      <c r="M2" s="18"/>
      <c r="N2" s="18"/>
      <c r="O2" s="18"/>
      <c r="P2" s="18"/>
      <c r="Q2" s="18"/>
      <c r="R2" s="18"/>
      <c r="S2" s="18"/>
      <c r="T2" s="18"/>
    </row>
    <row r="3" spans="1:20" ht="13.5" customHeight="1" thickTop="1">
      <c r="A3" s="19"/>
      <c r="B3" s="19"/>
      <c r="C3" s="19"/>
      <c r="D3" s="19"/>
      <c r="E3" s="19"/>
      <c r="F3" s="106" t="s">
        <v>72</v>
      </c>
      <c r="G3" s="106"/>
      <c r="H3" s="106"/>
      <c r="I3" s="106"/>
      <c r="J3" s="106"/>
      <c r="K3" s="106"/>
      <c r="L3" s="106"/>
      <c r="M3" s="19"/>
      <c r="N3" s="19"/>
      <c r="O3" s="19"/>
      <c r="P3" s="19"/>
      <c r="Q3" s="19"/>
      <c r="R3" s="19"/>
      <c r="S3" s="19"/>
      <c r="T3" s="19"/>
    </row>
    <row r="4" spans="1:20" ht="13.5">
      <c r="A4" s="20"/>
      <c r="B4" s="20"/>
      <c r="C4" s="20"/>
      <c r="D4" s="31"/>
      <c r="E4" s="31"/>
      <c r="F4" s="107" t="s">
        <v>47</v>
      </c>
      <c r="G4" s="107"/>
      <c r="H4" s="107"/>
      <c r="I4" s="107"/>
      <c r="J4" s="107"/>
      <c r="K4" s="107"/>
      <c r="L4" s="107"/>
      <c r="M4" s="31"/>
      <c r="N4" s="31"/>
      <c r="O4" s="31"/>
      <c r="P4" s="31"/>
      <c r="Q4" s="31"/>
      <c r="R4" s="31"/>
      <c r="S4" s="31"/>
      <c r="T4" s="31"/>
    </row>
    <row r="5" spans="3:20" ht="14.25" customHeight="1" thickBot="1">
      <c r="C5" s="40" t="s">
        <v>49</v>
      </c>
      <c r="E5" s="21"/>
      <c r="N5" s="12"/>
      <c r="P5" s="97" t="s">
        <v>50</v>
      </c>
      <c r="Q5" s="97"/>
      <c r="R5" s="97"/>
      <c r="S5" s="97"/>
      <c r="T5" s="97"/>
    </row>
    <row r="6" spans="1:42" ht="13.5" thickTop="1">
      <c r="A6" s="42"/>
      <c r="B6" s="91" t="s">
        <v>25</v>
      </c>
      <c r="C6" s="91"/>
      <c r="D6" s="91"/>
      <c r="E6" s="22"/>
      <c r="F6" s="89" t="s">
        <v>26</v>
      </c>
      <c r="G6" s="86"/>
      <c r="H6" s="86" t="s">
        <v>27</v>
      </c>
      <c r="I6" s="86"/>
      <c r="J6" s="86" t="s">
        <v>28</v>
      </c>
      <c r="K6" s="86"/>
      <c r="L6" s="86"/>
      <c r="M6" s="86"/>
      <c r="N6" s="86" t="s">
        <v>27</v>
      </c>
      <c r="O6" s="86"/>
      <c r="P6" s="67" t="s">
        <v>29</v>
      </c>
      <c r="Q6" s="67"/>
      <c r="R6" s="67"/>
      <c r="S6" s="67"/>
      <c r="T6" s="68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ht="12.75">
      <c r="A7" s="43"/>
      <c r="B7" s="92"/>
      <c r="C7" s="92"/>
      <c r="D7" s="92"/>
      <c r="E7" s="24"/>
      <c r="F7" s="94"/>
      <c r="G7" s="87"/>
      <c r="H7" s="87"/>
      <c r="I7" s="87"/>
      <c r="J7" s="87"/>
      <c r="K7" s="87"/>
      <c r="L7" s="87"/>
      <c r="M7" s="87"/>
      <c r="N7" s="87"/>
      <c r="O7" s="87"/>
      <c r="P7" s="98" t="s">
        <v>31</v>
      </c>
      <c r="Q7" s="98"/>
      <c r="R7" s="98"/>
      <c r="S7" s="98"/>
      <c r="T7" s="99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ht="12" customHeight="1">
      <c r="A8" s="44"/>
      <c r="B8" s="7"/>
      <c r="C8" s="7"/>
      <c r="D8" s="25"/>
      <c r="E8" s="26"/>
      <c r="F8" s="13"/>
      <c r="G8" s="25"/>
      <c r="H8" s="28"/>
      <c r="I8" s="29" t="s">
        <v>30</v>
      </c>
      <c r="J8" s="25"/>
      <c r="K8" s="25"/>
      <c r="L8" s="25"/>
      <c r="M8" s="7"/>
      <c r="N8" s="25"/>
      <c r="O8" s="30" t="s">
        <v>30</v>
      </c>
      <c r="P8" s="28"/>
      <c r="Q8" s="28"/>
      <c r="R8" s="28"/>
      <c r="S8" s="28"/>
      <c r="T8" s="109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ht="15" customHeight="1">
      <c r="A9" s="44"/>
      <c r="B9" s="95" t="s">
        <v>51</v>
      </c>
      <c r="C9" s="95"/>
      <c r="D9" s="95"/>
      <c r="E9" s="3"/>
      <c r="F9" s="102">
        <f>SUM(F10,F12,F14,F17,F19,F22,F24,F27,F29)</f>
        <v>24475749</v>
      </c>
      <c r="G9" s="78"/>
      <c r="H9" s="101">
        <f aca="true" t="shared" si="0" ref="H9:H31">F9/$F$9*1000</f>
        <v>1000</v>
      </c>
      <c r="I9" s="101"/>
      <c r="J9" s="78">
        <f>SUM(J10,J12,J14,J17,J19,J22,J24,J27,J29)</f>
        <v>24939418</v>
      </c>
      <c r="K9" s="78"/>
      <c r="L9" s="78"/>
      <c r="M9" s="78"/>
      <c r="N9" s="101">
        <f aca="true" t="shared" si="1" ref="N9:N31">J9/$J$9*1000</f>
        <v>1000</v>
      </c>
      <c r="O9" s="101"/>
      <c r="P9" s="77">
        <f>SUM(P10,P12,P14,P17,P19,P22,P24,P27,P29)</f>
        <v>-463669</v>
      </c>
      <c r="Q9" s="77"/>
      <c r="R9" s="77"/>
      <c r="S9" s="77"/>
      <c r="T9" s="10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42" ht="12.75" customHeight="1">
      <c r="A10" s="44"/>
      <c r="B10" s="1"/>
      <c r="C10" s="76" t="s">
        <v>52</v>
      </c>
      <c r="D10" s="76"/>
      <c r="E10" s="3"/>
      <c r="F10" s="70">
        <f>SUM(F11)</f>
        <v>5488355</v>
      </c>
      <c r="G10" s="61"/>
      <c r="H10" s="71">
        <f t="shared" si="0"/>
        <v>224.2</v>
      </c>
      <c r="I10" s="71"/>
      <c r="J10" s="61">
        <f>SUM(J11)</f>
        <v>5281412</v>
      </c>
      <c r="K10" s="61"/>
      <c r="L10" s="61"/>
      <c r="M10" s="61"/>
      <c r="N10" s="71">
        <f t="shared" si="1"/>
        <v>211.8</v>
      </c>
      <c r="O10" s="71"/>
      <c r="P10" s="59">
        <f aca="true" t="shared" si="2" ref="P10:P31">F10-J10</f>
        <v>206943</v>
      </c>
      <c r="Q10" s="59"/>
      <c r="R10" s="59"/>
      <c r="S10" s="59"/>
      <c r="T10" s="60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ht="12.75" customHeight="1">
      <c r="A11" s="44"/>
      <c r="B11" s="1"/>
      <c r="C11" s="1"/>
      <c r="D11" s="2" t="s">
        <v>53</v>
      </c>
      <c r="E11" s="6"/>
      <c r="F11" s="70">
        <v>5488355</v>
      </c>
      <c r="G11" s="61"/>
      <c r="H11" s="71">
        <f t="shared" si="0"/>
        <v>224.2</v>
      </c>
      <c r="I11" s="71"/>
      <c r="J11" s="61">
        <v>5281412</v>
      </c>
      <c r="K11" s="61"/>
      <c r="L11" s="61"/>
      <c r="M11" s="61"/>
      <c r="N11" s="71">
        <f t="shared" si="1"/>
        <v>211.8</v>
      </c>
      <c r="O11" s="71"/>
      <c r="P11" s="59">
        <f t="shared" si="2"/>
        <v>206943</v>
      </c>
      <c r="Q11" s="59"/>
      <c r="R11" s="59"/>
      <c r="S11" s="59"/>
      <c r="T11" s="60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ht="12.75" customHeight="1">
      <c r="A12" s="44"/>
      <c r="B12" s="1"/>
      <c r="C12" s="76" t="s">
        <v>54</v>
      </c>
      <c r="D12" s="76"/>
      <c r="E12" s="3"/>
      <c r="F12" s="70">
        <f>SUM(F13)</f>
        <v>1</v>
      </c>
      <c r="G12" s="61"/>
      <c r="H12" s="71">
        <f t="shared" si="0"/>
        <v>0</v>
      </c>
      <c r="I12" s="71"/>
      <c r="J12" s="61">
        <f>SUM(J13)</f>
        <v>1</v>
      </c>
      <c r="K12" s="61"/>
      <c r="L12" s="61"/>
      <c r="M12" s="61"/>
      <c r="N12" s="71">
        <f t="shared" si="1"/>
        <v>0</v>
      </c>
      <c r="O12" s="71"/>
      <c r="P12" s="59">
        <f t="shared" si="2"/>
        <v>0</v>
      </c>
      <c r="Q12" s="59"/>
      <c r="R12" s="59"/>
      <c r="S12" s="59"/>
      <c r="T12" s="60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ht="12.75" customHeight="1">
      <c r="A13" s="44"/>
      <c r="B13" s="1"/>
      <c r="C13" s="1"/>
      <c r="D13" s="2" t="s">
        <v>55</v>
      </c>
      <c r="E13" s="6"/>
      <c r="F13" s="70">
        <v>1</v>
      </c>
      <c r="G13" s="61"/>
      <c r="H13" s="71">
        <f t="shared" si="0"/>
        <v>0</v>
      </c>
      <c r="I13" s="71"/>
      <c r="J13" s="61">
        <v>1</v>
      </c>
      <c r="K13" s="61"/>
      <c r="L13" s="61"/>
      <c r="M13" s="61"/>
      <c r="N13" s="71">
        <f t="shared" si="1"/>
        <v>0</v>
      </c>
      <c r="O13" s="71"/>
      <c r="P13" s="59">
        <f t="shared" si="2"/>
        <v>0</v>
      </c>
      <c r="Q13" s="59"/>
      <c r="R13" s="59"/>
      <c r="S13" s="59"/>
      <c r="T13" s="60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12.75" customHeight="1">
      <c r="A14" s="44"/>
      <c r="B14" s="1"/>
      <c r="C14" s="76" t="s">
        <v>56</v>
      </c>
      <c r="D14" s="76"/>
      <c r="E14" s="3"/>
      <c r="F14" s="70">
        <f>SUM(F15:F16)</f>
        <v>5186579</v>
      </c>
      <c r="G14" s="61"/>
      <c r="H14" s="71">
        <f t="shared" si="0"/>
        <v>211.9</v>
      </c>
      <c r="I14" s="71"/>
      <c r="J14" s="61">
        <f>SUM(J15:J16)</f>
        <v>5156480</v>
      </c>
      <c r="K14" s="61"/>
      <c r="L14" s="61"/>
      <c r="M14" s="61"/>
      <c r="N14" s="71">
        <f t="shared" si="1"/>
        <v>206.8</v>
      </c>
      <c r="O14" s="71"/>
      <c r="P14" s="59">
        <f t="shared" si="2"/>
        <v>30099</v>
      </c>
      <c r="Q14" s="59"/>
      <c r="R14" s="59"/>
      <c r="S14" s="59"/>
      <c r="T14" s="60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12.75" customHeight="1">
      <c r="A15" s="44"/>
      <c r="B15" s="1"/>
      <c r="C15" s="1"/>
      <c r="D15" s="2" t="s">
        <v>2</v>
      </c>
      <c r="E15" s="6"/>
      <c r="F15" s="70">
        <v>3941746</v>
      </c>
      <c r="G15" s="61"/>
      <c r="H15" s="71">
        <f t="shared" si="0"/>
        <v>161</v>
      </c>
      <c r="I15" s="71"/>
      <c r="J15" s="61">
        <v>3948747</v>
      </c>
      <c r="K15" s="61"/>
      <c r="L15" s="61"/>
      <c r="M15" s="61"/>
      <c r="N15" s="71">
        <f t="shared" si="1"/>
        <v>158.3</v>
      </c>
      <c r="O15" s="71"/>
      <c r="P15" s="59">
        <f t="shared" si="2"/>
        <v>-7001</v>
      </c>
      <c r="Q15" s="59"/>
      <c r="R15" s="59"/>
      <c r="S15" s="59"/>
      <c r="T15" s="60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12.75" customHeight="1">
      <c r="A16" s="44"/>
      <c r="B16" s="1"/>
      <c r="C16" s="1"/>
      <c r="D16" s="2" t="s">
        <v>3</v>
      </c>
      <c r="E16" s="6"/>
      <c r="F16" s="70">
        <v>1244833</v>
      </c>
      <c r="G16" s="61"/>
      <c r="H16" s="71">
        <f t="shared" si="0"/>
        <v>50.9</v>
      </c>
      <c r="I16" s="71"/>
      <c r="J16" s="61">
        <v>1207733</v>
      </c>
      <c r="K16" s="61"/>
      <c r="L16" s="61"/>
      <c r="M16" s="61"/>
      <c r="N16" s="71">
        <f t="shared" si="1"/>
        <v>48.4</v>
      </c>
      <c r="O16" s="71"/>
      <c r="P16" s="59">
        <f t="shared" si="2"/>
        <v>37100</v>
      </c>
      <c r="Q16" s="59"/>
      <c r="R16" s="59"/>
      <c r="S16" s="59"/>
      <c r="T16" s="60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2.75" customHeight="1">
      <c r="A17" s="44"/>
      <c r="B17" s="1"/>
      <c r="C17" s="76" t="s">
        <v>9</v>
      </c>
      <c r="D17" s="76"/>
      <c r="E17" s="3"/>
      <c r="F17" s="70">
        <f>SUM(F18)</f>
        <v>6309905</v>
      </c>
      <c r="G17" s="61"/>
      <c r="H17" s="71">
        <f t="shared" si="0"/>
        <v>257.8</v>
      </c>
      <c r="I17" s="71"/>
      <c r="J17" s="61">
        <f>SUM(J18)</f>
        <v>6525883</v>
      </c>
      <c r="K17" s="61"/>
      <c r="L17" s="61"/>
      <c r="M17" s="61"/>
      <c r="N17" s="71">
        <f t="shared" si="1"/>
        <v>261.7</v>
      </c>
      <c r="O17" s="71"/>
      <c r="P17" s="59">
        <f t="shared" si="2"/>
        <v>-215978</v>
      </c>
      <c r="Q17" s="59"/>
      <c r="R17" s="59"/>
      <c r="S17" s="59"/>
      <c r="T17" s="60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ht="12.75" customHeight="1">
      <c r="A18" s="44"/>
      <c r="B18" s="1"/>
      <c r="C18" s="1"/>
      <c r="D18" s="2" t="s">
        <v>9</v>
      </c>
      <c r="E18" s="6"/>
      <c r="F18" s="70">
        <v>6309905</v>
      </c>
      <c r="G18" s="61"/>
      <c r="H18" s="71">
        <f t="shared" si="0"/>
        <v>257.8</v>
      </c>
      <c r="I18" s="71"/>
      <c r="J18" s="61">
        <v>6525883</v>
      </c>
      <c r="K18" s="61"/>
      <c r="L18" s="61"/>
      <c r="M18" s="61"/>
      <c r="N18" s="71">
        <f t="shared" si="1"/>
        <v>261.7</v>
      </c>
      <c r="O18" s="71"/>
      <c r="P18" s="59">
        <f t="shared" si="2"/>
        <v>-215978</v>
      </c>
      <c r="Q18" s="59"/>
      <c r="R18" s="59"/>
      <c r="S18" s="59"/>
      <c r="T18" s="6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12.75" customHeight="1">
      <c r="A19" s="44"/>
      <c r="B19" s="1"/>
      <c r="C19" s="76" t="s">
        <v>4</v>
      </c>
      <c r="D19" s="76"/>
      <c r="E19" s="3"/>
      <c r="F19" s="70">
        <f>SUM(F20:G21)</f>
        <v>3509411</v>
      </c>
      <c r="G19" s="61"/>
      <c r="H19" s="71">
        <f t="shared" si="0"/>
        <v>143.4</v>
      </c>
      <c r="I19" s="71"/>
      <c r="J19" s="61">
        <f>SUM(J20:M21)</f>
        <v>3529588</v>
      </c>
      <c r="K19" s="61"/>
      <c r="L19" s="61"/>
      <c r="M19" s="61"/>
      <c r="N19" s="71">
        <f t="shared" si="1"/>
        <v>141.5</v>
      </c>
      <c r="O19" s="71"/>
      <c r="P19" s="59">
        <f t="shared" si="2"/>
        <v>-20177</v>
      </c>
      <c r="Q19" s="59"/>
      <c r="R19" s="59"/>
      <c r="S19" s="59"/>
      <c r="T19" s="6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ht="12.75" customHeight="1">
      <c r="A20" s="44"/>
      <c r="B20" s="1"/>
      <c r="C20" s="1"/>
      <c r="D20" s="2" t="s">
        <v>10</v>
      </c>
      <c r="E20" s="6"/>
      <c r="F20" s="70">
        <v>3280254</v>
      </c>
      <c r="G20" s="61"/>
      <c r="H20" s="71">
        <f t="shared" si="0"/>
        <v>134</v>
      </c>
      <c r="I20" s="71"/>
      <c r="J20" s="61">
        <v>3273223</v>
      </c>
      <c r="K20" s="61"/>
      <c r="L20" s="61"/>
      <c r="M20" s="61"/>
      <c r="N20" s="71">
        <f t="shared" si="1"/>
        <v>131.2</v>
      </c>
      <c r="O20" s="71"/>
      <c r="P20" s="59">
        <f t="shared" si="2"/>
        <v>7031</v>
      </c>
      <c r="Q20" s="59"/>
      <c r="R20" s="59"/>
      <c r="S20" s="59"/>
      <c r="T20" s="6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ht="12.75" customHeight="1">
      <c r="A21" s="44"/>
      <c r="B21" s="1"/>
      <c r="C21" s="1"/>
      <c r="D21" s="2" t="s">
        <v>19</v>
      </c>
      <c r="E21" s="6"/>
      <c r="F21" s="70">
        <v>229157</v>
      </c>
      <c r="G21" s="61"/>
      <c r="H21" s="71">
        <f t="shared" si="0"/>
        <v>9.4</v>
      </c>
      <c r="I21" s="71"/>
      <c r="J21" s="61">
        <v>256365</v>
      </c>
      <c r="K21" s="61"/>
      <c r="L21" s="61"/>
      <c r="M21" s="61"/>
      <c r="N21" s="71">
        <f t="shared" si="1"/>
        <v>10.3</v>
      </c>
      <c r="O21" s="71"/>
      <c r="P21" s="59">
        <f t="shared" si="2"/>
        <v>-27208</v>
      </c>
      <c r="Q21" s="59"/>
      <c r="R21" s="59"/>
      <c r="S21" s="59"/>
      <c r="T21" s="60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ht="12.75" customHeight="1">
      <c r="A22" s="44"/>
      <c r="B22" s="1"/>
      <c r="C22" s="76" t="s">
        <v>11</v>
      </c>
      <c r="D22" s="76"/>
      <c r="E22" s="6"/>
      <c r="F22" s="70">
        <f>SUM(F23)</f>
        <v>185</v>
      </c>
      <c r="G22" s="61"/>
      <c r="H22" s="71">
        <f t="shared" si="0"/>
        <v>0</v>
      </c>
      <c r="I22" s="71"/>
      <c r="J22" s="61">
        <f>SUM(J23)</f>
        <v>185</v>
      </c>
      <c r="K22" s="61"/>
      <c r="L22" s="61"/>
      <c r="M22" s="61"/>
      <c r="N22" s="71">
        <f t="shared" si="1"/>
        <v>0</v>
      </c>
      <c r="O22" s="71"/>
      <c r="P22" s="59">
        <f t="shared" si="2"/>
        <v>0</v>
      </c>
      <c r="Q22" s="59"/>
      <c r="R22" s="59"/>
      <c r="S22" s="59"/>
      <c r="T22" s="6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ht="12.75" customHeight="1">
      <c r="A23" s="44"/>
      <c r="B23" s="1"/>
      <c r="C23" s="1"/>
      <c r="D23" s="2" t="s">
        <v>8</v>
      </c>
      <c r="E23" s="3"/>
      <c r="F23" s="70">
        <v>185</v>
      </c>
      <c r="G23" s="61"/>
      <c r="H23" s="71">
        <f t="shared" si="0"/>
        <v>0</v>
      </c>
      <c r="I23" s="71"/>
      <c r="J23" s="61">
        <v>185</v>
      </c>
      <c r="K23" s="61"/>
      <c r="L23" s="61"/>
      <c r="M23" s="61"/>
      <c r="N23" s="71">
        <f t="shared" si="1"/>
        <v>0</v>
      </c>
      <c r="O23" s="71"/>
      <c r="P23" s="59">
        <f t="shared" si="2"/>
        <v>0</v>
      </c>
      <c r="Q23" s="59"/>
      <c r="R23" s="59"/>
      <c r="S23" s="59"/>
      <c r="T23" s="60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42" ht="12.75" customHeight="1">
      <c r="A24" s="44"/>
      <c r="B24" s="1"/>
      <c r="C24" s="76" t="s">
        <v>5</v>
      </c>
      <c r="D24" s="76"/>
      <c r="E24" s="6"/>
      <c r="F24" s="70">
        <f>SUM(F25:F26)</f>
        <v>3949101</v>
      </c>
      <c r="G24" s="61"/>
      <c r="H24" s="71">
        <f t="shared" si="0"/>
        <v>161.3</v>
      </c>
      <c r="I24" s="71"/>
      <c r="J24" s="61">
        <f>SUM(J25:M26)</f>
        <v>4411973</v>
      </c>
      <c r="K24" s="61"/>
      <c r="L24" s="61"/>
      <c r="M24" s="61"/>
      <c r="N24" s="71">
        <f t="shared" si="1"/>
        <v>176.9</v>
      </c>
      <c r="O24" s="71"/>
      <c r="P24" s="59">
        <f t="shared" si="2"/>
        <v>-462872</v>
      </c>
      <c r="Q24" s="59"/>
      <c r="R24" s="59"/>
      <c r="S24" s="59"/>
      <c r="T24" s="60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</row>
    <row r="25" spans="1:42" ht="12.75" customHeight="1">
      <c r="A25" s="44"/>
      <c r="B25" s="1"/>
      <c r="C25" s="1"/>
      <c r="D25" s="2" t="s">
        <v>12</v>
      </c>
      <c r="E25" s="3"/>
      <c r="F25" s="70">
        <v>3626779</v>
      </c>
      <c r="G25" s="61"/>
      <c r="H25" s="71">
        <f t="shared" si="0"/>
        <v>148.2</v>
      </c>
      <c r="I25" s="71"/>
      <c r="J25" s="61">
        <v>4169191</v>
      </c>
      <c r="K25" s="61"/>
      <c r="L25" s="61"/>
      <c r="M25" s="61"/>
      <c r="N25" s="71">
        <f t="shared" si="1"/>
        <v>167.2</v>
      </c>
      <c r="O25" s="71"/>
      <c r="P25" s="59">
        <f t="shared" si="2"/>
        <v>-542412</v>
      </c>
      <c r="Q25" s="59"/>
      <c r="R25" s="59"/>
      <c r="S25" s="59"/>
      <c r="T25" s="60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ht="12.75" customHeight="1">
      <c r="A26" s="44"/>
      <c r="B26" s="1"/>
      <c r="C26" s="1"/>
      <c r="D26" s="2" t="s">
        <v>18</v>
      </c>
      <c r="E26" s="3"/>
      <c r="F26" s="70">
        <v>322322</v>
      </c>
      <c r="G26" s="61"/>
      <c r="H26" s="71">
        <f t="shared" si="0"/>
        <v>13.2</v>
      </c>
      <c r="I26" s="71"/>
      <c r="J26" s="61">
        <v>242782</v>
      </c>
      <c r="K26" s="61"/>
      <c r="L26" s="61"/>
      <c r="M26" s="61"/>
      <c r="N26" s="71">
        <f t="shared" si="1"/>
        <v>9.7</v>
      </c>
      <c r="O26" s="71"/>
      <c r="P26" s="59">
        <f t="shared" si="2"/>
        <v>79540</v>
      </c>
      <c r="Q26" s="59"/>
      <c r="R26" s="59"/>
      <c r="S26" s="59"/>
      <c r="T26" s="60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42" ht="12.75" customHeight="1">
      <c r="A27" s="44"/>
      <c r="B27" s="1"/>
      <c r="C27" s="76" t="s">
        <v>32</v>
      </c>
      <c r="D27" s="76"/>
      <c r="E27" s="6"/>
      <c r="F27" s="70">
        <f>SUM(F28)</f>
        <v>20000</v>
      </c>
      <c r="G27" s="61"/>
      <c r="H27" s="71">
        <f t="shared" si="0"/>
        <v>0.8</v>
      </c>
      <c r="I27" s="71"/>
      <c r="J27" s="61">
        <f>SUM(J28)</f>
        <v>20000</v>
      </c>
      <c r="K27" s="61"/>
      <c r="L27" s="61"/>
      <c r="M27" s="61"/>
      <c r="N27" s="71">
        <f t="shared" si="1"/>
        <v>0.8</v>
      </c>
      <c r="O27" s="71"/>
      <c r="P27" s="59">
        <f t="shared" si="2"/>
        <v>0</v>
      </c>
      <c r="Q27" s="59"/>
      <c r="R27" s="59"/>
      <c r="S27" s="59"/>
      <c r="T27" s="60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ht="12.75" customHeight="1">
      <c r="A28" s="44"/>
      <c r="B28" s="1"/>
      <c r="C28" s="1"/>
      <c r="D28" s="2" t="s">
        <v>32</v>
      </c>
      <c r="E28" s="3"/>
      <c r="F28" s="70">
        <v>20000</v>
      </c>
      <c r="G28" s="61"/>
      <c r="H28" s="71">
        <f t="shared" si="0"/>
        <v>0.8</v>
      </c>
      <c r="I28" s="71"/>
      <c r="J28" s="61">
        <v>20000</v>
      </c>
      <c r="K28" s="61"/>
      <c r="L28" s="61"/>
      <c r="M28" s="61"/>
      <c r="N28" s="71">
        <f t="shared" si="1"/>
        <v>0.8</v>
      </c>
      <c r="O28" s="71"/>
      <c r="P28" s="59">
        <f t="shared" si="2"/>
        <v>0</v>
      </c>
      <c r="Q28" s="59"/>
      <c r="R28" s="59"/>
      <c r="S28" s="59"/>
      <c r="T28" s="60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ht="12.75" customHeight="1">
      <c r="A29" s="44"/>
      <c r="B29" s="1"/>
      <c r="C29" s="76" t="s">
        <v>33</v>
      </c>
      <c r="D29" s="76"/>
      <c r="E29" s="6"/>
      <c r="F29" s="70">
        <f>SUM(F30:G31)</f>
        <v>12212</v>
      </c>
      <c r="G29" s="61"/>
      <c r="H29" s="71">
        <f t="shared" si="0"/>
        <v>0.5</v>
      </c>
      <c r="I29" s="71"/>
      <c r="J29" s="61">
        <f>SUM(J30:M31)</f>
        <v>13896</v>
      </c>
      <c r="K29" s="61"/>
      <c r="L29" s="61"/>
      <c r="M29" s="61"/>
      <c r="N29" s="71">
        <f t="shared" si="1"/>
        <v>0.6</v>
      </c>
      <c r="O29" s="71"/>
      <c r="P29" s="59">
        <f t="shared" si="2"/>
        <v>-1684</v>
      </c>
      <c r="Q29" s="59"/>
      <c r="R29" s="59"/>
      <c r="S29" s="59"/>
      <c r="T29" s="60"/>
      <c r="U29" s="7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ht="12.75" customHeight="1">
      <c r="A30" s="44"/>
      <c r="B30" s="1"/>
      <c r="C30" s="1"/>
      <c r="D30" s="2" t="s">
        <v>57</v>
      </c>
      <c r="E30" s="3"/>
      <c r="F30" s="70">
        <v>12211</v>
      </c>
      <c r="G30" s="61"/>
      <c r="H30" s="71">
        <f t="shared" si="0"/>
        <v>0.5</v>
      </c>
      <c r="I30" s="71"/>
      <c r="J30" s="61">
        <v>13895</v>
      </c>
      <c r="K30" s="61"/>
      <c r="L30" s="61"/>
      <c r="M30" s="61"/>
      <c r="N30" s="71">
        <f t="shared" si="1"/>
        <v>0.6</v>
      </c>
      <c r="O30" s="71"/>
      <c r="P30" s="59">
        <f t="shared" si="2"/>
        <v>-1684</v>
      </c>
      <c r="Q30" s="59"/>
      <c r="R30" s="59"/>
      <c r="S30" s="59"/>
      <c r="T30" s="60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42" ht="12.75" customHeight="1">
      <c r="A31" s="44"/>
      <c r="B31" s="1"/>
      <c r="C31" s="1"/>
      <c r="D31" s="2" t="s">
        <v>58</v>
      </c>
      <c r="E31" s="3"/>
      <c r="F31" s="70">
        <v>1</v>
      </c>
      <c r="G31" s="61"/>
      <c r="H31" s="71">
        <f t="shared" si="0"/>
        <v>0</v>
      </c>
      <c r="I31" s="71"/>
      <c r="J31" s="61">
        <v>1</v>
      </c>
      <c r="K31" s="61"/>
      <c r="L31" s="61"/>
      <c r="M31" s="61"/>
      <c r="N31" s="71">
        <f t="shared" si="1"/>
        <v>0</v>
      </c>
      <c r="O31" s="71"/>
      <c r="P31" s="59">
        <f t="shared" si="2"/>
        <v>0</v>
      </c>
      <c r="Q31" s="59"/>
      <c r="R31" s="59"/>
      <c r="S31" s="59"/>
      <c r="T31" s="60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</row>
    <row r="32" spans="1:42" ht="3.75" customHeight="1" thickBot="1">
      <c r="A32" s="45"/>
      <c r="B32" s="46"/>
      <c r="C32" s="96"/>
      <c r="D32" s="96"/>
      <c r="E32" s="47"/>
      <c r="F32" s="108" t="s">
        <v>34</v>
      </c>
      <c r="G32" s="81"/>
      <c r="H32" s="82"/>
      <c r="I32" s="82"/>
      <c r="J32" s="81"/>
      <c r="K32" s="81"/>
      <c r="L32" s="81"/>
      <c r="M32" s="81"/>
      <c r="N32" s="82"/>
      <c r="O32" s="82"/>
      <c r="P32" s="79"/>
      <c r="Q32" s="79"/>
      <c r="R32" s="79"/>
      <c r="S32" s="79"/>
      <c r="T32" s="80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1:42" ht="12.75" customHeight="1" hidden="1">
      <c r="A33" s="23"/>
      <c r="B33" s="1"/>
      <c r="C33" s="1"/>
      <c r="D33" s="2"/>
      <c r="E33" s="6"/>
      <c r="F33" s="73" t="s">
        <v>34</v>
      </c>
      <c r="G33" s="63"/>
      <c r="H33" s="83"/>
      <c r="I33" s="83"/>
      <c r="J33" s="63"/>
      <c r="K33" s="63"/>
      <c r="L33" s="63"/>
      <c r="M33" s="63"/>
      <c r="N33" s="64"/>
      <c r="O33" s="64"/>
      <c r="P33" s="84"/>
      <c r="Q33" s="84"/>
      <c r="R33" s="84"/>
      <c r="S33" s="84"/>
      <c r="T33" s="84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ht="5.25" customHeight="1" hidden="1">
      <c r="A34" s="7"/>
      <c r="B34" s="7"/>
      <c r="C34" s="7"/>
      <c r="D34" s="14"/>
      <c r="E34" s="6"/>
      <c r="F34" s="14" t="s">
        <v>34</v>
      </c>
      <c r="G34" s="31"/>
      <c r="H34" s="31"/>
      <c r="I34" s="31"/>
      <c r="J34" s="31">
        <v>3070939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7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ht="10.5" customHeight="1" thickTop="1">
      <c r="A35" s="7"/>
      <c r="B35" s="7"/>
      <c r="C35" s="7"/>
      <c r="D35" s="15"/>
      <c r="E35" s="15"/>
      <c r="F35" s="32"/>
      <c r="G35" s="33"/>
      <c r="H35" s="33"/>
      <c r="I35" s="33"/>
      <c r="J35" s="33"/>
      <c r="K35" s="65"/>
      <c r="L35" s="65"/>
      <c r="M35" s="33"/>
      <c r="N35" s="33"/>
      <c r="O35" s="33"/>
      <c r="P35" s="33"/>
      <c r="Q35" s="33"/>
      <c r="R35" s="33"/>
      <c r="S35" s="33"/>
      <c r="T35" s="3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ht="14.25" customHeight="1" thickBot="1">
      <c r="A36" s="23"/>
      <c r="B36" s="23"/>
      <c r="C36" s="41" t="s">
        <v>15</v>
      </c>
      <c r="E36" s="14"/>
      <c r="F36" s="27"/>
      <c r="G36" s="27"/>
      <c r="H36" s="27"/>
      <c r="I36" s="27"/>
      <c r="J36" s="27"/>
      <c r="K36" s="27"/>
      <c r="L36" s="27"/>
      <c r="M36" s="23"/>
      <c r="N36" s="27"/>
      <c r="O36" s="27"/>
      <c r="P36" s="27"/>
      <c r="Q36" s="72" t="s">
        <v>14</v>
      </c>
      <c r="R36" s="72"/>
      <c r="S36" s="72"/>
      <c r="T36" s="7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2" ht="10.5" customHeight="1" thickTop="1">
      <c r="A37" s="42"/>
      <c r="B37" s="91" t="s">
        <v>0</v>
      </c>
      <c r="C37" s="91"/>
      <c r="D37" s="91"/>
      <c r="E37" s="22"/>
      <c r="F37" s="86" t="s">
        <v>17</v>
      </c>
      <c r="G37" s="86" t="s">
        <v>1</v>
      </c>
      <c r="H37" s="86"/>
      <c r="I37" s="88" t="s">
        <v>7</v>
      </c>
      <c r="J37" s="67"/>
      <c r="K37" s="89"/>
      <c r="L37" s="86" t="s">
        <v>1</v>
      </c>
      <c r="M37" s="86" t="s">
        <v>13</v>
      </c>
      <c r="N37" s="86"/>
      <c r="O37" s="67" t="s">
        <v>35</v>
      </c>
      <c r="P37" s="67"/>
      <c r="Q37" s="67"/>
      <c r="R37" s="67"/>
      <c r="S37" s="67"/>
      <c r="T37" s="68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ht="10.5" customHeight="1">
      <c r="A38" s="43"/>
      <c r="B38" s="92"/>
      <c r="C38" s="92"/>
      <c r="D38" s="92"/>
      <c r="E38" s="24"/>
      <c r="F38" s="87"/>
      <c r="G38" s="87"/>
      <c r="H38" s="87"/>
      <c r="I38" s="74" t="s">
        <v>36</v>
      </c>
      <c r="J38" s="93"/>
      <c r="K38" s="94"/>
      <c r="L38" s="87"/>
      <c r="M38" s="74" t="s">
        <v>6</v>
      </c>
      <c r="N38" s="75"/>
      <c r="O38" s="69" t="s">
        <v>37</v>
      </c>
      <c r="P38" s="69"/>
      <c r="Q38" s="69"/>
      <c r="R38" s="69" t="s">
        <v>38</v>
      </c>
      <c r="S38" s="69"/>
      <c r="T38" s="85"/>
      <c r="U38" s="34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ht="12" customHeight="1">
      <c r="A39" s="44"/>
      <c r="B39" s="7"/>
      <c r="C39" s="7"/>
      <c r="D39" s="25"/>
      <c r="E39" s="26"/>
      <c r="F39" s="39"/>
      <c r="G39" s="25"/>
      <c r="H39" s="30" t="s">
        <v>39</v>
      </c>
      <c r="I39" s="25"/>
      <c r="J39" s="25"/>
      <c r="K39" s="25"/>
      <c r="L39" s="30" t="s">
        <v>39</v>
      </c>
      <c r="M39" s="13"/>
      <c r="N39" s="25"/>
      <c r="O39" s="25"/>
      <c r="P39" s="25"/>
      <c r="Q39" s="25"/>
      <c r="R39" s="28"/>
      <c r="S39" s="28"/>
      <c r="T39" s="109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ht="15" customHeight="1">
      <c r="A40" s="48"/>
      <c r="B40" s="95" t="s">
        <v>51</v>
      </c>
      <c r="C40" s="95"/>
      <c r="D40" s="95"/>
      <c r="E40" s="6"/>
      <c r="F40" s="4">
        <f>SUM(F41,F48,F56,F61,F63,F65)</f>
        <v>24475749</v>
      </c>
      <c r="G40" s="101">
        <f aca="true" t="shared" si="3" ref="G40:G66">F40/$F$40*1000</f>
        <v>1000</v>
      </c>
      <c r="H40" s="101"/>
      <c r="I40" s="78">
        <f>SUM(I41,I48,I56,I61,I63,I65)</f>
        <v>24939418</v>
      </c>
      <c r="J40" s="78" t="e">
        <f>SUM(I41,I48,J56,#REF!,J61,J63,J65)</f>
        <v>#REF!</v>
      </c>
      <c r="K40" s="53"/>
      <c r="L40" s="16">
        <f aca="true" t="shared" si="4" ref="L40:L66">I40/$I$40*1000</f>
        <v>1000</v>
      </c>
      <c r="M40" s="77">
        <f>SUM(M41,M48,M56,M61,M63,M65)</f>
        <v>-463669</v>
      </c>
      <c r="N40" s="77"/>
      <c r="O40" s="78">
        <f>SUM(O41,O48,O56,O61,O63,O65)</f>
        <v>20828970</v>
      </c>
      <c r="P40" s="78"/>
      <c r="Q40" s="78"/>
      <c r="R40" s="78">
        <f>SUM(R41,R48,R56,R61,R63,R65)</f>
        <v>3646779</v>
      </c>
      <c r="S40" s="78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ht="12.75" customHeight="1">
      <c r="A41" s="44"/>
      <c r="B41" s="1"/>
      <c r="C41" s="76" t="s">
        <v>61</v>
      </c>
      <c r="D41" s="76"/>
      <c r="E41" s="6"/>
      <c r="F41" s="5">
        <f>SUM(F42:F47)</f>
        <v>625207</v>
      </c>
      <c r="G41" s="71">
        <f t="shared" si="3"/>
        <v>25.5</v>
      </c>
      <c r="H41" s="71"/>
      <c r="I41" s="66">
        <f>SUM(I42:I47)</f>
        <v>1166480</v>
      </c>
      <c r="J41" s="66"/>
      <c r="K41" s="9"/>
      <c r="L41" s="17">
        <f t="shared" si="4"/>
        <v>46.8</v>
      </c>
      <c r="M41" s="59">
        <f aca="true" t="shared" si="5" ref="M41:M66">F41-I41</f>
        <v>-541273</v>
      </c>
      <c r="N41" s="59"/>
      <c r="O41" s="61">
        <f>SUM(O42:O47)</f>
        <v>5277</v>
      </c>
      <c r="P41" s="61">
        <f>SUM(O42:P47)</f>
        <v>5277</v>
      </c>
      <c r="Q41" s="61">
        <f>SUM(P42:Q47)</f>
        <v>0</v>
      </c>
      <c r="R41" s="61">
        <f>SUM(R42:T47)</f>
        <v>619930</v>
      </c>
      <c r="S41" s="61">
        <f>SUM(R42:S47)</f>
        <v>619930</v>
      </c>
      <c r="T41" s="62">
        <f>SUM(S42:T47)</f>
        <v>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42" ht="12.75" customHeight="1">
      <c r="A42" s="44"/>
      <c r="B42" s="1"/>
      <c r="C42" s="1"/>
      <c r="D42" s="2" t="s">
        <v>40</v>
      </c>
      <c r="E42" s="6"/>
      <c r="F42" s="5">
        <v>345187</v>
      </c>
      <c r="G42" s="71">
        <f t="shared" si="3"/>
        <v>14.1</v>
      </c>
      <c r="H42" s="71"/>
      <c r="I42" s="66">
        <v>844742</v>
      </c>
      <c r="J42" s="66"/>
      <c r="K42" s="9"/>
      <c r="L42" s="17">
        <f t="shared" si="4"/>
        <v>33.9</v>
      </c>
      <c r="M42" s="59">
        <f t="shared" si="5"/>
        <v>-499555</v>
      </c>
      <c r="N42" s="59"/>
      <c r="O42" s="66">
        <f aca="true" t="shared" si="6" ref="O42:O47">F42-R42</f>
        <v>0</v>
      </c>
      <c r="P42" s="66"/>
      <c r="Q42" s="66"/>
      <c r="R42" s="61">
        <v>345187</v>
      </c>
      <c r="S42" s="61"/>
      <c r="T42" s="6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ht="12.75" customHeight="1">
      <c r="A43" s="44"/>
      <c r="B43" s="1"/>
      <c r="C43" s="1"/>
      <c r="D43" s="2" t="s">
        <v>41</v>
      </c>
      <c r="E43" s="6"/>
      <c r="F43" s="5">
        <v>42968</v>
      </c>
      <c r="G43" s="71">
        <f t="shared" si="3"/>
        <v>1.8</v>
      </c>
      <c r="H43" s="71"/>
      <c r="I43" s="66">
        <v>42557</v>
      </c>
      <c r="J43" s="66"/>
      <c r="K43" s="9"/>
      <c r="L43" s="17">
        <f t="shared" si="4"/>
        <v>1.7</v>
      </c>
      <c r="M43" s="59">
        <f t="shared" si="5"/>
        <v>411</v>
      </c>
      <c r="N43" s="59"/>
      <c r="O43" s="66">
        <f t="shared" si="6"/>
        <v>550</v>
      </c>
      <c r="P43" s="66"/>
      <c r="Q43" s="66"/>
      <c r="R43" s="61">
        <v>42418</v>
      </c>
      <c r="S43" s="61"/>
      <c r="T43" s="6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ht="12.75" customHeight="1">
      <c r="A44" s="44"/>
      <c r="B44" s="1"/>
      <c r="C44" s="1"/>
      <c r="D44" s="2" t="s">
        <v>42</v>
      </c>
      <c r="E44" s="6"/>
      <c r="F44" s="5">
        <v>225075</v>
      </c>
      <c r="G44" s="71">
        <f t="shared" si="3"/>
        <v>9.2</v>
      </c>
      <c r="H44" s="71"/>
      <c r="I44" s="66">
        <v>260584</v>
      </c>
      <c r="J44" s="66"/>
      <c r="K44" s="9"/>
      <c r="L44" s="17">
        <f t="shared" si="4"/>
        <v>10.4</v>
      </c>
      <c r="M44" s="59">
        <f t="shared" si="5"/>
        <v>-35509</v>
      </c>
      <c r="N44" s="59"/>
      <c r="O44" s="66">
        <f t="shared" si="6"/>
        <v>4727</v>
      </c>
      <c r="P44" s="66"/>
      <c r="Q44" s="66"/>
      <c r="R44" s="61">
        <v>220348</v>
      </c>
      <c r="S44" s="61"/>
      <c r="T44" s="6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2.75" customHeight="1">
      <c r="A45" s="44"/>
      <c r="B45" s="1"/>
      <c r="C45" s="1"/>
      <c r="D45" s="2" t="s">
        <v>43</v>
      </c>
      <c r="E45" s="6"/>
      <c r="F45" s="5">
        <v>10375</v>
      </c>
      <c r="G45" s="71">
        <f t="shared" si="3"/>
        <v>0.4</v>
      </c>
      <c r="H45" s="71"/>
      <c r="I45" s="66">
        <v>6090</v>
      </c>
      <c r="J45" s="66"/>
      <c r="K45" s="9"/>
      <c r="L45" s="17">
        <f t="shared" si="4"/>
        <v>0.2</v>
      </c>
      <c r="M45" s="59">
        <f t="shared" si="5"/>
        <v>4285</v>
      </c>
      <c r="N45" s="59"/>
      <c r="O45" s="66">
        <f t="shared" si="6"/>
        <v>0</v>
      </c>
      <c r="P45" s="66"/>
      <c r="Q45" s="66"/>
      <c r="R45" s="61">
        <v>10375</v>
      </c>
      <c r="S45" s="61"/>
      <c r="T45" s="6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ht="12.75" customHeight="1">
      <c r="A46" s="44"/>
      <c r="B46" s="1"/>
      <c r="C46" s="1"/>
      <c r="D46" s="54" t="s">
        <v>22</v>
      </c>
      <c r="E46" s="6"/>
      <c r="F46" s="5">
        <v>1080</v>
      </c>
      <c r="G46" s="71">
        <f t="shared" si="3"/>
        <v>0</v>
      </c>
      <c r="H46" s="71"/>
      <c r="I46" s="66">
        <v>11265</v>
      </c>
      <c r="J46" s="66"/>
      <c r="K46" s="9"/>
      <c r="L46" s="17">
        <f t="shared" si="4"/>
        <v>0.5</v>
      </c>
      <c r="M46" s="59">
        <f t="shared" si="5"/>
        <v>-10185</v>
      </c>
      <c r="N46" s="59"/>
      <c r="O46" s="66">
        <f t="shared" si="6"/>
        <v>0</v>
      </c>
      <c r="P46" s="66"/>
      <c r="Q46" s="66"/>
      <c r="R46" s="61">
        <v>1080</v>
      </c>
      <c r="S46" s="61"/>
      <c r="T46" s="6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2" s="36" customFormat="1" ht="13.5">
      <c r="A47" s="49"/>
      <c r="B47" s="1"/>
      <c r="C47" s="1"/>
      <c r="D47" s="56" t="s">
        <v>62</v>
      </c>
      <c r="E47" s="8"/>
      <c r="F47" s="5">
        <v>522</v>
      </c>
      <c r="G47" s="71">
        <f t="shared" si="3"/>
        <v>0</v>
      </c>
      <c r="H47" s="71"/>
      <c r="I47" s="66">
        <v>1242</v>
      </c>
      <c r="J47" s="66"/>
      <c r="K47" s="9"/>
      <c r="L47" s="17">
        <f t="shared" si="4"/>
        <v>0</v>
      </c>
      <c r="M47" s="59">
        <f t="shared" si="5"/>
        <v>-720</v>
      </c>
      <c r="N47" s="59"/>
      <c r="O47" s="66">
        <f t="shared" si="6"/>
        <v>0</v>
      </c>
      <c r="P47" s="66"/>
      <c r="Q47" s="66"/>
      <c r="R47" s="61">
        <v>522</v>
      </c>
      <c r="S47" s="61"/>
      <c r="T47" s="62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12.75" customHeight="1">
      <c r="A48" s="44"/>
      <c r="B48" s="1"/>
      <c r="C48" s="76" t="s">
        <v>44</v>
      </c>
      <c r="D48" s="76"/>
      <c r="E48" s="6"/>
      <c r="F48" s="5">
        <f>SUM(F49:F55)</f>
        <v>22236413</v>
      </c>
      <c r="G48" s="71">
        <f t="shared" si="3"/>
        <v>908.5</v>
      </c>
      <c r="H48" s="71"/>
      <c r="I48" s="66">
        <f>SUM(I49:I55)</f>
        <v>22236309</v>
      </c>
      <c r="J48" s="66"/>
      <c r="K48" s="9"/>
      <c r="L48" s="17">
        <f t="shared" si="4"/>
        <v>891.6</v>
      </c>
      <c r="M48" s="59">
        <f t="shared" si="5"/>
        <v>104</v>
      </c>
      <c r="N48" s="59"/>
      <c r="O48" s="61">
        <f aca="true" t="shared" si="7" ref="O48:T48">SUM(O49:O55)</f>
        <v>19458721</v>
      </c>
      <c r="P48" s="61">
        <f t="shared" si="7"/>
        <v>0</v>
      </c>
      <c r="Q48" s="61">
        <f t="shared" si="7"/>
        <v>0</v>
      </c>
      <c r="R48" s="61">
        <f t="shared" si="7"/>
        <v>2777692</v>
      </c>
      <c r="S48" s="61">
        <f t="shared" si="7"/>
        <v>0</v>
      </c>
      <c r="T48" s="62">
        <f t="shared" si="7"/>
        <v>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ht="12.75" customHeight="1">
      <c r="A49" s="44"/>
      <c r="B49" s="1"/>
      <c r="C49" s="1"/>
      <c r="D49" s="2" t="s">
        <v>59</v>
      </c>
      <c r="E49" s="6"/>
      <c r="F49" s="5">
        <v>14177503</v>
      </c>
      <c r="G49" s="71">
        <f t="shared" si="3"/>
        <v>579.2</v>
      </c>
      <c r="H49" s="71"/>
      <c r="I49" s="66">
        <v>14409501</v>
      </c>
      <c r="J49" s="66"/>
      <c r="K49" s="9"/>
      <c r="L49" s="17">
        <f t="shared" si="4"/>
        <v>577.8</v>
      </c>
      <c r="M49" s="59">
        <f t="shared" si="5"/>
        <v>-231998</v>
      </c>
      <c r="N49" s="59"/>
      <c r="O49" s="66">
        <f aca="true" t="shared" si="8" ref="O49:O55">F49-R49</f>
        <v>12405318</v>
      </c>
      <c r="P49" s="66"/>
      <c r="Q49" s="66"/>
      <c r="R49" s="61">
        <v>1772185</v>
      </c>
      <c r="S49" s="61"/>
      <c r="T49" s="62"/>
      <c r="U49" s="23"/>
      <c r="V49" s="37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ht="12.75" customHeight="1">
      <c r="A50" s="44"/>
      <c r="B50" s="1"/>
      <c r="C50" s="1"/>
      <c r="D50" s="2" t="s">
        <v>60</v>
      </c>
      <c r="E50" s="6"/>
      <c r="F50" s="5">
        <v>6064710</v>
      </c>
      <c r="G50" s="71">
        <f t="shared" si="3"/>
        <v>247.8</v>
      </c>
      <c r="H50" s="71"/>
      <c r="I50" s="66">
        <v>5961427</v>
      </c>
      <c r="J50" s="66"/>
      <c r="K50" s="9"/>
      <c r="L50" s="17">
        <f t="shared" si="4"/>
        <v>239</v>
      </c>
      <c r="M50" s="59">
        <f t="shared" si="5"/>
        <v>103283</v>
      </c>
      <c r="N50" s="59"/>
      <c r="O50" s="66">
        <f t="shared" si="8"/>
        <v>5306621</v>
      </c>
      <c r="P50" s="66"/>
      <c r="Q50" s="66"/>
      <c r="R50" s="61">
        <v>758089</v>
      </c>
      <c r="S50" s="61"/>
      <c r="T50" s="6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ht="12.75" customHeight="1">
      <c r="A51" s="44"/>
      <c r="B51" s="1"/>
      <c r="C51" s="1"/>
      <c r="D51" s="55" t="s">
        <v>20</v>
      </c>
      <c r="E51" s="6"/>
      <c r="F51" s="5">
        <v>761075</v>
      </c>
      <c r="G51" s="71">
        <f t="shared" si="3"/>
        <v>31.1</v>
      </c>
      <c r="H51" s="71"/>
      <c r="I51" s="66">
        <v>567688</v>
      </c>
      <c r="J51" s="66"/>
      <c r="K51" s="9"/>
      <c r="L51" s="17">
        <f t="shared" si="4"/>
        <v>22.8</v>
      </c>
      <c r="M51" s="59">
        <f t="shared" si="5"/>
        <v>193387</v>
      </c>
      <c r="N51" s="59"/>
      <c r="O51" s="66">
        <f t="shared" si="8"/>
        <v>665940</v>
      </c>
      <c r="P51" s="66"/>
      <c r="Q51" s="66"/>
      <c r="R51" s="61">
        <v>95135</v>
      </c>
      <c r="S51" s="61"/>
      <c r="T51" s="6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ht="12.75" customHeight="1">
      <c r="A52" s="44"/>
      <c r="B52" s="1"/>
      <c r="C52" s="1"/>
      <c r="D52" s="2" t="s">
        <v>45</v>
      </c>
      <c r="E52" s="6"/>
      <c r="F52" s="5">
        <v>24054</v>
      </c>
      <c r="G52" s="71">
        <f t="shared" si="3"/>
        <v>1</v>
      </c>
      <c r="H52" s="71"/>
      <c r="I52" s="66">
        <v>23367</v>
      </c>
      <c r="J52" s="66"/>
      <c r="K52" s="9"/>
      <c r="L52" s="17">
        <f t="shared" si="4"/>
        <v>0.9</v>
      </c>
      <c r="M52" s="59">
        <f t="shared" si="5"/>
        <v>687</v>
      </c>
      <c r="N52" s="59"/>
      <c r="O52" s="66">
        <f t="shared" si="8"/>
        <v>21047</v>
      </c>
      <c r="P52" s="66"/>
      <c r="Q52" s="66"/>
      <c r="R52" s="61">
        <v>3007</v>
      </c>
      <c r="S52" s="61"/>
      <c r="T52" s="6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ht="12.75" customHeight="1">
      <c r="A53" s="44"/>
      <c r="B53" s="1"/>
      <c r="C53" s="1"/>
      <c r="D53" s="2" t="s">
        <v>46</v>
      </c>
      <c r="E53" s="6"/>
      <c r="F53" s="5">
        <v>706500</v>
      </c>
      <c r="G53" s="71">
        <f t="shared" si="3"/>
        <v>28.9</v>
      </c>
      <c r="H53" s="71"/>
      <c r="I53" s="66">
        <v>671448</v>
      </c>
      <c r="J53" s="66"/>
      <c r="K53" s="9"/>
      <c r="L53" s="17">
        <f t="shared" si="4"/>
        <v>26.9</v>
      </c>
      <c r="M53" s="59">
        <f t="shared" si="5"/>
        <v>35052</v>
      </c>
      <c r="N53" s="59"/>
      <c r="O53" s="66">
        <f t="shared" si="8"/>
        <v>618187</v>
      </c>
      <c r="P53" s="66"/>
      <c r="Q53" s="66"/>
      <c r="R53" s="61">
        <v>88313</v>
      </c>
      <c r="S53" s="61"/>
      <c r="T53" s="6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ht="12.75" customHeight="1">
      <c r="A54" s="44"/>
      <c r="B54" s="1"/>
      <c r="C54" s="1"/>
      <c r="D54" s="55" t="s">
        <v>24</v>
      </c>
      <c r="E54" s="6"/>
      <c r="F54" s="5">
        <v>487698</v>
      </c>
      <c r="G54" s="71">
        <f t="shared" si="3"/>
        <v>19.9</v>
      </c>
      <c r="H54" s="71"/>
      <c r="I54" s="66">
        <v>588016</v>
      </c>
      <c r="J54" s="66"/>
      <c r="K54" s="9"/>
      <c r="L54" s="17">
        <f t="shared" si="4"/>
        <v>23.6</v>
      </c>
      <c r="M54" s="59">
        <f t="shared" si="5"/>
        <v>-100318</v>
      </c>
      <c r="N54" s="59"/>
      <c r="O54" s="66">
        <f t="shared" si="8"/>
        <v>426735</v>
      </c>
      <c r="P54" s="66"/>
      <c r="Q54" s="66"/>
      <c r="R54" s="61">
        <v>60963</v>
      </c>
      <c r="S54" s="61"/>
      <c r="T54" s="6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ht="12.75" customHeight="1">
      <c r="A55" s="44"/>
      <c r="B55" s="1"/>
      <c r="C55" s="1"/>
      <c r="D55" s="2" t="s">
        <v>16</v>
      </c>
      <c r="E55" s="6"/>
      <c r="F55" s="5">
        <v>14873</v>
      </c>
      <c r="G55" s="71">
        <f t="shared" si="3"/>
        <v>0.6</v>
      </c>
      <c r="H55" s="71"/>
      <c r="I55" s="66">
        <v>14862</v>
      </c>
      <c r="J55" s="66"/>
      <c r="K55" s="9"/>
      <c r="L55" s="17">
        <f t="shared" si="4"/>
        <v>0.6</v>
      </c>
      <c r="M55" s="59">
        <f t="shared" si="5"/>
        <v>11</v>
      </c>
      <c r="N55" s="59"/>
      <c r="O55" s="66">
        <f t="shared" si="8"/>
        <v>14873</v>
      </c>
      <c r="P55" s="66"/>
      <c r="Q55" s="66"/>
      <c r="R55" s="61">
        <v>0</v>
      </c>
      <c r="S55" s="61"/>
      <c r="T55" s="6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ht="12.75" customHeight="1">
      <c r="A56" s="44"/>
      <c r="B56" s="1"/>
      <c r="C56" s="103" t="s">
        <v>21</v>
      </c>
      <c r="D56" s="104"/>
      <c r="E56" s="6"/>
      <c r="F56" s="5">
        <f>SUM(F57:F60)</f>
        <v>1587444</v>
      </c>
      <c r="G56" s="71">
        <f t="shared" si="3"/>
        <v>64.9</v>
      </c>
      <c r="H56" s="71"/>
      <c r="I56" s="66">
        <f>SUM(I57:I60)</f>
        <v>1509944</v>
      </c>
      <c r="J56" s="66"/>
      <c r="K56" s="9"/>
      <c r="L56" s="17">
        <f t="shared" si="4"/>
        <v>60.5</v>
      </c>
      <c r="M56" s="59">
        <f t="shared" si="5"/>
        <v>77500</v>
      </c>
      <c r="N56" s="59"/>
      <c r="O56" s="61">
        <f aca="true" t="shared" si="9" ref="O56:T56">SUM(O57:O60)</f>
        <v>1358287</v>
      </c>
      <c r="P56" s="61">
        <f t="shared" si="9"/>
        <v>0</v>
      </c>
      <c r="Q56" s="61">
        <f t="shared" si="9"/>
        <v>0</v>
      </c>
      <c r="R56" s="61">
        <f t="shared" si="9"/>
        <v>229157</v>
      </c>
      <c r="S56" s="61">
        <f t="shared" si="9"/>
        <v>0</v>
      </c>
      <c r="T56" s="62">
        <f t="shared" si="9"/>
        <v>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ht="12.75" customHeight="1">
      <c r="A57" s="44"/>
      <c r="B57" s="1"/>
      <c r="C57" s="1"/>
      <c r="D57" s="57" t="s">
        <v>65</v>
      </c>
      <c r="E57" s="6"/>
      <c r="F57" s="5">
        <v>1001054</v>
      </c>
      <c r="G57" s="71">
        <f t="shared" si="3"/>
        <v>40.9</v>
      </c>
      <c r="H57" s="71"/>
      <c r="I57" s="66">
        <v>927923</v>
      </c>
      <c r="J57" s="66"/>
      <c r="K57" s="9"/>
      <c r="L57" s="17">
        <f t="shared" si="4"/>
        <v>37.2</v>
      </c>
      <c r="M57" s="59">
        <f t="shared" si="5"/>
        <v>73131</v>
      </c>
      <c r="N57" s="59"/>
      <c r="O57" s="66">
        <f>F57-R57</f>
        <v>875925</v>
      </c>
      <c r="P57" s="66"/>
      <c r="Q57" s="66"/>
      <c r="R57" s="61">
        <v>125129</v>
      </c>
      <c r="S57" s="61"/>
      <c r="T57" s="6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ht="12.75" customHeight="1">
      <c r="A58" s="44"/>
      <c r="B58" s="1"/>
      <c r="C58" s="1"/>
      <c r="D58" s="55" t="s">
        <v>66</v>
      </c>
      <c r="E58" s="6"/>
      <c r="F58" s="5">
        <v>144826</v>
      </c>
      <c r="G58" s="71">
        <f t="shared" si="3"/>
        <v>5.9</v>
      </c>
      <c r="H58" s="71"/>
      <c r="I58" s="66">
        <v>154908</v>
      </c>
      <c r="J58" s="66"/>
      <c r="K58" s="9"/>
      <c r="L58" s="17">
        <f t="shared" si="4"/>
        <v>6.2</v>
      </c>
      <c r="M58" s="59">
        <f t="shared" si="5"/>
        <v>-10082</v>
      </c>
      <c r="N58" s="59"/>
      <c r="O58" s="66">
        <f>F58-R58</f>
        <v>126721</v>
      </c>
      <c r="P58" s="66"/>
      <c r="Q58" s="66"/>
      <c r="R58" s="61">
        <v>18105</v>
      </c>
      <c r="S58" s="61"/>
      <c r="T58" s="62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ht="12.75" customHeight="1">
      <c r="A59" s="44"/>
      <c r="B59" s="1"/>
      <c r="C59" s="1"/>
      <c r="D59" s="55" t="s">
        <v>23</v>
      </c>
      <c r="E59" s="6"/>
      <c r="F59" s="5">
        <v>438965</v>
      </c>
      <c r="G59" s="71">
        <f t="shared" si="3"/>
        <v>17.9</v>
      </c>
      <c r="H59" s="71"/>
      <c r="I59" s="66">
        <v>424667</v>
      </c>
      <c r="J59" s="66"/>
      <c r="K59" s="9"/>
      <c r="L59" s="17">
        <f t="shared" si="4"/>
        <v>17</v>
      </c>
      <c r="M59" s="59">
        <f t="shared" si="5"/>
        <v>14298</v>
      </c>
      <c r="N59" s="59"/>
      <c r="O59" s="66">
        <f>F59-R59</f>
        <v>353367</v>
      </c>
      <c r="P59" s="66"/>
      <c r="Q59" s="66"/>
      <c r="R59" s="61">
        <v>85598</v>
      </c>
      <c r="S59" s="61"/>
      <c r="T59" s="6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ht="12.75" customHeight="1">
      <c r="A60" s="44"/>
      <c r="B60" s="1"/>
      <c r="C60" s="1"/>
      <c r="D60" s="55" t="s">
        <v>71</v>
      </c>
      <c r="E60" s="6"/>
      <c r="F60" s="5">
        <v>2599</v>
      </c>
      <c r="G60" s="71">
        <f t="shared" si="3"/>
        <v>0.1</v>
      </c>
      <c r="H60" s="71"/>
      <c r="I60" s="66">
        <v>2446</v>
      </c>
      <c r="J60" s="66"/>
      <c r="K60" s="9"/>
      <c r="L60" s="17">
        <f t="shared" si="4"/>
        <v>0.1</v>
      </c>
      <c r="M60" s="59">
        <f t="shared" si="5"/>
        <v>153</v>
      </c>
      <c r="N60" s="59"/>
      <c r="O60" s="66">
        <f>F60-R60</f>
        <v>2274</v>
      </c>
      <c r="P60" s="66"/>
      <c r="Q60" s="66"/>
      <c r="R60" s="61">
        <v>325</v>
      </c>
      <c r="S60" s="61"/>
      <c r="T60" s="62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ht="12.75" customHeight="1">
      <c r="A61" s="44"/>
      <c r="B61" s="1"/>
      <c r="C61" s="76" t="s">
        <v>67</v>
      </c>
      <c r="D61" s="76"/>
      <c r="E61" s="6"/>
      <c r="F61" s="5">
        <f>SUM(F62)</f>
        <v>185</v>
      </c>
      <c r="G61" s="71">
        <f t="shared" si="3"/>
        <v>0</v>
      </c>
      <c r="H61" s="71"/>
      <c r="I61" s="61">
        <f>SUM(I62)</f>
        <v>185</v>
      </c>
      <c r="J61" s="61"/>
      <c r="K61" s="9"/>
      <c r="L61" s="17">
        <f t="shared" si="4"/>
        <v>0</v>
      </c>
      <c r="M61" s="59">
        <f t="shared" si="5"/>
        <v>0</v>
      </c>
      <c r="N61" s="59"/>
      <c r="O61" s="66">
        <f aca="true" t="shared" si="10" ref="O61:T61">SUM(O62)</f>
        <v>185</v>
      </c>
      <c r="P61" s="66">
        <f t="shared" si="10"/>
        <v>0</v>
      </c>
      <c r="Q61" s="66">
        <f t="shared" si="10"/>
        <v>0</v>
      </c>
      <c r="R61" s="61">
        <f>SUM(R62)</f>
        <v>0</v>
      </c>
      <c r="S61" s="61">
        <f t="shared" si="10"/>
        <v>0</v>
      </c>
      <c r="T61" s="62">
        <f t="shared" si="10"/>
        <v>0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ht="12.75" customHeight="1">
      <c r="A62" s="44"/>
      <c r="B62" s="1"/>
      <c r="C62" s="1"/>
      <c r="D62" s="2" t="s">
        <v>67</v>
      </c>
      <c r="E62" s="6"/>
      <c r="F62" s="5">
        <v>185</v>
      </c>
      <c r="G62" s="71">
        <f t="shared" si="3"/>
        <v>0</v>
      </c>
      <c r="H62" s="71"/>
      <c r="I62" s="61">
        <v>185</v>
      </c>
      <c r="J62" s="61"/>
      <c r="K62" s="9"/>
      <c r="L62" s="17">
        <f t="shared" si="4"/>
        <v>0</v>
      </c>
      <c r="M62" s="59">
        <f t="shared" si="5"/>
        <v>0</v>
      </c>
      <c r="N62" s="59"/>
      <c r="O62" s="66">
        <f>F62-R62</f>
        <v>185</v>
      </c>
      <c r="P62" s="66"/>
      <c r="Q62" s="66"/>
      <c r="R62" s="61">
        <v>0</v>
      </c>
      <c r="S62" s="61"/>
      <c r="T62" s="6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ht="12.75" customHeight="1">
      <c r="A63" s="44"/>
      <c r="B63" s="1"/>
      <c r="C63" s="76" t="s">
        <v>68</v>
      </c>
      <c r="D63" s="76"/>
      <c r="E63" s="6"/>
      <c r="F63" s="5">
        <f>SUM(F64)</f>
        <v>6500</v>
      </c>
      <c r="G63" s="71">
        <f t="shared" si="3"/>
        <v>0.3</v>
      </c>
      <c r="H63" s="71"/>
      <c r="I63" s="61">
        <f>SUM(I64)</f>
        <v>6500</v>
      </c>
      <c r="J63" s="61"/>
      <c r="K63" s="9"/>
      <c r="L63" s="17">
        <f t="shared" si="4"/>
        <v>0.3</v>
      </c>
      <c r="M63" s="59">
        <f t="shared" si="5"/>
        <v>0</v>
      </c>
      <c r="N63" s="59"/>
      <c r="O63" s="66">
        <f aca="true" t="shared" si="11" ref="O63:T63">SUM(O64)</f>
        <v>6500</v>
      </c>
      <c r="P63" s="66">
        <f t="shared" si="11"/>
        <v>0</v>
      </c>
      <c r="Q63" s="66">
        <f t="shared" si="11"/>
        <v>0</v>
      </c>
      <c r="R63" s="61">
        <f>SUM(R64)</f>
        <v>0</v>
      </c>
      <c r="S63" s="61">
        <f t="shared" si="11"/>
        <v>0</v>
      </c>
      <c r="T63" s="62">
        <f t="shared" si="11"/>
        <v>0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ht="12.75" customHeight="1">
      <c r="A64" s="44"/>
      <c r="B64" s="1"/>
      <c r="C64" s="1"/>
      <c r="D64" s="2" t="s">
        <v>69</v>
      </c>
      <c r="E64" s="6"/>
      <c r="F64" s="5">
        <v>6500</v>
      </c>
      <c r="G64" s="71">
        <f t="shared" si="3"/>
        <v>0.3</v>
      </c>
      <c r="H64" s="71"/>
      <c r="I64" s="61">
        <v>6500</v>
      </c>
      <c r="J64" s="61"/>
      <c r="K64" s="9"/>
      <c r="L64" s="17">
        <f t="shared" si="4"/>
        <v>0.3</v>
      </c>
      <c r="M64" s="59">
        <f t="shared" si="5"/>
        <v>0</v>
      </c>
      <c r="N64" s="59"/>
      <c r="O64" s="66">
        <f>F64-R64</f>
        <v>6500</v>
      </c>
      <c r="P64" s="66"/>
      <c r="Q64" s="66"/>
      <c r="R64" s="61">
        <v>0</v>
      </c>
      <c r="S64" s="61"/>
      <c r="T64" s="6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ht="12.75" customHeight="1">
      <c r="A65" s="44"/>
      <c r="B65" s="1"/>
      <c r="C65" s="76" t="s">
        <v>70</v>
      </c>
      <c r="D65" s="76"/>
      <c r="E65" s="6"/>
      <c r="F65" s="5">
        <f>SUM(F66)</f>
        <v>20000</v>
      </c>
      <c r="G65" s="71">
        <f t="shared" si="3"/>
        <v>0.8</v>
      </c>
      <c r="H65" s="71"/>
      <c r="I65" s="61">
        <f>SUM(I66)</f>
        <v>20000</v>
      </c>
      <c r="J65" s="61"/>
      <c r="K65" s="9"/>
      <c r="L65" s="17">
        <f t="shared" si="4"/>
        <v>0.8</v>
      </c>
      <c r="M65" s="59">
        <f t="shared" si="5"/>
        <v>0</v>
      </c>
      <c r="N65" s="59"/>
      <c r="O65" s="66">
        <f aca="true" t="shared" si="12" ref="O65:T65">O66</f>
        <v>0</v>
      </c>
      <c r="P65" s="66">
        <f t="shared" si="12"/>
        <v>0</v>
      </c>
      <c r="Q65" s="66">
        <f t="shared" si="12"/>
        <v>0</v>
      </c>
      <c r="R65" s="61">
        <f>R66</f>
        <v>20000</v>
      </c>
      <c r="S65" s="61">
        <f t="shared" si="12"/>
        <v>0</v>
      </c>
      <c r="T65" s="62">
        <f t="shared" si="12"/>
        <v>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ht="12.75" customHeight="1">
      <c r="A66" s="44"/>
      <c r="B66" s="1"/>
      <c r="C66" s="1"/>
      <c r="D66" s="2" t="s">
        <v>70</v>
      </c>
      <c r="E66" s="6"/>
      <c r="F66" s="5">
        <v>20000</v>
      </c>
      <c r="G66" s="71">
        <f t="shared" si="3"/>
        <v>0.8</v>
      </c>
      <c r="H66" s="71"/>
      <c r="I66" s="61">
        <v>20000</v>
      </c>
      <c r="J66" s="61"/>
      <c r="K66" s="9"/>
      <c r="L66" s="17">
        <f t="shared" si="4"/>
        <v>0.8</v>
      </c>
      <c r="M66" s="59">
        <f t="shared" si="5"/>
        <v>0</v>
      </c>
      <c r="N66" s="59"/>
      <c r="O66" s="66">
        <f>F66-R66</f>
        <v>0</v>
      </c>
      <c r="P66" s="66"/>
      <c r="Q66" s="66"/>
      <c r="R66" s="61">
        <v>20000</v>
      </c>
      <c r="S66" s="61"/>
      <c r="T66" s="6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ht="4.5" customHeight="1" thickBot="1">
      <c r="A67" s="45"/>
      <c r="B67" s="50"/>
      <c r="C67" s="50"/>
      <c r="D67" s="51"/>
      <c r="E67" s="51"/>
      <c r="F67" s="52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110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ht="3" customHeight="1" thickTop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8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ht="12.75" customHeight="1">
      <c r="A69" s="15"/>
      <c r="B69" s="15" t="s">
        <v>63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7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ht="12.75">
      <c r="A70" s="15"/>
      <c r="B70" s="38" t="s">
        <v>64</v>
      </c>
      <c r="C70" s="15"/>
      <c r="E70" s="38"/>
      <c r="F70" s="38"/>
      <c r="G70" s="38"/>
      <c r="H70" s="38"/>
      <c r="I70" s="38"/>
      <c r="J70" s="38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ht="12.75">
      <c r="A71" s="23"/>
      <c r="B71" s="23"/>
      <c r="C71" s="23"/>
      <c r="D71" s="27"/>
      <c r="E71" s="25"/>
      <c r="F71" s="27"/>
      <c r="G71" s="27"/>
      <c r="H71" s="27"/>
      <c r="I71" s="27"/>
      <c r="J71" s="27"/>
      <c r="K71" s="27"/>
      <c r="L71" s="27"/>
      <c r="M71" s="23"/>
      <c r="N71" s="27"/>
      <c r="O71" s="27"/>
      <c r="P71" s="27"/>
      <c r="Q71" s="27"/>
      <c r="R71" s="27"/>
      <c r="S71" s="27"/>
      <c r="T71" s="25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ht="12.75">
      <c r="A72" s="23"/>
      <c r="B72" s="23"/>
      <c r="C72" s="23"/>
      <c r="D72" s="27"/>
      <c r="E72" s="25"/>
      <c r="F72" s="27"/>
      <c r="G72" s="27"/>
      <c r="H72" s="27"/>
      <c r="I72" s="27"/>
      <c r="J72" s="27"/>
      <c r="K72" s="27"/>
      <c r="L72" s="27"/>
      <c r="M72" s="23"/>
      <c r="N72" s="27"/>
      <c r="O72" s="27"/>
      <c r="P72" s="27"/>
      <c r="Q72" s="27"/>
      <c r="R72" s="27"/>
      <c r="S72" s="27"/>
      <c r="T72" s="25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</sheetData>
  <sheetProtection/>
  <mergeCells count="304">
    <mergeCell ref="I62:J62"/>
    <mergeCell ref="M62:N62"/>
    <mergeCell ref="G63:H63"/>
    <mergeCell ref="I63:J63"/>
    <mergeCell ref="M63:N63"/>
    <mergeCell ref="G64:H64"/>
    <mergeCell ref="I64:J64"/>
    <mergeCell ref="M64:N64"/>
    <mergeCell ref="O60:Q60"/>
    <mergeCell ref="R60:T60"/>
    <mergeCell ref="O61:Q61"/>
    <mergeCell ref="O62:Q62"/>
    <mergeCell ref="O63:Q63"/>
    <mergeCell ref="G60:H60"/>
    <mergeCell ref="I60:J60"/>
    <mergeCell ref="M60:N60"/>
    <mergeCell ref="I61:J61"/>
    <mergeCell ref="M61:N61"/>
    <mergeCell ref="O64:Q64"/>
    <mergeCell ref="I44:J44"/>
    <mergeCell ref="I45:J45"/>
    <mergeCell ref="F31:G31"/>
    <mergeCell ref="H31:I31"/>
    <mergeCell ref="J31:M31"/>
    <mergeCell ref="J32:K32"/>
    <mergeCell ref="F32:G32"/>
    <mergeCell ref="I42:J42"/>
    <mergeCell ref="I43:J43"/>
    <mergeCell ref="L33:M33"/>
    <mergeCell ref="G47:H47"/>
    <mergeCell ref="M47:N47"/>
    <mergeCell ref="O47:Q47"/>
    <mergeCell ref="F13:G13"/>
    <mergeCell ref="F10:G10"/>
    <mergeCell ref="F12:G12"/>
    <mergeCell ref="N31:O31"/>
    <mergeCell ref="G46:H46"/>
    <mergeCell ref="G45:H45"/>
    <mergeCell ref="G44:H44"/>
    <mergeCell ref="F2:L2"/>
    <mergeCell ref="F3:L3"/>
    <mergeCell ref="F4:L4"/>
    <mergeCell ref="F18:G18"/>
    <mergeCell ref="F20:G20"/>
    <mergeCell ref="F17:G17"/>
    <mergeCell ref="H19:I19"/>
    <mergeCell ref="H20:I20"/>
    <mergeCell ref="H10:I10"/>
    <mergeCell ref="H11:I11"/>
    <mergeCell ref="G48:H48"/>
    <mergeCell ref="F11:G11"/>
    <mergeCell ref="G43:H43"/>
    <mergeCell ref="G42:H42"/>
    <mergeCell ref="G41:H41"/>
    <mergeCell ref="G40:H40"/>
    <mergeCell ref="H12:I12"/>
    <mergeCell ref="H18:I18"/>
    <mergeCell ref="F22:G22"/>
    <mergeCell ref="H22:I22"/>
    <mergeCell ref="G55:H55"/>
    <mergeCell ref="G53:H53"/>
    <mergeCell ref="G52:H52"/>
    <mergeCell ref="G51:H51"/>
    <mergeCell ref="G50:H50"/>
    <mergeCell ref="G49:H49"/>
    <mergeCell ref="I47:J47"/>
    <mergeCell ref="I49:J49"/>
    <mergeCell ref="I48:J48"/>
    <mergeCell ref="G59:H59"/>
    <mergeCell ref="G58:H58"/>
    <mergeCell ref="G57:H57"/>
    <mergeCell ref="I57:J57"/>
    <mergeCell ref="I58:J58"/>
    <mergeCell ref="I56:J56"/>
    <mergeCell ref="I50:J50"/>
    <mergeCell ref="I51:J51"/>
    <mergeCell ref="I53:J53"/>
    <mergeCell ref="I54:J54"/>
    <mergeCell ref="I55:J55"/>
    <mergeCell ref="R57:T57"/>
    <mergeCell ref="M57:N57"/>
    <mergeCell ref="O54:Q54"/>
    <mergeCell ref="M54:N54"/>
    <mergeCell ref="R54:T54"/>
    <mergeCell ref="R55:T55"/>
    <mergeCell ref="O56:Q56"/>
    <mergeCell ref="R56:T56"/>
    <mergeCell ref="P23:T23"/>
    <mergeCell ref="P24:T24"/>
    <mergeCell ref="C56:D56"/>
    <mergeCell ref="G54:H54"/>
    <mergeCell ref="G56:H56"/>
    <mergeCell ref="R49:T49"/>
    <mergeCell ref="R52:T52"/>
    <mergeCell ref="O49:Q49"/>
    <mergeCell ref="R53:T53"/>
    <mergeCell ref="O52:Q52"/>
    <mergeCell ref="J21:M21"/>
    <mergeCell ref="J22:M22"/>
    <mergeCell ref="N21:O21"/>
    <mergeCell ref="P19:T19"/>
    <mergeCell ref="J19:M19"/>
    <mergeCell ref="P20:T20"/>
    <mergeCell ref="N20:O20"/>
    <mergeCell ref="J20:M20"/>
    <mergeCell ref="N22:O22"/>
    <mergeCell ref="P22:T22"/>
    <mergeCell ref="F23:G23"/>
    <mergeCell ref="F27:G27"/>
    <mergeCell ref="F29:G29"/>
    <mergeCell ref="H27:I27"/>
    <mergeCell ref="H29:I29"/>
    <mergeCell ref="F24:G24"/>
    <mergeCell ref="H28:I28"/>
    <mergeCell ref="C29:D29"/>
    <mergeCell ref="H17:I17"/>
    <mergeCell ref="H21:I21"/>
    <mergeCell ref="C17:D17"/>
    <mergeCell ref="F28:G28"/>
    <mergeCell ref="H9:I9"/>
    <mergeCell ref="H16:I16"/>
    <mergeCell ref="C12:D12"/>
    <mergeCell ref="C14:D14"/>
    <mergeCell ref="F9:G9"/>
    <mergeCell ref="B6:D7"/>
    <mergeCell ref="C19:D19"/>
    <mergeCell ref="C22:D22"/>
    <mergeCell ref="C24:D24"/>
    <mergeCell ref="C27:D27"/>
    <mergeCell ref="F16:G16"/>
    <mergeCell ref="F19:G19"/>
    <mergeCell ref="F21:G21"/>
    <mergeCell ref="B9:D9"/>
    <mergeCell ref="C10:D10"/>
    <mergeCell ref="N6:O7"/>
    <mergeCell ref="F6:G7"/>
    <mergeCell ref="H6:I7"/>
    <mergeCell ref="J6:M7"/>
    <mergeCell ref="N9:O9"/>
    <mergeCell ref="P5:T5"/>
    <mergeCell ref="P6:T6"/>
    <mergeCell ref="P7:T7"/>
    <mergeCell ref="P9:T9"/>
    <mergeCell ref="J9:M9"/>
    <mergeCell ref="I46:J46"/>
    <mergeCell ref="P25:T25"/>
    <mergeCell ref="C41:D41"/>
    <mergeCell ref="C48:D48"/>
    <mergeCell ref="B37:D38"/>
    <mergeCell ref="F37:F38"/>
    <mergeCell ref="I38:K38"/>
    <mergeCell ref="B40:D40"/>
    <mergeCell ref="C32:D32"/>
    <mergeCell ref="M41:N41"/>
    <mergeCell ref="R38:T38"/>
    <mergeCell ref="G37:H38"/>
    <mergeCell ref="I37:K37"/>
    <mergeCell ref="R40:T40"/>
    <mergeCell ref="I40:J40"/>
    <mergeCell ref="I41:J41"/>
    <mergeCell ref="L37:L38"/>
    <mergeCell ref="M37:N37"/>
    <mergeCell ref="O41:Q41"/>
    <mergeCell ref="R41:T41"/>
    <mergeCell ref="P33:T33"/>
    <mergeCell ref="M49:N49"/>
    <mergeCell ref="R44:T44"/>
    <mergeCell ref="M45:N45"/>
    <mergeCell ref="O45:Q45"/>
    <mergeCell ref="R45:T45"/>
    <mergeCell ref="M44:N44"/>
    <mergeCell ref="O44:Q44"/>
    <mergeCell ref="R48:T48"/>
    <mergeCell ref="R46:T46"/>
    <mergeCell ref="R50:T50"/>
    <mergeCell ref="O51:Q51"/>
    <mergeCell ref="R51:T51"/>
    <mergeCell ref="M51:N51"/>
    <mergeCell ref="M46:N46"/>
    <mergeCell ref="M48:N48"/>
    <mergeCell ref="R47:T47"/>
    <mergeCell ref="O57:Q57"/>
    <mergeCell ref="O55:Q55"/>
    <mergeCell ref="O46:Q46"/>
    <mergeCell ref="M50:N50"/>
    <mergeCell ref="O50:Q50"/>
    <mergeCell ref="P10:T10"/>
    <mergeCell ref="P11:T11"/>
    <mergeCell ref="P12:T12"/>
    <mergeCell ref="R66:T66"/>
    <mergeCell ref="M66:N66"/>
    <mergeCell ref="R59:T59"/>
    <mergeCell ref="O65:Q65"/>
    <mergeCell ref="R61:T61"/>
    <mergeCell ref="R63:T63"/>
    <mergeCell ref="M58:N58"/>
    <mergeCell ref="N11:O11"/>
    <mergeCell ref="N17:O17"/>
    <mergeCell ref="P17:T17"/>
    <mergeCell ref="N16:O16"/>
    <mergeCell ref="N13:O13"/>
    <mergeCell ref="O59:Q59"/>
    <mergeCell ref="O58:Q58"/>
    <mergeCell ref="M53:N53"/>
    <mergeCell ref="O53:Q53"/>
    <mergeCell ref="O66:Q66"/>
    <mergeCell ref="P13:T13"/>
    <mergeCell ref="P14:T14"/>
    <mergeCell ref="R65:T65"/>
    <mergeCell ref="M65:N65"/>
    <mergeCell ref="J16:M16"/>
    <mergeCell ref="R62:T62"/>
    <mergeCell ref="R58:T58"/>
    <mergeCell ref="F14:G14"/>
    <mergeCell ref="H14:I14"/>
    <mergeCell ref="N14:O14"/>
    <mergeCell ref="F15:G15"/>
    <mergeCell ref="H15:I15"/>
    <mergeCell ref="N12:O12"/>
    <mergeCell ref="H13:I13"/>
    <mergeCell ref="J13:M13"/>
    <mergeCell ref="J14:M14"/>
    <mergeCell ref="J15:M15"/>
    <mergeCell ref="H30:I30"/>
    <mergeCell ref="P21:T21"/>
    <mergeCell ref="J17:M17"/>
    <mergeCell ref="N18:O18"/>
    <mergeCell ref="J18:M18"/>
    <mergeCell ref="N15:O15"/>
    <mergeCell ref="P15:T15"/>
    <mergeCell ref="P16:T16"/>
    <mergeCell ref="P18:T18"/>
    <mergeCell ref="N19:O19"/>
    <mergeCell ref="F30:G30"/>
    <mergeCell ref="J23:M23"/>
    <mergeCell ref="J24:M24"/>
    <mergeCell ref="H24:I24"/>
    <mergeCell ref="H23:I23"/>
    <mergeCell ref="N30:O30"/>
    <mergeCell ref="J30:M30"/>
    <mergeCell ref="J25:M25"/>
    <mergeCell ref="N23:O23"/>
    <mergeCell ref="N28:O28"/>
    <mergeCell ref="N29:O29"/>
    <mergeCell ref="N24:O24"/>
    <mergeCell ref="F25:G25"/>
    <mergeCell ref="H25:I25"/>
    <mergeCell ref="N25:O25"/>
    <mergeCell ref="J29:M29"/>
    <mergeCell ref="J27:M27"/>
    <mergeCell ref="J28:M28"/>
    <mergeCell ref="O42:Q42"/>
    <mergeCell ref="M40:N40"/>
    <mergeCell ref="O40:Q40"/>
    <mergeCell ref="P32:T32"/>
    <mergeCell ref="L32:M32"/>
    <mergeCell ref="N32:O32"/>
    <mergeCell ref="H33:I33"/>
    <mergeCell ref="H32:I32"/>
    <mergeCell ref="C65:D65"/>
    <mergeCell ref="G66:H66"/>
    <mergeCell ref="G65:H65"/>
    <mergeCell ref="G62:H62"/>
    <mergeCell ref="G61:H61"/>
    <mergeCell ref="C61:D61"/>
    <mergeCell ref="C63:D63"/>
    <mergeCell ref="R43:T43"/>
    <mergeCell ref="M38:N38"/>
    <mergeCell ref="R42:T42"/>
    <mergeCell ref="M52:N52"/>
    <mergeCell ref="O48:Q48"/>
    <mergeCell ref="M59:N59"/>
    <mergeCell ref="M55:N55"/>
    <mergeCell ref="M56:N56"/>
    <mergeCell ref="F26:G26"/>
    <mergeCell ref="H26:I26"/>
    <mergeCell ref="N26:O26"/>
    <mergeCell ref="J26:M26"/>
    <mergeCell ref="Q36:T36"/>
    <mergeCell ref="P27:T27"/>
    <mergeCell ref="P30:T30"/>
    <mergeCell ref="F33:G33"/>
    <mergeCell ref="K35:L35"/>
    <mergeCell ref="O43:Q43"/>
    <mergeCell ref="O37:T37"/>
    <mergeCell ref="O38:Q38"/>
    <mergeCell ref="M42:N42"/>
    <mergeCell ref="P28:T28"/>
    <mergeCell ref="P29:T29"/>
    <mergeCell ref="I66:J66"/>
    <mergeCell ref="I52:J52"/>
    <mergeCell ref="M43:N43"/>
    <mergeCell ref="R64:T64"/>
    <mergeCell ref="P31:T31"/>
    <mergeCell ref="J33:K33"/>
    <mergeCell ref="N33:O33"/>
    <mergeCell ref="P26:T26"/>
    <mergeCell ref="N10:O10"/>
    <mergeCell ref="I59:J59"/>
    <mergeCell ref="I65:J65"/>
    <mergeCell ref="N27:O27"/>
    <mergeCell ref="J10:M10"/>
    <mergeCell ref="J11:M11"/>
    <mergeCell ref="J12:M12"/>
  </mergeCells>
  <printOptions/>
  <pageMargins left="0.2" right="0.3" top="0.25" bottom="0.1968503937007874" header="0.2" footer="0"/>
  <pageSetup fitToHeight="0" fitToWidth="0" horizontalDpi="600" verticalDpi="600" orientation="portrait" paperSize="9" r:id="rId1"/>
  <ignoredErrors>
    <ignoredError sqref="O62:Q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前田　隼穂</cp:lastModifiedBy>
  <cp:lastPrinted>2016-09-09T06:58:33Z</cp:lastPrinted>
  <dcterms:created xsi:type="dcterms:W3CDTF">2008-04-30T02:47:07Z</dcterms:created>
  <dcterms:modified xsi:type="dcterms:W3CDTF">2018-09-13T06:32:21Z</dcterms:modified>
  <cp:category/>
  <cp:version/>
  <cp:contentType/>
  <cp:contentStatus/>
</cp:coreProperties>
</file>