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 firstSheet="2" activeTab="2"/>
  </bookViews>
  <sheets>
    <sheet name="(15日パターン）利用内訳表" sheetId="14" state="hidden" r:id="rId1"/>
    <sheet name="（20日パターン）利用内訳表" sheetId="17" state="hidden" r:id="rId2"/>
    <sheet name="利用内訳表" sheetId="18" r:id="rId3"/>
    <sheet name="記入例" sheetId="19" r:id="rId4"/>
  </sheets>
  <definedNames>
    <definedName name="_xlnm.Print_Area" localSheetId="0">'(15日パターン）利用内訳表'!$A$1:$AF$30</definedName>
    <definedName name="_xlnm.Print_Area" localSheetId="1">'（20日パターン）利用内訳表'!$A$1:$AF$46</definedName>
    <definedName name="_xlnm.Print_Area" localSheetId="3">記入例!$A$1:$AE$46</definedName>
    <definedName name="_xlnm.Print_Area" localSheetId="2">利用内訳表!$A$1:$AE$46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0" i="19" l="1"/>
  <c r="AK39" i="19"/>
  <c r="AG39" i="19"/>
  <c r="AB39" i="19"/>
  <c r="Y39" i="19"/>
  <c r="AG38" i="19"/>
  <c r="AG37" i="19"/>
  <c r="AG36" i="19"/>
  <c r="AG35" i="19"/>
  <c r="O34" i="19"/>
  <c r="M34" i="19"/>
  <c r="AG34" i="19" s="1"/>
  <c r="O33" i="19"/>
  <c r="M33" i="19"/>
  <c r="AG33" i="19" s="1"/>
  <c r="O32" i="19"/>
  <c r="M32" i="19"/>
  <c r="AG32" i="19" s="1"/>
  <c r="O31" i="19"/>
  <c r="M31" i="19"/>
  <c r="AG31" i="19" s="1"/>
  <c r="O30" i="19"/>
  <c r="M30" i="19"/>
  <c r="AG30" i="19" s="1"/>
  <c r="AG29" i="19"/>
  <c r="O29" i="19"/>
  <c r="M29" i="19"/>
  <c r="O28" i="19"/>
  <c r="M28" i="19"/>
  <c r="AG28" i="19" s="1"/>
  <c r="AG27" i="19"/>
  <c r="O27" i="19"/>
  <c r="M27" i="19"/>
  <c r="AM26" i="19"/>
  <c r="O26" i="19"/>
  <c r="M26" i="19"/>
  <c r="AG26" i="19" s="1"/>
  <c r="AM25" i="19"/>
  <c r="O25" i="19"/>
  <c r="M25" i="19"/>
  <c r="AG25" i="19" s="1"/>
  <c r="AM24" i="19"/>
  <c r="O24" i="19"/>
  <c r="M24" i="19"/>
  <c r="AG24" i="19" s="1"/>
  <c r="AM23" i="19"/>
  <c r="O23" i="19"/>
  <c r="M23" i="19"/>
  <c r="AG23" i="19" s="1"/>
  <c r="AM22" i="19"/>
  <c r="O22" i="19"/>
  <c r="M22" i="19"/>
  <c r="AG22" i="19" s="1"/>
  <c r="AM21" i="19"/>
  <c r="O21" i="19"/>
  <c r="M21" i="19"/>
  <c r="AG21" i="19" s="1"/>
  <c r="AM20" i="19"/>
  <c r="O20" i="19"/>
  <c r="M20" i="19"/>
  <c r="AG20" i="19" s="1"/>
  <c r="AM19" i="19"/>
  <c r="O19" i="19"/>
  <c r="M19" i="19"/>
  <c r="AG19" i="19" s="1"/>
  <c r="AM18" i="19"/>
  <c r="O18" i="19"/>
  <c r="M18" i="19"/>
  <c r="AG18" i="19" s="1"/>
  <c r="AM17" i="19"/>
  <c r="O17" i="19"/>
  <c r="M17" i="19"/>
  <c r="AG17" i="19" s="1"/>
  <c r="AM16" i="19"/>
  <c r="O16" i="19"/>
  <c r="M16" i="19"/>
  <c r="AG16" i="19" s="1"/>
  <c r="AM15" i="19"/>
  <c r="O15" i="19"/>
  <c r="M15" i="19"/>
  <c r="AG15" i="19" s="1"/>
  <c r="AM14" i="19"/>
  <c r="O14" i="19"/>
  <c r="M14" i="19"/>
  <c r="AG14" i="19" s="1"/>
  <c r="M13" i="19"/>
  <c r="AG13" i="19" s="1"/>
  <c r="AM13" i="19" s="1"/>
  <c r="M12" i="19"/>
  <c r="AG12" i="19" s="1"/>
  <c r="AM12" i="19" s="1"/>
  <c r="M11" i="19"/>
  <c r="AG11" i="19" s="1"/>
  <c r="AM11" i="19" s="1"/>
  <c r="M10" i="19"/>
  <c r="AG10" i="19" s="1"/>
  <c r="AM10" i="19" s="1"/>
  <c r="K41" i="19" l="1"/>
  <c r="BB43" i="19" s="1"/>
  <c r="O13" i="19"/>
  <c r="O12" i="19"/>
  <c r="O11" i="19"/>
  <c r="O10" i="19"/>
  <c r="AG42" i="19" s="1"/>
  <c r="AH42" i="19" s="1"/>
  <c r="M39" i="19" s="1"/>
  <c r="AM30" i="19"/>
  <c r="AI30" i="19"/>
  <c r="AP30" i="19" s="1"/>
  <c r="AK30" i="19"/>
  <c r="AN30" i="19" s="1"/>
  <c r="AM28" i="19"/>
  <c r="AI28" i="19"/>
  <c r="AP28" i="19" s="1"/>
  <c r="AK28" i="19"/>
  <c r="AN28" i="19"/>
  <c r="AI42" i="19"/>
  <c r="O39" i="19" s="1"/>
  <c r="AM27" i="19"/>
  <c r="AI27" i="19"/>
  <c r="AP27" i="19" s="1"/>
  <c r="AK27" i="19"/>
  <c r="AM29" i="19"/>
  <c r="AI29" i="19"/>
  <c r="AP29" i="19" s="1"/>
  <c r="AK29" i="19"/>
  <c r="AN29" i="19" s="1"/>
  <c r="AM32" i="19"/>
  <c r="AI32" i="19"/>
  <c r="AP32" i="19" s="1"/>
  <c r="AK32" i="19"/>
  <c r="AN32" i="19" s="1"/>
  <c r="AM33" i="19"/>
  <c r="AI33" i="19"/>
  <c r="AP33" i="19" s="1"/>
  <c r="AK33" i="19"/>
  <c r="AN33" i="19"/>
  <c r="AM34" i="19"/>
  <c r="AI34" i="19"/>
  <c r="AP34" i="19" s="1"/>
  <c r="AK34" i="19"/>
  <c r="AN34" i="19" s="1"/>
  <c r="AK10" i="19"/>
  <c r="AI10" i="19"/>
  <c r="AK11" i="19"/>
  <c r="AI11" i="19"/>
  <c r="AK12" i="19"/>
  <c r="AI12" i="19"/>
  <c r="AK13" i="19"/>
  <c r="AI13" i="19"/>
  <c r="AP13" i="19" s="1"/>
  <c r="AK14" i="19"/>
  <c r="AI14" i="19"/>
  <c r="AP14" i="19" s="1"/>
  <c r="AK15" i="19"/>
  <c r="AI15" i="19"/>
  <c r="AP15" i="19" s="1"/>
  <c r="AK16" i="19"/>
  <c r="AI16" i="19"/>
  <c r="AP16" i="19" s="1"/>
  <c r="AK17" i="19"/>
  <c r="AI17" i="19"/>
  <c r="AP17" i="19" s="1"/>
  <c r="AK18" i="19"/>
  <c r="AI18" i="19"/>
  <c r="AP18" i="19" s="1"/>
  <c r="AK19" i="19"/>
  <c r="AI19" i="19"/>
  <c r="AP19" i="19" s="1"/>
  <c r="AK20" i="19"/>
  <c r="AI20" i="19"/>
  <c r="AP20" i="19" s="1"/>
  <c r="AK21" i="19"/>
  <c r="AI21" i="19"/>
  <c r="AP21" i="19" s="1"/>
  <c r="AK22" i="19"/>
  <c r="AI22" i="19"/>
  <c r="AP22" i="19" s="1"/>
  <c r="AK23" i="19"/>
  <c r="AI23" i="19"/>
  <c r="AP23" i="19" s="1"/>
  <c r="AK24" i="19"/>
  <c r="AI24" i="19"/>
  <c r="AP24" i="19" s="1"/>
  <c r="AK25" i="19"/>
  <c r="AI25" i="19"/>
  <c r="AP25" i="19" s="1"/>
  <c r="AK26" i="19"/>
  <c r="AI26" i="19"/>
  <c r="AP26" i="19" s="1"/>
  <c r="AN27" i="19"/>
  <c r="AM31" i="19"/>
  <c r="AI31" i="19"/>
  <c r="AP31" i="19" s="1"/>
  <c r="AK31" i="19"/>
  <c r="AN31" i="19"/>
  <c r="AM35" i="19"/>
  <c r="AI35" i="19"/>
  <c r="AP35" i="19" s="1"/>
  <c r="AT35" i="19" s="1"/>
  <c r="AN35" i="19"/>
  <c r="AR35" i="19" s="1"/>
  <c r="AM36" i="19"/>
  <c r="AI36" i="19"/>
  <c r="AP36" i="19" s="1"/>
  <c r="AT36" i="19" s="1"/>
  <c r="AM37" i="19"/>
  <c r="AI37" i="19"/>
  <c r="AP37" i="19" s="1"/>
  <c r="AT37" i="19" s="1"/>
  <c r="AN37" i="19"/>
  <c r="AR37" i="19" s="1"/>
  <c r="AM38" i="19"/>
  <c r="AI38" i="19"/>
  <c r="AP38" i="19" s="1"/>
  <c r="AT38" i="19" s="1"/>
  <c r="AM40" i="19"/>
  <c r="AI40" i="19"/>
  <c r="AP40" i="19" s="1"/>
  <c r="AT40" i="19" s="1"/>
  <c r="AN40" i="19"/>
  <c r="AR40" i="19" s="1"/>
  <c r="AK35" i="19"/>
  <c r="AK36" i="19"/>
  <c r="AN36" i="19" s="1"/>
  <c r="AR36" i="19" s="1"/>
  <c r="AK37" i="19"/>
  <c r="AK38" i="19"/>
  <c r="AN38" i="19" s="1"/>
  <c r="AR38" i="19" s="1"/>
  <c r="AM39" i="19"/>
  <c r="AI39" i="19"/>
  <c r="AP39" i="19" s="1"/>
  <c r="AT39" i="19" s="1"/>
  <c r="AN39" i="19"/>
  <c r="AR39" i="19" s="1"/>
  <c r="AK40" i="19"/>
  <c r="AB39" i="18"/>
  <c r="Y39" i="18"/>
  <c r="AG40" i="18"/>
  <c r="AG39" i="18"/>
  <c r="AG38" i="18"/>
  <c r="AG37" i="18"/>
  <c r="AG36" i="18"/>
  <c r="AG35" i="18"/>
  <c r="AI35" i="18" s="1"/>
  <c r="O34" i="18"/>
  <c r="M34" i="18"/>
  <c r="AG34" i="18" s="1"/>
  <c r="O33" i="18"/>
  <c r="M33" i="18"/>
  <c r="AG33" i="18" s="1"/>
  <c r="O32" i="18"/>
  <c r="M32" i="18"/>
  <c r="AG32" i="18" s="1"/>
  <c r="O31" i="18"/>
  <c r="M31" i="18"/>
  <c r="AG31" i="18" s="1"/>
  <c r="O30" i="18"/>
  <c r="M30" i="18"/>
  <c r="AG30" i="18" s="1"/>
  <c r="O29" i="18"/>
  <c r="M29" i="18"/>
  <c r="AG29" i="18" s="1"/>
  <c r="AK29" i="18" s="1"/>
  <c r="O28" i="18"/>
  <c r="M28" i="18"/>
  <c r="AG28" i="18" s="1"/>
  <c r="O27" i="18"/>
  <c r="M27" i="18"/>
  <c r="AG27" i="18" s="1"/>
  <c r="O26" i="18"/>
  <c r="M26" i="18"/>
  <c r="AG26" i="18" s="1"/>
  <c r="O25" i="18"/>
  <c r="M25" i="18"/>
  <c r="AG25" i="18" s="1"/>
  <c r="O24" i="18"/>
  <c r="M24" i="18"/>
  <c r="AG24" i="18" s="1"/>
  <c r="O23" i="18"/>
  <c r="M23" i="18"/>
  <c r="AG23" i="18" s="1"/>
  <c r="O22" i="18"/>
  <c r="M22" i="18"/>
  <c r="AG22" i="18" s="1"/>
  <c r="AI22" i="18" s="1"/>
  <c r="O21" i="18"/>
  <c r="M21" i="18"/>
  <c r="AG21" i="18" s="1"/>
  <c r="O20" i="18"/>
  <c r="M20" i="18"/>
  <c r="AG20" i="18" s="1"/>
  <c r="O19" i="18"/>
  <c r="M19" i="18"/>
  <c r="AG19" i="18" s="1"/>
  <c r="O18" i="18"/>
  <c r="M18" i="18"/>
  <c r="AG18" i="18" s="1"/>
  <c r="O17" i="18"/>
  <c r="M17" i="18"/>
  <c r="AG17" i="18" s="1"/>
  <c r="AK17" i="18" s="1"/>
  <c r="O16" i="18"/>
  <c r="M16" i="18"/>
  <c r="AG16" i="18" s="1"/>
  <c r="O15" i="18"/>
  <c r="M15" i="18"/>
  <c r="AG15" i="18" s="1"/>
  <c r="O14" i="18"/>
  <c r="M14" i="18"/>
  <c r="AG14" i="18" s="1"/>
  <c r="M13" i="18"/>
  <c r="AG13" i="18" s="1"/>
  <c r="M12" i="18"/>
  <c r="AG12" i="18" s="1"/>
  <c r="M11" i="18"/>
  <c r="AG11" i="18" s="1"/>
  <c r="AI11" i="18" s="1"/>
  <c r="M10" i="18"/>
  <c r="AG10" i="18" s="1"/>
  <c r="K41" i="18" l="1"/>
  <c r="O13" i="18"/>
  <c r="O12" i="18"/>
  <c r="AP12" i="19"/>
  <c r="S12" i="19" s="1"/>
  <c r="AP11" i="19"/>
  <c r="AT11" i="19" s="1"/>
  <c r="W11" i="19" s="1"/>
  <c r="AP10" i="19"/>
  <c r="AT31" i="19"/>
  <c r="W31" i="19" s="1"/>
  <c r="S31" i="19"/>
  <c r="AT34" i="19"/>
  <c r="W34" i="19" s="1"/>
  <c r="S34" i="19"/>
  <c r="AT33" i="19"/>
  <c r="W33" i="19" s="1"/>
  <c r="S33" i="19"/>
  <c r="AR32" i="19"/>
  <c r="U32" i="19" s="1"/>
  <c r="Q32" i="19"/>
  <c r="AT29" i="19"/>
  <c r="W29" i="19" s="1"/>
  <c r="S29" i="19"/>
  <c r="AT30" i="19"/>
  <c r="W30" i="19" s="1"/>
  <c r="S30" i="19"/>
  <c r="S26" i="19"/>
  <c r="AT26" i="19"/>
  <c r="W26" i="19" s="1"/>
  <c r="S25" i="19"/>
  <c r="AT25" i="19"/>
  <c r="W25" i="19" s="1"/>
  <c r="S24" i="19"/>
  <c r="AT24" i="19"/>
  <c r="W24" i="19" s="1"/>
  <c r="S23" i="19"/>
  <c r="AT23" i="19"/>
  <c r="W23" i="19" s="1"/>
  <c r="S22" i="19"/>
  <c r="AT22" i="19"/>
  <c r="W22" i="19" s="1"/>
  <c r="S21" i="19"/>
  <c r="AT21" i="19"/>
  <c r="W21" i="19" s="1"/>
  <c r="S20" i="19"/>
  <c r="AT20" i="19"/>
  <c r="W20" i="19" s="1"/>
  <c r="S19" i="19"/>
  <c r="AT19" i="19"/>
  <c r="W19" i="19" s="1"/>
  <c r="S18" i="19"/>
  <c r="AT18" i="19"/>
  <c r="W18" i="19" s="1"/>
  <c r="S17" i="19"/>
  <c r="AT17" i="19"/>
  <c r="W17" i="19" s="1"/>
  <c r="S16" i="19"/>
  <c r="AT16" i="19"/>
  <c r="W16" i="19" s="1"/>
  <c r="S15" i="19"/>
  <c r="AT15" i="19"/>
  <c r="W15" i="19" s="1"/>
  <c r="S14" i="19"/>
  <c r="AT14" i="19"/>
  <c r="W14" i="19" s="1"/>
  <c r="S13" i="19"/>
  <c r="AT13" i="19"/>
  <c r="W13" i="19" s="1"/>
  <c r="S11" i="19"/>
  <c r="AR34" i="19"/>
  <c r="U34" i="19" s="1"/>
  <c r="Q34" i="19"/>
  <c r="AT32" i="19"/>
  <c r="W32" i="19" s="1"/>
  <c r="S32" i="19"/>
  <c r="AR29" i="19"/>
  <c r="U29" i="19" s="1"/>
  <c r="Q29" i="19"/>
  <c r="AT27" i="19"/>
  <c r="W27" i="19" s="1"/>
  <c r="S27" i="19"/>
  <c r="AT28" i="19"/>
  <c r="W28" i="19" s="1"/>
  <c r="S28" i="19"/>
  <c r="AR30" i="19"/>
  <c r="U30" i="19" s="1"/>
  <c r="Q30" i="19"/>
  <c r="AR31" i="19"/>
  <c r="U31" i="19" s="1"/>
  <c r="Q31" i="19"/>
  <c r="AR27" i="19"/>
  <c r="U27" i="19" s="1"/>
  <c r="Q27" i="19"/>
  <c r="AN26" i="19"/>
  <c r="AN25" i="19"/>
  <c r="AN24" i="19"/>
  <c r="AN23" i="19"/>
  <c r="AN22" i="19"/>
  <c r="AN21" i="19"/>
  <c r="AN20" i="19"/>
  <c r="AN19" i="19"/>
  <c r="AN18" i="19"/>
  <c r="AN17" i="19"/>
  <c r="AN16" i="19"/>
  <c r="AN15" i="19"/>
  <c r="AN14" i="19"/>
  <c r="AN13" i="19"/>
  <c r="AN12" i="19"/>
  <c r="AN11" i="19"/>
  <c r="AN10" i="19"/>
  <c r="AR33" i="19"/>
  <c r="U33" i="19" s="1"/>
  <c r="Q33" i="19"/>
  <c r="AR28" i="19"/>
  <c r="U28" i="19" s="1"/>
  <c r="Q28" i="19"/>
  <c r="O11" i="18"/>
  <c r="O10" i="18"/>
  <c r="AI16" i="18"/>
  <c r="AK16" i="18"/>
  <c r="AI10" i="18"/>
  <c r="AK10" i="18"/>
  <c r="AI28" i="18"/>
  <c r="AM28" i="18"/>
  <c r="AK28" i="18"/>
  <c r="AI34" i="18"/>
  <c r="AK34" i="18"/>
  <c r="AM34" i="18"/>
  <c r="AI40" i="18"/>
  <c r="AM40" i="18"/>
  <c r="AK40" i="18"/>
  <c r="AK22" i="18"/>
  <c r="AM13" i="18"/>
  <c r="AK13" i="18"/>
  <c r="AI13" i="18"/>
  <c r="AM27" i="18"/>
  <c r="AK27" i="18"/>
  <c r="AI27" i="18"/>
  <c r="AM14" i="18"/>
  <c r="AK14" i="18"/>
  <c r="AI14" i="18"/>
  <c r="AM32" i="18"/>
  <c r="AK32" i="18"/>
  <c r="AI32" i="18"/>
  <c r="AM19" i="18"/>
  <c r="AK19" i="18"/>
  <c r="AI19" i="18"/>
  <c r="AM33" i="18"/>
  <c r="AK33" i="18"/>
  <c r="AI33" i="18"/>
  <c r="AM20" i="18"/>
  <c r="AK20" i="18"/>
  <c r="AI20" i="18"/>
  <c r="AM37" i="18"/>
  <c r="AK37" i="18"/>
  <c r="AI37" i="18"/>
  <c r="AN37" i="18" s="1"/>
  <c r="AM21" i="18"/>
  <c r="AK21" i="18"/>
  <c r="AI21" i="18"/>
  <c r="AM25" i="18"/>
  <c r="AK25" i="18"/>
  <c r="AI25" i="18"/>
  <c r="AM38" i="18"/>
  <c r="AK38" i="18"/>
  <c r="AI38" i="18"/>
  <c r="AM15" i="18"/>
  <c r="AK15" i="18"/>
  <c r="AI15" i="18"/>
  <c r="AN15" i="18" s="1"/>
  <c r="BB43" i="18"/>
  <c r="AM26" i="18"/>
  <c r="AK26" i="18"/>
  <c r="AI26" i="18"/>
  <c r="AM39" i="18"/>
  <c r="AN39" i="18" s="1"/>
  <c r="AK39" i="18"/>
  <c r="AI39" i="18"/>
  <c r="AM31" i="18"/>
  <c r="AK31" i="18"/>
  <c r="AI31" i="18"/>
  <c r="AI23" i="18"/>
  <c r="AK23" i="18"/>
  <c r="AK35" i="18"/>
  <c r="AM11" i="18"/>
  <c r="AI18" i="18"/>
  <c r="AM29" i="18"/>
  <c r="AM35" i="18"/>
  <c r="AK12" i="18"/>
  <c r="AK18" i="18"/>
  <c r="AK24" i="18"/>
  <c r="AK30" i="18"/>
  <c r="AK36" i="18"/>
  <c r="AI17" i="18"/>
  <c r="AM22" i="18"/>
  <c r="AM23" i="18"/>
  <c r="AI36" i="18"/>
  <c r="AM12" i="18"/>
  <c r="AM18" i="18"/>
  <c r="AM24" i="18"/>
  <c r="AM30" i="18"/>
  <c r="AM36" i="18"/>
  <c r="AM10" i="18"/>
  <c r="AI29" i="18"/>
  <c r="AI12" i="18"/>
  <c r="AM17" i="18"/>
  <c r="AI24" i="18"/>
  <c r="AN24" i="18" s="1"/>
  <c r="AI30" i="18"/>
  <c r="AM16" i="18"/>
  <c r="AK11" i="18"/>
  <c r="AJ42" i="19" l="1"/>
  <c r="AL42" i="19" s="1"/>
  <c r="AP42" i="19" s="1"/>
  <c r="AT12" i="19"/>
  <c r="W12" i="19" s="1"/>
  <c r="S10" i="19"/>
  <c r="AT10" i="19"/>
  <c r="W10" i="19" s="1"/>
  <c r="AR10" i="19"/>
  <c r="U10" i="19" s="1"/>
  <c r="Q10" i="19"/>
  <c r="AR12" i="19"/>
  <c r="U12" i="19" s="1"/>
  <c r="Q12" i="19"/>
  <c r="AR14" i="19"/>
  <c r="U14" i="19" s="1"/>
  <c r="Q14" i="19"/>
  <c r="AR16" i="19"/>
  <c r="U16" i="19" s="1"/>
  <c r="Q16" i="19"/>
  <c r="AR18" i="19"/>
  <c r="U18" i="19" s="1"/>
  <c r="Q18" i="19"/>
  <c r="AR20" i="19"/>
  <c r="U20" i="19" s="1"/>
  <c r="Q20" i="19"/>
  <c r="AR22" i="19"/>
  <c r="U22" i="19" s="1"/>
  <c r="Q22" i="19"/>
  <c r="AR24" i="19"/>
  <c r="U24" i="19" s="1"/>
  <c r="Q24" i="19"/>
  <c r="AR26" i="19"/>
  <c r="U26" i="19" s="1"/>
  <c r="Q26" i="19"/>
  <c r="AR11" i="19"/>
  <c r="U11" i="19" s="1"/>
  <c r="Q11" i="19"/>
  <c r="AR13" i="19"/>
  <c r="U13" i="19" s="1"/>
  <c r="Q13" i="19"/>
  <c r="AR15" i="19"/>
  <c r="U15" i="19" s="1"/>
  <c r="Q15" i="19"/>
  <c r="AR17" i="19"/>
  <c r="U17" i="19" s="1"/>
  <c r="Q17" i="19"/>
  <c r="AR19" i="19"/>
  <c r="U19" i="19" s="1"/>
  <c r="Q19" i="19"/>
  <c r="AR21" i="19"/>
  <c r="U21" i="19" s="1"/>
  <c r="Q21" i="19"/>
  <c r="AR23" i="19"/>
  <c r="U23" i="19" s="1"/>
  <c r="Q23" i="19"/>
  <c r="AR25" i="19"/>
  <c r="U25" i="19" s="1"/>
  <c r="Q25" i="19"/>
  <c r="AK42" i="19"/>
  <c r="AN42" i="19" s="1"/>
  <c r="AP29" i="18"/>
  <c r="S29" i="18" s="1"/>
  <c r="AP19" i="18"/>
  <c r="S19" i="18" s="1"/>
  <c r="AP22" i="18"/>
  <c r="AP28" i="18"/>
  <c r="S28" i="18" s="1"/>
  <c r="AG42" i="18"/>
  <c r="AH42" i="18" s="1"/>
  <c r="M39" i="18" s="1"/>
  <c r="AN40" i="18"/>
  <c r="AR40" i="18" s="1"/>
  <c r="AN16" i="18"/>
  <c r="AR16" i="18" s="1"/>
  <c r="U16" i="18" s="1"/>
  <c r="AP39" i="18"/>
  <c r="AT39" i="18" s="1"/>
  <c r="AN36" i="18"/>
  <c r="AR36" i="18" s="1"/>
  <c r="AN13" i="18"/>
  <c r="AP11" i="18"/>
  <c r="S11" i="18" s="1"/>
  <c r="AP10" i="18"/>
  <c r="S10" i="18" s="1"/>
  <c r="AN10" i="18"/>
  <c r="Q10" i="18" s="1"/>
  <c r="AP33" i="18"/>
  <c r="S33" i="18" s="1"/>
  <c r="AN27" i="18"/>
  <c r="Q27" i="18" s="1"/>
  <c r="AN33" i="18"/>
  <c r="AR33" i="18" s="1"/>
  <c r="U33" i="18" s="1"/>
  <c r="AN34" i="18"/>
  <c r="AR34" i="18" s="1"/>
  <c r="U34" i="18" s="1"/>
  <c r="AP31" i="18"/>
  <c r="AT31" i="18" s="1"/>
  <c r="W31" i="18" s="1"/>
  <c r="AN32" i="18"/>
  <c r="AR32" i="18" s="1"/>
  <c r="U32" i="18" s="1"/>
  <c r="AN28" i="18"/>
  <c r="Q28" i="18" s="1"/>
  <c r="AN35" i="18"/>
  <c r="AR35" i="18" s="1"/>
  <c r="AP14" i="18"/>
  <c r="AT14" i="18" s="1"/>
  <c r="W14" i="18" s="1"/>
  <c r="AN30" i="18"/>
  <c r="Q30" i="18" s="1"/>
  <c r="AP24" i="18"/>
  <c r="S24" i="18" s="1"/>
  <c r="AP21" i="18"/>
  <c r="AT21" i="18" s="1"/>
  <c r="W21" i="18" s="1"/>
  <c r="AP35" i="18"/>
  <c r="AT35" i="18" s="1"/>
  <c r="AP26" i="18"/>
  <c r="AT26" i="18" s="1"/>
  <c r="W26" i="18" s="1"/>
  <c r="AP40" i="18"/>
  <c r="AP15" i="18"/>
  <c r="S15" i="18" s="1"/>
  <c r="AP27" i="18"/>
  <c r="AT27" i="18" s="1"/>
  <c r="W27" i="18" s="1"/>
  <c r="AN21" i="18"/>
  <c r="AR21" i="18" s="1"/>
  <c r="U21" i="18" s="1"/>
  <c r="AP34" i="18"/>
  <c r="S34" i="18" s="1"/>
  <c r="AN29" i="18"/>
  <c r="Q29" i="18" s="1"/>
  <c r="AN19" i="18"/>
  <c r="Q19" i="18" s="1"/>
  <c r="AN18" i="18"/>
  <c r="AR18" i="18" s="1"/>
  <c r="U18" i="18" s="1"/>
  <c r="AN12" i="18"/>
  <c r="Q12" i="18" s="1"/>
  <c r="AN22" i="18"/>
  <c r="AP30" i="18"/>
  <c r="AT30" i="18" s="1"/>
  <c r="W30" i="18" s="1"/>
  <c r="AP38" i="18"/>
  <c r="AT38" i="18" s="1"/>
  <c r="AP20" i="18"/>
  <c r="S20" i="18" s="1"/>
  <c r="AP17" i="18"/>
  <c r="AT17" i="18" s="1"/>
  <c r="W17" i="18" s="1"/>
  <c r="AN23" i="18"/>
  <c r="AR23" i="18" s="1"/>
  <c r="U23" i="18" s="1"/>
  <c r="AP25" i="18"/>
  <c r="S25" i="18" s="1"/>
  <c r="AP32" i="18"/>
  <c r="AT32" i="18" s="1"/>
  <c r="W32" i="18" s="1"/>
  <c r="AR37" i="18"/>
  <c r="Q22" i="18"/>
  <c r="AR22" i="18"/>
  <c r="U22" i="18" s="1"/>
  <c r="Q24" i="18"/>
  <c r="AR24" i="18"/>
  <c r="U24" i="18" s="1"/>
  <c r="AP16" i="18"/>
  <c r="AN17" i="18"/>
  <c r="AP18" i="18"/>
  <c r="AN26" i="18"/>
  <c r="AP12" i="18"/>
  <c r="AN20" i="18"/>
  <c r="AR39" i="18"/>
  <c r="Q15" i="18"/>
  <c r="AR15" i="18"/>
  <c r="U15" i="18" s="1"/>
  <c r="AP37" i="18"/>
  <c r="AN11" i="18"/>
  <c r="AN31" i="18"/>
  <c r="AT33" i="18"/>
  <c r="W33" i="18" s="1"/>
  <c r="AP13" i="18"/>
  <c r="S22" i="18"/>
  <c r="AT22" i="18"/>
  <c r="W22" i="18" s="1"/>
  <c r="AP36" i="18"/>
  <c r="AN38" i="18"/>
  <c r="AP23" i="18"/>
  <c r="AN25" i="18"/>
  <c r="AN14" i="18"/>
  <c r="AR13" i="18" l="1"/>
  <c r="U13" i="18" s="1"/>
  <c r="S39" i="19"/>
  <c r="AT42" i="19"/>
  <c r="W39" i="19" s="1"/>
  <c r="AR42" i="19"/>
  <c r="Q39" i="19"/>
  <c r="AT29" i="18"/>
  <c r="W29" i="18" s="1"/>
  <c r="AT19" i="18"/>
  <c r="W19" i="18" s="1"/>
  <c r="S21" i="18"/>
  <c r="Q16" i="18"/>
  <c r="Q32" i="18"/>
  <c r="AT28" i="18"/>
  <c r="W28" i="18" s="1"/>
  <c r="Q34" i="18"/>
  <c r="S30" i="18"/>
  <c r="AR27" i="18"/>
  <c r="U27" i="18" s="1"/>
  <c r="S14" i="18"/>
  <c r="Q18" i="18"/>
  <c r="AR30" i="18"/>
  <c r="U30" i="18" s="1"/>
  <c r="AR19" i="18"/>
  <c r="U19" i="18" s="1"/>
  <c r="AI42" i="18"/>
  <c r="O39" i="18" s="1"/>
  <c r="S17" i="18"/>
  <c r="S26" i="18"/>
  <c r="S31" i="18"/>
  <c r="AR29" i="18"/>
  <c r="U29" i="18" s="1"/>
  <c r="AR28" i="18"/>
  <c r="U28" i="18" s="1"/>
  <c r="Q13" i="18"/>
  <c r="AT20" i="18"/>
  <c r="W20" i="18" s="1"/>
  <c r="AT11" i="18"/>
  <c r="W11" i="18" s="1"/>
  <c r="AT10" i="18"/>
  <c r="W10" i="18" s="1"/>
  <c r="AR10" i="18"/>
  <c r="U10" i="18" s="1"/>
  <c r="Q33" i="18"/>
  <c r="AR12" i="18"/>
  <c r="U12" i="18" s="1"/>
  <c r="AT15" i="18"/>
  <c r="W15" i="18" s="1"/>
  <c r="AT24" i="18"/>
  <c r="W24" i="18" s="1"/>
  <c r="S32" i="18"/>
  <c r="Q23" i="18"/>
  <c r="AT34" i="18"/>
  <c r="W34" i="18" s="1"/>
  <c r="AT25" i="18"/>
  <c r="W25" i="18" s="1"/>
  <c r="S27" i="18"/>
  <c r="Q21" i="18"/>
  <c r="AT40" i="18"/>
  <c r="Q11" i="18"/>
  <c r="AR11" i="18"/>
  <c r="U11" i="18" s="1"/>
  <c r="S23" i="18"/>
  <c r="AT23" i="18"/>
  <c r="W23" i="18" s="1"/>
  <c r="AT36" i="18"/>
  <c r="AT13" i="18"/>
  <c r="W13" i="18" s="1"/>
  <c r="S13" i="18"/>
  <c r="AR38" i="18"/>
  <c r="AR31" i="18"/>
  <c r="U31" i="18" s="1"/>
  <c r="Q31" i="18"/>
  <c r="AR20" i="18"/>
  <c r="U20" i="18" s="1"/>
  <c r="Q20" i="18"/>
  <c r="S12" i="18"/>
  <c r="AT12" i="18"/>
  <c r="W12" i="18" s="1"/>
  <c r="Q26" i="18"/>
  <c r="AR26" i="18"/>
  <c r="U26" i="18" s="1"/>
  <c r="AT37" i="18"/>
  <c r="S18" i="18"/>
  <c r="AT18" i="18"/>
  <c r="W18" i="18" s="1"/>
  <c r="Q14" i="18"/>
  <c r="AR14" i="18"/>
  <c r="U14" i="18" s="1"/>
  <c r="Q17" i="18"/>
  <c r="AR17" i="18"/>
  <c r="U17" i="18" s="1"/>
  <c r="AR25" i="18"/>
  <c r="U25" i="18" s="1"/>
  <c r="Q25" i="18"/>
  <c r="AJ42" i="18"/>
  <c r="S16" i="18"/>
  <c r="AT16" i="18"/>
  <c r="W16" i="18" s="1"/>
  <c r="AB31" i="17"/>
  <c r="Y31" i="17"/>
  <c r="K33" i="17" s="1"/>
  <c r="BB43" i="17" s="1"/>
  <c r="AG40" i="17"/>
  <c r="AG39" i="17"/>
  <c r="AM39" i="17" s="1"/>
  <c r="AG38" i="17"/>
  <c r="AG37" i="17"/>
  <c r="AG36" i="17"/>
  <c r="AG35" i="17"/>
  <c r="AG34" i="17"/>
  <c r="AG33" i="17"/>
  <c r="AM33" i="17" s="1"/>
  <c r="AG32" i="17"/>
  <c r="AG31" i="17"/>
  <c r="AI31" i="17" s="1"/>
  <c r="AG30" i="17"/>
  <c r="O29" i="17"/>
  <c r="M29" i="17"/>
  <c r="AG29" i="17" s="1"/>
  <c r="O28" i="17"/>
  <c r="M28" i="17"/>
  <c r="AG28" i="17" s="1"/>
  <c r="O27" i="17"/>
  <c r="M27" i="17"/>
  <c r="AG27" i="17" s="1"/>
  <c r="AM27" i="17" s="1"/>
  <c r="O26" i="17"/>
  <c r="M26" i="17"/>
  <c r="AG26" i="17" s="1"/>
  <c r="O25" i="17"/>
  <c r="M25" i="17"/>
  <c r="AG25" i="17" s="1"/>
  <c r="O24" i="17"/>
  <c r="M24" i="17"/>
  <c r="AG24" i="17" s="1"/>
  <c r="AK24" i="17" s="1"/>
  <c r="O23" i="17"/>
  <c r="M23" i="17"/>
  <c r="AG23" i="17" s="1"/>
  <c r="O22" i="17"/>
  <c r="M22" i="17"/>
  <c r="AG22" i="17" s="1"/>
  <c r="O21" i="17"/>
  <c r="M21" i="17"/>
  <c r="AG21" i="17" s="1"/>
  <c r="AM21" i="17" s="1"/>
  <c r="O20" i="17"/>
  <c r="M20" i="17"/>
  <c r="AG20" i="17" s="1"/>
  <c r="AG19" i="17"/>
  <c r="O19" i="17"/>
  <c r="M19" i="17"/>
  <c r="O18" i="17"/>
  <c r="M18" i="17"/>
  <c r="AG18" i="17" s="1"/>
  <c r="AM18" i="17" s="1"/>
  <c r="O17" i="17"/>
  <c r="M17" i="17"/>
  <c r="AG17" i="17" s="1"/>
  <c r="O16" i="17"/>
  <c r="M16" i="17"/>
  <c r="AG16" i="17" s="1"/>
  <c r="O15" i="17"/>
  <c r="M15" i="17"/>
  <c r="AG15" i="17" s="1"/>
  <c r="AM15" i="17" s="1"/>
  <c r="AG14" i="17"/>
  <c r="O14" i="17"/>
  <c r="M14" i="17"/>
  <c r="O13" i="17"/>
  <c r="M13" i="17"/>
  <c r="AG13" i="17" s="1"/>
  <c r="O12" i="17"/>
  <c r="M12" i="17"/>
  <c r="AG12" i="17" s="1"/>
  <c r="AM12" i="17" s="1"/>
  <c r="O11" i="17"/>
  <c r="M11" i="17"/>
  <c r="AG11" i="17" s="1"/>
  <c r="O10" i="17"/>
  <c r="M10" i="17"/>
  <c r="AG10" i="17" s="1"/>
  <c r="AN44" i="19" l="1"/>
  <c r="R40" i="19" s="1"/>
  <c r="AZ43" i="19" s="1"/>
  <c r="AR44" i="19"/>
  <c r="Z40" i="19" s="1"/>
  <c r="BA43" i="19" s="1"/>
  <c r="U39" i="19"/>
  <c r="AL42" i="18"/>
  <c r="AP42" i="18" s="1"/>
  <c r="AK42" i="18"/>
  <c r="AN42" i="18" s="1"/>
  <c r="AM35" i="17"/>
  <c r="AK35" i="17"/>
  <c r="AI35" i="17"/>
  <c r="AM37" i="17"/>
  <c r="AK37" i="17"/>
  <c r="AM19" i="17"/>
  <c r="AI40" i="17"/>
  <c r="AM40" i="17"/>
  <c r="AK40" i="17"/>
  <c r="AI10" i="17"/>
  <c r="AK10" i="17"/>
  <c r="AM10" i="17"/>
  <c r="AK12" i="17"/>
  <c r="AM17" i="17"/>
  <c r="AK17" i="17"/>
  <c r="AI17" i="17"/>
  <c r="AG42" i="17"/>
  <c r="AI19" i="17"/>
  <c r="AN19" i="17" s="1"/>
  <c r="AI30" i="17"/>
  <c r="AM29" i="17"/>
  <c r="AK29" i="17"/>
  <c r="AI29" i="17"/>
  <c r="AN29" i="17" s="1"/>
  <c r="AI12" i="17"/>
  <c r="AI37" i="17"/>
  <c r="AI24" i="17"/>
  <c r="AK14" i="17"/>
  <c r="AM14" i="17"/>
  <c r="AI14" i="17"/>
  <c r="AP14" i="17" s="1"/>
  <c r="AK19" i="17"/>
  <c r="AI22" i="17"/>
  <c r="AM22" i="17"/>
  <c r="AK22" i="17"/>
  <c r="AM24" i="17"/>
  <c r="AK30" i="17"/>
  <c r="AN30" i="17" s="1"/>
  <c r="AI36" i="17"/>
  <c r="AM30" i="17"/>
  <c r="AM11" i="17"/>
  <c r="AK11" i="17"/>
  <c r="AI11" i="17"/>
  <c r="AM13" i="17"/>
  <c r="AI18" i="17"/>
  <c r="AN18" i="17" s="1"/>
  <c r="AK25" i="17"/>
  <c r="AM25" i="17"/>
  <c r="AI28" i="17"/>
  <c r="AK28" i="17"/>
  <c r="AM28" i="17"/>
  <c r="AK36" i="17"/>
  <c r="AN36" i="17" s="1"/>
  <c r="AI13" i="17"/>
  <c r="AI25" i="17"/>
  <c r="AM36" i="17"/>
  <c r="AK13" i="17"/>
  <c r="AI16" i="17"/>
  <c r="AK16" i="17"/>
  <c r="AP16" i="17" s="1"/>
  <c r="AM16" i="17"/>
  <c r="AK18" i="17"/>
  <c r="AK20" i="17"/>
  <c r="AM20" i="17"/>
  <c r="AI20" i="17"/>
  <c r="AM23" i="17"/>
  <c r="AK23" i="17"/>
  <c r="AI23" i="17"/>
  <c r="AK31" i="17"/>
  <c r="AM31" i="17"/>
  <c r="AI34" i="17"/>
  <c r="AK34" i="17"/>
  <c r="AN34" i="17" s="1"/>
  <c r="AM34" i="17"/>
  <c r="AP15" i="17"/>
  <c r="AP21" i="17"/>
  <c r="AI26" i="17"/>
  <c r="AI32" i="17"/>
  <c r="AI38" i="17"/>
  <c r="AK26" i="17"/>
  <c r="AK32" i="17"/>
  <c r="AK38" i="17"/>
  <c r="AI15" i="17"/>
  <c r="AN15" i="17" s="1"/>
  <c r="AI21" i="17"/>
  <c r="AN21" i="17" s="1"/>
  <c r="AM26" i="17"/>
  <c r="AI27" i="17"/>
  <c r="AM32" i="17"/>
  <c r="AN32" i="17" s="1"/>
  <c r="AI33" i="17"/>
  <c r="AM38" i="17"/>
  <c r="AN38" i="17" s="1"/>
  <c r="AI39" i="17"/>
  <c r="AK15" i="17"/>
  <c r="AK21" i="17"/>
  <c r="AK27" i="17"/>
  <c r="AK33" i="17"/>
  <c r="AK39" i="17"/>
  <c r="T41" i="19" l="1"/>
  <c r="Z41" i="19" s="1"/>
  <c r="AN22" i="17"/>
  <c r="AN35" i="17"/>
  <c r="AR35" i="17" s="1"/>
  <c r="AN17" i="17"/>
  <c r="AR17" i="17" s="1"/>
  <c r="U17" i="17" s="1"/>
  <c r="AP38" i="17"/>
  <c r="AP37" i="17"/>
  <c r="AP24" i="17"/>
  <c r="AT24" i="17" s="1"/>
  <c r="W24" i="17" s="1"/>
  <c r="AP36" i="17"/>
  <c r="AP10" i="17"/>
  <c r="AT42" i="18"/>
  <c r="W39" i="18" s="1"/>
  <c r="S39" i="18"/>
  <c r="AR42" i="18"/>
  <c r="Q39" i="18"/>
  <c r="AP34" i="17"/>
  <c r="AN11" i="17"/>
  <c r="Q11" i="17" s="1"/>
  <c r="AN10" i="17"/>
  <c r="AR10" i="17" s="1"/>
  <c r="U10" i="17" s="1"/>
  <c r="AN26" i="17"/>
  <c r="AR26" i="17" s="1"/>
  <c r="U26" i="17" s="1"/>
  <c r="AP12" i="17"/>
  <c r="AT12" i="17" s="1"/>
  <c r="W12" i="17" s="1"/>
  <c r="AP22" i="17"/>
  <c r="S22" i="17" s="1"/>
  <c r="AP29" i="17"/>
  <c r="S29" i="17" s="1"/>
  <c r="AP13" i="17"/>
  <c r="AP40" i="17"/>
  <c r="AT40" i="17" s="1"/>
  <c r="AN16" i="17"/>
  <c r="AR16" i="17" s="1"/>
  <c r="U16" i="17" s="1"/>
  <c r="AP31" i="17"/>
  <c r="AT31" i="17" s="1"/>
  <c r="AN39" i="17"/>
  <c r="AR39" i="17" s="1"/>
  <c r="AP32" i="17"/>
  <c r="AP20" i="17"/>
  <c r="S20" i="17" s="1"/>
  <c r="AN12" i="17"/>
  <c r="AR12" i="17" s="1"/>
  <c r="U12" i="17" s="1"/>
  <c r="AP30" i="17"/>
  <c r="AT30" i="17" s="1"/>
  <c r="AP28" i="17"/>
  <c r="AT28" i="17" s="1"/>
  <c r="W28" i="17" s="1"/>
  <c r="AP17" i="17"/>
  <c r="S17" i="17" s="1"/>
  <c r="AN25" i="17"/>
  <c r="AN24" i="17"/>
  <c r="AT37" i="17"/>
  <c r="AR25" i="17"/>
  <c r="U25" i="17" s="1"/>
  <c r="Q25" i="17"/>
  <c r="S24" i="17"/>
  <c r="AT13" i="17"/>
  <c r="W13" i="17" s="1"/>
  <c r="S13" i="17"/>
  <c r="AR19" i="17"/>
  <c r="U19" i="17" s="1"/>
  <c r="Q19" i="17"/>
  <c r="AR34" i="17"/>
  <c r="AT32" i="17"/>
  <c r="S14" i="17"/>
  <c r="AT14" i="17"/>
  <c r="W14" i="17" s="1"/>
  <c r="AT36" i="17"/>
  <c r="AT34" i="17"/>
  <c r="S12" i="17"/>
  <c r="Q29" i="17"/>
  <c r="AR29" i="17"/>
  <c r="U29" i="17" s="1"/>
  <c r="AR22" i="17"/>
  <c r="U22" i="17" s="1"/>
  <c r="Q22" i="17"/>
  <c r="AP26" i="17"/>
  <c r="AT15" i="17"/>
  <c r="W15" i="17" s="1"/>
  <c r="S15" i="17"/>
  <c r="AR36" i="17"/>
  <c r="AR18" i="17"/>
  <c r="U18" i="17" s="1"/>
  <c r="Q18" i="17"/>
  <c r="AT29" i="17"/>
  <c r="W29" i="17" s="1"/>
  <c r="AN20" i="17"/>
  <c r="AP18" i="17"/>
  <c r="AP23" i="17"/>
  <c r="AN23" i="17"/>
  <c r="AR30" i="17"/>
  <c r="Q17" i="17"/>
  <c r="AN40" i="17"/>
  <c r="AP19" i="17"/>
  <c r="AR21" i="17"/>
  <c r="U21" i="17" s="1"/>
  <c r="Q21" i="17"/>
  <c r="S10" i="17"/>
  <c r="AT10" i="17"/>
  <c r="W10" i="17" s="1"/>
  <c r="Q24" i="17"/>
  <c r="AR24" i="17"/>
  <c r="U24" i="17" s="1"/>
  <c r="AP25" i="17"/>
  <c r="AH42" i="17"/>
  <c r="M31" i="17" s="1"/>
  <c r="AI42" i="17"/>
  <c r="O31" i="17" s="1"/>
  <c r="AN13" i="17"/>
  <c r="AP35" i="17"/>
  <c r="AN33" i="17"/>
  <c r="AP39" i="17"/>
  <c r="AN14" i="17"/>
  <c r="AP33" i="17"/>
  <c r="AN31" i="17"/>
  <c r="AN28" i="17"/>
  <c r="AP11" i="17"/>
  <c r="AN37" i="17"/>
  <c r="AN27" i="17"/>
  <c r="AP27" i="17"/>
  <c r="S16" i="17"/>
  <c r="AT16" i="17"/>
  <c r="W16" i="17" s="1"/>
  <c r="AT21" i="17"/>
  <c r="W21" i="17" s="1"/>
  <c r="S21" i="17"/>
  <c r="AR38" i="17"/>
  <c r="AT38" i="17"/>
  <c r="AR32" i="17"/>
  <c r="AR15" i="17"/>
  <c r="U15" i="17" s="1"/>
  <c r="Q15" i="17"/>
  <c r="BD43" i="19" l="1"/>
  <c r="BC43" i="19"/>
  <c r="Q10" i="17"/>
  <c r="AT17" i="17"/>
  <c r="W17" i="17" s="1"/>
  <c r="Q16" i="17"/>
  <c r="Q12" i="17"/>
  <c r="AT22" i="17"/>
  <c r="W22" i="17" s="1"/>
  <c r="U39" i="18"/>
  <c r="AR44" i="18"/>
  <c r="Z40" i="18" s="1"/>
  <c r="BA43" i="18" s="1"/>
  <c r="AN44" i="18"/>
  <c r="R40" i="18" s="1"/>
  <c r="S28" i="17"/>
  <c r="Q26" i="17"/>
  <c r="AR11" i="17"/>
  <c r="U11" i="17" s="1"/>
  <c r="AT20" i="17"/>
  <c r="W20" i="17" s="1"/>
  <c r="AT35" i="17"/>
  <c r="S26" i="17"/>
  <c r="AT26" i="17"/>
  <c r="W26" i="17" s="1"/>
  <c r="AR13" i="17"/>
  <c r="U13" i="17" s="1"/>
  <c r="Q13" i="17"/>
  <c r="S23" i="17"/>
  <c r="AT23" i="17"/>
  <c r="W23" i="17" s="1"/>
  <c r="AT27" i="17"/>
  <c r="W27" i="17" s="1"/>
  <c r="S27" i="17"/>
  <c r="AT19" i="17"/>
  <c r="W19" i="17" s="1"/>
  <c r="S19" i="17"/>
  <c r="S18" i="17"/>
  <c r="AT18" i="17"/>
  <c r="W18" i="17" s="1"/>
  <c r="AT39" i="17"/>
  <c r="AR33" i="17"/>
  <c r="AR27" i="17"/>
  <c r="U27" i="17" s="1"/>
  <c r="Q27" i="17"/>
  <c r="AR20" i="17"/>
  <c r="U20" i="17" s="1"/>
  <c r="Q20" i="17"/>
  <c r="AR37" i="17"/>
  <c r="AR40" i="17"/>
  <c r="AJ42" i="17"/>
  <c r="Q28" i="17"/>
  <c r="AR28" i="17"/>
  <c r="U28" i="17" s="1"/>
  <c r="AT25" i="17"/>
  <c r="W25" i="17" s="1"/>
  <c r="S25" i="17"/>
  <c r="Q14" i="17"/>
  <c r="AR14" i="17"/>
  <c r="U14" i="17" s="1"/>
  <c r="AT11" i="17"/>
  <c r="W11" i="17" s="1"/>
  <c r="S11" i="17"/>
  <c r="AR31" i="17"/>
  <c r="AT33" i="17"/>
  <c r="Q23" i="17"/>
  <c r="AR23" i="17"/>
  <c r="U23" i="17" s="1"/>
  <c r="T41" i="18" l="1"/>
  <c r="Z41" i="18" s="1"/>
  <c r="AZ43" i="18"/>
  <c r="AL42" i="17"/>
  <c r="AP42" i="17" s="1"/>
  <c r="AK42" i="17"/>
  <c r="AN42" i="17" s="1"/>
  <c r="BD43" i="18" l="1"/>
  <c r="BC43" i="18"/>
  <c r="AR42" i="17"/>
  <c r="Q31" i="17"/>
  <c r="AT42" i="17"/>
  <c r="W31" i="17" s="1"/>
  <c r="AN44" i="17"/>
  <c r="R32" i="17" s="1"/>
  <c r="S31" i="17"/>
  <c r="AZ43" i="17" l="1"/>
  <c r="AR44" i="17"/>
  <c r="Z32" i="17" s="1"/>
  <c r="U31" i="17"/>
  <c r="BA43" i="17" l="1"/>
  <c r="T33" i="17"/>
  <c r="Z33" i="17" s="1"/>
  <c r="BD43" i="17" l="1"/>
  <c r="BC43" i="17"/>
  <c r="Y26" i="14" l="1"/>
  <c r="AB26" i="14"/>
  <c r="AG25" i="14"/>
  <c r="AG26" i="14"/>
  <c r="AG27" i="14"/>
  <c r="AG28" i="14"/>
  <c r="AI28" i="14" s="1"/>
  <c r="AG29" i="14"/>
  <c r="AM29" i="14" s="1"/>
  <c r="AG30" i="14"/>
  <c r="AI30" i="14" s="1"/>
  <c r="AG31" i="14"/>
  <c r="AG32" i="14"/>
  <c r="AG33" i="14"/>
  <c r="AG34" i="14"/>
  <c r="AM34" i="14" s="1"/>
  <c r="AG35" i="14"/>
  <c r="AM35" i="14" s="1"/>
  <c r="AG36" i="14"/>
  <c r="AI36" i="14" s="1"/>
  <c r="AG37" i="14"/>
  <c r="AG38" i="14"/>
  <c r="AG39" i="14"/>
  <c r="AG40" i="14"/>
  <c r="AK40" i="14" s="1"/>
  <c r="AM40" i="14" l="1"/>
  <c r="AI40" i="14"/>
  <c r="AN40" i="14" s="1"/>
  <c r="AR40" i="14" s="1"/>
  <c r="K28" i="14"/>
  <c r="AI34" i="14"/>
  <c r="AM28" i="14"/>
  <c r="AK28" i="14"/>
  <c r="AN28" i="14" s="1"/>
  <c r="AR28" i="14" s="1"/>
  <c r="AK34" i="14"/>
  <c r="AN34" i="14" s="1"/>
  <c r="AR34" i="14" s="1"/>
  <c r="AK35" i="14"/>
  <c r="AK29" i="14"/>
  <c r="AI35" i="14"/>
  <c r="AI29" i="14"/>
  <c r="AP40" i="14"/>
  <c r="AT40" i="14" s="1"/>
  <c r="AI26" i="14"/>
  <c r="AK26" i="14"/>
  <c r="AM26" i="14"/>
  <c r="AI39" i="14"/>
  <c r="AK39" i="14"/>
  <c r="AM39" i="14"/>
  <c r="AI27" i="14"/>
  <c r="AM27" i="14"/>
  <c r="AK27" i="14"/>
  <c r="AI33" i="14"/>
  <c r="AK33" i="14"/>
  <c r="AM33" i="14"/>
  <c r="AM25" i="14"/>
  <c r="AI25" i="14"/>
  <c r="AK25" i="14"/>
  <c r="AI32" i="14"/>
  <c r="AK32" i="14"/>
  <c r="AM32" i="14"/>
  <c r="AK31" i="14"/>
  <c r="AI31" i="14"/>
  <c r="AM31" i="14"/>
  <c r="AI38" i="14"/>
  <c r="AM38" i="14"/>
  <c r="AK38" i="14"/>
  <c r="AK37" i="14"/>
  <c r="AM37" i="14"/>
  <c r="AI37" i="14"/>
  <c r="AM36" i="14"/>
  <c r="AM30" i="14"/>
  <c r="AK36" i="14"/>
  <c r="AP36" i="14" s="1"/>
  <c r="AK30" i="14"/>
  <c r="AP35" i="14" l="1"/>
  <c r="AN37" i="14"/>
  <c r="AR37" i="14" s="1"/>
  <c r="AP39" i="14"/>
  <c r="AT39" i="14" s="1"/>
  <c r="AP28" i="14"/>
  <c r="AP34" i="14"/>
  <c r="AT34" i="14" s="1"/>
  <c r="AP33" i="14"/>
  <c r="AT33" i="14" s="1"/>
  <c r="AP29" i="14"/>
  <c r="AN27" i="14"/>
  <c r="AR27" i="14" s="1"/>
  <c r="AP27" i="14"/>
  <c r="AP32" i="14"/>
  <c r="AT32" i="14" s="1"/>
  <c r="AN29" i="14"/>
  <c r="AR29" i="14" s="1"/>
  <c r="AP30" i="14"/>
  <c r="AT30" i="14" s="1"/>
  <c r="AN31" i="14"/>
  <c r="AR31" i="14" s="1"/>
  <c r="AP26" i="14"/>
  <c r="AN38" i="14"/>
  <c r="AR38" i="14" s="1"/>
  <c r="AN39" i="14"/>
  <c r="AR39" i="14" s="1"/>
  <c r="AN35" i="14"/>
  <c r="AR35" i="14" s="1"/>
  <c r="AN33" i="14"/>
  <c r="AR33" i="14" s="1"/>
  <c r="AN32" i="14"/>
  <c r="AR32" i="14" s="1"/>
  <c r="AP25" i="14"/>
  <c r="AT36" i="14"/>
  <c r="AP31" i="14"/>
  <c r="AN26" i="14"/>
  <c r="AR26" i="14" s="1"/>
  <c r="AP37" i="14"/>
  <c r="AN36" i="14"/>
  <c r="AR36" i="14" s="1"/>
  <c r="AN30" i="14"/>
  <c r="AR30" i="14" s="1"/>
  <c r="AT35" i="14"/>
  <c r="AN25" i="14"/>
  <c r="AR25" i="14" s="1"/>
  <c r="AP38" i="14"/>
  <c r="O24" i="14"/>
  <c r="M24" i="14"/>
  <c r="AG24" i="14" s="1"/>
  <c r="AM24" i="14" s="1"/>
  <c r="O23" i="14"/>
  <c r="M23" i="14"/>
  <c r="AG23" i="14" s="1"/>
  <c r="AI23" i="14" s="1"/>
  <c r="O22" i="14"/>
  <c r="M22" i="14"/>
  <c r="AG22" i="14" s="1"/>
  <c r="AM22" i="14" s="1"/>
  <c r="O21" i="14"/>
  <c r="M21" i="14"/>
  <c r="AG21" i="14" s="1"/>
  <c r="O20" i="14"/>
  <c r="M20" i="14"/>
  <c r="AG20" i="14" s="1"/>
  <c r="AM20" i="14" s="1"/>
  <c r="O19" i="14"/>
  <c r="M19" i="14"/>
  <c r="AG19" i="14" s="1"/>
  <c r="AI19" i="14" s="1"/>
  <c r="O18" i="14"/>
  <c r="M18" i="14"/>
  <c r="AG18" i="14" s="1"/>
  <c r="AM18" i="14" s="1"/>
  <c r="O17" i="14"/>
  <c r="M17" i="14"/>
  <c r="AG17" i="14" s="1"/>
  <c r="AI17" i="14" s="1"/>
  <c r="O16" i="14"/>
  <c r="M16" i="14"/>
  <c r="AG16" i="14" s="1"/>
  <c r="M15" i="14"/>
  <c r="AG15" i="14" s="1"/>
  <c r="M14" i="14"/>
  <c r="AG14" i="14" s="1"/>
  <c r="M13" i="14"/>
  <c r="AG13" i="14" s="1"/>
  <c r="AM13" i="14" s="1"/>
  <c r="M12" i="14"/>
  <c r="M11" i="14"/>
  <c r="AG11" i="14" s="1"/>
  <c r="AM11" i="14" s="1"/>
  <c r="M10" i="14"/>
  <c r="AG10" i="14" s="1"/>
  <c r="AT27" i="14" l="1"/>
  <c r="AT25" i="14"/>
  <c r="AT29" i="14"/>
  <c r="AT28" i="14"/>
  <c r="AT26" i="14"/>
  <c r="AT31" i="14"/>
  <c r="AT37" i="14"/>
  <c r="AT38" i="14"/>
  <c r="O15" i="14"/>
  <c r="O14" i="14"/>
  <c r="O13" i="14"/>
  <c r="AG12" i="14"/>
  <c r="AI12" i="14" s="1"/>
  <c r="O12" i="14"/>
  <c r="BB43" i="14"/>
  <c r="O11" i="14"/>
  <c r="O10" i="14"/>
  <c r="AI10" i="14"/>
  <c r="AM10" i="14"/>
  <c r="AK10" i="14"/>
  <c r="AI14" i="14"/>
  <c r="AM14" i="14"/>
  <c r="AK14" i="14"/>
  <c r="AI13" i="14"/>
  <c r="AM21" i="14"/>
  <c r="AK21" i="14"/>
  <c r="AI11" i="14"/>
  <c r="AM15" i="14"/>
  <c r="AI15" i="14"/>
  <c r="AI16" i="14"/>
  <c r="AK16" i="14"/>
  <c r="AM17" i="14"/>
  <c r="AK17" i="14"/>
  <c r="AM23" i="14"/>
  <c r="AK23" i="14"/>
  <c r="AM19" i="14"/>
  <c r="AK19" i="14"/>
  <c r="AI22" i="14"/>
  <c r="AK22" i="14"/>
  <c r="AK11" i="14"/>
  <c r="AK13" i="14"/>
  <c r="AK15" i="14"/>
  <c r="AM16" i="14"/>
  <c r="AI21" i="14"/>
  <c r="AI24" i="14"/>
  <c r="AK24" i="14"/>
  <c r="AK18" i="14"/>
  <c r="AK20" i="14"/>
  <c r="AI18" i="14"/>
  <c r="AI20" i="14"/>
  <c r="AN20" i="14" s="1"/>
  <c r="AP18" i="14" l="1"/>
  <c r="AT18" i="14" s="1"/>
  <c r="W18" i="14" s="1"/>
  <c r="AP13" i="14"/>
  <c r="AT13" i="14" s="1"/>
  <c r="W13" i="14" s="1"/>
  <c r="AP23" i="14"/>
  <c r="S23" i="14" s="1"/>
  <c r="AN24" i="14"/>
  <c r="AR24" i="14" s="1"/>
  <c r="U24" i="14" s="1"/>
  <c r="AP22" i="14"/>
  <c r="S22" i="14" s="1"/>
  <c r="AN17" i="14"/>
  <c r="AR17" i="14" s="1"/>
  <c r="U17" i="14" s="1"/>
  <c r="AM12" i="14"/>
  <c r="AK12" i="14"/>
  <c r="AP20" i="14"/>
  <c r="AT20" i="14" s="1"/>
  <c r="W20" i="14" s="1"/>
  <c r="AP24" i="14"/>
  <c r="AT24" i="14" s="1"/>
  <c r="W24" i="14" s="1"/>
  <c r="AN21" i="14"/>
  <c r="Q21" i="14" s="1"/>
  <c r="AN22" i="14"/>
  <c r="AR22" i="14" s="1"/>
  <c r="U22" i="14" s="1"/>
  <c r="AP19" i="14"/>
  <c r="S19" i="14" s="1"/>
  <c r="AN23" i="14"/>
  <c r="Q23" i="14" s="1"/>
  <c r="AP15" i="14"/>
  <c r="S15" i="14" s="1"/>
  <c r="AP14" i="14"/>
  <c r="AT14" i="14" s="1"/>
  <c r="W14" i="14" s="1"/>
  <c r="AN13" i="14"/>
  <c r="AR13" i="14" s="1"/>
  <c r="U13" i="14" s="1"/>
  <c r="AG42" i="14"/>
  <c r="AH42" i="14" s="1"/>
  <c r="M26" i="14" s="1"/>
  <c r="AP11" i="14"/>
  <c r="S11" i="14" s="1"/>
  <c r="AN11" i="14"/>
  <c r="Q11" i="14" s="1"/>
  <c r="AN10" i="14"/>
  <c r="Q10" i="14" s="1"/>
  <c r="Q20" i="14"/>
  <c r="AR20" i="14"/>
  <c r="U20" i="14" s="1"/>
  <c r="AP21" i="14"/>
  <c r="AN19" i="14"/>
  <c r="AP17" i="14"/>
  <c r="AN15" i="14"/>
  <c r="AN14" i="14"/>
  <c r="AP10" i="14"/>
  <c r="AN18" i="14"/>
  <c r="AN16" i="14"/>
  <c r="AP16" i="14"/>
  <c r="S18" i="14" l="1"/>
  <c r="S13" i="14"/>
  <c r="AT22" i="14"/>
  <c r="W22" i="14" s="1"/>
  <c r="S24" i="14"/>
  <c r="AR23" i="14"/>
  <c r="U23" i="14" s="1"/>
  <c r="AT23" i="14"/>
  <c r="W23" i="14" s="1"/>
  <c r="S20" i="14"/>
  <c r="Q22" i="14"/>
  <c r="Q24" i="14"/>
  <c r="AT11" i="14"/>
  <c r="W11" i="14" s="1"/>
  <c r="Q17" i="14"/>
  <c r="AR21" i="14"/>
  <c r="U21" i="14" s="1"/>
  <c r="AT19" i="14"/>
  <c r="W19" i="14" s="1"/>
  <c r="AN12" i="14"/>
  <c r="Q12" i="14" s="1"/>
  <c r="AP12" i="14"/>
  <c r="S12" i="14" s="1"/>
  <c r="AT15" i="14"/>
  <c r="W15" i="14" s="1"/>
  <c r="S14" i="14"/>
  <c r="AI42" i="14"/>
  <c r="O26" i="14" s="1"/>
  <c r="Q13" i="14"/>
  <c r="AR11" i="14"/>
  <c r="U11" i="14" s="1"/>
  <c r="AR10" i="14"/>
  <c r="U10" i="14" s="1"/>
  <c r="S16" i="14"/>
  <c r="AT16" i="14"/>
  <c r="W16" i="14" s="1"/>
  <c r="S10" i="14"/>
  <c r="AT10" i="14"/>
  <c r="W10" i="14" s="1"/>
  <c r="AR19" i="14"/>
  <c r="U19" i="14" s="1"/>
  <c r="Q19" i="14"/>
  <c r="Q14" i="14"/>
  <c r="AR14" i="14"/>
  <c r="U14" i="14" s="1"/>
  <c r="Q15" i="14"/>
  <c r="AR15" i="14"/>
  <c r="AT21" i="14"/>
  <c r="W21" i="14" s="1"/>
  <c r="S21" i="14"/>
  <c r="Q18" i="14"/>
  <c r="AR18" i="14"/>
  <c r="U18" i="14" s="1"/>
  <c r="AR16" i="14"/>
  <c r="U16" i="14" s="1"/>
  <c r="Q16" i="14"/>
  <c r="AT17" i="14"/>
  <c r="W17" i="14" s="1"/>
  <c r="S17" i="14"/>
  <c r="AR12" i="14" l="1"/>
  <c r="U12" i="14" s="1"/>
  <c r="AJ42" i="14"/>
  <c r="AK42" i="14" s="1"/>
  <c r="AN42" i="14" s="1"/>
  <c r="AT12" i="14"/>
  <c r="W12" i="14" s="1"/>
  <c r="AL42" i="14" l="1"/>
  <c r="AP42" i="14" s="1"/>
  <c r="AR42" i="14" s="1"/>
  <c r="Q26" i="14"/>
  <c r="S26" i="14" l="1"/>
  <c r="AT42" i="14"/>
  <c r="W26" i="14" s="1"/>
  <c r="U26" i="14"/>
  <c r="AN44" i="14" l="1"/>
  <c r="R27" i="14" s="1"/>
  <c r="AR44" i="14"/>
  <c r="Z27" i="14" s="1"/>
  <c r="BA43" i="14" s="1"/>
  <c r="AZ43" i="14" l="1"/>
  <c r="T28" i="14"/>
  <c r="Z28" i="14" s="1"/>
  <c r="BD43" i="14" s="1"/>
  <c r="BC43" i="14" l="1"/>
</calcChain>
</file>

<file path=xl/sharedStrings.xml><?xml version="1.0" encoding="utf-8"?>
<sst xmlns="http://schemas.openxmlformats.org/spreadsheetml/2006/main" count="2153" uniqueCount="43">
  <si>
    <t>ベビーシッター利用内訳表</t>
    <phoneticPr fontId="2"/>
  </si>
  <si>
    <t>児童氏名</t>
    <rPh sb="0" eb="4">
      <t>ジドウシメイ</t>
    </rPh>
    <phoneticPr fontId="2"/>
  </si>
  <si>
    <t>※児童１人につき１部作成してください</t>
    <phoneticPr fontId="2"/>
  </si>
  <si>
    <t>　</t>
    <phoneticPr fontId="2"/>
  </si>
  <si>
    <t>No.</t>
    <phoneticPr fontId="2"/>
  </si>
  <si>
    <t>申請する
利用月日</t>
    <rPh sb="0" eb="2">
      <t>シンセイ</t>
    </rPh>
    <rPh sb="5" eb="7">
      <t>リヨウ</t>
    </rPh>
    <rPh sb="7" eb="8">
      <t>ツキ</t>
    </rPh>
    <rPh sb="8" eb="9">
      <t>ビ</t>
    </rPh>
    <phoneticPr fontId="2"/>
  </si>
  <si>
    <r>
      <t xml:space="preserve">利用時間帯
</t>
    </r>
    <r>
      <rPr>
        <sz val="8"/>
        <rFont val="HG丸ｺﾞｼｯｸM-PRO"/>
        <family val="3"/>
        <charset val="128"/>
      </rPr>
      <t>（24時間表記でご記入ください）</t>
    </r>
    <rPh sb="0" eb="2">
      <t>リヨウ</t>
    </rPh>
    <rPh sb="2" eb="5">
      <t>ジカンタイ</t>
    </rPh>
    <rPh sb="9" eb="11">
      <t>ジカン</t>
    </rPh>
    <rPh sb="11" eb="13">
      <t>ヒョウキ</t>
    </rPh>
    <rPh sb="15" eb="17">
      <t>キニュウ</t>
    </rPh>
    <phoneticPr fontId="2"/>
  </si>
  <si>
    <t>利用時間数</t>
    <rPh sb="0" eb="2">
      <t>リヨウ</t>
    </rPh>
    <rPh sb="2" eb="4">
      <t>ジカン</t>
    </rPh>
    <rPh sb="4" eb="5">
      <t>スウ</t>
    </rPh>
    <phoneticPr fontId="2"/>
  </si>
  <si>
    <t>【7:00～22：00】
利用時間数</t>
    <rPh sb="13" eb="15">
      <t>リヨウ</t>
    </rPh>
    <rPh sb="15" eb="17">
      <t>ジカン</t>
    </rPh>
    <rPh sb="17" eb="18">
      <t>スウ</t>
    </rPh>
    <phoneticPr fontId="2"/>
  </si>
  <si>
    <t>【22：00～7:00】
利用時間数</t>
    <rPh sb="13" eb="15">
      <t>リヨウ</t>
    </rPh>
    <rPh sb="15" eb="17">
      <t>ジカン</t>
    </rPh>
    <rPh sb="17" eb="18">
      <t>スウ</t>
    </rPh>
    <phoneticPr fontId="2"/>
  </si>
  <si>
    <t>保育料
（割引前）</t>
    <rPh sb="0" eb="3">
      <t>ホイクリョウ</t>
    </rPh>
    <rPh sb="5" eb="7">
      <t>ワリビキ</t>
    </rPh>
    <rPh sb="7" eb="8">
      <t>マエ</t>
    </rPh>
    <phoneticPr fontId="2"/>
  </si>
  <si>
    <t>クーポン等の
割引金額</t>
    <rPh sb="4" eb="5">
      <t>トウ</t>
    </rPh>
    <rPh sb="7" eb="9">
      <t>ワリビキ</t>
    </rPh>
    <rPh sb="9" eb="11">
      <t>キンガク</t>
    </rPh>
    <phoneticPr fontId="2"/>
  </si>
  <si>
    <t>日中</t>
    <rPh sb="0" eb="2">
      <t>ニッチュウ</t>
    </rPh>
    <phoneticPr fontId="2"/>
  </si>
  <si>
    <t>日中利用時間数</t>
    <rPh sb="0" eb="2">
      <t>ニッチュウ</t>
    </rPh>
    <rPh sb="2" eb="4">
      <t>リヨウ</t>
    </rPh>
    <rPh sb="4" eb="6">
      <t>ジカン</t>
    </rPh>
    <rPh sb="6" eb="7">
      <t>スウ</t>
    </rPh>
    <phoneticPr fontId="2"/>
  </si>
  <si>
    <t>夜間利用時間数</t>
    <rPh sb="0" eb="2">
      <t>ヤカン</t>
    </rPh>
    <rPh sb="2" eb="4">
      <t>リヨウ</t>
    </rPh>
    <rPh sb="4" eb="6">
      <t>ジカン</t>
    </rPh>
    <rPh sb="6" eb="7">
      <t>スウ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</si>
  <si>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</si>
  <si>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</si>
  <si>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：</t>
    <phoneticPr fontId="2"/>
  </si>
  <si>
    <t>～</t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</si>
  <si>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</si>
  <si>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</si>
  <si>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円</t>
    <rPh sb="0" eb="1">
      <t>エン</t>
    </rPh>
    <phoneticPr fontId="2"/>
  </si>
  <si>
    <t xml:space="preserve">15niti </t>
    <phoneticPr fontId="2"/>
  </si>
  <si>
    <r>
      <rPr>
        <sz val="9"/>
        <rFont val="HG丸ｺﾞｼｯｸM-PRO"/>
        <family val="3"/>
        <charset val="128"/>
      </rPr>
      <t>☆補助額計算欄☆</t>
    </r>
    <r>
      <rPr>
        <sz val="8"/>
        <rFont val="HG丸ｺﾞｼｯｸM-PRO"/>
        <family val="3"/>
        <charset val="128"/>
      </rPr>
      <t xml:space="preserve">
〇Excelで入力した場合、
自動表示されます。
〇手書きの場合、記入例に計算方法の詳細が記載されています、ご参考ください。
</t>
    </r>
    <rPh sb="1" eb="3">
      <t>ホジョ</t>
    </rPh>
    <rPh sb="3" eb="4">
      <t>ガク</t>
    </rPh>
    <rPh sb="4" eb="6">
      <t>ケイサン</t>
    </rPh>
    <rPh sb="6" eb="7">
      <t>ラン</t>
    </rPh>
    <rPh sb="16" eb="18">
      <t>ニュウリョク</t>
    </rPh>
    <rPh sb="20" eb="22">
      <t>バアイ</t>
    </rPh>
    <rPh sb="24" eb="26">
      <t>ジドウ</t>
    </rPh>
    <rPh sb="26" eb="28">
      <t>ヒョウジ</t>
    </rPh>
    <rPh sb="35" eb="37">
      <t>テガ</t>
    </rPh>
    <rPh sb="39" eb="41">
      <t>バアイ</t>
    </rPh>
    <rPh sb="42" eb="44">
      <t>キニュウ</t>
    </rPh>
    <rPh sb="44" eb="45">
      <t>レイ</t>
    </rPh>
    <rPh sb="46" eb="50">
      <t>ケイサンホウホウ</t>
    </rPh>
    <rPh sb="51" eb="53">
      <t>ショウサイ</t>
    </rPh>
    <rPh sb="54" eb="56">
      <t>キサイ</t>
    </rPh>
    <rPh sb="64" eb="66">
      <t>サンコウ</t>
    </rPh>
    <phoneticPr fontId="2"/>
  </si>
  <si>
    <t>合計</t>
    <rPh sb="0" eb="2">
      <t>ゴウケイ</t>
    </rPh>
    <phoneticPr fontId="2"/>
  </si>
  <si>
    <t>時間数（7:00～22：00）
（１時間未満切り捨て）</t>
    <rPh sb="0" eb="3">
      <t>ジカンスウ</t>
    </rPh>
    <rPh sb="18" eb="20">
      <t>ジカン</t>
    </rPh>
    <rPh sb="20" eb="22">
      <t>ミマン</t>
    </rPh>
    <rPh sb="22" eb="23">
      <t>キ</t>
    </rPh>
    <rPh sb="24" eb="25">
      <t>ス</t>
    </rPh>
    <phoneticPr fontId="2"/>
  </si>
  <si>
    <t>時間</t>
    <phoneticPr fontId="2"/>
  </si>
  <si>
    <t>時間数（22：00～7:00）
（１時間未満切り捨て）</t>
    <rPh sb="0" eb="3">
      <t>ジカンスウ</t>
    </rPh>
    <rPh sb="18" eb="20">
      <t>ジカン</t>
    </rPh>
    <rPh sb="20" eb="22">
      <t>ミマン</t>
    </rPh>
    <rPh sb="22" eb="23">
      <t>キ</t>
    </rPh>
    <rPh sb="24" eb="25">
      <t>ス</t>
    </rPh>
    <phoneticPr fontId="2"/>
  </si>
  <si>
    <t>補助対象保育料</t>
    <rPh sb="0" eb="2">
      <t>ホジョ</t>
    </rPh>
    <rPh sb="2" eb="4">
      <t>タイショウ</t>
    </rPh>
    <rPh sb="4" eb="7">
      <t>ホイクリョウ</t>
    </rPh>
    <phoneticPr fontId="2"/>
  </si>
  <si>
    <t>補助上限額</t>
    <rPh sb="0" eb="2">
      <t>ホジョ</t>
    </rPh>
    <rPh sb="2" eb="5">
      <t>ジョウゲンガク</t>
    </rPh>
    <phoneticPr fontId="2"/>
  </si>
  <si>
    <t>補助申請額</t>
    <rPh sb="0" eb="2">
      <t>ホジョ</t>
    </rPh>
    <rPh sb="2" eb="4">
      <t>シンセイ</t>
    </rPh>
    <rPh sb="4" eb="5">
      <t>ガク</t>
    </rPh>
    <phoneticPr fontId="2"/>
  </si>
  <si>
    <t>注意事項</t>
    <rPh sb="0" eb="4">
      <t>チュウイジコウ</t>
    </rPh>
    <phoneticPr fontId="2"/>
  </si>
  <si>
    <r>
      <t>・太枠で囲まれた補助申請額を</t>
    </r>
    <r>
      <rPr>
        <u/>
        <sz val="10"/>
        <color rgb="FFFF0000"/>
        <rFont val="HG丸ｺﾞｼｯｸM-PRO"/>
        <family val="3"/>
        <charset val="128"/>
      </rPr>
      <t>交付申請書中「３　申請額」欄に必ず記載</t>
    </r>
    <r>
      <rPr>
        <sz val="10"/>
        <rFont val="HG丸ｺﾞｼｯｸM-PRO"/>
        <family val="3"/>
        <charset val="128"/>
      </rPr>
      <t>してください。
・日中区分、夜間区分での端数時間の合計が１時間以上になるときは、夜間区分の端数が３０分以上の場合は夜間時間に、３０分未満の場合は昼区分に１時間分追加して計算しています。
・提出書類を確認の上、補助額を決定します。</t>
    </r>
    <r>
      <rPr>
        <sz val="10"/>
        <color rgb="FFFF0000"/>
        <rFont val="HG丸ｺﾞｼｯｸM-PRO"/>
        <family val="3"/>
        <charset val="128"/>
      </rPr>
      <t>審査の結果、補助額に相違が出る場合がございます</t>
    </r>
    <r>
      <rPr>
        <sz val="10"/>
        <rFont val="HG丸ｺﾞｼｯｸM-PRO"/>
        <family val="3"/>
        <charset val="128"/>
      </rPr>
      <t>、ご了承ください。</t>
    </r>
    <rPh sb="1" eb="3">
      <t>フトワク</t>
    </rPh>
    <rPh sb="4" eb="5">
      <t>カコ</t>
    </rPh>
    <rPh sb="8" eb="12">
      <t>ホジョシンセイ</t>
    </rPh>
    <rPh sb="14" eb="19">
      <t>コウフシンセイショ</t>
    </rPh>
    <rPh sb="19" eb="20">
      <t>チュウ</t>
    </rPh>
    <rPh sb="23" eb="26">
      <t>シンセイガク</t>
    </rPh>
    <rPh sb="27" eb="28">
      <t>ラン</t>
    </rPh>
    <rPh sb="29" eb="30">
      <t>カナラ</t>
    </rPh>
    <rPh sb="31" eb="33">
      <t>キサイ</t>
    </rPh>
    <rPh sb="42" eb="46">
      <t>ニッチュウクブン</t>
    </rPh>
    <rPh sb="47" eb="51">
      <t>ヤカンクブン</t>
    </rPh>
    <rPh sb="53" eb="55">
      <t>ハスウ</t>
    </rPh>
    <rPh sb="58" eb="60">
      <t>ゴウケイ</t>
    </rPh>
    <rPh sb="62" eb="64">
      <t>ジカン</t>
    </rPh>
    <rPh sb="64" eb="66">
      <t>イジョウ</t>
    </rPh>
    <rPh sb="137" eb="139">
      <t>ホジョ</t>
    </rPh>
    <rPh sb="153" eb="155">
      <t>ホジョ</t>
    </rPh>
    <phoneticPr fontId="2"/>
  </si>
  <si>
    <t>日中
時間数</t>
    <rPh sb="0" eb="2">
      <t>ニッチュウ</t>
    </rPh>
    <rPh sb="3" eb="5">
      <t>ジカン</t>
    </rPh>
    <rPh sb="5" eb="6">
      <t>スウ</t>
    </rPh>
    <phoneticPr fontId="9"/>
  </si>
  <si>
    <t>夜間
時間数</t>
    <rPh sb="0" eb="2">
      <t>ヤカン</t>
    </rPh>
    <rPh sb="3" eb="5">
      <t>ジカン</t>
    </rPh>
    <rPh sb="5" eb="6">
      <t>スウ</t>
    </rPh>
    <phoneticPr fontId="9"/>
  </si>
  <si>
    <t>利用料</t>
    <rPh sb="0" eb="3">
      <t>リヨウリョウ</t>
    </rPh>
    <phoneticPr fontId="8"/>
  </si>
  <si>
    <t>申請額</t>
    <rPh sb="0" eb="3">
      <t>シンセイガク</t>
    </rPh>
    <phoneticPr fontId="8"/>
  </si>
  <si>
    <t>助成見込額</t>
    <rPh sb="0" eb="2">
      <t>ジョセイ</t>
    </rPh>
    <rPh sb="2" eb="4">
      <t>ミコミ</t>
    </rPh>
    <rPh sb="4" eb="5">
      <t>ガク</t>
    </rPh>
    <phoneticPr fontId="8"/>
  </si>
  <si>
    <r>
      <rPr>
        <sz val="8"/>
        <rFont val="HG丸ｺﾞｼｯｸM-PRO"/>
        <family val="3"/>
        <charset val="128"/>
      </rPr>
      <t>【7:00～22：00】</t>
    </r>
    <r>
      <rPr>
        <sz val="10"/>
        <rFont val="HG丸ｺﾞｼｯｸM-PRO"/>
        <family val="3"/>
        <charset val="128"/>
      </rPr>
      <t xml:space="preserve">
利用時間数</t>
    </r>
    <rPh sb="13" eb="15">
      <t>リヨウ</t>
    </rPh>
    <rPh sb="15" eb="17">
      <t>ジカン</t>
    </rPh>
    <rPh sb="17" eb="18">
      <t>スウ</t>
    </rPh>
    <phoneticPr fontId="2"/>
  </si>
  <si>
    <r>
      <rPr>
        <sz val="8"/>
        <rFont val="HG丸ｺﾞｼｯｸM-PRO"/>
        <family val="3"/>
        <charset val="128"/>
      </rPr>
      <t>【22：00～7:00】</t>
    </r>
    <r>
      <rPr>
        <sz val="10"/>
        <rFont val="HG丸ｺﾞｼｯｸM-PRO"/>
        <family val="3"/>
        <charset val="128"/>
      </rPr>
      <t xml:space="preserve">
利用時間数</t>
    </r>
    <rPh sb="13" eb="15">
      <t>リヨウ</t>
    </rPh>
    <rPh sb="15" eb="17">
      <t>ジカン</t>
    </rPh>
    <rPh sb="17" eb="18">
      <t>スウ</t>
    </rPh>
    <phoneticPr fontId="2"/>
  </si>
  <si>
    <r>
      <t>・日中区分、夜間区分での端数時間の合計が１時間以上になるときは、夜間区分の端数が３０分以上の場合は夜間時間に、３０分未満の場合は昼区分に１時間分追加して計算しています。
・提出書類を確認の上、補助額を決定します。</t>
    </r>
    <r>
      <rPr>
        <sz val="10"/>
        <color rgb="FFFF0000"/>
        <rFont val="HG丸ｺﾞｼｯｸM-PRO"/>
        <family val="3"/>
        <charset val="128"/>
      </rPr>
      <t>審査の結果、補助額に相違が出る場合がございます</t>
    </r>
    <r>
      <rPr>
        <sz val="10"/>
        <rFont val="HG丸ｺﾞｼｯｸM-PRO"/>
        <family val="3"/>
        <charset val="128"/>
      </rPr>
      <t>、ご了承ください。</t>
    </r>
    <rPh sb="1" eb="5">
      <t>ニッチュウクブン</t>
    </rPh>
    <rPh sb="6" eb="10">
      <t>ヤカンクブン</t>
    </rPh>
    <rPh sb="12" eb="14">
      <t>ハスウ</t>
    </rPh>
    <rPh sb="17" eb="19">
      <t>ゴウケイ</t>
    </rPh>
    <rPh sb="21" eb="23">
      <t>ジカン</t>
    </rPh>
    <rPh sb="23" eb="25">
      <t>イジョウ</t>
    </rPh>
    <rPh sb="96" eb="98">
      <t>ホジョ</t>
    </rPh>
    <rPh sb="112" eb="114">
      <t>ホジョ</t>
    </rPh>
    <phoneticPr fontId="2"/>
  </si>
  <si>
    <r>
      <t>二重線枠で囲まれた補助申請額を</t>
    </r>
    <r>
      <rPr>
        <b/>
        <u/>
        <sz val="14"/>
        <color rgb="FFFF0000"/>
        <rFont val="HG丸ｺﾞｼｯｸM-PRO"/>
        <family val="3"/>
        <charset val="128"/>
      </rPr>
      <t>交付申請書中「３　申請額」欄に必ず記載</t>
    </r>
    <r>
      <rPr>
        <b/>
        <sz val="14"/>
        <rFont val="HG丸ｺﾞｼｯｸM-PRO"/>
        <family val="3"/>
        <charset val="128"/>
      </rPr>
      <t>してください。↑</t>
    </r>
    <rPh sb="5" eb="6">
      <t>カコ</t>
    </rPh>
    <rPh sb="9" eb="13">
      <t>ホジョシンセイ</t>
    </rPh>
    <rPh sb="15" eb="20">
      <t>コウフシンセイショ</t>
    </rPh>
    <rPh sb="20" eb="21">
      <t>チュウ</t>
    </rPh>
    <rPh sb="24" eb="27">
      <t>シンセイガク</t>
    </rPh>
    <rPh sb="28" eb="29">
      <t>ラン</t>
    </rPh>
    <rPh sb="30" eb="31">
      <t>カナラ</t>
    </rPh>
    <rPh sb="32" eb="34">
      <t>キサイ</t>
    </rPh>
    <phoneticPr fontId="2"/>
  </si>
  <si>
    <t>品川　花子</t>
    <rPh sb="0" eb="2">
      <t>シナガワ</t>
    </rPh>
    <rPh sb="3" eb="5">
      <t>ハナコ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</si>
</sst>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2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游ゴシック"/>
      <family val="2"/>
      <scheme val="minor"/>
    </font>
    <font>
      <sz val="10"/>
      <name val="游ゴシック"/>
      <family val="2"/>
      <scheme val="minor"/>
    </font>
    <font>
      <sz val="1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8"/>
      <name val="HGP創英角ｺﾞｼｯｸUB"/>
      <family val="3"/>
      <charset val="128"/>
    </font>
    <font>
      <b/>
      <sz val="16"/>
      <name val="游ゴシック"/>
      <family val="3"/>
      <charset val="128"/>
      <scheme val="minor"/>
    </font>
    <font>
      <b/>
      <sz val="8"/>
      <color rgb="FFFF0000"/>
      <name val="HG丸ｺﾞｼｯｸM-PRO"/>
      <family val="3"/>
      <charset val="128"/>
    </font>
    <font>
      <u/>
      <sz val="10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8"/>
      <name val="游ゴシック"/>
      <family val="2"/>
      <scheme val="minor"/>
    </font>
    <font>
      <b/>
      <sz val="10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E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17">
    <xf numFmtId="0" fontId="0" fillId="0" borderId="0" xfId="0"/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1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left" vertical="top" shrinkToFit="1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11" fillId="0" borderId="0" xfId="0" applyFont="1" applyProtection="1"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176" fontId="11" fillId="0" borderId="4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vertical="center" shrinkToFit="1"/>
      <protection locked="0"/>
    </xf>
    <xf numFmtId="0" fontId="10" fillId="0" borderId="4" xfId="0" applyFont="1" applyBorder="1" applyAlignment="1" applyProtection="1">
      <alignment vertical="center" shrinkToFit="1"/>
      <protection locked="0"/>
    </xf>
    <xf numFmtId="38" fontId="11" fillId="0" borderId="4" xfId="0" applyNumberFormat="1" applyFont="1" applyBorder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21" fillId="0" borderId="0" xfId="0" applyFont="1" applyFill="1" applyProtection="1"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3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top" shrinkToFi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38" fontId="3" fillId="0" borderId="11" xfId="1" applyFont="1" applyFill="1" applyBorder="1" applyAlignment="1" applyProtection="1">
      <alignment horizontal="right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shrinkToFit="1"/>
    </xf>
    <xf numFmtId="38" fontId="5" fillId="0" borderId="1" xfId="1" applyFont="1" applyBorder="1" applyAlignment="1" applyProtection="1">
      <alignment horizontal="center" vertical="center" shrinkToFit="1"/>
    </xf>
    <xf numFmtId="38" fontId="5" fillId="0" borderId="2" xfId="1" applyFont="1" applyBorder="1" applyAlignment="1" applyProtection="1">
      <alignment horizontal="center" vertical="center" shrinkToFit="1"/>
    </xf>
    <xf numFmtId="0" fontId="17" fillId="0" borderId="13" xfId="0" applyFont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center" vertical="center"/>
    </xf>
    <xf numFmtId="38" fontId="22" fillId="0" borderId="13" xfId="0" applyNumberFormat="1" applyFont="1" applyBorder="1" applyAlignment="1" applyProtection="1">
      <alignment horizontal="center" vertical="center" shrinkToFit="1"/>
    </xf>
    <xf numFmtId="38" fontId="22" fillId="0" borderId="14" xfId="0" applyNumberFormat="1" applyFont="1" applyBorder="1" applyAlignment="1" applyProtection="1">
      <alignment horizontal="center" vertical="center" shrinkToFit="1"/>
    </xf>
    <xf numFmtId="38" fontId="22" fillId="0" borderId="15" xfId="0" applyNumberFormat="1" applyFont="1" applyBorder="1" applyAlignment="1" applyProtection="1">
      <alignment horizontal="center" vertical="center" shrinkToFit="1"/>
    </xf>
    <xf numFmtId="38" fontId="5" fillId="0" borderId="1" xfId="1" applyFont="1" applyFill="1" applyBorder="1" applyAlignment="1" applyProtection="1">
      <alignment horizontal="center" vertical="center" shrinkToFit="1"/>
    </xf>
    <xf numFmtId="38" fontId="5" fillId="0" borderId="2" xfId="1" applyFont="1" applyFill="1" applyBorder="1" applyAlignment="1" applyProtection="1">
      <alignment horizontal="center" vertical="center" shrinkToFit="1"/>
    </xf>
    <xf numFmtId="38" fontId="5" fillId="0" borderId="4" xfId="1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38" fontId="5" fillId="3" borderId="1" xfId="1" applyFont="1" applyFill="1" applyBorder="1" applyAlignment="1" applyProtection="1">
      <alignment horizontal="right" vertical="center" shrinkToFit="1"/>
      <protection locked="0"/>
    </xf>
    <xf numFmtId="38" fontId="5" fillId="3" borderId="2" xfId="1" applyFont="1" applyFill="1" applyBorder="1" applyAlignment="1" applyProtection="1">
      <alignment horizontal="right" vertical="center" shrinkToFi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20" fillId="3" borderId="2" xfId="0" applyFont="1" applyFill="1" applyBorder="1" applyAlignment="1" applyProtection="1">
      <alignment horizontal="center" vertical="center"/>
      <protection locked="0"/>
    </xf>
    <xf numFmtId="0" fontId="20" fillId="3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left" vertical="top" wrapText="1" shrinkToFit="1"/>
    </xf>
    <xf numFmtId="0" fontId="6" fillId="0" borderId="4" xfId="0" applyFont="1" applyBorder="1" applyAlignment="1" applyProtection="1">
      <alignment horizontal="left" vertical="top" shrinkToFit="1"/>
    </xf>
    <xf numFmtId="0" fontId="6" fillId="0" borderId="7" xfId="0" applyFont="1" applyBorder="1" applyAlignment="1" applyProtection="1">
      <alignment horizontal="left" vertical="top" shrinkToFit="1"/>
    </xf>
    <xf numFmtId="0" fontId="5" fillId="0" borderId="4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10" xfId="0" applyFont="1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shrinkToFit="1"/>
    </xf>
    <xf numFmtId="0" fontId="6" fillId="0" borderId="1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38" fontId="5" fillId="0" borderId="6" xfId="0" applyNumberFormat="1" applyFont="1" applyBorder="1" applyAlignment="1" applyProtection="1">
      <alignment horizontal="center" vertical="center" shrinkToFit="1"/>
    </xf>
    <xf numFmtId="38" fontId="5" fillId="0" borderId="8" xfId="0" applyNumberFormat="1" applyFont="1" applyBorder="1" applyAlignment="1" applyProtection="1">
      <alignment horizontal="center" vertical="center" shrinkToFit="1"/>
    </xf>
    <xf numFmtId="38" fontId="5" fillId="0" borderId="9" xfId="0" applyNumberFormat="1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 shrinkToFit="1"/>
    </xf>
    <xf numFmtId="0" fontId="6" fillId="0" borderId="4" xfId="0" applyFont="1" applyBorder="1" applyAlignment="1">
      <alignment horizontal="left" vertical="top" shrinkToFit="1"/>
    </xf>
    <xf numFmtId="0" fontId="6" fillId="0" borderId="7" xfId="0" applyFont="1" applyBorder="1" applyAlignment="1">
      <alignment horizontal="left" vertical="top" shrinkToFi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5" fillId="0" borderId="6" xfId="0" applyNumberFormat="1" applyFont="1" applyBorder="1" applyAlignment="1">
      <alignment horizontal="center" vertical="center" shrinkToFit="1"/>
    </xf>
    <xf numFmtId="38" fontId="5" fillId="0" borderId="8" xfId="0" applyNumberFormat="1" applyFont="1" applyBorder="1" applyAlignment="1">
      <alignment horizontal="center" vertical="center" shrinkToFit="1"/>
    </xf>
    <xf numFmtId="38" fontId="5" fillId="0" borderId="9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38" fontId="5" fillId="3" borderId="4" xfId="1" applyFont="1" applyFill="1" applyBorder="1" applyAlignment="1" applyProtection="1">
      <alignment horizontal="right" vertical="center" shrinkToFit="1"/>
      <protection locked="0"/>
    </xf>
    <xf numFmtId="38" fontId="22" fillId="0" borderId="13" xfId="0" applyNumberFormat="1" applyFont="1" applyBorder="1" applyAlignment="1">
      <alignment horizontal="center" vertical="center" shrinkToFit="1"/>
    </xf>
    <xf numFmtId="38" fontId="22" fillId="0" borderId="14" xfId="0" applyNumberFormat="1" applyFont="1" applyBorder="1" applyAlignment="1">
      <alignment horizontal="center" vertical="center" shrinkToFit="1"/>
    </xf>
    <xf numFmtId="38" fontId="22" fillId="0" borderId="15" xfId="0" applyNumberFormat="1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25" fillId="0" borderId="0" xfId="0" applyFont="1" applyBorder="1" applyAlignment="1">
      <alignment horizontal="right" wrapText="1" shrinkToFit="1"/>
    </xf>
    <xf numFmtId="38" fontId="3" fillId="0" borderId="6" xfId="0" applyNumberFormat="1" applyFont="1" applyBorder="1" applyAlignment="1">
      <alignment horizontal="center" vertical="center" shrinkToFit="1"/>
    </xf>
    <xf numFmtId="38" fontId="3" fillId="0" borderId="8" xfId="0" applyNumberFormat="1" applyFont="1" applyBorder="1" applyAlignment="1">
      <alignment horizontal="center" vertical="center" shrinkToFit="1"/>
    </xf>
    <xf numFmtId="38" fontId="3" fillId="0" borderId="9" xfId="0" applyNumberFormat="1" applyFont="1" applyBorder="1" applyAlignment="1">
      <alignment horizontal="center" vertical="center" shrinkToFit="1"/>
    </xf>
    <xf numFmtId="38" fontId="3" fillId="0" borderId="1" xfId="1" applyFont="1" applyBorder="1" applyAlignment="1" applyProtection="1">
      <alignment horizontal="center" vertical="center" shrinkToFit="1"/>
    </xf>
    <xf numFmtId="38" fontId="3" fillId="0" borderId="2" xfId="1" applyFont="1" applyBorder="1" applyAlignment="1" applyProtection="1">
      <alignment horizontal="center" vertical="center" shrinkToFit="1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38" fontId="24" fillId="0" borderId="19" xfId="0" applyNumberFormat="1" applyFont="1" applyBorder="1" applyAlignment="1">
      <alignment horizontal="center" vertical="center" shrinkToFit="1"/>
    </xf>
    <xf numFmtId="38" fontId="24" fillId="0" borderId="18" xfId="0" applyNumberFormat="1" applyFont="1" applyBorder="1" applyAlignment="1">
      <alignment horizontal="center" vertical="center" shrinkToFit="1"/>
    </xf>
    <xf numFmtId="38" fontId="24" fillId="0" borderId="20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38" fontId="3" fillId="0" borderId="1" xfId="1" applyFont="1" applyFill="1" applyBorder="1" applyAlignment="1" applyProtection="1">
      <alignment horizontal="center" vertical="center" shrinkToFit="1"/>
    </xf>
    <xf numFmtId="38" fontId="3" fillId="0" borderId="2" xfId="1" applyFont="1" applyFill="1" applyBorder="1" applyAlignment="1" applyProtection="1">
      <alignment horizontal="center" vertical="center" shrinkToFit="1"/>
    </xf>
    <xf numFmtId="38" fontId="3" fillId="0" borderId="4" xfId="1" applyFont="1" applyFill="1" applyBorder="1" applyAlignment="1" applyProtection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center" shrinkToFit="1"/>
    </xf>
    <xf numFmtId="38" fontId="3" fillId="5" borderId="1" xfId="1" applyFont="1" applyFill="1" applyBorder="1" applyAlignment="1" applyProtection="1">
      <alignment horizontal="right" vertical="center" shrinkToFit="1"/>
      <protection locked="0"/>
    </xf>
    <xf numFmtId="38" fontId="3" fillId="5" borderId="2" xfId="1" applyFont="1" applyFill="1" applyBorder="1" applyAlignment="1" applyProtection="1">
      <alignment horizontal="right" vertical="center" shrinkToFit="1"/>
      <protection locked="0"/>
    </xf>
    <xf numFmtId="38" fontId="3" fillId="5" borderId="4" xfId="1" applyFont="1" applyFill="1" applyBorder="1" applyAlignment="1" applyProtection="1">
      <alignment horizontal="right" vertical="center" shrinkToFit="1"/>
      <protection locked="0"/>
    </xf>
    <xf numFmtId="0" fontId="20" fillId="5" borderId="4" xfId="0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38101</xdr:rowOff>
    </xdr:from>
    <xdr:to>
      <xdr:col>29</xdr:col>
      <xdr:colOff>208360</xdr:colOff>
      <xdr:row>7</xdr:row>
      <xdr:rowOff>181769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22710"/>
          <a:ext cx="8850313" cy="13442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記入上の注意事項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Excel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で入力の場合、色付きセル部分が入力箇所です）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●申請する日時を記載してください。この表に記載がないものついては、補助対象としません。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クーポン等の割引があった場合の、ベビーシッター利用時間の減算に係る計算は品川区が行いますので、「利用時間」については必ずベビーシッターを実際に利用した時間を記入してください。予約時間ではありません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保育料欄には、補助対象となる金額を記入してください。入会金、交通費、オプション料、キャンセル料、保険料等は含みません。補助対象サービス一覧を品川区ホームページに記載しておりますので、ご確認ください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178593</xdr:colOff>
      <xdr:row>2</xdr:row>
      <xdr:rowOff>177007</xdr:rowOff>
    </xdr:from>
    <xdr:to>
      <xdr:col>29</xdr:col>
      <xdr:colOff>158750</xdr:colOff>
      <xdr:row>7</xdr:row>
      <xdr:rowOff>317500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DE7EDB-3E1F-47FA-A44F-E6009286C381}"/>
            </a:ext>
          </a:extLst>
        </xdr:cNvPr>
        <xdr:cNvSpPr txBox="1"/>
      </xdr:nvSpPr>
      <xdr:spPr>
        <a:xfrm>
          <a:off x="178593" y="861616"/>
          <a:ext cx="8651876" cy="14898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記入上の注意事項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Excel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で入力の場合、色付きセル部分が入力箇所です）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●申請する日時を記載してください。この表に記載がないものついては、補助対象としません。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クーポン等の割引があった場合の、ベビーシッター利用時間の減算に係る計算は品川区が行いますので、「利用時間」については必ずベビーシッターを実際に利用した時間を記入してください。予約時間ではありません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保育料欄には、補助対象となる金額を記入してください。入会金、交通費、オプション料、キャンセル料、保険料等は含みません。補助対象サービス一覧を品川区ホームページに記載しておりますので、ご確認ください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38101</xdr:rowOff>
    </xdr:from>
    <xdr:to>
      <xdr:col>29</xdr:col>
      <xdr:colOff>208360</xdr:colOff>
      <xdr:row>7</xdr:row>
      <xdr:rowOff>181769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5B22E7-48BE-4AA8-BCF8-643D166781C4}"/>
            </a:ext>
          </a:extLst>
        </xdr:cNvPr>
        <xdr:cNvSpPr txBox="1"/>
      </xdr:nvSpPr>
      <xdr:spPr>
        <a:xfrm>
          <a:off x="228600" y="723901"/>
          <a:ext cx="8885635" cy="1331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記入上の注意事項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Excel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で入力の場合、色付きセル部分が入力箇所です）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●申請する日時を記載してください。この表に記載がないものついては、補助対象としません。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クーポン等の割引があった場合の、ベビーシッター利用時間の減算に係る計算は品川区が行いますので、「利用時間」については必ずベビーシッターを実際に利用した時間を記入してください。予約時間ではありません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保育料欄には、補助対象となる金額を記入してください。入会金、交通費、オプション料、キャンセル料、保険料等は含みません。補助対象サービス一覧を品川区ホームページに記載しておりますので、ご確認ください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38101</xdr:rowOff>
    </xdr:from>
    <xdr:to>
      <xdr:col>29</xdr:col>
      <xdr:colOff>208360</xdr:colOff>
      <xdr:row>7</xdr:row>
      <xdr:rowOff>181769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5B22E7-48BE-4AA8-BCF8-643D166781C4}"/>
            </a:ext>
          </a:extLst>
        </xdr:cNvPr>
        <xdr:cNvSpPr txBox="1"/>
      </xdr:nvSpPr>
      <xdr:spPr>
        <a:xfrm>
          <a:off x="228600" y="790576"/>
          <a:ext cx="9028510" cy="13342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記入上の注意事項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Excel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で入力の場合、色付きセル部分が入力箇所です）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●申請する日時を記載してください。この表に記載がないものついては、補助対象としません。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クーポン等の割引があった場合の、ベビーシッター利用時間の減算に係る計算は品川区が行いますので、「利用時間」については必ずベビーシッターを実際に利用した時間を記入してください。予約時間ではありません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保育料欄には、補助対象となる金額を記入してください。入会金、交通費、オプション料、キャンセル料、保険料等は含みません。補助対象サービス一覧を品川区ホームページに記載しておりますので、ご確認ください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 editAs="oneCell">
    <xdr:from>
      <xdr:col>24</xdr:col>
      <xdr:colOff>307578</xdr:colOff>
      <xdr:row>0</xdr:row>
      <xdr:rowOff>119063</xdr:rowOff>
    </xdr:from>
    <xdr:to>
      <xdr:col>29</xdr:col>
      <xdr:colOff>38002</xdr:colOff>
      <xdr:row>1</xdr:row>
      <xdr:rowOff>363878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1016" y="119063"/>
          <a:ext cx="1615580" cy="621846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3</xdr:row>
      <xdr:rowOff>119063</xdr:rowOff>
    </xdr:from>
    <xdr:to>
      <xdr:col>11</xdr:col>
      <xdr:colOff>48908</xdr:colOff>
      <xdr:row>6</xdr:row>
      <xdr:rowOff>377964</xdr:rowOff>
    </xdr:to>
    <xdr:sp macro="" textlink="">
      <xdr:nvSpPr>
        <xdr:cNvPr id="4" name="角丸四角形吹き出し 3"/>
        <xdr:cNvSpPr/>
      </xdr:nvSpPr>
      <xdr:spPr>
        <a:xfrm>
          <a:off x="406797" y="972344"/>
          <a:ext cx="2618674" cy="784761"/>
        </a:xfrm>
        <a:prstGeom prst="wedgeRoundRectCallout">
          <a:avLst>
            <a:gd name="adj1" fmla="val -9773"/>
            <a:gd name="adj2" fmla="val 260163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時から翌日６時３０分までのように、午前０時をまたぐ利用の場合は、日付ごとに記入してください。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11</xdr:col>
      <xdr:colOff>287734</xdr:colOff>
      <xdr:row>3</xdr:row>
      <xdr:rowOff>138907</xdr:rowOff>
    </xdr:from>
    <xdr:to>
      <xdr:col>19</xdr:col>
      <xdr:colOff>75757</xdr:colOff>
      <xdr:row>6</xdr:row>
      <xdr:rowOff>411465</xdr:rowOff>
    </xdr:to>
    <xdr:sp macro="" textlink="">
      <xdr:nvSpPr>
        <xdr:cNvPr id="5" name="角丸四角形吹き出し 4"/>
        <xdr:cNvSpPr/>
      </xdr:nvSpPr>
      <xdr:spPr>
        <a:xfrm>
          <a:off x="3264297" y="992188"/>
          <a:ext cx="2476851" cy="798418"/>
        </a:xfrm>
        <a:prstGeom prst="wedgeRoundRectCallout">
          <a:avLst>
            <a:gd name="adj1" fmla="val 255"/>
            <a:gd name="adj2" fmla="val 159059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利用日・利用時間を記入。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※Excel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で入力した場合、利用時間数は自動で表示されます。</a:t>
          </a:r>
        </a:p>
      </xdr:txBody>
    </xdr:sp>
    <xdr:clientData/>
  </xdr:twoCellAnchor>
  <xdr:twoCellAnchor>
    <xdr:from>
      <xdr:col>20</xdr:col>
      <xdr:colOff>39687</xdr:colOff>
      <xdr:row>3</xdr:row>
      <xdr:rowOff>69453</xdr:rowOff>
    </xdr:from>
    <xdr:to>
      <xdr:col>29</xdr:col>
      <xdr:colOff>137155</xdr:colOff>
      <xdr:row>7</xdr:row>
      <xdr:rowOff>20775</xdr:rowOff>
    </xdr:to>
    <xdr:sp macro="" textlink="">
      <xdr:nvSpPr>
        <xdr:cNvPr id="8" name="角丸四角形吹き出し 7"/>
        <xdr:cNvSpPr/>
      </xdr:nvSpPr>
      <xdr:spPr>
        <a:xfrm>
          <a:off x="5933281" y="922734"/>
          <a:ext cx="3272468" cy="1042729"/>
        </a:xfrm>
        <a:prstGeom prst="wedgeRoundRectCallout">
          <a:avLst>
            <a:gd name="adj1" fmla="val 20172"/>
            <a:gd name="adj2" fmla="val 117549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保育料は、対象外経費を除く、クーポン等の割引前の金額を記入してください。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午前０時をまたぐ利用の場合は、いずれかの日付にまとめて記入してください。</a:t>
          </a:r>
        </a:p>
      </xdr:txBody>
    </xdr:sp>
    <xdr:clientData/>
  </xdr:twoCellAnchor>
  <xdr:twoCellAnchor>
    <xdr:from>
      <xdr:col>1</xdr:col>
      <xdr:colOff>99220</xdr:colOff>
      <xdr:row>14</xdr:row>
      <xdr:rowOff>69453</xdr:rowOff>
    </xdr:from>
    <xdr:to>
      <xdr:col>29</xdr:col>
      <xdr:colOff>49376</xdr:colOff>
      <xdr:row>29</xdr:row>
      <xdr:rowOff>123733</xdr:rowOff>
    </xdr:to>
    <xdr:sp macro="" textlink="">
      <xdr:nvSpPr>
        <xdr:cNvPr id="10" name="角丸四角形 9"/>
        <xdr:cNvSpPr/>
      </xdr:nvSpPr>
      <xdr:spPr>
        <a:xfrm>
          <a:off x="327423" y="4544219"/>
          <a:ext cx="8790547" cy="5412092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★助成額計算方法★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 b="1" u="sng">
              <a:solidFill>
                <a:schemeClr val="tx1"/>
              </a:solidFill>
            </a:rPr>
            <a:t>利用時間数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①４月１０日　</a:t>
          </a:r>
          <a:r>
            <a:rPr kumimoji="1" lang="en-US" altLang="ja-JP" sz="1100">
              <a:solidFill>
                <a:schemeClr val="tx1"/>
              </a:solidFill>
            </a:rPr>
            <a:t>17</a:t>
          </a:r>
          <a:r>
            <a:rPr kumimoji="1" lang="ja-JP" altLang="en-US" sz="1100">
              <a:solidFill>
                <a:schemeClr val="tx1"/>
              </a:solidFill>
            </a:rPr>
            <a:t>：</a:t>
          </a:r>
          <a:r>
            <a:rPr kumimoji="1" lang="en-US" altLang="ja-JP" sz="1100">
              <a:solidFill>
                <a:schemeClr val="tx1"/>
              </a:solidFill>
            </a:rPr>
            <a:t>00</a:t>
          </a:r>
          <a:r>
            <a:rPr kumimoji="1" lang="ja-JP" altLang="en-US" sz="1100">
              <a:solidFill>
                <a:schemeClr val="tx1"/>
              </a:solidFill>
            </a:rPr>
            <a:t>～</a:t>
          </a:r>
          <a:r>
            <a:rPr kumimoji="1" lang="en-US" altLang="ja-JP" sz="1100">
              <a:solidFill>
                <a:schemeClr val="tx1"/>
              </a:solidFill>
            </a:rPr>
            <a:t>20</a:t>
          </a:r>
          <a:r>
            <a:rPr kumimoji="1" lang="ja-JP" altLang="en-US" sz="1100">
              <a:solidFill>
                <a:schemeClr val="tx1"/>
              </a:solidFill>
            </a:rPr>
            <a:t>：</a:t>
          </a:r>
          <a:r>
            <a:rPr kumimoji="1" lang="en-US" altLang="ja-JP" sz="1100">
              <a:solidFill>
                <a:schemeClr val="tx1"/>
              </a:solidFill>
            </a:rPr>
            <a:t>45</a:t>
          </a:r>
          <a:r>
            <a:rPr kumimoji="1" lang="ja-JP" altLang="en-US" sz="1100">
              <a:solidFill>
                <a:schemeClr val="tx1"/>
              </a:solidFill>
            </a:rPr>
            <a:t>　→　日中区分　３時間４５分、夜間区分　０時間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②４月１３日　</a:t>
          </a:r>
          <a:r>
            <a:rPr kumimoji="1" lang="en-US" altLang="ja-JP" sz="1100">
              <a:solidFill>
                <a:schemeClr val="tx1"/>
              </a:solidFill>
            </a:rPr>
            <a:t>18</a:t>
          </a:r>
          <a:r>
            <a:rPr kumimoji="1" lang="ja-JP" altLang="en-US" sz="1100">
              <a:solidFill>
                <a:schemeClr val="tx1"/>
              </a:solidFill>
            </a:rPr>
            <a:t>：</a:t>
          </a:r>
          <a:r>
            <a:rPr kumimoji="1" lang="en-US" altLang="ja-JP" sz="1100">
              <a:solidFill>
                <a:schemeClr val="tx1"/>
              </a:solidFill>
            </a:rPr>
            <a:t>00</a:t>
          </a:r>
          <a:r>
            <a:rPr kumimoji="1" lang="ja-JP" altLang="en-US" sz="1100">
              <a:solidFill>
                <a:schemeClr val="tx1"/>
              </a:solidFill>
            </a:rPr>
            <a:t>～</a:t>
          </a:r>
          <a:r>
            <a:rPr kumimoji="1" lang="en-US" altLang="ja-JP" sz="1100">
              <a:solidFill>
                <a:schemeClr val="tx1"/>
              </a:solidFill>
            </a:rPr>
            <a:t>23</a:t>
          </a:r>
          <a:r>
            <a:rPr kumimoji="1" lang="ja-JP" altLang="en-US" sz="1100">
              <a:solidFill>
                <a:schemeClr val="tx1"/>
              </a:solidFill>
            </a:rPr>
            <a:t>：</a:t>
          </a:r>
          <a:r>
            <a:rPr kumimoji="1" lang="en-US" altLang="ja-JP" sz="1100">
              <a:solidFill>
                <a:schemeClr val="tx1"/>
              </a:solidFill>
            </a:rPr>
            <a:t>00</a:t>
          </a:r>
          <a:r>
            <a:rPr kumimoji="1" lang="ja-JP" altLang="en-US" sz="1100">
              <a:solidFill>
                <a:schemeClr val="tx1"/>
              </a:solidFill>
            </a:rPr>
            <a:t>　→　日中区分　４時間　　　、夜間区分　１時間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③５月１５日　</a:t>
          </a:r>
          <a:r>
            <a:rPr kumimoji="1" lang="en-US" altLang="ja-JP" sz="1100">
              <a:solidFill>
                <a:schemeClr val="tx1"/>
              </a:solidFill>
            </a:rPr>
            <a:t>20</a:t>
          </a:r>
          <a:r>
            <a:rPr kumimoji="1" lang="ja-JP" altLang="en-US" sz="1100">
              <a:solidFill>
                <a:schemeClr val="tx1"/>
              </a:solidFill>
            </a:rPr>
            <a:t>：</a:t>
          </a:r>
          <a:r>
            <a:rPr kumimoji="1" lang="en-US" altLang="ja-JP" sz="1100">
              <a:solidFill>
                <a:schemeClr val="tx1"/>
              </a:solidFill>
            </a:rPr>
            <a:t>00</a:t>
          </a:r>
          <a:r>
            <a:rPr kumimoji="1" lang="ja-JP" altLang="en-US" sz="1100">
              <a:solidFill>
                <a:schemeClr val="tx1"/>
              </a:solidFill>
            </a:rPr>
            <a:t>～</a:t>
          </a:r>
          <a:r>
            <a:rPr kumimoji="1" lang="en-US" altLang="ja-JP" sz="1100">
              <a:solidFill>
                <a:schemeClr val="tx1"/>
              </a:solidFill>
            </a:rPr>
            <a:t>00</a:t>
          </a:r>
          <a:r>
            <a:rPr kumimoji="1" lang="ja-JP" altLang="en-US" sz="1100">
              <a:solidFill>
                <a:schemeClr val="tx1"/>
              </a:solidFill>
            </a:rPr>
            <a:t>：</a:t>
          </a:r>
          <a:r>
            <a:rPr kumimoji="1" lang="en-US" altLang="ja-JP" sz="1100">
              <a:solidFill>
                <a:schemeClr val="tx1"/>
              </a:solidFill>
            </a:rPr>
            <a:t>00</a:t>
          </a:r>
          <a:r>
            <a:rPr kumimoji="1" lang="ja-JP" altLang="en-US" sz="1100">
              <a:solidFill>
                <a:schemeClr val="tx1"/>
              </a:solidFill>
            </a:rPr>
            <a:t>　→　日中区分　２時間　　　、夜間区分　２時間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④５月１６日　</a:t>
          </a:r>
          <a:r>
            <a:rPr kumimoji="1" lang="en-US" altLang="ja-JP" sz="1100">
              <a:solidFill>
                <a:schemeClr val="tx1"/>
              </a:solidFill>
            </a:rPr>
            <a:t>00</a:t>
          </a:r>
          <a:r>
            <a:rPr kumimoji="1" lang="ja-JP" altLang="en-US" sz="1100">
              <a:solidFill>
                <a:schemeClr val="tx1"/>
              </a:solidFill>
            </a:rPr>
            <a:t>：</a:t>
          </a:r>
          <a:r>
            <a:rPr kumimoji="1" lang="en-US" altLang="ja-JP" sz="1100">
              <a:solidFill>
                <a:schemeClr val="tx1"/>
              </a:solidFill>
            </a:rPr>
            <a:t>00</a:t>
          </a:r>
          <a:r>
            <a:rPr kumimoji="1" lang="ja-JP" altLang="en-US" sz="1100">
              <a:solidFill>
                <a:schemeClr val="tx1"/>
              </a:solidFill>
            </a:rPr>
            <a:t>～</a:t>
          </a:r>
          <a:r>
            <a:rPr kumimoji="1" lang="en-US" altLang="ja-JP" sz="1100">
              <a:solidFill>
                <a:schemeClr val="tx1"/>
              </a:solidFill>
            </a:rPr>
            <a:t>06</a:t>
          </a:r>
          <a:r>
            <a:rPr kumimoji="1" lang="ja-JP" altLang="en-US" sz="1100">
              <a:solidFill>
                <a:schemeClr val="tx1"/>
              </a:solidFill>
            </a:rPr>
            <a:t>：</a:t>
          </a:r>
          <a:r>
            <a:rPr kumimoji="1" lang="en-US" altLang="ja-JP" sz="1100">
              <a:solidFill>
                <a:schemeClr val="tx1"/>
              </a:solidFill>
            </a:rPr>
            <a:t>30</a:t>
          </a:r>
          <a:r>
            <a:rPr kumimoji="1" lang="ja-JP" altLang="en-US" sz="1100">
              <a:solidFill>
                <a:schemeClr val="tx1"/>
              </a:solidFill>
            </a:rPr>
            <a:t>　→　日中区分　０時間　　　、夜間区分　６時間３０分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 b="1" u="sng">
              <a:solidFill>
                <a:schemeClr val="tx1"/>
              </a:solidFill>
            </a:rPr>
            <a:t>補助対象時間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・日中区分　　９時間４５分（１時間未満切り捨て）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・夜間区分　　９時間３０分（１時間未満切り捨て）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</a:t>
          </a:r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両区分の端数時間の合計は７５分となり１時間以上となる。夜間区分が３０分を超える場合は、夜間区分で１時間追加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　する。それ以外の場合は、日中区分で１時間追加する。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     →</a:t>
          </a:r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 b="1" u="sng">
              <a:solidFill>
                <a:schemeClr val="tx1"/>
              </a:solidFill>
            </a:rPr>
            <a:t>補助対象時間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  <a:r>
            <a:rPr kumimoji="1" lang="ja-JP" altLang="en-US" sz="1100">
              <a:solidFill>
                <a:schemeClr val="tx1"/>
              </a:solidFill>
            </a:rPr>
            <a:t>日中区分：９時間　＋　夜間区分：１０時間　＝　</a:t>
          </a:r>
          <a:r>
            <a:rPr kumimoji="1" lang="ja-JP" altLang="en-US" sz="1100" u="sng">
              <a:solidFill>
                <a:srgbClr val="FF0000"/>
              </a:solidFill>
            </a:rPr>
            <a:t>１９時間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 b="1" u="sng">
              <a:solidFill>
                <a:schemeClr val="tx1"/>
              </a:solidFill>
            </a:rPr>
            <a:t>補助上限額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２</a:t>
          </a:r>
          <a:r>
            <a:rPr kumimoji="1" lang="en-US" altLang="ja-JP" sz="1100">
              <a:solidFill>
                <a:schemeClr val="tx1"/>
              </a:solidFill>
            </a:rPr>
            <a:t>,</a:t>
          </a:r>
          <a:r>
            <a:rPr kumimoji="1" lang="ja-JP" altLang="en-US" sz="1100">
              <a:solidFill>
                <a:schemeClr val="tx1"/>
              </a:solidFill>
            </a:rPr>
            <a:t>５００円</a:t>
          </a:r>
          <a:r>
            <a:rPr kumimoji="1" lang="en-US" altLang="ja-JP" sz="1100">
              <a:solidFill>
                <a:schemeClr val="tx1"/>
              </a:solidFill>
            </a:rPr>
            <a:t>×</a:t>
          </a:r>
          <a:r>
            <a:rPr kumimoji="1" lang="ja-JP" altLang="en-US" sz="1100">
              <a:solidFill>
                <a:schemeClr val="tx1"/>
              </a:solidFill>
            </a:rPr>
            <a:t>９時間　＋　３</a:t>
          </a:r>
          <a:r>
            <a:rPr kumimoji="1" lang="en-US" altLang="ja-JP" sz="1100">
              <a:solidFill>
                <a:schemeClr val="tx1"/>
              </a:solidFill>
            </a:rPr>
            <a:t>,</a:t>
          </a:r>
          <a:r>
            <a:rPr kumimoji="1" lang="ja-JP" altLang="en-US" sz="1100">
              <a:solidFill>
                <a:schemeClr val="tx1"/>
              </a:solidFill>
            </a:rPr>
            <a:t>５００円</a:t>
          </a:r>
          <a:r>
            <a:rPr kumimoji="1" lang="en-US" altLang="ja-JP" sz="1100">
              <a:solidFill>
                <a:schemeClr val="tx1"/>
              </a:solidFill>
            </a:rPr>
            <a:t>×</a:t>
          </a:r>
          <a:r>
            <a:rPr kumimoji="1" lang="ja-JP" altLang="en-US" sz="1100">
              <a:solidFill>
                <a:schemeClr val="tx1"/>
              </a:solidFill>
            </a:rPr>
            <a:t>１０時間　＝　５７</a:t>
          </a:r>
          <a:r>
            <a:rPr kumimoji="1" lang="en-US" altLang="ja-JP" sz="1100">
              <a:solidFill>
                <a:schemeClr val="tx1"/>
              </a:solidFill>
            </a:rPr>
            <a:t>,</a:t>
          </a:r>
          <a:r>
            <a:rPr kumimoji="1" lang="ja-JP" altLang="en-US" sz="1100">
              <a:solidFill>
                <a:schemeClr val="tx1"/>
              </a:solidFill>
            </a:rPr>
            <a:t>５００円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 b="1" u="sng">
              <a:solidFill>
                <a:schemeClr val="tx1"/>
              </a:solidFill>
            </a:rPr>
            <a:t>補助対象保育料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「保育料（割引前）」から「クーポン等の割引金額」を差し引いた額が補助対象保育料となります。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６２</a:t>
          </a:r>
          <a:r>
            <a:rPr kumimoji="1" lang="en-US" altLang="ja-JP" sz="1100">
              <a:solidFill>
                <a:schemeClr val="tx1"/>
              </a:solidFill>
            </a:rPr>
            <a:t>,</a:t>
          </a:r>
          <a:r>
            <a:rPr kumimoji="1" lang="ja-JP" altLang="en-US" sz="1100">
              <a:solidFill>
                <a:schemeClr val="tx1"/>
              </a:solidFill>
            </a:rPr>
            <a:t>０００円　　－　６</a:t>
          </a:r>
          <a:r>
            <a:rPr kumimoji="1" lang="en-US" altLang="ja-JP" sz="1100">
              <a:solidFill>
                <a:schemeClr val="tx1"/>
              </a:solidFill>
            </a:rPr>
            <a:t>,</a:t>
          </a:r>
          <a:r>
            <a:rPr kumimoji="1" lang="ja-JP" altLang="en-US" sz="1100">
              <a:solidFill>
                <a:schemeClr val="tx1"/>
              </a:solidFill>
            </a:rPr>
            <a:t>０００円　＝　５６</a:t>
          </a:r>
          <a:r>
            <a:rPr kumimoji="1" lang="en-US" altLang="ja-JP" sz="1100">
              <a:solidFill>
                <a:schemeClr val="tx1"/>
              </a:solidFill>
            </a:rPr>
            <a:t>,</a:t>
          </a:r>
          <a:r>
            <a:rPr kumimoji="1" lang="ja-JP" altLang="en-US" sz="1100">
              <a:solidFill>
                <a:schemeClr val="tx1"/>
              </a:solidFill>
            </a:rPr>
            <a:t>０００円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 b="1" u="sng">
              <a:solidFill>
                <a:schemeClr val="tx1"/>
              </a:solidFill>
            </a:rPr>
            <a:t>助成額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補助上限額と補助対象保育料を比較し、低い方が助成額となります。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補助上限額（５７</a:t>
          </a:r>
          <a:r>
            <a:rPr kumimoji="1" lang="en-US" altLang="ja-JP" sz="1100">
              <a:solidFill>
                <a:schemeClr val="tx1"/>
              </a:solidFill>
            </a:rPr>
            <a:t>,</a:t>
          </a:r>
          <a:r>
            <a:rPr kumimoji="1" lang="ja-JP" altLang="en-US" sz="1100">
              <a:solidFill>
                <a:schemeClr val="tx1"/>
              </a:solidFill>
            </a:rPr>
            <a:t>５００円）＞補助対象保育料（５６</a:t>
          </a:r>
          <a:r>
            <a:rPr kumimoji="1" lang="en-US" altLang="ja-JP" sz="1100">
              <a:solidFill>
                <a:schemeClr val="tx1"/>
              </a:solidFill>
            </a:rPr>
            <a:t>,</a:t>
          </a:r>
          <a:r>
            <a:rPr kumimoji="1" lang="ja-JP" altLang="en-US" sz="1100">
              <a:solidFill>
                <a:schemeClr val="tx1"/>
              </a:solidFill>
            </a:rPr>
            <a:t>０００円）→　助成額　</a:t>
          </a:r>
          <a:r>
            <a:rPr kumimoji="1" lang="ja-JP" altLang="en-US" sz="1100" u="sng">
              <a:solidFill>
                <a:srgbClr val="FF0000"/>
              </a:solidFill>
            </a:rPr>
            <a:t>５６</a:t>
          </a:r>
          <a:r>
            <a:rPr kumimoji="1" lang="en-US" altLang="ja-JP" sz="1100" u="sng">
              <a:solidFill>
                <a:srgbClr val="FF0000"/>
              </a:solidFill>
            </a:rPr>
            <a:t>,</a:t>
          </a:r>
          <a:r>
            <a:rPr kumimoji="1" lang="ja-JP" altLang="en-US" sz="1100" u="sng">
              <a:solidFill>
                <a:srgbClr val="FF0000"/>
              </a:solidFill>
            </a:rPr>
            <a:t>０００円</a:t>
          </a:r>
        </a:p>
      </xdr:txBody>
    </xdr:sp>
    <xdr:clientData/>
  </xdr:twoCellAnchor>
  <xdr:twoCellAnchor>
    <xdr:from>
      <xdr:col>22</xdr:col>
      <xdr:colOff>228203</xdr:colOff>
      <xdr:row>24</xdr:row>
      <xdr:rowOff>287734</xdr:rowOff>
    </xdr:from>
    <xdr:to>
      <xdr:col>29</xdr:col>
      <xdr:colOff>198438</xdr:colOff>
      <xdr:row>28</xdr:row>
      <xdr:rowOff>158749</xdr:rowOff>
    </xdr:to>
    <xdr:sp macro="" textlink="">
      <xdr:nvSpPr>
        <xdr:cNvPr id="12" name="雲形吹き出し 11"/>
        <xdr:cNvSpPr/>
      </xdr:nvSpPr>
      <xdr:spPr>
        <a:xfrm>
          <a:off x="6846094" y="8334375"/>
          <a:ext cx="2420938" cy="1299765"/>
        </a:xfrm>
        <a:prstGeom prst="cloudCallout">
          <a:avLst>
            <a:gd name="adj1" fmla="val -52185"/>
            <a:gd name="adj2" fmla="val 34503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助成額は、交付申請書中「</a:t>
          </a:r>
          <a:r>
            <a:rPr kumimoji="1" lang="en-US" altLang="ja-JP" sz="1100">
              <a:solidFill>
                <a:sysClr val="windowText" lastClr="000000"/>
              </a:solidFill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</a:rPr>
            <a:t>　申請額」の欄に必ず記載してください。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87"/>
  <sheetViews>
    <sheetView showGridLines="0" view="pageBreakPreview" topLeftCell="A7" zoomScale="80" zoomScaleNormal="96" zoomScaleSheetLayoutView="80" workbookViewId="0">
      <selection activeCell="C26" sqref="C26:G30"/>
    </sheetView>
  </sheetViews>
  <sheetFormatPr defaultColWidth="9" defaultRowHeight="18.75" x14ac:dyDescent="0.4"/>
  <cols>
    <col min="1" max="1" width="3" style="56" customWidth="1"/>
    <col min="2" max="2" width="3.5" style="10" customWidth="1"/>
    <col min="3" max="3" width="3.25" style="10" customWidth="1"/>
    <col min="4" max="6" width="4.375" style="10" customWidth="1"/>
    <col min="7" max="7" width="1.875" style="16" customWidth="1"/>
    <col min="8" max="8" width="4.375" style="10" customWidth="1"/>
    <col min="9" max="9" width="3.125" style="16" customWidth="1"/>
    <col min="10" max="10" width="4.375" style="10" customWidth="1"/>
    <col min="11" max="11" width="1.875" style="16" customWidth="1"/>
    <col min="12" max="12" width="4.375" style="10" customWidth="1"/>
    <col min="13" max="13" width="4.125" style="10" customWidth="1"/>
    <col min="14" max="14" width="5.25" style="16" bestFit="1" customWidth="1"/>
    <col min="15" max="15" width="4.125" style="10" customWidth="1"/>
    <col min="16" max="16" width="3.125" style="16" customWidth="1"/>
    <col min="17" max="17" width="4.125" style="10" customWidth="1"/>
    <col min="18" max="18" width="5.25" style="16" bestFit="1" customWidth="1"/>
    <col min="19" max="19" width="4.125" style="10" customWidth="1"/>
    <col min="20" max="20" width="3.125" style="16" customWidth="1"/>
    <col min="21" max="21" width="4.125" style="10" customWidth="1"/>
    <col min="22" max="22" width="3.875" style="16" customWidth="1"/>
    <col min="23" max="23" width="4.125" style="10" customWidth="1"/>
    <col min="24" max="24" width="3.125" style="16" customWidth="1"/>
    <col min="25" max="25" width="5.875" style="10" customWidth="1"/>
    <col min="26" max="26" width="5.875" style="16" customWidth="1"/>
    <col min="27" max="27" width="2.875" style="10" customWidth="1"/>
    <col min="28" max="28" width="5.375" style="16" customWidth="1"/>
    <col min="29" max="29" width="5.375" style="10" customWidth="1"/>
    <col min="30" max="30" width="2.875" style="16" customWidth="1"/>
    <col min="31" max="31" width="4" style="16" customWidth="1"/>
    <col min="32" max="32" width="4.125" style="16" customWidth="1"/>
    <col min="33" max="43" width="4" style="16" customWidth="1"/>
    <col min="44" max="46" width="4.625" style="16" customWidth="1"/>
    <col min="47" max="47" width="4.625" style="13" customWidth="1"/>
    <col min="48" max="56" width="9" style="10" customWidth="1"/>
    <col min="57" max="16384" width="9" style="10"/>
  </cols>
  <sheetData>
    <row r="1" spans="1:53" ht="30" customHeight="1" x14ac:dyDescent="0.5">
      <c r="B1" s="9" t="s">
        <v>0</v>
      </c>
      <c r="D1" s="11"/>
      <c r="E1" s="12"/>
      <c r="F1" s="12"/>
      <c r="G1" s="68"/>
      <c r="H1" s="12"/>
      <c r="I1" s="68"/>
      <c r="J1" s="12"/>
      <c r="K1" s="68"/>
      <c r="L1" s="12"/>
      <c r="M1" s="12"/>
      <c r="N1" s="68"/>
      <c r="O1" s="12"/>
      <c r="P1" s="68"/>
      <c r="Q1" s="12"/>
      <c r="R1" s="68"/>
      <c r="S1" s="12"/>
      <c r="T1" s="68"/>
      <c r="U1" s="12"/>
      <c r="V1" s="68"/>
      <c r="W1" s="12"/>
      <c r="X1" s="68"/>
      <c r="Y1" s="12"/>
      <c r="Z1" s="68"/>
      <c r="AA1" s="12"/>
      <c r="AB1" s="68"/>
      <c r="AC1" s="12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</row>
    <row r="2" spans="1:53" ht="24" customHeight="1" x14ac:dyDescent="0.4">
      <c r="B2" s="128" t="s">
        <v>1</v>
      </c>
      <c r="C2" s="129"/>
      <c r="D2" s="130"/>
      <c r="E2" s="131"/>
      <c r="F2" s="132"/>
      <c r="G2" s="132"/>
      <c r="H2" s="132"/>
      <c r="I2" s="133"/>
      <c r="J2" s="14" t="s">
        <v>2</v>
      </c>
      <c r="K2" s="10"/>
      <c r="L2" s="15"/>
      <c r="M2" s="15"/>
      <c r="N2" s="15"/>
      <c r="P2" s="10"/>
      <c r="Q2" s="16"/>
      <c r="R2" s="10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2"/>
      <c r="AM2" s="12"/>
      <c r="AN2" s="10"/>
      <c r="AO2" s="10"/>
      <c r="AP2" s="10"/>
      <c r="AQ2" s="10"/>
      <c r="AR2" s="10"/>
      <c r="AS2" s="10"/>
      <c r="AT2" s="10"/>
      <c r="AU2" s="10"/>
    </row>
    <row r="3" spans="1:53" s="18" customFormat="1" ht="8.25" customHeight="1" x14ac:dyDescent="0.4">
      <c r="A3" s="57"/>
      <c r="D3" s="19"/>
      <c r="E3" s="7"/>
      <c r="F3" s="19"/>
      <c r="G3" s="20"/>
      <c r="H3" s="20"/>
      <c r="I3" s="20"/>
      <c r="J3" s="20"/>
      <c r="K3" s="20"/>
      <c r="L3" s="20"/>
      <c r="M3" s="20"/>
      <c r="N3" s="20"/>
      <c r="O3" s="20"/>
      <c r="Q3" s="20"/>
      <c r="R3" s="20"/>
      <c r="S3" s="20"/>
      <c r="U3" s="20"/>
      <c r="V3" s="20"/>
      <c r="W3" s="20"/>
      <c r="Z3" s="21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3"/>
      <c r="AV3" s="23"/>
    </row>
    <row r="4" spans="1:53" ht="16.5" customHeight="1" x14ac:dyDescent="0.4">
      <c r="D4" s="24" t="s">
        <v>3</v>
      </c>
      <c r="E4" s="12"/>
      <c r="F4" s="12"/>
      <c r="G4" s="68"/>
      <c r="H4" s="12"/>
      <c r="I4" s="68"/>
      <c r="J4" s="12"/>
      <c r="K4" s="68"/>
      <c r="L4" s="12"/>
      <c r="M4" s="12"/>
      <c r="N4" s="68"/>
      <c r="O4" s="12"/>
      <c r="P4" s="68"/>
      <c r="Q4" s="12"/>
      <c r="R4" s="68"/>
      <c r="S4" s="12"/>
      <c r="T4" s="68"/>
      <c r="U4" s="12"/>
      <c r="V4" s="68"/>
      <c r="W4" s="12"/>
      <c r="X4" s="68"/>
      <c r="Y4" s="12"/>
      <c r="Z4" s="68"/>
      <c r="AA4" s="12"/>
      <c r="AB4" s="68"/>
      <c r="AC4" s="12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</row>
    <row r="5" spans="1:53" ht="16.5" customHeight="1" x14ac:dyDescent="0.4">
      <c r="D5" s="24" t="s">
        <v>3</v>
      </c>
      <c r="E5" s="12"/>
      <c r="F5" s="12"/>
      <c r="G5" s="68"/>
      <c r="H5" s="12"/>
      <c r="I5" s="68"/>
      <c r="J5" s="12"/>
      <c r="K5" s="68"/>
      <c r="L5" s="12"/>
      <c r="M5" s="12"/>
      <c r="N5" s="68"/>
      <c r="O5" s="68"/>
      <c r="P5" s="25"/>
      <c r="Q5" s="12"/>
      <c r="R5" s="68"/>
      <c r="S5" s="68"/>
      <c r="T5" s="25"/>
      <c r="U5" s="12"/>
      <c r="V5" s="68"/>
      <c r="W5" s="68"/>
      <c r="X5" s="25"/>
      <c r="Y5" s="68"/>
      <c r="Z5" s="12"/>
      <c r="AA5" s="68"/>
      <c r="AB5" s="12"/>
      <c r="AC5" s="68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0"/>
    </row>
    <row r="6" spans="1:53" ht="8.25" customHeight="1" x14ac:dyDescent="0.4">
      <c r="D6" s="12"/>
      <c r="E6" s="12"/>
      <c r="F6" s="12"/>
      <c r="G6" s="68"/>
      <c r="H6" s="12"/>
      <c r="I6" s="68"/>
      <c r="J6" s="12"/>
      <c r="K6" s="68"/>
      <c r="L6" s="12"/>
      <c r="M6" s="12"/>
      <c r="N6" s="68"/>
      <c r="O6" s="68"/>
      <c r="P6" s="25"/>
      <c r="Q6" s="12"/>
      <c r="R6" s="68"/>
      <c r="S6" s="68"/>
      <c r="T6" s="25"/>
      <c r="U6" s="12"/>
      <c r="V6" s="68"/>
      <c r="W6" s="68"/>
      <c r="X6" s="25"/>
      <c r="Y6" s="68"/>
      <c r="Z6" s="12"/>
      <c r="AA6" s="68"/>
      <c r="AB6" s="12"/>
      <c r="AC6" s="68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0"/>
    </row>
    <row r="7" spans="1:53" ht="44.25" customHeight="1" x14ac:dyDescent="0.4">
      <c r="D7" s="134"/>
      <c r="E7" s="134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26"/>
      <c r="S7" s="153"/>
      <c r="T7" s="153"/>
      <c r="U7" s="27"/>
      <c r="V7" s="68"/>
      <c r="W7" s="12"/>
      <c r="X7" s="68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0"/>
      <c r="AN7" s="10"/>
      <c r="AO7" s="10"/>
      <c r="AP7" s="10"/>
      <c r="AQ7" s="10"/>
      <c r="AR7" s="10"/>
      <c r="AS7" s="10"/>
      <c r="AT7" s="10"/>
      <c r="AU7" s="10"/>
    </row>
    <row r="8" spans="1:53" s="13" customFormat="1" ht="21.95" customHeight="1" x14ac:dyDescent="0.4">
      <c r="A8" s="58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2"/>
      <c r="AC8" s="68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V8" s="10"/>
      <c r="AW8" s="10"/>
      <c r="AX8" s="10"/>
      <c r="AY8" s="10"/>
      <c r="AZ8" s="10"/>
      <c r="BA8" s="10"/>
    </row>
    <row r="9" spans="1:53" s="13" customFormat="1" ht="36.75" customHeight="1" x14ac:dyDescent="0.4">
      <c r="A9" s="55" t="s">
        <v>4</v>
      </c>
      <c r="B9" s="121" t="s">
        <v>5</v>
      </c>
      <c r="C9" s="122"/>
      <c r="D9" s="122"/>
      <c r="E9" s="123"/>
      <c r="F9" s="126" t="s">
        <v>6</v>
      </c>
      <c r="G9" s="127"/>
      <c r="H9" s="127"/>
      <c r="I9" s="127"/>
      <c r="J9" s="127"/>
      <c r="K9" s="127"/>
      <c r="L9" s="127"/>
      <c r="M9" s="124" t="s">
        <v>7</v>
      </c>
      <c r="N9" s="125"/>
      <c r="O9" s="125"/>
      <c r="P9" s="125"/>
      <c r="Q9" s="121" t="s">
        <v>8</v>
      </c>
      <c r="R9" s="125"/>
      <c r="S9" s="125"/>
      <c r="T9" s="125"/>
      <c r="U9" s="121" t="s">
        <v>9</v>
      </c>
      <c r="V9" s="125"/>
      <c r="W9" s="125"/>
      <c r="X9" s="125"/>
      <c r="Y9" s="121" t="s">
        <v>10</v>
      </c>
      <c r="Z9" s="122"/>
      <c r="AA9" s="123"/>
      <c r="AB9" s="121" t="s">
        <v>11</v>
      </c>
      <c r="AC9" s="122"/>
      <c r="AD9" s="123"/>
      <c r="AE9" s="28"/>
      <c r="AF9" s="28"/>
      <c r="AG9" s="117" t="s">
        <v>12</v>
      </c>
      <c r="AH9" s="117"/>
      <c r="AI9" s="117"/>
      <c r="AJ9" s="117"/>
      <c r="AK9" s="117"/>
      <c r="AL9" s="117"/>
      <c r="AM9" s="117"/>
      <c r="AN9" s="124" t="s">
        <v>13</v>
      </c>
      <c r="AO9" s="125"/>
      <c r="AP9" s="125"/>
      <c r="AQ9" s="125"/>
      <c r="AR9" s="117" t="s">
        <v>14</v>
      </c>
      <c r="AS9" s="117"/>
      <c r="AT9" s="117"/>
      <c r="AU9" s="117"/>
      <c r="AV9" s="10"/>
      <c r="AW9" s="29">
        <v>1</v>
      </c>
      <c r="AX9" s="30">
        <v>0</v>
      </c>
      <c r="AY9" s="30">
        <v>4</v>
      </c>
      <c r="AZ9" s="10"/>
      <c r="BA9" s="10"/>
    </row>
    <row r="10" spans="1:53" s="13" customFormat="1" ht="33.6" customHeight="1" x14ac:dyDescent="0.4">
      <c r="A10" s="59">
        <v>1</v>
      </c>
      <c r="B10" s="3">
        <v>7</v>
      </c>
      <c r="C10" s="31" t="s">
        <v>15</v>
      </c>
      <c r="D10" s="8">
        <v>3</v>
      </c>
      <c r="E10" s="32" t="s">
        <v>16</v>
      </c>
      <c r="F10" s="3">
        <v>5</v>
      </c>
      <c r="G10" s="62" t="s">
        <v>17</v>
      </c>
      <c r="H10" s="4">
        <v>10</v>
      </c>
      <c r="I10" s="62" t="s">
        <v>18</v>
      </c>
      <c r="J10" s="5">
        <v>24</v>
      </c>
      <c r="K10" s="62" t="s">
        <v>17</v>
      </c>
      <c r="L10" s="4">
        <v>45</v>
      </c>
      <c r="M10" s="1">
        <f>IF(OR(ISBLANK(F10),ISBLANK(H10),ISBLANK(J10),ISBLANK(L10)),"",IF(IF(L10-H10&lt;0,J10-F10-1,J10-F10)&lt;0,"エラー",IF(L10-H10&lt;0,J10-F10-1,J10-F10)))</f>
        <v>19</v>
      </c>
      <c r="N10" s="45" t="s">
        <v>19</v>
      </c>
      <c r="O10" s="2">
        <f>IF(OR(ISBLANK(F10),ISBLANK(H10),ISBLANK(J10),ISBLANK(L10)),"",IF(M10="エラー","エラー",IF(L10-H10&lt;0,L10-H10+60,L10-H10)))</f>
        <v>35</v>
      </c>
      <c r="P10" s="6" t="s">
        <v>20</v>
      </c>
      <c r="Q10" s="1">
        <f t="shared" ref="Q10:Q24" si="0">AN10</f>
        <v>15</v>
      </c>
      <c r="R10" s="45" t="s">
        <v>19</v>
      </c>
      <c r="S10" s="2">
        <f t="shared" ref="S10:S24" si="1">AP10</f>
        <v>0</v>
      </c>
      <c r="T10" s="6" t="s">
        <v>20</v>
      </c>
      <c r="U10" s="1">
        <f>AR10</f>
        <v>4</v>
      </c>
      <c r="V10" s="45" t="s">
        <v>19</v>
      </c>
      <c r="W10" s="2">
        <f t="shared" ref="W10:W24" si="2">AT10</f>
        <v>35</v>
      </c>
      <c r="X10" s="6" t="s">
        <v>20</v>
      </c>
      <c r="Y10" s="115"/>
      <c r="Z10" s="116"/>
      <c r="AA10" s="34" t="s">
        <v>21</v>
      </c>
      <c r="AB10" s="115"/>
      <c r="AC10" s="116"/>
      <c r="AD10" s="34" t="s">
        <v>21</v>
      </c>
      <c r="AE10" s="35"/>
      <c r="AF10" s="28"/>
      <c r="AG10" s="46">
        <f t="shared" ref="AG10:AG24" si="3">IF(M10="","",IF(J10&lt;7,"0",IF(F10&gt;22,0,IF(F10&lt;7,7,F10))))</f>
        <v>7</v>
      </c>
      <c r="AH10" s="62" t="s">
        <v>17</v>
      </c>
      <c r="AI10" s="47">
        <f t="shared" ref="AI10:AI24" si="4">IF(AG10="","",IF(F10&gt;21,0,IF(F10&lt;7,0,H10)))</f>
        <v>0</v>
      </c>
      <c r="AJ10" s="62" t="s">
        <v>18</v>
      </c>
      <c r="AK10" s="48">
        <f t="shared" ref="AK10:AK24" si="5">IF(AG10="","",IF(F10&gt;22,"",IF(J10&gt;22,22,IF(J10&lt;7,0,J10))))</f>
        <v>22</v>
      </c>
      <c r="AL10" s="62" t="s">
        <v>17</v>
      </c>
      <c r="AM10" s="47">
        <f t="shared" ref="AM10:AM24" si="6">IF(AG10="","",IF(J10&gt;21,0,IF(J10&lt;7,0,L10)))</f>
        <v>0</v>
      </c>
      <c r="AN10" s="46">
        <f>IFERROR(IF(OR(ISBLANK(AG10),ISBLANK(AI10),ISBLANK(AK10),ISBLANK(AM10)),"",IF(AM10-AI10&lt;0,AK10-AG10-1,AK10-AG10)),"")</f>
        <v>15</v>
      </c>
      <c r="AO10" s="62" t="s">
        <v>19</v>
      </c>
      <c r="AP10" s="47">
        <f>IFERROR(IF(OR(ISBLANK(AG10),ISBLANK(AI10),ISBLANK(AK10),ISBLANK(AM10)),"",IF(AM10-AI10&lt;0,AM10-AI10+60,AM10-AI10)),"")</f>
        <v>0</v>
      </c>
      <c r="AQ10" s="33" t="s">
        <v>20</v>
      </c>
      <c r="AR10" s="49">
        <f t="shared" ref="AR10:AR24" si="7">IF(AN10="",M10,IFERROR(IF(O10-AP10&lt;0,M10-AN10-1,M10-AN10),""))</f>
        <v>4</v>
      </c>
      <c r="AS10" s="62" t="s">
        <v>19</v>
      </c>
      <c r="AT10" s="47">
        <f t="shared" ref="AT10:AT24" si="8">IF(AP10="",O10,IFERROR(IF(O10-AP10&lt;0,O10-AP10+60,O10-AP10),""))</f>
        <v>35</v>
      </c>
      <c r="AU10" s="36" t="s">
        <v>20</v>
      </c>
      <c r="AV10" s="10"/>
      <c r="AW10" s="29">
        <v>2</v>
      </c>
      <c r="AX10" s="30">
        <v>30</v>
      </c>
      <c r="AY10" s="30">
        <v>5</v>
      </c>
      <c r="AZ10" s="10"/>
      <c r="BA10" s="10"/>
    </row>
    <row r="11" spans="1:53" s="13" customFormat="1" ht="33.6" customHeight="1" x14ac:dyDescent="0.4">
      <c r="A11" s="59">
        <v>2</v>
      </c>
      <c r="B11" s="3"/>
      <c r="C11" s="31" t="s">
        <v>15</v>
      </c>
      <c r="D11" s="3"/>
      <c r="E11" s="62" t="s">
        <v>16</v>
      </c>
      <c r="F11" s="3"/>
      <c r="G11" s="62" t="s">
        <v>17</v>
      </c>
      <c r="H11" s="4"/>
      <c r="I11" s="62" t="s">
        <v>18</v>
      </c>
      <c r="J11" s="5"/>
      <c r="K11" s="62" t="s">
        <v>17</v>
      </c>
      <c r="L11" s="4"/>
      <c r="M11" s="1" t="str">
        <f t="shared" ref="M11:M24" si="9">IF(OR(ISBLANK(F11),ISBLANK(H11),ISBLANK(J11),ISBLANK(L11)),"",IF(IF(L11-H11&lt;0,J11-F11-1,J11-F11)&lt;0,"エラー",IF(L11-H11&lt;0,J11-F11-1,J11-F11)))</f>
        <v/>
      </c>
      <c r="N11" s="45" t="s">
        <v>19</v>
      </c>
      <c r="O11" s="2" t="str">
        <f t="shared" ref="O11:O24" si="10">IF(OR(ISBLANK(F11),ISBLANK(H11),ISBLANK(J11),ISBLANK(L11)),"",IF(M11="エラー","エラー",IF(L11-H11&lt;0,L11-H11+60,L11-H11)))</f>
        <v/>
      </c>
      <c r="P11" s="6" t="s">
        <v>20</v>
      </c>
      <c r="Q11" s="1" t="str">
        <f t="shared" si="0"/>
        <v/>
      </c>
      <c r="R11" s="45" t="s">
        <v>19</v>
      </c>
      <c r="S11" s="2" t="str">
        <f t="shared" si="1"/>
        <v/>
      </c>
      <c r="T11" s="6" t="s">
        <v>20</v>
      </c>
      <c r="U11" s="1" t="str">
        <f>AR11</f>
        <v/>
      </c>
      <c r="V11" s="45" t="s">
        <v>19</v>
      </c>
      <c r="W11" s="2" t="str">
        <f t="shared" si="2"/>
        <v/>
      </c>
      <c r="X11" s="6" t="s">
        <v>20</v>
      </c>
      <c r="Y11" s="115"/>
      <c r="Z11" s="116"/>
      <c r="AA11" s="34" t="s">
        <v>21</v>
      </c>
      <c r="AB11" s="115"/>
      <c r="AC11" s="116"/>
      <c r="AD11" s="34" t="s">
        <v>21</v>
      </c>
      <c r="AE11" s="35"/>
      <c r="AF11" s="28"/>
      <c r="AG11" s="46" t="str">
        <f t="shared" si="3"/>
        <v/>
      </c>
      <c r="AH11" s="62" t="s">
        <v>17</v>
      </c>
      <c r="AI11" s="47" t="str">
        <f t="shared" si="4"/>
        <v/>
      </c>
      <c r="AJ11" s="62" t="s">
        <v>18</v>
      </c>
      <c r="AK11" s="48" t="str">
        <f t="shared" si="5"/>
        <v/>
      </c>
      <c r="AL11" s="62" t="s">
        <v>17</v>
      </c>
      <c r="AM11" s="47" t="str">
        <f t="shared" si="6"/>
        <v/>
      </c>
      <c r="AN11" s="46" t="str">
        <f t="shared" ref="AN11:AN40" si="11">IFERROR(IF(OR(ISBLANK(AG11),ISBLANK(AI11),ISBLANK(AK11),ISBLANK(AM11)),"",IF(AM11-AI11&lt;0,AK11-AG11-1,AK11-AG11)),"")</f>
        <v/>
      </c>
      <c r="AO11" s="62" t="s">
        <v>19</v>
      </c>
      <c r="AP11" s="47" t="str">
        <f t="shared" ref="AP11:AP40" si="12">IFERROR(IF(OR(ISBLANK(AG11),ISBLANK(AI11),ISBLANK(AK11),ISBLANK(AM11)),"",IF(AM11-AI11&lt;0,AM11-AI11+60,AM11-AI11)),"")</f>
        <v/>
      </c>
      <c r="AQ11" s="33" t="s">
        <v>20</v>
      </c>
      <c r="AR11" s="49" t="str">
        <f t="shared" si="7"/>
        <v/>
      </c>
      <c r="AS11" s="62" t="s">
        <v>19</v>
      </c>
      <c r="AT11" s="47" t="str">
        <f t="shared" si="8"/>
        <v/>
      </c>
      <c r="AU11" s="36" t="s">
        <v>20</v>
      </c>
      <c r="AV11" s="10"/>
      <c r="AW11" s="29">
        <v>3</v>
      </c>
      <c r="AX11" s="30">
        <v>15</v>
      </c>
      <c r="AY11" s="30">
        <v>6</v>
      </c>
      <c r="AZ11" s="10"/>
      <c r="BA11" s="10"/>
    </row>
    <row r="12" spans="1:53" s="13" customFormat="1" ht="33.6" customHeight="1" x14ac:dyDescent="0.4">
      <c r="A12" s="59">
        <v>3</v>
      </c>
      <c r="B12" s="3"/>
      <c r="C12" s="31" t="s">
        <v>15</v>
      </c>
      <c r="D12" s="3"/>
      <c r="E12" s="62" t="s">
        <v>16</v>
      </c>
      <c r="F12" s="3"/>
      <c r="G12" s="62" t="s">
        <v>17</v>
      </c>
      <c r="H12" s="4"/>
      <c r="I12" s="62" t="s">
        <v>18</v>
      </c>
      <c r="J12" s="5"/>
      <c r="K12" s="62" t="s">
        <v>17</v>
      </c>
      <c r="L12" s="4"/>
      <c r="M12" s="1" t="str">
        <f t="shared" si="9"/>
        <v/>
      </c>
      <c r="N12" s="45" t="s">
        <v>19</v>
      </c>
      <c r="O12" s="2" t="str">
        <f t="shared" si="10"/>
        <v/>
      </c>
      <c r="P12" s="6" t="s">
        <v>20</v>
      </c>
      <c r="Q12" s="1" t="str">
        <f t="shared" si="0"/>
        <v/>
      </c>
      <c r="R12" s="45" t="s">
        <v>19</v>
      </c>
      <c r="S12" s="2" t="str">
        <f t="shared" si="1"/>
        <v/>
      </c>
      <c r="T12" s="6" t="s">
        <v>20</v>
      </c>
      <c r="U12" s="1" t="str">
        <f>AR12</f>
        <v/>
      </c>
      <c r="V12" s="45" t="s">
        <v>19</v>
      </c>
      <c r="W12" s="2" t="str">
        <f t="shared" si="2"/>
        <v/>
      </c>
      <c r="X12" s="6" t="s">
        <v>20</v>
      </c>
      <c r="Y12" s="115"/>
      <c r="Z12" s="116"/>
      <c r="AA12" s="34" t="s">
        <v>21</v>
      </c>
      <c r="AB12" s="115"/>
      <c r="AC12" s="116"/>
      <c r="AD12" s="34" t="s">
        <v>21</v>
      </c>
      <c r="AE12" s="35"/>
      <c r="AF12" s="28"/>
      <c r="AG12" s="46" t="str">
        <f t="shared" si="3"/>
        <v/>
      </c>
      <c r="AH12" s="62" t="s">
        <v>17</v>
      </c>
      <c r="AI12" s="47" t="str">
        <f t="shared" si="4"/>
        <v/>
      </c>
      <c r="AJ12" s="62" t="s">
        <v>18</v>
      </c>
      <c r="AK12" s="48" t="str">
        <f t="shared" si="5"/>
        <v/>
      </c>
      <c r="AL12" s="62" t="s">
        <v>17</v>
      </c>
      <c r="AM12" s="47" t="str">
        <f t="shared" si="6"/>
        <v/>
      </c>
      <c r="AN12" s="46" t="str">
        <f t="shared" si="11"/>
        <v/>
      </c>
      <c r="AO12" s="62" t="s">
        <v>19</v>
      </c>
      <c r="AP12" s="47" t="str">
        <f t="shared" si="12"/>
        <v/>
      </c>
      <c r="AQ12" s="33" t="s">
        <v>20</v>
      </c>
      <c r="AR12" s="49" t="str">
        <f t="shared" si="7"/>
        <v/>
      </c>
      <c r="AS12" s="62" t="s">
        <v>19</v>
      </c>
      <c r="AT12" s="47" t="str">
        <f t="shared" si="8"/>
        <v/>
      </c>
      <c r="AU12" s="36" t="s">
        <v>20</v>
      </c>
      <c r="AV12" s="10"/>
      <c r="AW12" s="29">
        <v>4</v>
      </c>
      <c r="AX12" s="30">
        <v>45</v>
      </c>
      <c r="AY12" s="30">
        <v>7</v>
      </c>
      <c r="AZ12" s="10"/>
      <c r="BA12" s="10"/>
    </row>
    <row r="13" spans="1:53" s="13" customFormat="1" ht="33.6" customHeight="1" x14ac:dyDescent="0.4">
      <c r="A13" s="59">
        <v>4</v>
      </c>
      <c r="B13" s="3"/>
      <c r="C13" s="31" t="s">
        <v>15</v>
      </c>
      <c r="D13" s="3"/>
      <c r="E13" s="62" t="s">
        <v>16</v>
      </c>
      <c r="F13" s="3"/>
      <c r="G13" s="62" t="s">
        <v>17</v>
      </c>
      <c r="H13" s="4"/>
      <c r="I13" s="62" t="s">
        <v>18</v>
      </c>
      <c r="J13" s="5"/>
      <c r="K13" s="62" t="s">
        <v>17</v>
      </c>
      <c r="L13" s="4"/>
      <c r="M13" s="1" t="str">
        <f t="shared" si="9"/>
        <v/>
      </c>
      <c r="N13" s="45" t="s">
        <v>19</v>
      </c>
      <c r="O13" s="2" t="str">
        <f t="shared" si="10"/>
        <v/>
      </c>
      <c r="P13" s="6" t="s">
        <v>20</v>
      </c>
      <c r="Q13" s="1" t="str">
        <f t="shared" si="0"/>
        <v/>
      </c>
      <c r="R13" s="45" t="s">
        <v>19</v>
      </c>
      <c r="S13" s="2" t="str">
        <f t="shared" si="1"/>
        <v/>
      </c>
      <c r="T13" s="6" t="s">
        <v>20</v>
      </c>
      <c r="U13" s="1" t="str">
        <f>AR13</f>
        <v/>
      </c>
      <c r="V13" s="45" t="s">
        <v>19</v>
      </c>
      <c r="W13" s="2" t="str">
        <f t="shared" si="2"/>
        <v/>
      </c>
      <c r="X13" s="6" t="s">
        <v>20</v>
      </c>
      <c r="Y13" s="115"/>
      <c r="Z13" s="116"/>
      <c r="AA13" s="34" t="s">
        <v>21</v>
      </c>
      <c r="AB13" s="115"/>
      <c r="AC13" s="116"/>
      <c r="AD13" s="34" t="s">
        <v>21</v>
      </c>
      <c r="AE13" s="35"/>
      <c r="AF13" s="35"/>
      <c r="AG13" s="46" t="str">
        <f t="shared" si="3"/>
        <v/>
      </c>
      <c r="AH13" s="62" t="s">
        <v>17</v>
      </c>
      <c r="AI13" s="47" t="str">
        <f t="shared" si="4"/>
        <v/>
      </c>
      <c r="AJ13" s="62" t="s">
        <v>18</v>
      </c>
      <c r="AK13" s="48" t="str">
        <f t="shared" si="5"/>
        <v/>
      </c>
      <c r="AL13" s="62" t="s">
        <v>17</v>
      </c>
      <c r="AM13" s="47" t="str">
        <f t="shared" si="6"/>
        <v/>
      </c>
      <c r="AN13" s="46" t="str">
        <f t="shared" si="11"/>
        <v/>
      </c>
      <c r="AO13" s="62" t="s">
        <v>19</v>
      </c>
      <c r="AP13" s="47" t="str">
        <f t="shared" si="12"/>
        <v/>
      </c>
      <c r="AQ13" s="33" t="s">
        <v>20</v>
      </c>
      <c r="AR13" s="49" t="str">
        <f t="shared" si="7"/>
        <v/>
      </c>
      <c r="AS13" s="62" t="s">
        <v>19</v>
      </c>
      <c r="AT13" s="47" t="str">
        <f t="shared" si="8"/>
        <v/>
      </c>
      <c r="AU13" s="36" t="s">
        <v>20</v>
      </c>
      <c r="AV13" s="10"/>
      <c r="AW13" s="29">
        <v>5</v>
      </c>
      <c r="AX13" s="30">
        <v>1</v>
      </c>
      <c r="AY13" s="30">
        <v>8</v>
      </c>
      <c r="AZ13" s="10"/>
      <c r="BA13" s="10"/>
    </row>
    <row r="14" spans="1:53" s="13" customFormat="1" ht="33.6" customHeight="1" x14ac:dyDescent="0.4">
      <c r="A14" s="59">
        <v>5</v>
      </c>
      <c r="B14" s="3"/>
      <c r="C14" s="31" t="s">
        <v>15</v>
      </c>
      <c r="D14" s="3"/>
      <c r="E14" s="62" t="s">
        <v>16</v>
      </c>
      <c r="F14" s="3"/>
      <c r="G14" s="62" t="s">
        <v>17</v>
      </c>
      <c r="H14" s="4"/>
      <c r="I14" s="62" t="s">
        <v>18</v>
      </c>
      <c r="J14" s="5"/>
      <c r="K14" s="62" t="s">
        <v>17</v>
      </c>
      <c r="L14" s="4"/>
      <c r="M14" s="1" t="str">
        <f t="shared" si="9"/>
        <v/>
      </c>
      <c r="N14" s="45" t="s">
        <v>19</v>
      </c>
      <c r="O14" s="2" t="str">
        <f t="shared" si="10"/>
        <v/>
      </c>
      <c r="P14" s="6" t="s">
        <v>20</v>
      </c>
      <c r="Q14" s="1" t="str">
        <f t="shared" si="0"/>
        <v/>
      </c>
      <c r="R14" s="45" t="s">
        <v>19</v>
      </c>
      <c r="S14" s="2" t="str">
        <f t="shared" si="1"/>
        <v/>
      </c>
      <c r="T14" s="6" t="s">
        <v>20</v>
      </c>
      <c r="U14" s="1" t="str">
        <f>AR14</f>
        <v/>
      </c>
      <c r="V14" s="45" t="s">
        <v>19</v>
      </c>
      <c r="W14" s="2" t="str">
        <f t="shared" si="2"/>
        <v/>
      </c>
      <c r="X14" s="6" t="s">
        <v>20</v>
      </c>
      <c r="Y14" s="115"/>
      <c r="Z14" s="116"/>
      <c r="AA14" s="34" t="s">
        <v>21</v>
      </c>
      <c r="AB14" s="115"/>
      <c r="AC14" s="116"/>
      <c r="AD14" s="34" t="s">
        <v>21</v>
      </c>
      <c r="AE14" s="35"/>
      <c r="AF14" s="35"/>
      <c r="AG14" s="46" t="str">
        <f t="shared" si="3"/>
        <v/>
      </c>
      <c r="AH14" s="62" t="s">
        <v>17</v>
      </c>
      <c r="AI14" s="47" t="str">
        <f t="shared" si="4"/>
        <v/>
      </c>
      <c r="AJ14" s="62" t="s">
        <v>18</v>
      </c>
      <c r="AK14" s="48" t="str">
        <f t="shared" si="5"/>
        <v/>
      </c>
      <c r="AL14" s="62" t="s">
        <v>17</v>
      </c>
      <c r="AM14" s="47" t="str">
        <f t="shared" si="6"/>
        <v/>
      </c>
      <c r="AN14" s="46" t="str">
        <f>IFERROR(IF(OR(ISBLANK(AG14),ISBLANK(AI14),ISBLANK(AK14),ISBLANK(AM14)),"",IF(AM14-AI14&lt;0,AK14-AG14-1,AK14-AG14)),"")</f>
        <v/>
      </c>
      <c r="AO14" s="62" t="s">
        <v>19</v>
      </c>
      <c r="AP14" s="47" t="str">
        <f t="shared" si="12"/>
        <v/>
      </c>
      <c r="AQ14" s="33" t="s">
        <v>20</v>
      </c>
      <c r="AR14" s="49" t="str">
        <f t="shared" si="7"/>
        <v/>
      </c>
      <c r="AS14" s="62" t="s">
        <v>19</v>
      </c>
      <c r="AT14" s="47" t="str">
        <f t="shared" si="8"/>
        <v/>
      </c>
      <c r="AU14" s="36" t="s">
        <v>20</v>
      </c>
      <c r="AV14" s="10"/>
      <c r="AW14" s="29">
        <v>6</v>
      </c>
      <c r="AX14" s="30">
        <v>2</v>
      </c>
      <c r="AY14" s="30">
        <v>9</v>
      </c>
      <c r="AZ14" s="10"/>
      <c r="BA14" s="10"/>
    </row>
    <row r="15" spans="1:53" s="13" customFormat="1" ht="33.6" customHeight="1" x14ac:dyDescent="0.4">
      <c r="A15" s="59">
        <v>6</v>
      </c>
      <c r="B15" s="3"/>
      <c r="C15" s="31" t="s">
        <v>15</v>
      </c>
      <c r="D15" s="3"/>
      <c r="E15" s="62" t="s">
        <v>16</v>
      </c>
      <c r="F15" s="3"/>
      <c r="G15" s="62" t="s">
        <v>17</v>
      </c>
      <c r="H15" s="4"/>
      <c r="I15" s="62" t="s">
        <v>18</v>
      </c>
      <c r="J15" s="5"/>
      <c r="K15" s="62" t="s">
        <v>17</v>
      </c>
      <c r="L15" s="4"/>
      <c r="M15" s="1" t="str">
        <f t="shared" si="9"/>
        <v/>
      </c>
      <c r="N15" s="45" t="s">
        <v>19</v>
      </c>
      <c r="O15" s="2" t="str">
        <f t="shared" si="10"/>
        <v/>
      </c>
      <c r="P15" s="6" t="s">
        <v>20</v>
      </c>
      <c r="Q15" s="1" t="str">
        <f t="shared" si="0"/>
        <v/>
      </c>
      <c r="R15" s="45" t="s">
        <v>19</v>
      </c>
      <c r="S15" s="2" t="str">
        <f t="shared" si="1"/>
        <v/>
      </c>
      <c r="T15" s="6" t="s">
        <v>20</v>
      </c>
      <c r="U15" s="1" t="s">
        <v>22</v>
      </c>
      <c r="V15" s="45" t="s">
        <v>19</v>
      </c>
      <c r="W15" s="2" t="str">
        <f t="shared" si="2"/>
        <v/>
      </c>
      <c r="X15" s="6" t="s">
        <v>20</v>
      </c>
      <c r="Y15" s="115"/>
      <c r="Z15" s="116"/>
      <c r="AA15" s="34" t="s">
        <v>21</v>
      </c>
      <c r="AB15" s="115"/>
      <c r="AC15" s="116"/>
      <c r="AD15" s="34" t="s">
        <v>21</v>
      </c>
      <c r="AE15" s="35"/>
      <c r="AF15" s="35"/>
      <c r="AG15" s="46" t="str">
        <f t="shared" si="3"/>
        <v/>
      </c>
      <c r="AH15" s="62" t="s">
        <v>17</v>
      </c>
      <c r="AI15" s="47" t="str">
        <f t="shared" si="4"/>
        <v/>
      </c>
      <c r="AJ15" s="62" t="s">
        <v>18</v>
      </c>
      <c r="AK15" s="48" t="str">
        <f t="shared" si="5"/>
        <v/>
      </c>
      <c r="AL15" s="62" t="s">
        <v>17</v>
      </c>
      <c r="AM15" s="47" t="str">
        <f t="shared" si="6"/>
        <v/>
      </c>
      <c r="AN15" s="46" t="str">
        <f t="shared" si="11"/>
        <v/>
      </c>
      <c r="AO15" s="62" t="s">
        <v>19</v>
      </c>
      <c r="AP15" s="47" t="str">
        <f t="shared" si="12"/>
        <v/>
      </c>
      <c r="AQ15" s="33" t="s">
        <v>20</v>
      </c>
      <c r="AR15" s="49" t="str">
        <f t="shared" si="7"/>
        <v/>
      </c>
      <c r="AS15" s="62" t="s">
        <v>19</v>
      </c>
      <c r="AT15" s="47" t="str">
        <f t="shared" si="8"/>
        <v/>
      </c>
      <c r="AU15" s="36" t="s">
        <v>20</v>
      </c>
      <c r="AV15" s="10"/>
      <c r="AW15" s="29">
        <v>7</v>
      </c>
      <c r="AX15" s="30">
        <v>3</v>
      </c>
      <c r="AY15" s="30">
        <v>10</v>
      </c>
      <c r="AZ15" s="10"/>
      <c r="BA15" s="10"/>
    </row>
    <row r="16" spans="1:53" s="13" customFormat="1" ht="33.6" customHeight="1" x14ac:dyDescent="0.4">
      <c r="A16" s="59">
        <v>7</v>
      </c>
      <c r="B16" s="3"/>
      <c r="C16" s="31" t="s">
        <v>15</v>
      </c>
      <c r="D16" s="3"/>
      <c r="E16" s="62" t="s">
        <v>16</v>
      </c>
      <c r="F16" s="3"/>
      <c r="G16" s="62" t="s">
        <v>17</v>
      </c>
      <c r="H16" s="4"/>
      <c r="I16" s="62" t="s">
        <v>18</v>
      </c>
      <c r="J16" s="5"/>
      <c r="K16" s="62" t="s">
        <v>17</v>
      </c>
      <c r="L16" s="4"/>
      <c r="M16" s="1" t="str">
        <f t="shared" si="9"/>
        <v/>
      </c>
      <c r="N16" s="45" t="s">
        <v>19</v>
      </c>
      <c r="O16" s="2" t="str">
        <f t="shared" si="10"/>
        <v/>
      </c>
      <c r="P16" s="6" t="s">
        <v>20</v>
      </c>
      <c r="Q16" s="1" t="str">
        <f t="shared" si="0"/>
        <v/>
      </c>
      <c r="R16" s="45" t="s">
        <v>19</v>
      </c>
      <c r="S16" s="2" t="str">
        <f t="shared" si="1"/>
        <v/>
      </c>
      <c r="T16" s="6" t="s">
        <v>20</v>
      </c>
      <c r="U16" s="1" t="str">
        <f t="shared" ref="U16:U24" si="13">AR16</f>
        <v/>
      </c>
      <c r="V16" s="45" t="s">
        <v>19</v>
      </c>
      <c r="W16" s="2" t="str">
        <f t="shared" si="2"/>
        <v/>
      </c>
      <c r="X16" s="6" t="s">
        <v>20</v>
      </c>
      <c r="Y16" s="115"/>
      <c r="Z16" s="116"/>
      <c r="AA16" s="34" t="s">
        <v>21</v>
      </c>
      <c r="AB16" s="115"/>
      <c r="AC16" s="116"/>
      <c r="AD16" s="34" t="s">
        <v>21</v>
      </c>
      <c r="AE16" s="35"/>
      <c r="AF16" s="35"/>
      <c r="AG16" s="46" t="str">
        <f t="shared" si="3"/>
        <v/>
      </c>
      <c r="AH16" s="62" t="s">
        <v>17</v>
      </c>
      <c r="AI16" s="47" t="str">
        <f t="shared" si="4"/>
        <v/>
      </c>
      <c r="AJ16" s="62" t="s">
        <v>18</v>
      </c>
      <c r="AK16" s="48" t="str">
        <f t="shared" si="5"/>
        <v/>
      </c>
      <c r="AL16" s="62" t="s">
        <v>17</v>
      </c>
      <c r="AM16" s="47" t="str">
        <f t="shared" si="6"/>
        <v/>
      </c>
      <c r="AN16" s="46" t="str">
        <f t="shared" si="11"/>
        <v/>
      </c>
      <c r="AO16" s="62" t="s">
        <v>19</v>
      </c>
      <c r="AP16" s="47" t="str">
        <f t="shared" si="12"/>
        <v/>
      </c>
      <c r="AQ16" s="33" t="s">
        <v>20</v>
      </c>
      <c r="AR16" s="49" t="str">
        <f t="shared" si="7"/>
        <v/>
      </c>
      <c r="AS16" s="62" t="s">
        <v>19</v>
      </c>
      <c r="AT16" s="47" t="str">
        <f t="shared" si="8"/>
        <v/>
      </c>
      <c r="AU16" s="36" t="s">
        <v>20</v>
      </c>
      <c r="AV16" s="10"/>
      <c r="AW16" s="29">
        <v>8</v>
      </c>
      <c r="AX16" s="30">
        <v>4</v>
      </c>
      <c r="AY16" s="30">
        <v>11</v>
      </c>
      <c r="AZ16" s="10"/>
      <c r="BA16" s="10"/>
    </row>
    <row r="17" spans="1:53" s="13" customFormat="1" ht="33.6" customHeight="1" x14ac:dyDescent="0.4">
      <c r="A17" s="59">
        <v>8</v>
      </c>
      <c r="B17" s="3"/>
      <c r="C17" s="31" t="s">
        <v>15</v>
      </c>
      <c r="D17" s="3"/>
      <c r="E17" s="62" t="s">
        <v>16</v>
      </c>
      <c r="F17" s="3"/>
      <c r="G17" s="62" t="s">
        <v>17</v>
      </c>
      <c r="H17" s="4"/>
      <c r="I17" s="62" t="s">
        <v>18</v>
      </c>
      <c r="J17" s="5"/>
      <c r="K17" s="62" t="s">
        <v>17</v>
      </c>
      <c r="L17" s="4"/>
      <c r="M17" s="1" t="str">
        <f t="shared" si="9"/>
        <v/>
      </c>
      <c r="N17" s="45" t="s">
        <v>19</v>
      </c>
      <c r="O17" s="2" t="str">
        <f t="shared" si="10"/>
        <v/>
      </c>
      <c r="P17" s="6" t="s">
        <v>20</v>
      </c>
      <c r="Q17" s="1" t="str">
        <f t="shared" si="0"/>
        <v/>
      </c>
      <c r="R17" s="45" t="s">
        <v>19</v>
      </c>
      <c r="S17" s="2" t="str">
        <f t="shared" si="1"/>
        <v/>
      </c>
      <c r="T17" s="6" t="s">
        <v>20</v>
      </c>
      <c r="U17" s="1" t="str">
        <f t="shared" si="13"/>
        <v/>
      </c>
      <c r="V17" s="45" t="s">
        <v>19</v>
      </c>
      <c r="W17" s="2" t="str">
        <f t="shared" si="2"/>
        <v/>
      </c>
      <c r="X17" s="6" t="s">
        <v>20</v>
      </c>
      <c r="Y17" s="115"/>
      <c r="Z17" s="116"/>
      <c r="AA17" s="34" t="s">
        <v>21</v>
      </c>
      <c r="AB17" s="115"/>
      <c r="AC17" s="116"/>
      <c r="AD17" s="34" t="s">
        <v>21</v>
      </c>
      <c r="AE17" s="35"/>
      <c r="AF17" s="35"/>
      <c r="AG17" s="46" t="str">
        <f t="shared" si="3"/>
        <v/>
      </c>
      <c r="AH17" s="62" t="s">
        <v>17</v>
      </c>
      <c r="AI17" s="47" t="str">
        <f t="shared" si="4"/>
        <v/>
      </c>
      <c r="AJ17" s="62" t="s">
        <v>18</v>
      </c>
      <c r="AK17" s="48" t="str">
        <f t="shared" si="5"/>
        <v/>
      </c>
      <c r="AL17" s="62" t="s">
        <v>17</v>
      </c>
      <c r="AM17" s="47" t="str">
        <f t="shared" si="6"/>
        <v/>
      </c>
      <c r="AN17" s="46" t="str">
        <f t="shared" si="11"/>
        <v/>
      </c>
      <c r="AO17" s="62" t="s">
        <v>19</v>
      </c>
      <c r="AP17" s="47" t="str">
        <f t="shared" si="12"/>
        <v/>
      </c>
      <c r="AQ17" s="33" t="s">
        <v>20</v>
      </c>
      <c r="AR17" s="49" t="str">
        <f t="shared" si="7"/>
        <v/>
      </c>
      <c r="AS17" s="62" t="s">
        <v>19</v>
      </c>
      <c r="AT17" s="47" t="str">
        <f t="shared" si="8"/>
        <v/>
      </c>
      <c r="AU17" s="36" t="s">
        <v>20</v>
      </c>
      <c r="AV17" s="10"/>
      <c r="AW17" s="29">
        <v>9</v>
      </c>
      <c r="AX17" s="30">
        <v>5</v>
      </c>
      <c r="AY17" s="30">
        <v>12</v>
      </c>
      <c r="AZ17" s="10"/>
      <c r="BA17" s="10"/>
    </row>
    <row r="18" spans="1:53" s="13" customFormat="1" ht="33.6" customHeight="1" x14ac:dyDescent="0.4">
      <c r="A18" s="59">
        <v>9</v>
      </c>
      <c r="B18" s="3"/>
      <c r="C18" s="31" t="s">
        <v>15</v>
      </c>
      <c r="D18" s="3"/>
      <c r="E18" s="62" t="s">
        <v>16</v>
      </c>
      <c r="F18" s="3"/>
      <c r="G18" s="62" t="s">
        <v>17</v>
      </c>
      <c r="H18" s="4"/>
      <c r="I18" s="62" t="s">
        <v>18</v>
      </c>
      <c r="J18" s="5"/>
      <c r="K18" s="62" t="s">
        <v>17</v>
      </c>
      <c r="L18" s="4"/>
      <c r="M18" s="1" t="str">
        <f t="shared" si="9"/>
        <v/>
      </c>
      <c r="N18" s="45" t="s">
        <v>19</v>
      </c>
      <c r="O18" s="2" t="str">
        <f t="shared" si="10"/>
        <v/>
      </c>
      <c r="P18" s="6" t="s">
        <v>20</v>
      </c>
      <c r="Q18" s="1" t="str">
        <f t="shared" si="0"/>
        <v/>
      </c>
      <c r="R18" s="45" t="s">
        <v>19</v>
      </c>
      <c r="S18" s="2" t="str">
        <f t="shared" si="1"/>
        <v/>
      </c>
      <c r="T18" s="6" t="s">
        <v>20</v>
      </c>
      <c r="U18" s="1" t="str">
        <f t="shared" si="13"/>
        <v/>
      </c>
      <c r="V18" s="45" t="s">
        <v>19</v>
      </c>
      <c r="W18" s="2" t="str">
        <f t="shared" si="2"/>
        <v/>
      </c>
      <c r="X18" s="6" t="s">
        <v>20</v>
      </c>
      <c r="Y18" s="115"/>
      <c r="Z18" s="116"/>
      <c r="AA18" s="34" t="s">
        <v>21</v>
      </c>
      <c r="AB18" s="115"/>
      <c r="AC18" s="116"/>
      <c r="AD18" s="34" t="s">
        <v>21</v>
      </c>
      <c r="AE18" s="35"/>
      <c r="AF18" s="35"/>
      <c r="AG18" s="46" t="str">
        <f t="shared" si="3"/>
        <v/>
      </c>
      <c r="AH18" s="62" t="s">
        <v>17</v>
      </c>
      <c r="AI18" s="47" t="str">
        <f t="shared" si="4"/>
        <v/>
      </c>
      <c r="AJ18" s="62" t="s">
        <v>18</v>
      </c>
      <c r="AK18" s="48" t="str">
        <f t="shared" si="5"/>
        <v/>
      </c>
      <c r="AL18" s="62" t="s">
        <v>17</v>
      </c>
      <c r="AM18" s="47" t="str">
        <f t="shared" si="6"/>
        <v/>
      </c>
      <c r="AN18" s="46" t="str">
        <f t="shared" si="11"/>
        <v/>
      </c>
      <c r="AO18" s="62" t="s">
        <v>19</v>
      </c>
      <c r="AP18" s="47" t="str">
        <f t="shared" si="12"/>
        <v/>
      </c>
      <c r="AQ18" s="33" t="s">
        <v>20</v>
      </c>
      <c r="AR18" s="49" t="str">
        <f t="shared" si="7"/>
        <v/>
      </c>
      <c r="AS18" s="62" t="s">
        <v>19</v>
      </c>
      <c r="AT18" s="47" t="str">
        <f t="shared" si="8"/>
        <v/>
      </c>
      <c r="AU18" s="36" t="s">
        <v>20</v>
      </c>
      <c r="AV18" s="10"/>
      <c r="AW18" s="29">
        <v>10</v>
      </c>
      <c r="AX18" s="30">
        <v>6</v>
      </c>
      <c r="AY18" s="30">
        <v>1</v>
      </c>
      <c r="AZ18" s="10"/>
      <c r="BA18" s="10"/>
    </row>
    <row r="19" spans="1:53" s="13" customFormat="1" ht="33.6" customHeight="1" x14ac:dyDescent="0.4">
      <c r="A19" s="59">
        <v>10</v>
      </c>
      <c r="B19" s="3"/>
      <c r="C19" s="31" t="s">
        <v>15</v>
      </c>
      <c r="D19" s="3"/>
      <c r="E19" s="62" t="s">
        <v>16</v>
      </c>
      <c r="F19" s="3"/>
      <c r="G19" s="62" t="s">
        <v>17</v>
      </c>
      <c r="H19" s="4"/>
      <c r="I19" s="62" t="s">
        <v>18</v>
      </c>
      <c r="J19" s="5"/>
      <c r="K19" s="62" t="s">
        <v>17</v>
      </c>
      <c r="L19" s="4"/>
      <c r="M19" s="1" t="str">
        <f t="shared" si="9"/>
        <v/>
      </c>
      <c r="N19" s="45" t="s">
        <v>19</v>
      </c>
      <c r="O19" s="2" t="str">
        <f t="shared" si="10"/>
        <v/>
      </c>
      <c r="P19" s="6" t="s">
        <v>20</v>
      </c>
      <c r="Q19" s="1" t="str">
        <f t="shared" si="0"/>
        <v/>
      </c>
      <c r="R19" s="45" t="s">
        <v>19</v>
      </c>
      <c r="S19" s="2" t="str">
        <f t="shared" si="1"/>
        <v/>
      </c>
      <c r="T19" s="6" t="s">
        <v>20</v>
      </c>
      <c r="U19" s="1" t="str">
        <f t="shared" si="13"/>
        <v/>
      </c>
      <c r="V19" s="45" t="s">
        <v>19</v>
      </c>
      <c r="W19" s="2" t="str">
        <f t="shared" si="2"/>
        <v/>
      </c>
      <c r="X19" s="6" t="s">
        <v>20</v>
      </c>
      <c r="Y19" s="115"/>
      <c r="Z19" s="116"/>
      <c r="AA19" s="34" t="s">
        <v>21</v>
      </c>
      <c r="AB19" s="115"/>
      <c r="AC19" s="116"/>
      <c r="AD19" s="34" t="s">
        <v>21</v>
      </c>
      <c r="AE19" s="35"/>
      <c r="AF19" s="35"/>
      <c r="AG19" s="46" t="str">
        <f t="shared" si="3"/>
        <v/>
      </c>
      <c r="AH19" s="62" t="s">
        <v>17</v>
      </c>
      <c r="AI19" s="47" t="str">
        <f t="shared" si="4"/>
        <v/>
      </c>
      <c r="AJ19" s="62" t="s">
        <v>18</v>
      </c>
      <c r="AK19" s="48" t="str">
        <f t="shared" si="5"/>
        <v/>
      </c>
      <c r="AL19" s="62" t="s">
        <v>17</v>
      </c>
      <c r="AM19" s="47" t="str">
        <f t="shared" si="6"/>
        <v/>
      </c>
      <c r="AN19" s="46" t="str">
        <f t="shared" si="11"/>
        <v/>
      </c>
      <c r="AO19" s="62" t="s">
        <v>19</v>
      </c>
      <c r="AP19" s="47" t="str">
        <f t="shared" si="12"/>
        <v/>
      </c>
      <c r="AQ19" s="33" t="s">
        <v>20</v>
      </c>
      <c r="AR19" s="49" t="str">
        <f t="shared" si="7"/>
        <v/>
      </c>
      <c r="AS19" s="62" t="s">
        <v>19</v>
      </c>
      <c r="AT19" s="47" t="str">
        <f t="shared" si="8"/>
        <v/>
      </c>
      <c r="AU19" s="36" t="s">
        <v>20</v>
      </c>
      <c r="AV19" s="10"/>
      <c r="AW19" s="29">
        <v>11</v>
      </c>
      <c r="AX19" s="30">
        <v>7</v>
      </c>
      <c r="AY19" s="30">
        <v>2</v>
      </c>
      <c r="AZ19" s="10"/>
      <c r="BA19" s="10"/>
    </row>
    <row r="20" spans="1:53" s="13" customFormat="1" ht="33.6" customHeight="1" x14ac:dyDescent="0.4">
      <c r="A20" s="59">
        <v>11</v>
      </c>
      <c r="B20" s="3"/>
      <c r="C20" s="31" t="s">
        <v>15</v>
      </c>
      <c r="D20" s="3"/>
      <c r="E20" s="62" t="s">
        <v>16</v>
      </c>
      <c r="F20" s="3"/>
      <c r="G20" s="62" t="s">
        <v>17</v>
      </c>
      <c r="H20" s="4"/>
      <c r="I20" s="62" t="s">
        <v>18</v>
      </c>
      <c r="J20" s="5"/>
      <c r="K20" s="62" t="s">
        <v>17</v>
      </c>
      <c r="L20" s="4"/>
      <c r="M20" s="1" t="str">
        <f t="shared" si="9"/>
        <v/>
      </c>
      <c r="N20" s="45" t="s">
        <v>19</v>
      </c>
      <c r="O20" s="2" t="str">
        <f t="shared" si="10"/>
        <v/>
      </c>
      <c r="P20" s="6" t="s">
        <v>20</v>
      </c>
      <c r="Q20" s="1" t="str">
        <f t="shared" si="0"/>
        <v/>
      </c>
      <c r="R20" s="45" t="s">
        <v>19</v>
      </c>
      <c r="S20" s="2" t="str">
        <f t="shared" si="1"/>
        <v/>
      </c>
      <c r="T20" s="6" t="s">
        <v>20</v>
      </c>
      <c r="U20" s="1" t="str">
        <f t="shared" si="13"/>
        <v/>
      </c>
      <c r="V20" s="45" t="s">
        <v>19</v>
      </c>
      <c r="W20" s="2" t="str">
        <f t="shared" si="2"/>
        <v/>
      </c>
      <c r="X20" s="6" t="s">
        <v>20</v>
      </c>
      <c r="Y20" s="115"/>
      <c r="Z20" s="116"/>
      <c r="AA20" s="34" t="s">
        <v>21</v>
      </c>
      <c r="AB20" s="115"/>
      <c r="AC20" s="116"/>
      <c r="AD20" s="34" t="s">
        <v>21</v>
      </c>
      <c r="AE20" s="35"/>
      <c r="AF20" s="35"/>
      <c r="AG20" s="46" t="str">
        <f t="shared" si="3"/>
        <v/>
      </c>
      <c r="AH20" s="62" t="s">
        <v>17</v>
      </c>
      <c r="AI20" s="47" t="str">
        <f t="shared" si="4"/>
        <v/>
      </c>
      <c r="AJ20" s="62" t="s">
        <v>18</v>
      </c>
      <c r="AK20" s="48" t="str">
        <f t="shared" si="5"/>
        <v/>
      </c>
      <c r="AL20" s="62" t="s">
        <v>17</v>
      </c>
      <c r="AM20" s="47" t="str">
        <f t="shared" si="6"/>
        <v/>
      </c>
      <c r="AN20" s="46" t="str">
        <f t="shared" si="11"/>
        <v/>
      </c>
      <c r="AO20" s="62" t="s">
        <v>19</v>
      </c>
      <c r="AP20" s="47" t="str">
        <f t="shared" si="12"/>
        <v/>
      </c>
      <c r="AQ20" s="33" t="s">
        <v>20</v>
      </c>
      <c r="AR20" s="49" t="str">
        <f t="shared" si="7"/>
        <v/>
      </c>
      <c r="AS20" s="62" t="s">
        <v>19</v>
      </c>
      <c r="AT20" s="47" t="str">
        <f t="shared" si="8"/>
        <v/>
      </c>
      <c r="AU20" s="36" t="s">
        <v>20</v>
      </c>
      <c r="AV20" s="10"/>
      <c r="AW20" s="29">
        <v>12</v>
      </c>
      <c r="AX20" s="30">
        <v>8</v>
      </c>
      <c r="AY20" s="30">
        <v>3</v>
      </c>
      <c r="AZ20" s="10"/>
      <c r="BA20" s="10"/>
    </row>
    <row r="21" spans="1:53" s="13" customFormat="1" ht="33.6" customHeight="1" x14ac:dyDescent="0.4">
      <c r="A21" s="59">
        <v>12</v>
      </c>
      <c r="B21" s="3"/>
      <c r="C21" s="31" t="s">
        <v>15</v>
      </c>
      <c r="D21" s="3"/>
      <c r="E21" s="62" t="s">
        <v>16</v>
      </c>
      <c r="F21" s="3"/>
      <c r="G21" s="62" t="s">
        <v>17</v>
      </c>
      <c r="H21" s="4"/>
      <c r="I21" s="62" t="s">
        <v>18</v>
      </c>
      <c r="J21" s="5"/>
      <c r="K21" s="62" t="s">
        <v>17</v>
      </c>
      <c r="L21" s="4"/>
      <c r="M21" s="1" t="str">
        <f t="shared" si="9"/>
        <v/>
      </c>
      <c r="N21" s="45" t="s">
        <v>19</v>
      </c>
      <c r="O21" s="2" t="str">
        <f t="shared" si="10"/>
        <v/>
      </c>
      <c r="P21" s="6" t="s">
        <v>20</v>
      </c>
      <c r="Q21" s="1" t="str">
        <f t="shared" si="0"/>
        <v/>
      </c>
      <c r="R21" s="45" t="s">
        <v>19</v>
      </c>
      <c r="S21" s="2" t="str">
        <f t="shared" si="1"/>
        <v/>
      </c>
      <c r="T21" s="6" t="s">
        <v>20</v>
      </c>
      <c r="U21" s="1" t="str">
        <f t="shared" si="13"/>
        <v/>
      </c>
      <c r="V21" s="45" t="s">
        <v>19</v>
      </c>
      <c r="W21" s="2" t="str">
        <f t="shared" si="2"/>
        <v/>
      </c>
      <c r="X21" s="6" t="s">
        <v>20</v>
      </c>
      <c r="Y21" s="115"/>
      <c r="Z21" s="116"/>
      <c r="AA21" s="34" t="s">
        <v>21</v>
      </c>
      <c r="AB21" s="115"/>
      <c r="AC21" s="116"/>
      <c r="AD21" s="34" t="s">
        <v>21</v>
      </c>
      <c r="AE21" s="35"/>
      <c r="AF21" s="35"/>
      <c r="AG21" s="46" t="str">
        <f t="shared" si="3"/>
        <v/>
      </c>
      <c r="AH21" s="62" t="s">
        <v>17</v>
      </c>
      <c r="AI21" s="47" t="str">
        <f t="shared" si="4"/>
        <v/>
      </c>
      <c r="AJ21" s="62" t="s">
        <v>18</v>
      </c>
      <c r="AK21" s="48" t="str">
        <f t="shared" si="5"/>
        <v/>
      </c>
      <c r="AL21" s="62" t="s">
        <v>17</v>
      </c>
      <c r="AM21" s="47" t="str">
        <f t="shared" si="6"/>
        <v/>
      </c>
      <c r="AN21" s="46" t="str">
        <f t="shared" si="11"/>
        <v/>
      </c>
      <c r="AO21" s="62" t="s">
        <v>19</v>
      </c>
      <c r="AP21" s="47" t="str">
        <f t="shared" si="12"/>
        <v/>
      </c>
      <c r="AQ21" s="33" t="s">
        <v>20</v>
      </c>
      <c r="AR21" s="49" t="str">
        <f t="shared" si="7"/>
        <v/>
      </c>
      <c r="AS21" s="62" t="s">
        <v>19</v>
      </c>
      <c r="AT21" s="47" t="str">
        <f t="shared" si="8"/>
        <v/>
      </c>
      <c r="AU21" s="36" t="s">
        <v>20</v>
      </c>
      <c r="AV21" s="10"/>
      <c r="AW21" s="29">
        <v>13</v>
      </c>
      <c r="AX21" s="30">
        <v>9</v>
      </c>
      <c r="AY21" s="10"/>
      <c r="AZ21" s="10"/>
      <c r="BA21" s="10"/>
    </row>
    <row r="22" spans="1:53" s="13" customFormat="1" ht="33.6" customHeight="1" x14ac:dyDescent="0.4">
      <c r="A22" s="59">
        <v>13</v>
      </c>
      <c r="B22" s="3"/>
      <c r="C22" s="31" t="s">
        <v>15</v>
      </c>
      <c r="D22" s="3"/>
      <c r="E22" s="62" t="s">
        <v>16</v>
      </c>
      <c r="F22" s="3"/>
      <c r="G22" s="62" t="s">
        <v>17</v>
      </c>
      <c r="H22" s="4"/>
      <c r="I22" s="62" t="s">
        <v>18</v>
      </c>
      <c r="J22" s="5"/>
      <c r="K22" s="62" t="s">
        <v>17</v>
      </c>
      <c r="L22" s="4"/>
      <c r="M22" s="1" t="str">
        <f t="shared" si="9"/>
        <v/>
      </c>
      <c r="N22" s="45" t="s">
        <v>19</v>
      </c>
      <c r="O22" s="2" t="str">
        <f t="shared" si="10"/>
        <v/>
      </c>
      <c r="P22" s="6" t="s">
        <v>20</v>
      </c>
      <c r="Q22" s="1" t="str">
        <f t="shared" si="0"/>
        <v/>
      </c>
      <c r="R22" s="45" t="s">
        <v>19</v>
      </c>
      <c r="S22" s="2" t="str">
        <f t="shared" si="1"/>
        <v/>
      </c>
      <c r="T22" s="6" t="s">
        <v>20</v>
      </c>
      <c r="U22" s="1" t="str">
        <f t="shared" si="13"/>
        <v/>
      </c>
      <c r="V22" s="45" t="s">
        <v>19</v>
      </c>
      <c r="W22" s="2" t="str">
        <f t="shared" si="2"/>
        <v/>
      </c>
      <c r="X22" s="6" t="s">
        <v>20</v>
      </c>
      <c r="Y22" s="115"/>
      <c r="Z22" s="116"/>
      <c r="AA22" s="34" t="s">
        <v>21</v>
      </c>
      <c r="AB22" s="115"/>
      <c r="AC22" s="116"/>
      <c r="AD22" s="34" t="s">
        <v>21</v>
      </c>
      <c r="AE22" s="35"/>
      <c r="AF22" s="35"/>
      <c r="AG22" s="46" t="str">
        <f t="shared" si="3"/>
        <v/>
      </c>
      <c r="AH22" s="62" t="s">
        <v>17</v>
      </c>
      <c r="AI22" s="47" t="str">
        <f t="shared" si="4"/>
        <v/>
      </c>
      <c r="AJ22" s="62" t="s">
        <v>18</v>
      </c>
      <c r="AK22" s="48" t="str">
        <f t="shared" si="5"/>
        <v/>
      </c>
      <c r="AL22" s="62" t="s">
        <v>17</v>
      </c>
      <c r="AM22" s="47" t="str">
        <f t="shared" si="6"/>
        <v/>
      </c>
      <c r="AN22" s="46" t="str">
        <f t="shared" si="11"/>
        <v/>
      </c>
      <c r="AO22" s="62" t="s">
        <v>19</v>
      </c>
      <c r="AP22" s="47" t="str">
        <f t="shared" si="12"/>
        <v/>
      </c>
      <c r="AQ22" s="33" t="s">
        <v>20</v>
      </c>
      <c r="AR22" s="49" t="str">
        <f t="shared" si="7"/>
        <v/>
      </c>
      <c r="AS22" s="62" t="s">
        <v>19</v>
      </c>
      <c r="AT22" s="47" t="str">
        <f t="shared" si="8"/>
        <v/>
      </c>
      <c r="AU22" s="36" t="s">
        <v>20</v>
      </c>
      <c r="AV22" s="10"/>
      <c r="AW22" s="29">
        <v>14</v>
      </c>
      <c r="AX22" s="30">
        <v>10</v>
      </c>
      <c r="AY22" s="30">
        <v>0</v>
      </c>
      <c r="AZ22" s="10"/>
      <c r="BA22" s="10"/>
    </row>
    <row r="23" spans="1:53" s="13" customFormat="1" ht="33.6" customHeight="1" x14ac:dyDescent="0.4">
      <c r="A23" s="59">
        <v>14</v>
      </c>
      <c r="B23" s="3"/>
      <c r="C23" s="31" t="s">
        <v>15</v>
      </c>
      <c r="D23" s="3"/>
      <c r="E23" s="62" t="s">
        <v>16</v>
      </c>
      <c r="F23" s="3"/>
      <c r="G23" s="62" t="s">
        <v>17</v>
      </c>
      <c r="H23" s="4"/>
      <c r="I23" s="62" t="s">
        <v>18</v>
      </c>
      <c r="J23" s="5"/>
      <c r="K23" s="62" t="s">
        <v>17</v>
      </c>
      <c r="L23" s="4"/>
      <c r="M23" s="1" t="str">
        <f t="shared" si="9"/>
        <v/>
      </c>
      <c r="N23" s="45" t="s">
        <v>19</v>
      </c>
      <c r="O23" s="2" t="str">
        <f t="shared" si="10"/>
        <v/>
      </c>
      <c r="P23" s="6" t="s">
        <v>20</v>
      </c>
      <c r="Q23" s="1" t="str">
        <f t="shared" si="0"/>
        <v/>
      </c>
      <c r="R23" s="45" t="s">
        <v>19</v>
      </c>
      <c r="S23" s="2" t="str">
        <f t="shared" si="1"/>
        <v/>
      </c>
      <c r="T23" s="6" t="s">
        <v>20</v>
      </c>
      <c r="U23" s="1" t="str">
        <f t="shared" si="13"/>
        <v/>
      </c>
      <c r="V23" s="45" t="s">
        <v>19</v>
      </c>
      <c r="W23" s="2" t="str">
        <f t="shared" si="2"/>
        <v/>
      </c>
      <c r="X23" s="6" t="s">
        <v>20</v>
      </c>
      <c r="Y23" s="115"/>
      <c r="Z23" s="116"/>
      <c r="AA23" s="34" t="s">
        <v>21</v>
      </c>
      <c r="AB23" s="115"/>
      <c r="AC23" s="116"/>
      <c r="AD23" s="34" t="s">
        <v>21</v>
      </c>
      <c r="AE23" s="35"/>
      <c r="AF23" s="35"/>
      <c r="AG23" s="46" t="str">
        <f t="shared" si="3"/>
        <v/>
      </c>
      <c r="AH23" s="62" t="s">
        <v>17</v>
      </c>
      <c r="AI23" s="47" t="str">
        <f t="shared" si="4"/>
        <v/>
      </c>
      <c r="AJ23" s="62" t="s">
        <v>18</v>
      </c>
      <c r="AK23" s="48" t="str">
        <f t="shared" si="5"/>
        <v/>
      </c>
      <c r="AL23" s="62" t="s">
        <v>17</v>
      </c>
      <c r="AM23" s="47" t="str">
        <f t="shared" si="6"/>
        <v/>
      </c>
      <c r="AN23" s="46" t="str">
        <f t="shared" si="11"/>
        <v/>
      </c>
      <c r="AO23" s="62" t="s">
        <v>19</v>
      </c>
      <c r="AP23" s="47" t="str">
        <f t="shared" si="12"/>
        <v/>
      </c>
      <c r="AQ23" s="33" t="s">
        <v>20</v>
      </c>
      <c r="AR23" s="49" t="str">
        <f t="shared" si="7"/>
        <v/>
      </c>
      <c r="AS23" s="62" t="s">
        <v>19</v>
      </c>
      <c r="AT23" s="47" t="str">
        <f t="shared" si="8"/>
        <v/>
      </c>
      <c r="AU23" s="36" t="s">
        <v>20</v>
      </c>
      <c r="AV23" s="10"/>
      <c r="AW23" s="29">
        <v>15</v>
      </c>
      <c r="AX23" s="30">
        <v>11</v>
      </c>
      <c r="AY23" s="30">
        <v>1</v>
      </c>
      <c r="AZ23" s="10"/>
      <c r="BA23" s="10"/>
    </row>
    <row r="24" spans="1:53" s="13" customFormat="1" ht="33.6" customHeight="1" x14ac:dyDescent="0.4">
      <c r="A24" s="59">
        <v>15</v>
      </c>
      <c r="B24" s="3"/>
      <c r="C24" s="31" t="s">
        <v>15</v>
      </c>
      <c r="D24" s="3"/>
      <c r="E24" s="62" t="s">
        <v>16</v>
      </c>
      <c r="F24" s="3"/>
      <c r="G24" s="62" t="s">
        <v>17</v>
      </c>
      <c r="H24" s="4"/>
      <c r="I24" s="62" t="s">
        <v>18</v>
      </c>
      <c r="J24" s="5"/>
      <c r="K24" s="62" t="s">
        <v>17</v>
      </c>
      <c r="L24" s="4"/>
      <c r="M24" s="1" t="str">
        <f t="shared" si="9"/>
        <v/>
      </c>
      <c r="N24" s="45" t="s">
        <v>19</v>
      </c>
      <c r="O24" s="2" t="str">
        <f t="shared" si="10"/>
        <v/>
      </c>
      <c r="P24" s="6" t="s">
        <v>20</v>
      </c>
      <c r="Q24" s="1" t="str">
        <f t="shared" si="0"/>
        <v/>
      </c>
      <c r="R24" s="45" t="s">
        <v>19</v>
      </c>
      <c r="S24" s="2" t="str">
        <f t="shared" si="1"/>
        <v/>
      </c>
      <c r="T24" s="6" t="s">
        <v>20</v>
      </c>
      <c r="U24" s="1" t="str">
        <f t="shared" si="13"/>
        <v/>
      </c>
      <c r="V24" s="45" t="s">
        <v>19</v>
      </c>
      <c r="W24" s="2" t="str">
        <f t="shared" si="2"/>
        <v/>
      </c>
      <c r="X24" s="6" t="s">
        <v>20</v>
      </c>
      <c r="Y24" s="115"/>
      <c r="Z24" s="116"/>
      <c r="AA24" s="34" t="s">
        <v>21</v>
      </c>
      <c r="AB24" s="115"/>
      <c r="AC24" s="116"/>
      <c r="AD24" s="34" t="s">
        <v>21</v>
      </c>
      <c r="AE24" s="35"/>
      <c r="AF24" s="35"/>
      <c r="AG24" s="46" t="str">
        <f t="shared" si="3"/>
        <v/>
      </c>
      <c r="AH24" s="62" t="s">
        <v>17</v>
      </c>
      <c r="AI24" s="47" t="str">
        <f t="shared" si="4"/>
        <v/>
      </c>
      <c r="AJ24" s="62" t="s">
        <v>18</v>
      </c>
      <c r="AK24" s="48" t="str">
        <f t="shared" si="5"/>
        <v/>
      </c>
      <c r="AL24" s="62" t="s">
        <v>17</v>
      </c>
      <c r="AM24" s="47" t="str">
        <f t="shared" si="6"/>
        <v/>
      </c>
      <c r="AN24" s="46" t="str">
        <f t="shared" si="11"/>
        <v/>
      </c>
      <c r="AO24" s="62" t="s">
        <v>19</v>
      </c>
      <c r="AP24" s="47" t="str">
        <f t="shared" si="12"/>
        <v/>
      </c>
      <c r="AQ24" s="33" t="s">
        <v>20</v>
      </c>
      <c r="AR24" s="49" t="str">
        <f t="shared" si="7"/>
        <v/>
      </c>
      <c r="AS24" s="62" t="s">
        <v>19</v>
      </c>
      <c r="AT24" s="47" t="str">
        <f t="shared" si="8"/>
        <v/>
      </c>
      <c r="AU24" s="36" t="s">
        <v>20</v>
      </c>
      <c r="AV24" s="10"/>
      <c r="AW24" s="29">
        <v>16</v>
      </c>
      <c r="AX24" s="30">
        <v>12</v>
      </c>
      <c r="AY24" s="30">
        <v>2</v>
      </c>
      <c r="AZ24" s="10"/>
      <c r="BA24" s="10"/>
    </row>
    <row r="25" spans="1:53" s="13" customFormat="1" ht="21" customHeight="1" x14ac:dyDescent="0.4">
      <c r="A25" s="58"/>
      <c r="P25" s="16"/>
      <c r="T25" s="16"/>
      <c r="X25" s="16"/>
      <c r="AD25" s="16"/>
      <c r="AE25" s="16"/>
      <c r="AF25" s="35"/>
      <c r="AG25" s="46" t="e">
        <f>IF(#REF!="","",IF(#REF!&lt;7,"0",IF(#REF!&gt;22,0,IF(#REF!&lt;7,7,#REF!))))</f>
        <v>#REF!</v>
      </c>
      <c r="AH25" s="62" t="s">
        <v>17</v>
      </c>
      <c r="AI25" s="47" t="e">
        <f>IF(AG25="","",IF(#REF!&gt;21,0,IF(#REF!&lt;7,0,#REF!)))</f>
        <v>#REF!</v>
      </c>
      <c r="AJ25" s="62" t="s">
        <v>18</v>
      </c>
      <c r="AK25" s="48" t="e">
        <f>IF(AG25="","",IF(#REF!&gt;22,"",IF(#REF!&gt;22,22,IF(#REF!&lt;7,0,#REF!))))</f>
        <v>#REF!</v>
      </c>
      <c r="AL25" s="62" t="s">
        <v>17</v>
      </c>
      <c r="AM25" s="47" t="e">
        <f>IF(AG25="","",IF(#REF!&gt;21,0,IF(#REF!&lt;7,0,#REF!)))</f>
        <v>#REF!</v>
      </c>
      <c r="AN25" s="46" t="str">
        <f t="shared" si="11"/>
        <v/>
      </c>
      <c r="AO25" s="62" t="s">
        <v>19</v>
      </c>
      <c r="AP25" s="47" t="str">
        <f t="shared" si="12"/>
        <v/>
      </c>
      <c r="AQ25" s="33" t="s">
        <v>20</v>
      </c>
      <c r="AR25" s="49" t="e">
        <f>IF(AN25="",#REF!,IFERROR(IF(#REF!-AP25&lt;0,#REF!-AN25-1,#REF!-AN25),""))</f>
        <v>#REF!</v>
      </c>
      <c r="AS25" s="62" t="s">
        <v>19</v>
      </c>
      <c r="AT25" s="47" t="e">
        <f>IF(AP25="",#REF!,IFERROR(IF(#REF!-AP25&lt;0,#REF!-AP25+60,#REF!-AP25),""))</f>
        <v>#REF!</v>
      </c>
      <c r="AU25" s="36" t="s">
        <v>20</v>
      </c>
      <c r="AV25" s="10"/>
      <c r="AW25" s="29">
        <v>17</v>
      </c>
      <c r="AX25" s="30">
        <v>13</v>
      </c>
      <c r="AY25" s="30">
        <v>3</v>
      </c>
      <c r="AZ25" s="10"/>
      <c r="BA25" s="10"/>
    </row>
    <row r="26" spans="1:53" s="13" customFormat="1" ht="21" customHeight="1" x14ac:dyDescent="0.4">
      <c r="A26" s="58"/>
      <c r="C26" s="118" t="s">
        <v>23</v>
      </c>
      <c r="D26" s="119"/>
      <c r="E26" s="119"/>
      <c r="F26" s="119"/>
      <c r="G26" s="120"/>
      <c r="H26" s="140" t="s">
        <v>24</v>
      </c>
      <c r="I26" s="140"/>
      <c r="J26" s="140"/>
      <c r="K26" s="140"/>
      <c r="L26" s="140"/>
      <c r="M26" s="63">
        <f>SUM(M10:M24)+AH42</f>
        <v>19</v>
      </c>
      <c r="N26" s="64" t="s">
        <v>19</v>
      </c>
      <c r="O26" s="65">
        <f>AI42</f>
        <v>35</v>
      </c>
      <c r="P26" s="66" t="s">
        <v>20</v>
      </c>
      <c r="Q26" s="63">
        <f>AN42</f>
        <v>15</v>
      </c>
      <c r="R26" s="64" t="s">
        <v>19</v>
      </c>
      <c r="S26" s="65">
        <f>AP42</f>
        <v>0</v>
      </c>
      <c r="T26" s="66" t="s">
        <v>20</v>
      </c>
      <c r="U26" s="63">
        <f>AR42</f>
        <v>4</v>
      </c>
      <c r="V26" s="64" t="s">
        <v>19</v>
      </c>
      <c r="W26" s="65">
        <f>AT42</f>
        <v>35</v>
      </c>
      <c r="X26" s="66" t="s">
        <v>20</v>
      </c>
      <c r="Y26" s="108">
        <f>SUM(Y10:Z24)</f>
        <v>0</v>
      </c>
      <c r="Z26" s="109"/>
      <c r="AA26" s="66" t="s">
        <v>21</v>
      </c>
      <c r="AB26" s="110">
        <f>SUM(AB10:AC24)</f>
        <v>0</v>
      </c>
      <c r="AC26" s="108"/>
      <c r="AD26" s="66" t="s">
        <v>21</v>
      </c>
      <c r="AE26" s="37"/>
      <c r="AF26" s="35"/>
      <c r="AG26" s="46" t="e">
        <f>IF(#REF!="","",IF(#REF!&lt;7,"0",IF(#REF!&gt;22,0,IF(#REF!&lt;7,7,#REF!))))</f>
        <v>#REF!</v>
      </c>
      <c r="AH26" s="62" t="s">
        <v>17</v>
      </c>
      <c r="AI26" s="47" t="e">
        <f>IF(AG26="","",IF(#REF!&gt;21,0,IF(#REF!&lt;7,0,#REF!)))</f>
        <v>#REF!</v>
      </c>
      <c r="AJ26" s="62" t="s">
        <v>18</v>
      </c>
      <c r="AK26" s="48" t="e">
        <f>IF(AG26="","",IF(#REF!&gt;22,"",IF(#REF!&gt;22,22,IF(#REF!&lt;7,0,#REF!))))</f>
        <v>#REF!</v>
      </c>
      <c r="AL26" s="62" t="s">
        <v>17</v>
      </c>
      <c r="AM26" s="47" t="e">
        <f>IF(AG26="","",IF(#REF!&gt;21,0,IF(#REF!&lt;7,0,#REF!)))</f>
        <v>#REF!</v>
      </c>
      <c r="AN26" s="46" t="str">
        <f t="shared" si="11"/>
        <v/>
      </c>
      <c r="AO26" s="62" t="s">
        <v>19</v>
      </c>
      <c r="AP26" s="47" t="str">
        <f t="shared" si="12"/>
        <v/>
      </c>
      <c r="AQ26" s="33" t="s">
        <v>20</v>
      </c>
      <c r="AR26" s="49" t="e">
        <f>IF(AN26="",#REF!,IFERROR(IF(#REF!-AP26&lt;0,#REF!-AN26-1,#REF!-AN26),""))</f>
        <v>#REF!</v>
      </c>
      <c r="AS26" s="62" t="s">
        <v>19</v>
      </c>
      <c r="AT26" s="47" t="e">
        <f>IF(AP26="",#REF!,IFERROR(IF(#REF!-AP26&lt;0,#REF!-AP26+60,#REF!-AP26),""))</f>
        <v>#REF!</v>
      </c>
      <c r="AU26" s="36" t="s">
        <v>20</v>
      </c>
      <c r="AV26" s="10"/>
      <c r="AW26" s="29">
        <v>18</v>
      </c>
      <c r="AX26" s="30">
        <v>14</v>
      </c>
      <c r="AY26" s="30">
        <v>4</v>
      </c>
      <c r="AZ26" s="10"/>
      <c r="BA26" s="10"/>
    </row>
    <row r="27" spans="1:53" s="13" customFormat="1" ht="21" customHeight="1" thickBot="1" x14ac:dyDescent="0.45">
      <c r="A27" s="58"/>
      <c r="C27" s="119"/>
      <c r="D27" s="119"/>
      <c r="E27" s="119"/>
      <c r="F27" s="119"/>
      <c r="G27" s="120"/>
      <c r="H27" s="111" t="s">
        <v>25</v>
      </c>
      <c r="I27" s="112"/>
      <c r="J27" s="112"/>
      <c r="K27" s="112"/>
      <c r="L27" s="112"/>
      <c r="M27" s="112"/>
      <c r="N27" s="112"/>
      <c r="O27" s="112"/>
      <c r="P27" s="112"/>
      <c r="Q27" s="141"/>
      <c r="R27" s="142">
        <f>AN42+AN44</f>
        <v>15</v>
      </c>
      <c r="S27" s="142"/>
      <c r="T27" s="61" t="s">
        <v>26</v>
      </c>
      <c r="U27" s="111" t="s">
        <v>27</v>
      </c>
      <c r="V27" s="112"/>
      <c r="W27" s="113"/>
      <c r="X27" s="113"/>
      <c r="Y27" s="114"/>
      <c r="Z27" s="143">
        <f>AR42+AR44</f>
        <v>4</v>
      </c>
      <c r="AA27" s="144"/>
      <c r="AB27" s="144"/>
      <c r="AC27" s="145" t="s">
        <v>26</v>
      </c>
      <c r="AD27" s="146"/>
      <c r="AE27" s="54"/>
      <c r="AF27" s="35"/>
      <c r="AG27" s="46" t="e">
        <f>IF(#REF!="","",IF(#REF!&lt;7,"0",IF(#REF!&gt;22,0,IF(#REF!&lt;7,7,#REF!))))</f>
        <v>#REF!</v>
      </c>
      <c r="AH27" s="62" t="s">
        <v>17</v>
      </c>
      <c r="AI27" s="47" t="e">
        <f>IF(AG27="","",IF(#REF!&gt;21,0,IF(#REF!&lt;7,0,#REF!)))</f>
        <v>#REF!</v>
      </c>
      <c r="AJ27" s="62" t="s">
        <v>18</v>
      </c>
      <c r="AK27" s="48" t="e">
        <f>IF(AG27="","",IF(#REF!&gt;22,"",IF(#REF!&gt;22,22,IF(#REF!&lt;7,0,#REF!))))</f>
        <v>#REF!</v>
      </c>
      <c r="AL27" s="62" t="s">
        <v>17</v>
      </c>
      <c r="AM27" s="47" t="e">
        <f>IF(AG27="","",IF(#REF!&gt;21,0,IF(#REF!&lt;7,0,#REF!)))</f>
        <v>#REF!</v>
      </c>
      <c r="AN27" s="46" t="str">
        <f t="shared" si="11"/>
        <v/>
      </c>
      <c r="AO27" s="62" t="s">
        <v>19</v>
      </c>
      <c r="AP27" s="47" t="str">
        <f t="shared" si="12"/>
        <v/>
      </c>
      <c r="AQ27" s="33" t="s">
        <v>20</v>
      </c>
      <c r="AR27" s="49" t="e">
        <f>IF(AN27="",#REF!,IFERROR(IF(#REF!-AP27&lt;0,#REF!-AN27-1,#REF!-AN27),""))</f>
        <v>#REF!</v>
      </c>
      <c r="AS27" s="62" t="s">
        <v>19</v>
      </c>
      <c r="AT27" s="47" t="e">
        <f>IF(AP27="",#REF!,IFERROR(IF(#REF!-AP27&lt;0,#REF!-AP27+60,#REF!-AP27),""))</f>
        <v>#REF!</v>
      </c>
      <c r="AU27" s="36" t="s">
        <v>20</v>
      </c>
      <c r="AV27" s="10"/>
      <c r="AW27" s="29">
        <v>19</v>
      </c>
      <c r="AX27" s="30">
        <v>16</v>
      </c>
      <c r="AY27" s="30">
        <v>5</v>
      </c>
      <c r="AZ27" s="10"/>
      <c r="BA27" s="10"/>
    </row>
    <row r="28" spans="1:53" s="13" customFormat="1" ht="21" customHeight="1" thickBot="1" x14ac:dyDescent="0.45">
      <c r="A28" s="58"/>
      <c r="C28" s="119"/>
      <c r="D28" s="119"/>
      <c r="E28" s="119"/>
      <c r="F28" s="119"/>
      <c r="G28" s="120"/>
      <c r="H28" s="147" t="s">
        <v>28</v>
      </c>
      <c r="I28" s="147"/>
      <c r="J28" s="147"/>
      <c r="K28" s="148">
        <f>Y26-AB26</f>
        <v>0</v>
      </c>
      <c r="L28" s="149"/>
      <c r="M28" s="149"/>
      <c r="N28" s="149"/>
      <c r="O28" s="149"/>
      <c r="P28" s="149"/>
      <c r="Q28" s="150"/>
      <c r="R28" s="151" t="s">
        <v>29</v>
      </c>
      <c r="S28" s="152"/>
      <c r="T28" s="101">
        <f>R27*2500+Z27*3500</f>
        <v>51500</v>
      </c>
      <c r="U28" s="102"/>
      <c r="V28" s="102"/>
      <c r="W28" s="103" t="s">
        <v>30</v>
      </c>
      <c r="X28" s="104"/>
      <c r="Y28" s="104"/>
      <c r="Z28" s="105">
        <f>MIN(K28,T28)</f>
        <v>0</v>
      </c>
      <c r="AA28" s="106"/>
      <c r="AB28" s="106"/>
      <c r="AC28" s="106"/>
      <c r="AD28" s="107"/>
      <c r="AE28" s="41"/>
      <c r="AF28" s="35"/>
      <c r="AG28" s="46" t="e">
        <f>IF(#REF!="","",IF(#REF!&lt;7,"0",IF(#REF!&gt;22,0,IF(#REF!&lt;7,7,#REF!))))</f>
        <v>#REF!</v>
      </c>
      <c r="AH28" s="62" t="s">
        <v>17</v>
      </c>
      <c r="AI28" s="47" t="e">
        <f>IF(AG28="","",IF(#REF!&gt;21,0,IF(#REF!&lt;7,0,#REF!)))</f>
        <v>#REF!</v>
      </c>
      <c r="AJ28" s="62" t="s">
        <v>18</v>
      </c>
      <c r="AK28" s="48" t="e">
        <f>IF(AG28="","",IF(#REF!&gt;22,"",IF(#REF!&gt;22,22,IF(#REF!&lt;7,0,#REF!))))</f>
        <v>#REF!</v>
      </c>
      <c r="AL28" s="62" t="s">
        <v>17</v>
      </c>
      <c r="AM28" s="47" t="e">
        <f>IF(AG28="","",IF(#REF!&gt;21,0,IF(#REF!&lt;7,0,#REF!)))</f>
        <v>#REF!</v>
      </c>
      <c r="AN28" s="46" t="str">
        <f t="shared" si="11"/>
        <v/>
      </c>
      <c r="AO28" s="62" t="s">
        <v>19</v>
      </c>
      <c r="AP28" s="47" t="str">
        <f t="shared" si="12"/>
        <v/>
      </c>
      <c r="AQ28" s="33" t="s">
        <v>20</v>
      </c>
      <c r="AR28" s="49" t="e">
        <f>IF(AN28="",#REF!,IFERROR(IF(#REF!-AP28&lt;0,#REF!-AN28-1,#REF!-AN28),""))</f>
        <v>#REF!</v>
      </c>
      <c r="AS28" s="62" t="s">
        <v>19</v>
      </c>
      <c r="AT28" s="47" t="e">
        <f>IF(AP28="",#REF!,IFERROR(IF(#REF!-AP28&lt;0,#REF!-AP28+60,#REF!-AP28),""))</f>
        <v>#REF!</v>
      </c>
      <c r="AU28" s="36" t="s">
        <v>20</v>
      </c>
      <c r="AV28" s="10"/>
      <c r="AW28" s="29">
        <v>20</v>
      </c>
      <c r="AX28" s="30">
        <v>17</v>
      </c>
      <c r="AY28" s="30">
        <v>6</v>
      </c>
      <c r="AZ28" s="10"/>
      <c r="BA28" s="10"/>
    </row>
    <row r="29" spans="1:53" s="13" customFormat="1" ht="21" customHeight="1" x14ac:dyDescent="0.4">
      <c r="A29" s="58"/>
      <c r="C29" s="119"/>
      <c r="D29" s="119"/>
      <c r="E29" s="119"/>
      <c r="F29" s="119"/>
      <c r="G29" s="120"/>
      <c r="H29" s="136" t="s">
        <v>31</v>
      </c>
      <c r="I29" s="136"/>
      <c r="J29" s="136"/>
      <c r="K29" s="137" t="s">
        <v>32</v>
      </c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9"/>
      <c r="X29" s="139"/>
      <c r="Y29" s="139"/>
      <c r="Z29" s="139"/>
      <c r="AA29" s="139"/>
      <c r="AB29" s="139"/>
      <c r="AC29" s="139"/>
      <c r="AD29" s="139"/>
      <c r="AE29" s="42"/>
      <c r="AF29" s="35"/>
      <c r="AG29" s="46" t="e">
        <f>IF(#REF!="","",IF(#REF!&lt;7,"0",IF(#REF!&gt;22,0,IF(#REF!&lt;7,7,#REF!))))</f>
        <v>#REF!</v>
      </c>
      <c r="AH29" s="62" t="s">
        <v>17</v>
      </c>
      <c r="AI29" s="47" t="e">
        <f>IF(AG29="","",IF(#REF!&gt;21,0,IF(#REF!&lt;7,0,#REF!)))</f>
        <v>#REF!</v>
      </c>
      <c r="AJ29" s="62" t="s">
        <v>18</v>
      </c>
      <c r="AK29" s="48" t="e">
        <f>IF(AG29="","",IF(#REF!&gt;22,"",IF(#REF!&gt;22,22,IF(#REF!&lt;7,0,#REF!))))</f>
        <v>#REF!</v>
      </c>
      <c r="AL29" s="62" t="s">
        <v>17</v>
      </c>
      <c r="AM29" s="47" t="e">
        <f>IF(AG29="","",IF(#REF!&gt;21,0,IF(#REF!&lt;7,0,#REF!)))</f>
        <v>#REF!</v>
      </c>
      <c r="AN29" s="46" t="str">
        <f t="shared" si="11"/>
        <v/>
      </c>
      <c r="AO29" s="62" t="s">
        <v>19</v>
      </c>
      <c r="AP29" s="47" t="str">
        <f t="shared" si="12"/>
        <v/>
      </c>
      <c r="AQ29" s="33" t="s">
        <v>20</v>
      </c>
      <c r="AR29" s="49" t="e">
        <f>IF(AN29="",#REF!,IFERROR(IF(#REF!-AP29&lt;0,#REF!-AN29-1,#REF!-AN29),""))</f>
        <v>#REF!</v>
      </c>
      <c r="AS29" s="62" t="s">
        <v>19</v>
      </c>
      <c r="AT29" s="47" t="e">
        <f>IF(AP29="",#REF!,IFERROR(IF(#REF!-AP29&lt;0,#REF!-AP29+60,#REF!-AP29),""))</f>
        <v>#REF!</v>
      </c>
      <c r="AU29" s="36" t="s">
        <v>20</v>
      </c>
      <c r="AV29" s="10"/>
      <c r="AW29" s="29">
        <v>21</v>
      </c>
      <c r="AX29" s="30">
        <v>18</v>
      </c>
      <c r="AY29" s="30">
        <v>7</v>
      </c>
      <c r="AZ29" s="10"/>
      <c r="BA29" s="10"/>
    </row>
    <row r="30" spans="1:53" s="13" customFormat="1" ht="66.95" customHeight="1" x14ac:dyDescent="0.4">
      <c r="A30" s="58"/>
      <c r="C30" s="119"/>
      <c r="D30" s="119"/>
      <c r="E30" s="119"/>
      <c r="F30" s="119"/>
      <c r="G30" s="120"/>
      <c r="H30" s="136"/>
      <c r="I30" s="136"/>
      <c r="J30" s="136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42"/>
      <c r="AF30" s="35"/>
      <c r="AG30" s="46" t="e">
        <f>IF(#REF!="","",IF(#REF!&lt;7,"0",IF(#REF!&gt;22,0,IF(#REF!&lt;7,7,#REF!))))</f>
        <v>#REF!</v>
      </c>
      <c r="AH30" s="62" t="s">
        <v>17</v>
      </c>
      <c r="AI30" s="47" t="e">
        <f>IF(AG30="","",IF(#REF!&gt;21,0,IF(#REF!&lt;7,0,#REF!)))</f>
        <v>#REF!</v>
      </c>
      <c r="AJ30" s="62" t="s">
        <v>18</v>
      </c>
      <c r="AK30" s="48" t="e">
        <f>IF(AG30="","",IF(#REF!&gt;22,"",IF(#REF!&gt;22,22,IF(#REF!&lt;7,0,#REF!))))</f>
        <v>#REF!</v>
      </c>
      <c r="AL30" s="62" t="s">
        <v>17</v>
      </c>
      <c r="AM30" s="47" t="e">
        <f>IF(AG30="","",IF(#REF!&gt;21,0,IF(#REF!&lt;7,0,#REF!)))</f>
        <v>#REF!</v>
      </c>
      <c r="AN30" s="46" t="str">
        <f t="shared" si="11"/>
        <v/>
      </c>
      <c r="AO30" s="62" t="s">
        <v>19</v>
      </c>
      <c r="AP30" s="47" t="str">
        <f t="shared" si="12"/>
        <v/>
      </c>
      <c r="AQ30" s="33" t="s">
        <v>20</v>
      </c>
      <c r="AR30" s="49" t="e">
        <f>IF(AN30="",#REF!,IFERROR(IF(#REF!-AP30&lt;0,#REF!-AN30-1,#REF!-AN30),""))</f>
        <v>#REF!</v>
      </c>
      <c r="AS30" s="62" t="s">
        <v>19</v>
      </c>
      <c r="AT30" s="47" t="e">
        <f>IF(AP30="",#REF!,IFERROR(IF(#REF!-AP30&lt;0,#REF!-AP30+60,#REF!-AP30),""))</f>
        <v>#REF!</v>
      </c>
      <c r="AU30" s="36" t="s">
        <v>20</v>
      </c>
      <c r="AV30" s="10"/>
      <c r="AW30" s="29">
        <v>22</v>
      </c>
      <c r="AX30" s="30">
        <v>19</v>
      </c>
      <c r="AY30" s="30">
        <v>8</v>
      </c>
      <c r="AZ30" s="10"/>
      <c r="BA30" s="10"/>
    </row>
    <row r="31" spans="1:53" s="13" customFormat="1" ht="21" customHeight="1" x14ac:dyDescent="0.4">
      <c r="A31" s="58"/>
      <c r="P31" s="16"/>
      <c r="T31" s="16"/>
      <c r="X31" s="16"/>
      <c r="AD31" s="16"/>
      <c r="AE31" s="16"/>
      <c r="AF31" s="35"/>
      <c r="AG31" s="46" t="e">
        <f>IF(#REF!="","",IF(#REF!&lt;7,"0",IF(#REF!&gt;22,0,IF(#REF!&lt;7,7,#REF!))))</f>
        <v>#REF!</v>
      </c>
      <c r="AH31" s="62" t="s">
        <v>17</v>
      </c>
      <c r="AI31" s="47" t="e">
        <f>IF(AG31="","",IF(#REF!&gt;21,0,IF(#REF!&lt;7,0,#REF!)))</f>
        <v>#REF!</v>
      </c>
      <c r="AJ31" s="62" t="s">
        <v>18</v>
      </c>
      <c r="AK31" s="48" t="e">
        <f>IF(AG31="","",IF(#REF!&gt;22,"",IF(#REF!&gt;22,22,IF(#REF!&lt;7,0,#REF!))))</f>
        <v>#REF!</v>
      </c>
      <c r="AL31" s="62" t="s">
        <v>17</v>
      </c>
      <c r="AM31" s="47" t="e">
        <f>IF(AG31="","",IF(#REF!&gt;21,0,IF(#REF!&lt;7,0,#REF!)))</f>
        <v>#REF!</v>
      </c>
      <c r="AN31" s="46" t="str">
        <f t="shared" si="11"/>
        <v/>
      </c>
      <c r="AO31" s="62" t="s">
        <v>19</v>
      </c>
      <c r="AP31" s="47" t="str">
        <f t="shared" si="12"/>
        <v/>
      </c>
      <c r="AQ31" s="33" t="s">
        <v>20</v>
      </c>
      <c r="AR31" s="49" t="e">
        <f>IF(AN31="",#REF!,IFERROR(IF(#REF!-AP31&lt;0,#REF!-AN31-1,#REF!-AN31),""))</f>
        <v>#REF!</v>
      </c>
      <c r="AS31" s="62" t="s">
        <v>19</v>
      </c>
      <c r="AT31" s="47" t="e">
        <f>IF(AP31="",#REF!,IFERROR(IF(#REF!-AP31&lt;0,#REF!-AP31+60,#REF!-AP31),""))</f>
        <v>#REF!</v>
      </c>
      <c r="AU31" s="36" t="s">
        <v>20</v>
      </c>
      <c r="AV31" s="10"/>
      <c r="AW31" s="29">
        <v>23</v>
      </c>
      <c r="AX31" s="30">
        <v>20</v>
      </c>
      <c r="AY31" s="30">
        <v>9</v>
      </c>
      <c r="AZ31" s="10"/>
      <c r="BA31" s="10"/>
    </row>
    <row r="32" spans="1:53" s="13" customFormat="1" ht="21" customHeight="1" x14ac:dyDescent="0.4">
      <c r="A32" s="58"/>
      <c r="P32" s="16"/>
      <c r="T32" s="16"/>
      <c r="X32" s="16"/>
      <c r="AD32" s="16"/>
      <c r="AE32" s="16"/>
      <c r="AF32" s="35"/>
      <c r="AG32" s="46" t="e">
        <f>IF(#REF!="","",IF(#REF!&lt;7,"0",IF(#REF!&gt;22,0,IF(#REF!&lt;7,7,#REF!))))</f>
        <v>#REF!</v>
      </c>
      <c r="AH32" s="62" t="s">
        <v>17</v>
      </c>
      <c r="AI32" s="47" t="e">
        <f>IF(AG32="","",IF(#REF!&gt;21,0,IF(#REF!&lt;7,0,#REF!)))</f>
        <v>#REF!</v>
      </c>
      <c r="AJ32" s="62" t="s">
        <v>18</v>
      </c>
      <c r="AK32" s="48" t="e">
        <f>IF(AG32="","",IF(#REF!&gt;22,"",IF(#REF!&gt;22,22,IF(#REF!&lt;7,0,#REF!))))</f>
        <v>#REF!</v>
      </c>
      <c r="AL32" s="62" t="s">
        <v>17</v>
      </c>
      <c r="AM32" s="47" t="e">
        <f>IF(AG32="","",IF(#REF!&gt;21,0,IF(#REF!&lt;7,0,#REF!)))</f>
        <v>#REF!</v>
      </c>
      <c r="AN32" s="46" t="str">
        <f t="shared" si="11"/>
        <v/>
      </c>
      <c r="AO32" s="62" t="s">
        <v>19</v>
      </c>
      <c r="AP32" s="47" t="str">
        <f t="shared" si="12"/>
        <v/>
      </c>
      <c r="AQ32" s="33" t="s">
        <v>20</v>
      </c>
      <c r="AR32" s="49" t="e">
        <f>IF(AN32="",#REF!,IFERROR(IF(#REF!-AP32&lt;0,#REF!-AN32-1,#REF!-AN32),""))</f>
        <v>#REF!</v>
      </c>
      <c r="AS32" s="62" t="s">
        <v>19</v>
      </c>
      <c r="AT32" s="47" t="e">
        <f>IF(AP32="",#REF!,IFERROR(IF(#REF!-AP32&lt;0,#REF!-AP32+60,#REF!-AP32),""))</f>
        <v>#REF!</v>
      </c>
      <c r="AU32" s="36" t="s">
        <v>20</v>
      </c>
      <c r="AV32" s="10"/>
      <c r="AW32" s="29">
        <v>24</v>
      </c>
      <c r="AX32" s="30">
        <v>21</v>
      </c>
      <c r="AY32" s="30">
        <v>10</v>
      </c>
      <c r="AZ32" s="10"/>
      <c r="BA32" s="10"/>
    </row>
    <row r="33" spans="1:56" s="13" customFormat="1" ht="21" customHeight="1" x14ac:dyDescent="0.4">
      <c r="A33" s="58"/>
      <c r="P33" s="16"/>
      <c r="T33" s="16"/>
      <c r="X33" s="16"/>
      <c r="AD33" s="16"/>
      <c r="AE33" s="16"/>
      <c r="AF33" s="35"/>
      <c r="AG33" s="46" t="e">
        <f>IF(#REF!="","",IF(#REF!&lt;7,"0",IF(#REF!&gt;22,0,IF(#REF!&lt;7,7,#REF!))))</f>
        <v>#REF!</v>
      </c>
      <c r="AH33" s="62" t="s">
        <v>17</v>
      </c>
      <c r="AI33" s="47" t="e">
        <f>IF(AG33="","",IF(#REF!&gt;21,0,IF(#REF!&lt;7,0,#REF!)))</f>
        <v>#REF!</v>
      </c>
      <c r="AJ33" s="62" t="s">
        <v>18</v>
      </c>
      <c r="AK33" s="48" t="e">
        <f>IF(AG33="","",IF(#REF!&gt;22,"",IF(#REF!&gt;22,22,IF(#REF!&lt;7,0,#REF!))))</f>
        <v>#REF!</v>
      </c>
      <c r="AL33" s="62" t="s">
        <v>17</v>
      </c>
      <c r="AM33" s="47" t="e">
        <f>IF(AG33="","",IF(#REF!&gt;21,0,IF(#REF!&lt;7,0,#REF!)))</f>
        <v>#REF!</v>
      </c>
      <c r="AN33" s="46" t="str">
        <f t="shared" si="11"/>
        <v/>
      </c>
      <c r="AO33" s="62" t="s">
        <v>19</v>
      </c>
      <c r="AP33" s="47" t="str">
        <f t="shared" si="12"/>
        <v/>
      </c>
      <c r="AQ33" s="33" t="s">
        <v>20</v>
      </c>
      <c r="AR33" s="49" t="e">
        <f>IF(AN33="",#REF!,IFERROR(IF(#REF!-AP33&lt;0,#REF!-AN33-1,#REF!-AN33),""))</f>
        <v>#REF!</v>
      </c>
      <c r="AS33" s="62" t="s">
        <v>19</v>
      </c>
      <c r="AT33" s="47" t="e">
        <f>IF(AP33="",#REF!,IFERROR(IF(#REF!-AP33&lt;0,#REF!-AP33+60,#REF!-AP33),""))</f>
        <v>#REF!</v>
      </c>
      <c r="AU33" s="36" t="s">
        <v>20</v>
      </c>
      <c r="AV33" s="10"/>
      <c r="AW33" s="29">
        <v>25</v>
      </c>
      <c r="AX33" s="30">
        <v>22</v>
      </c>
      <c r="AY33" s="30">
        <v>11</v>
      </c>
      <c r="AZ33" s="10"/>
      <c r="BA33" s="10"/>
    </row>
    <row r="34" spans="1:56" s="13" customFormat="1" ht="21" customHeight="1" x14ac:dyDescent="0.4">
      <c r="A34" s="58"/>
      <c r="P34" s="16"/>
      <c r="T34" s="16"/>
      <c r="X34" s="16"/>
      <c r="AD34" s="16"/>
      <c r="AE34" s="16"/>
      <c r="AF34" s="35"/>
      <c r="AG34" s="46" t="e">
        <f>IF(#REF!="","",IF(#REF!&lt;7,"0",IF(#REF!&gt;22,0,IF(#REF!&lt;7,7,#REF!))))</f>
        <v>#REF!</v>
      </c>
      <c r="AH34" s="62" t="s">
        <v>17</v>
      </c>
      <c r="AI34" s="47" t="e">
        <f>IF(AG34="","",IF(#REF!&gt;21,0,IF(#REF!&lt;7,0,#REF!)))</f>
        <v>#REF!</v>
      </c>
      <c r="AJ34" s="62" t="s">
        <v>18</v>
      </c>
      <c r="AK34" s="48" t="e">
        <f>IF(AG34="","",IF(#REF!&gt;22,"",IF(#REF!&gt;22,22,IF(#REF!&lt;7,0,#REF!))))</f>
        <v>#REF!</v>
      </c>
      <c r="AL34" s="62" t="s">
        <v>17</v>
      </c>
      <c r="AM34" s="47" t="e">
        <f>IF(AG34="","",IF(#REF!&gt;21,0,IF(#REF!&lt;7,0,#REF!)))</f>
        <v>#REF!</v>
      </c>
      <c r="AN34" s="46" t="str">
        <f t="shared" si="11"/>
        <v/>
      </c>
      <c r="AO34" s="62" t="s">
        <v>19</v>
      </c>
      <c r="AP34" s="47" t="str">
        <f t="shared" si="12"/>
        <v/>
      </c>
      <c r="AQ34" s="33" t="s">
        <v>20</v>
      </c>
      <c r="AR34" s="49" t="e">
        <f>IF(AN34="",#REF!,IFERROR(IF(#REF!-AP34&lt;0,#REF!-AN34-1,#REF!-AN34),""))</f>
        <v>#REF!</v>
      </c>
      <c r="AS34" s="62" t="s">
        <v>19</v>
      </c>
      <c r="AT34" s="47" t="e">
        <f>IF(AP34="",#REF!,IFERROR(IF(#REF!-AP34&lt;0,#REF!-AP34+60,#REF!-AP34),""))</f>
        <v>#REF!</v>
      </c>
      <c r="AU34" s="36" t="s">
        <v>20</v>
      </c>
      <c r="AV34" s="10"/>
      <c r="AW34" s="29">
        <v>26</v>
      </c>
      <c r="AX34" s="30">
        <v>23</v>
      </c>
      <c r="AY34" s="30">
        <v>12</v>
      </c>
      <c r="AZ34" s="10"/>
      <c r="BA34" s="10"/>
    </row>
    <row r="35" spans="1:56" s="13" customFormat="1" ht="21" customHeight="1" x14ac:dyDescent="0.4">
      <c r="A35" s="58"/>
      <c r="P35" s="16"/>
      <c r="T35" s="16"/>
      <c r="X35" s="16"/>
      <c r="AD35" s="16"/>
      <c r="AE35" s="16"/>
      <c r="AF35" s="35"/>
      <c r="AG35" s="46" t="e">
        <f>IF(#REF!="","",IF(#REF!&lt;7,"0",IF(#REF!&gt;22,0,IF(#REF!&lt;7,7,#REF!))))</f>
        <v>#REF!</v>
      </c>
      <c r="AH35" s="62" t="s">
        <v>17</v>
      </c>
      <c r="AI35" s="47" t="e">
        <f>IF(AG35="","",IF(#REF!&gt;21,0,IF(#REF!&lt;7,0,#REF!)))</f>
        <v>#REF!</v>
      </c>
      <c r="AJ35" s="62" t="s">
        <v>18</v>
      </c>
      <c r="AK35" s="48" t="e">
        <f>IF(AG35="","",IF(#REF!&gt;22,"",IF(#REF!&gt;22,22,IF(#REF!&lt;7,0,#REF!))))</f>
        <v>#REF!</v>
      </c>
      <c r="AL35" s="62" t="s">
        <v>17</v>
      </c>
      <c r="AM35" s="47" t="e">
        <f>IF(AG35="","",IF(#REF!&gt;21,0,IF(#REF!&lt;7,0,#REF!)))</f>
        <v>#REF!</v>
      </c>
      <c r="AN35" s="46" t="str">
        <f t="shared" si="11"/>
        <v/>
      </c>
      <c r="AO35" s="62" t="s">
        <v>19</v>
      </c>
      <c r="AP35" s="47" t="str">
        <f t="shared" si="12"/>
        <v/>
      </c>
      <c r="AQ35" s="33" t="s">
        <v>20</v>
      </c>
      <c r="AR35" s="49" t="e">
        <f>IF(AN35="",#REF!,IFERROR(IF(#REF!-AP35&lt;0,#REF!-AN35-1,#REF!-AN35),""))</f>
        <v>#REF!</v>
      </c>
      <c r="AS35" s="62" t="s">
        <v>19</v>
      </c>
      <c r="AT35" s="47" t="e">
        <f>IF(AP35="",#REF!,IFERROR(IF(#REF!-AP35&lt;0,#REF!-AP35+60,#REF!-AP35),""))</f>
        <v>#REF!</v>
      </c>
      <c r="AU35" s="36" t="s">
        <v>20</v>
      </c>
      <c r="AV35" s="10"/>
      <c r="AW35" s="29">
        <v>27</v>
      </c>
      <c r="AX35" s="30">
        <v>24</v>
      </c>
      <c r="AY35" s="30">
        <v>13</v>
      </c>
      <c r="AZ35" s="10"/>
      <c r="BA35" s="10"/>
    </row>
    <row r="36" spans="1:56" s="13" customFormat="1" ht="21" customHeight="1" x14ac:dyDescent="0.4">
      <c r="A36" s="58"/>
      <c r="P36" s="16"/>
      <c r="T36" s="16"/>
      <c r="X36" s="16"/>
      <c r="AD36" s="16"/>
      <c r="AE36" s="16"/>
      <c r="AF36" s="35"/>
      <c r="AG36" s="46" t="e">
        <f>IF(#REF!="","",IF(#REF!&lt;7,"0",IF(#REF!&gt;22,0,IF(#REF!&lt;7,7,#REF!))))</f>
        <v>#REF!</v>
      </c>
      <c r="AH36" s="62" t="s">
        <v>17</v>
      </c>
      <c r="AI36" s="47" t="e">
        <f>IF(AG36="","",IF(#REF!&gt;21,0,IF(#REF!&lt;7,0,#REF!)))</f>
        <v>#REF!</v>
      </c>
      <c r="AJ36" s="62" t="s">
        <v>18</v>
      </c>
      <c r="AK36" s="48" t="e">
        <f>IF(AG36="","",IF(#REF!&gt;22,"",IF(#REF!&gt;22,22,IF(#REF!&lt;7,0,#REF!))))</f>
        <v>#REF!</v>
      </c>
      <c r="AL36" s="62" t="s">
        <v>17</v>
      </c>
      <c r="AM36" s="47" t="e">
        <f>IF(AG36="","",IF(#REF!&gt;21,0,IF(#REF!&lt;7,0,#REF!)))</f>
        <v>#REF!</v>
      </c>
      <c r="AN36" s="46" t="str">
        <f t="shared" si="11"/>
        <v/>
      </c>
      <c r="AO36" s="62" t="s">
        <v>19</v>
      </c>
      <c r="AP36" s="47" t="str">
        <f t="shared" si="12"/>
        <v/>
      </c>
      <c r="AQ36" s="33" t="s">
        <v>20</v>
      </c>
      <c r="AR36" s="49" t="e">
        <f>IF(AN36="",#REF!,IFERROR(IF(#REF!-AP36&lt;0,#REF!-AN36-1,#REF!-AN36),""))</f>
        <v>#REF!</v>
      </c>
      <c r="AS36" s="62" t="s">
        <v>19</v>
      </c>
      <c r="AT36" s="47" t="e">
        <f>IF(AP36="",#REF!,IFERROR(IF(#REF!-AP36&lt;0,#REF!-AP36+60,#REF!-AP36),""))</f>
        <v>#REF!</v>
      </c>
      <c r="AU36" s="36" t="s">
        <v>20</v>
      </c>
      <c r="AV36" s="10"/>
      <c r="AW36" s="29">
        <v>28</v>
      </c>
      <c r="AX36" s="30">
        <v>25</v>
      </c>
      <c r="AY36" s="30">
        <v>14</v>
      </c>
      <c r="AZ36" s="10"/>
      <c r="BA36" s="10"/>
    </row>
    <row r="37" spans="1:56" s="13" customFormat="1" ht="21" customHeight="1" x14ac:dyDescent="0.4">
      <c r="A37" s="58"/>
      <c r="P37" s="16"/>
      <c r="T37" s="16"/>
      <c r="X37" s="16"/>
      <c r="AD37" s="16"/>
      <c r="AE37" s="16"/>
      <c r="AF37" s="35"/>
      <c r="AG37" s="46" t="e">
        <f>IF(#REF!="","",IF(#REF!&lt;7,"0",IF(#REF!&gt;22,0,IF(#REF!&lt;7,7,#REF!))))</f>
        <v>#REF!</v>
      </c>
      <c r="AH37" s="62" t="s">
        <v>17</v>
      </c>
      <c r="AI37" s="47" t="e">
        <f>IF(AG37="","",IF(#REF!&gt;21,0,IF(#REF!&lt;7,0,#REF!)))</f>
        <v>#REF!</v>
      </c>
      <c r="AJ37" s="62" t="s">
        <v>18</v>
      </c>
      <c r="AK37" s="48" t="e">
        <f>IF(AG37="","",IF(#REF!&gt;22,"",IF(#REF!&gt;22,22,IF(#REF!&lt;7,0,#REF!))))</f>
        <v>#REF!</v>
      </c>
      <c r="AL37" s="62" t="s">
        <v>17</v>
      </c>
      <c r="AM37" s="47" t="e">
        <f>IF(AG37="","",IF(#REF!&gt;21,0,IF(#REF!&lt;7,0,#REF!)))</f>
        <v>#REF!</v>
      </c>
      <c r="AN37" s="46" t="str">
        <f t="shared" si="11"/>
        <v/>
      </c>
      <c r="AO37" s="62" t="s">
        <v>19</v>
      </c>
      <c r="AP37" s="47" t="str">
        <f t="shared" si="12"/>
        <v/>
      </c>
      <c r="AQ37" s="33" t="s">
        <v>20</v>
      </c>
      <c r="AR37" s="49" t="e">
        <f>IF(AN37="",#REF!,IFERROR(IF(#REF!-AP37&lt;0,#REF!-AN37-1,#REF!-AN37),""))</f>
        <v>#REF!</v>
      </c>
      <c r="AS37" s="62" t="s">
        <v>19</v>
      </c>
      <c r="AT37" s="47" t="e">
        <f>IF(AP37="",#REF!,IFERROR(IF(#REF!-AP37&lt;0,#REF!-AP37+60,#REF!-AP37),""))</f>
        <v>#REF!</v>
      </c>
      <c r="AU37" s="36" t="s">
        <v>20</v>
      </c>
      <c r="AV37" s="10"/>
      <c r="AW37" s="29">
        <v>29</v>
      </c>
      <c r="AX37" s="30">
        <v>26</v>
      </c>
      <c r="AY37" s="30">
        <v>15</v>
      </c>
      <c r="AZ37" s="10"/>
      <c r="BA37" s="10"/>
    </row>
    <row r="38" spans="1:56" s="13" customFormat="1" ht="21" customHeight="1" x14ac:dyDescent="0.4">
      <c r="A38" s="58"/>
      <c r="P38" s="16"/>
      <c r="T38" s="16"/>
      <c r="X38" s="16"/>
      <c r="AD38" s="16"/>
      <c r="AE38" s="16"/>
      <c r="AF38" s="35"/>
      <c r="AG38" s="46" t="e">
        <f>IF(#REF!="","",IF(#REF!&lt;7,"0",IF(#REF!&gt;22,0,IF(#REF!&lt;7,7,#REF!))))</f>
        <v>#REF!</v>
      </c>
      <c r="AH38" s="62" t="s">
        <v>17</v>
      </c>
      <c r="AI38" s="47" t="e">
        <f>IF(AG38="","",IF(#REF!&gt;21,0,IF(#REF!&lt;7,0,#REF!)))</f>
        <v>#REF!</v>
      </c>
      <c r="AJ38" s="62" t="s">
        <v>18</v>
      </c>
      <c r="AK38" s="48" t="e">
        <f>IF(AG38="","",IF(#REF!&gt;22,"",IF(#REF!&gt;22,22,IF(#REF!&lt;7,0,#REF!))))</f>
        <v>#REF!</v>
      </c>
      <c r="AL38" s="62" t="s">
        <v>17</v>
      </c>
      <c r="AM38" s="47" t="e">
        <f>IF(AG38="","",IF(#REF!&gt;21,0,IF(#REF!&lt;7,0,#REF!)))</f>
        <v>#REF!</v>
      </c>
      <c r="AN38" s="46" t="str">
        <f t="shared" si="11"/>
        <v/>
      </c>
      <c r="AO38" s="62" t="s">
        <v>19</v>
      </c>
      <c r="AP38" s="47" t="str">
        <f t="shared" si="12"/>
        <v/>
      </c>
      <c r="AQ38" s="33" t="s">
        <v>20</v>
      </c>
      <c r="AR38" s="49" t="e">
        <f>IF(AN38="",#REF!,IFERROR(IF(#REF!-AP38&lt;0,#REF!-AN38-1,#REF!-AN38),""))</f>
        <v>#REF!</v>
      </c>
      <c r="AS38" s="62" t="s">
        <v>19</v>
      </c>
      <c r="AT38" s="47" t="e">
        <f>IF(AP38="",#REF!,IFERROR(IF(#REF!-AP38&lt;0,#REF!-AP38+60,#REF!-AP38),""))</f>
        <v>#REF!</v>
      </c>
      <c r="AU38" s="36" t="s">
        <v>20</v>
      </c>
      <c r="AV38" s="10"/>
      <c r="AW38" s="29">
        <v>30</v>
      </c>
      <c r="AX38" s="30">
        <v>27</v>
      </c>
      <c r="AY38" s="30">
        <v>16</v>
      </c>
      <c r="AZ38" s="10"/>
      <c r="BA38" s="10"/>
    </row>
    <row r="39" spans="1:56" s="13" customFormat="1" ht="21" customHeight="1" x14ac:dyDescent="0.4">
      <c r="A39" s="58"/>
      <c r="P39" s="16"/>
      <c r="T39" s="16"/>
      <c r="X39" s="16"/>
      <c r="AD39" s="16"/>
      <c r="AE39" s="16"/>
      <c r="AF39" s="35"/>
      <c r="AG39" s="46" t="e">
        <f>IF(#REF!="","",IF(#REF!&lt;7,"0",IF(#REF!&gt;22,0,IF(#REF!&lt;7,7,#REF!))))</f>
        <v>#REF!</v>
      </c>
      <c r="AH39" s="62" t="s">
        <v>17</v>
      </c>
      <c r="AI39" s="47" t="e">
        <f>IF(AG39="","",IF(#REF!&gt;21,0,IF(#REF!&lt;7,0,#REF!)))</f>
        <v>#REF!</v>
      </c>
      <c r="AJ39" s="62" t="s">
        <v>18</v>
      </c>
      <c r="AK39" s="48" t="e">
        <f>IF(AG39="","",IF(#REF!&gt;22,"",IF(#REF!&gt;22,22,IF(#REF!&lt;7,0,#REF!))))</f>
        <v>#REF!</v>
      </c>
      <c r="AL39" s="62" t="s">
        <v>17</v>
      </c>
      <c r="AM39" s="47" t="e">
        <f>IF(AG39="","",IF(#REF!&gt;21,0,IF(#REF!&lt;7,0,#REF!)))</f>
        <v>#REF!</v>
      </c>
      <c r="AN39" s="46" t="str">
        <f t="shared" si="11"/>
        <v/>
      </c>
      <c r="AO39" s="62" t="s">
        <v>19</v>
      </c>
      <c r="AP39" s="47" t="str">
        <f t="shared" si="12"/>
        <v/>
      </c>
      <c r="AQ39" s="33" t="s">
        <v>20</v>
      </c>
      <c r="AR39" s="49" t="e">
        <f>IF(AN39="",#REF!,IFERROR(IF(#REF!-AP39&lt;0,#REF!-AN39-1,#REF!-AN39),""))</f>
        <v>#REF!</v>
      </c>
      <c r="AS39" s="62" t="s">
        <v>19</v>
      </c>
      <c r="AT39" s="47" t="e">
        <f>IF(AP39="",#REF!,IFERROR(IF(#REF!-AP39&lt;0,#REF!-AP39+60,#REF!-AP39),""))</f>
        <v>#REF!</v>
      </c>
      <c r="AU39" s="36" t="s">
        <v>20</v>
      </c>
      <c r="AV39" s="10"/>
      <c r="AW39" s="29">
        <v>31</v>
      </c>
      <c r="AX39" s="30">
        <v>28</v>
      </c>
      <c r="AY39" s="30">
        <v>17</v>
      </c>
      <c r="AZ39" s="10"/>
      <c r="BA39" s="10"/>
    </row>
    <row r="40" spans="1:56" s="13" customFormat="1" ht="21" customHeight="1" x14ac:dyDescent="0.4">
      <c r="A40" s="58"/>
      <c r="P40" s="16"/>
      <c r="T40" s="16"/>
      <c r="X40" s="16"/>
      <c r="AD40" s="16"/>
      <c r="AE40" s="16"/>
      <c r="AF40" s="35"/>
      <c r="AG40" s="46" t="e">
        <f>IF(#REF!="","",IF(#REF!&lt;7,"0",IF(#REF!&gt;22,0,IF(#REF!&lt;7,7,#REF!))))</f>
        <v>#REF!</v>
      </c>
      <c r="AH40" s="62" t="s">
        <v>17</v>
      </c>
      <c r="AI40" s="47" t="e">
        <f>IF(AG40="","",IF(#REF!&gt;21,0,IF(#REF!&lt;7,0,#REF!)))</f>
        <v>#REF!</v>
      </c>
      <c r="AJ40" s="62" t="s">
        <v>18</v>
      </c>
      <c r="AK40" s="48" t="e">
        <f>IF(AG40="","",IF(#REF!&gt;22,"",IF(#REF!&gt;22,22,IF(#REF!&lt;7,0,#REF!))))</f>
        <v>#REF!</v>
      </c>
      <c r="AL40" s="62" t="s">
        <v>17</v>
      </c>
      <c r="AM40" s="47" t="e">
        <f>IF(AG40="","",IF(#REF!&gt;21,0,IF(#REF!&lt;7,0,#REF!)))</f>
        <v>#REF!</v>
      </c>
      <c r="AN40" s="46" t="str">
        <f t="shared" si="11"/>
        <v/>
      </c>
      <c r="AO40" s="62" t="s">
        <v>19</v>
      </c>
      <c r="AP40" s="47" t="str">
        <f t="shared" si="12"/>
        <v/>
      </c>
      <c r="AQ40" s="33" t="s">
        <v>20</v>
      </c>
      <c r="AR40" s="49" t="e">
        <f>IF(AN40="",#REF!,IFERROR(IF(#REF!-AP40&lt;0,#REF!-AN40-1,#REF!-AN40),""))</f>
        <v>#REF!</v>
      </c>
      <c r="AS40" s="62" t="s">
        <v>19</v>
      </c>
      <c r="AT40" s="47" t="e">
        <f>IF(AP40="",#REF!,IFERROR(IF(#REF!-AP40&lt;0,#REF!-AP40+60,#REF!-AP40),""))</f>
        <v>#REF!</v>
      </c>
      <c r="AU40" s="36" t="s">
        <v>20</v>
      </c>
      <c r="AV40" s="10"/>
      <c r="AW40" s="10"/>
      <c r="AX40" s="30">
        <v>29</v>
      </c>
      <c r="AY40" s="30">
        <v>18</v>
      </c>
      <c r="AZ40" s="10"/>
      <c r="BA40" s="10"/>
    </row>
    <row r="41" spans="1:56" s="13" customFormat="1" ht="8.25" customHeight="1" x14ac:dyDescent="0.4">
      <c r="A41" s="58"/>
      <c r="P41" s="16"/>
      <c r="T41" s="16"/>
      <c r="X41" s="16"/>
      <c r="AD41" s="16"/>
      <c r="AE41" s="16"/>
      <c r="AF41" s="16"/>
      <c r="AG41" s="35"/>
      <c r="AH41" s="16"/>
      <c r="AI41" s="35"/>
      <c r="AJ41" s="16"/>
      <c r="AK41" s="35"/>
      <c r="AL41" s="16"/>
      <c r="AM41" s="35"/>
      <c r="AN41" s="35"/>
      <c r="AO41" s="16"/>
      <c r="AP41" s="35"/>
      <c r="AQ41" s="16"/>
      <c r="AR41" s="35"/>
      <c r="AS41" s="16"/>
      <c r="AT41" s="35"/>
      <c r="AV41" s="10"/>
      <c r="AW41" s="10"/>
      <c r="AX41" s="30">
        <v>31</v>
      </c>
      <c r="AY41" s="30">
        <v>19</v>
      </c>
      <c r="AZ41" s="10"/>
      <c r="BA41" s="10"/>
    </row>
    <row r="42" spans="1:56" s="13" customFormat="1" ht="24" customHeight="1" x14ac:dyDescent="0.4">
      <c r="A42" s="58"/>
      <c r="P42" s="16"/>
      <c r="T42" s="16"/>
      <c r="X42" s="16"/>
      <c r="AD42" s="16"/>
      <c r="AE42" s="16"/>
      <c r="AF42" s="35"/>
      <c r="AG42" s="50">
        <f>SUM(O10:O24)/24/60</f>
        <v>2.4305555555555556E-2</v>
      </c>
      <c r="AH42" s="38">
        <f>HOUR(AG42)</f>
        <v>0</v>
      </c>
      <c r="AI42" s="38">
        <f>MINUTE(AG42)</f>
        <v>35</v>
      </c>
      <c r="AJ42" s="50">
        <f>SUM(AP10:AP40)/24/60</f>
        <v>0</v>
      </c>
      <c r="AK42" s="38">
        <f>HOUR(AJ42)</f>
        <v>0</v>
      </c>
      <c r="AL42" s="38">
        <f>MINUTE(AJ42)</f>
        <v>0</v>
      </c>
      <c r="AM42" s="35"/>
      <c r="AN42" s="46">
        <f>SUM(AN10:AN40)+AK42</f>
        <v>15</v>
      </c>
      <c r="AO42" s="62" t="s">
        <v>19</v>
      </c>
      <c r="AP42" s="47">
        <f>AL42</f>
        <v>0</v>
      </c>
      <c r="AQ42" s="33" t="s">
        <v>20</v>
      </c>
      <c r="AR42" s="49">
        <f>IF(AN42="",M26,IFERROR(IF(O26-AP42&lt;0,M26-AN42-1,M26-AN42),""))</f>
        <v>4</v>
      </c>
      <c r="AS42" s="62" t="s">
        <v>19</v>
      </c>
      <c r="AT42" s="47">
        <f>IF(AP42="",O26,IFERROR(IF(O26-AP42&lt;0,O26-AP42+60,O26-AP42),""))</f>
        <v>35</v>
      </c>
      <c r="AU42" s="36" t="s">
        <v>20</v>
      </c>
      <c r="AV42" s="10"/>
      <c r="AW42" s="10"/>
      <c r="AX42" s="30">
        <v>32</v>
      </c>
      <c r="AY42" s="30">
        <v>20</v>
      </c>
      <c r="AZ42" s="39" t="s">
        <v>33</v>
      </c>
      <c r="BA42" s="38" t="s">
        <v>34</v>
      </c>
      <c r="BB42" s="40" t="s">
        <v>35</v>
      </c>
      <c r="BC42" s="40" t="s">
        <v>36</v>
      </c>
      <c r="BD42" s="40" t="s">
        <v>37</v>
      </c>
    </row>
    <row r="43" spans="1:56" s="13" customFormat="1" ht="24" customHeight="1" x14ac:dyDescent="0.4">
      <c r="A43" s="58"/>
      <c r="P43" s="16"/>
      <c r="T43" s="16"/>
      <c r="X43" s="16"/>
      <c r="AD43" s="16"/>
      <c r="AE43" s="16"/>
      <c r="AF43" s="60"/>
      <c r="AG43" s="35"/>
      <c r="AH43" s="60"/>
      <c r="AI43" s="35"/>
      <c r="AJ43" s="60"/>
      <c r="AK43" s="35"/>
      <c r="AL43" s="60"/>
      <c r="AM43" s="35"/>
      <c r="AN43" s="35"/>
      <c r="AO43" s="60"/>
      <c r="AP43" s="35"/>
      <c r="AQ43" s="60"/>
      <c r="AR43" s="35"/>
      <c r="AS43" s="60"/>
      <c r="AT43" s="35"/>
      <c r="AV43" s="10"/>
      <c r="AW43" s="10"/>
      <c r="AX43" s="30">
        <v>33</v>
      </c>
      <c r="AY43" s="30">
        <v>21</v>
      </c>
      <c r="AZ43" s="51">
        <f>R27</f>
        <v>15</v>
      </c>
      <c r="BA43" s="52">
        <f>Z27</f>
        <v>4</v>
      </c>
      <c r="BB43" s="53">
        <f>K28</f>
        <v>0</v>
      </c>
      <c r="BC43" s="53">
        <f>Z28</f>
        <v>0</v>
      </c>
      <c r="BD43" s="53">
        <f>Z28</f>
        <v>0</v>
      </c>
    </row>
    <row r="44" spans="1:56" s="13" customFormat="1" ht="24" customHeight="1" x14ac:dyDescent="0.4">
      <c r="A44" s="58"/>
      <c r="P44" s="16"/>
      <c r="T44" s="16"/>
      <c r="X44" s="16"/>
      <c r="AD44" s="16"/>
      <c r="AE44" s="16"/>
      <c r="AF44" s="28"/>
      <c r="AG44" s="35"/>
      <c r="AH44" s="28"/>
      <c r="AI44" s="35"/>
      <c r="AJ44" s="28"/>
      <c r="AK44" s="35"/>
      <c r="AL44" s="28"/>
      <c r="AM44" s="35"/>
      <c r="AN44" s="35">
        <f>IF((AP42+AT42)&gt;=60,IF(AT42&gt;=30,"0","1"),0)</f>
        <v>0</v>
      </c>
      <c r="AO44" s="28"/>
      <c r="AP44" s="35"/>
      <c r="AQ44" s="28"/>
      <c r="AR44" s="35">
        <f>IF((AP42+AT42)&gt;=60,IF(AT42&gt;=30,"1","0"),0)</f>
        <v>0</v>
      </c>
      <c r="AS44" s="28"/>
      <c r="AT44" s="35"/>
      <c r="AV44" s="10"/>
      <c r="AW44" s="10"/>
      <c r="AX44" s="30">
        <v>34</v>
      </c>
      <c r="AY44" s="30">
        <v>22</v>
      </c>
      <c r="AZ44" s="10"/>
      <c r="BA44" s="10"/>
    </row>
    <row r="45" spans="1:56" s="13" customFormat="1" ht="36" customHeight="1" x14ac:dyDescent="0.4">
      <c r="A45" s="58"/>
      <c r="P45" s="16"/>
      <c r="T45" s="16"/>
      <c r="X45" s="16"/>
      <c r="AD45" s="16"/>
      <c r="AE45" s="16"/>
      <c r="AF45" s="43"/>
      <c r="AG45" s="35"/>
      <c r="AH45" s="43"/>
      <c r="AI45" s="35"/>
      <c r="AJ45" s="43"/>
      <c r="AK45" s="35"/>
      <c r="AL45" s="43"/>
      <c r="AM45" s="35"/>
      <c r="AN45" s="35"/>
      <c r="AO45" s="43"/>
      <c r="AP45" s="35"/>
      <c r="AQ45" s="43"/>
      <c r="AR45" s="35"/>
      <c r="AS45" s="43"/>
      <c r="AT45" s="35"/>
      <c r="AV45" s="10"/>
      <c r="AW45" s="10"/>
      <c r="AX45" s="30">
        <v>35</v>
      </c>
      <c r="AY45" s="30">
        <v>23</v>
      </c>
      <c r="AZ45" s="10"/>
      <c r="BA45" s="10"/>
    </row>
    <row r="46" spans="1:56" s="13" customFormat="1" ht="28.5" customHeight="1" x14ac:dyDescent="0.4">
      <c r="A46" s="58"/>
      <c r="P46" s="16"/>
      <c r="T46" s="16"/>
      <c r="X46" s="16"/>
      <c r="AD46" s="16"/>
      <c r="AE46" s="16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V46" s="10"/>
      <c r="AW46" s="10"/>
      <c r="AX46" s="30">
        <v>36</v>
      </c>
      <c r="AY46" s="30">
        <v>24</v>
      </c>
      <c r="AZ46" s="10"/>
      <c r="BA46" s="10"/>
    </row>
    <row r="47" spans="1:56" s="13" customFormat="1" x14ac:dyDescent="0.4">
      <c r="A47" s="58"/>
      <c r="P47" s="16"/>
      <c r="T47" s="16"/>
      <c r="X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V47" s="10"/>
      <c r="AW47" s="10"/>
      <c r="AX47" s="30">
        <v>37</v>
      </c>
      <c r="AY47" s="10"/>
      <c r="AZ47" s="10"/>
      <c r="BA47" s="10"/>
    </row>
    <row r="48" spans="1:56" s="13" customFormat="1" ht="23.1" customHeight="1" x14ac:dyDescent="0.4">
      <c r="A48" s="58"/>
      <c r="P48" s="16"/>
      <c r="T48" s="16"/>
      <c r="X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V48" s="10"/>
      <c r="AW48" s="10"/>
      <c r="AX48" s="30">
        <v>38</v>
      </c>
      <c r="AY48" s="10"/>
      <c r="AZ48" s="10"/>
      <c r="BA48" s="10"/>
    </row>
    <row r="49" spans="1:53" s="13" customFormat="1" x14ac:dyDescent="0.4">
      <c r="A49" s="58"/>
      <c r="P49" s="16"/>
      <c r="T49" s="16"/>
      <c r="X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V49" s="10"/>
      <c r="AW49" s="10"/>
      <c r="AX49" s="30">
        <v>39</v>
      </c>
      <c r="AY49" s="10"/>
      <c r="AZ49" s="10"/>
      <c r="BA49" s="10"/>
    </row>
    <row r="50" spans="1:53" s="13" customFormat="1" x14ac:dyDescent="0.4">
      <c r="A50" s="58"/>
      <c r="P50" s="16"/>
      <c r="T50" s="16"/>
      <c r="X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V50" s="10"/>
      <c r="AW50" s="10"/>
      <c r="AX50" s="30">
        <v>40</v>
      </c>
      <c r="AY50" s="10"/>
      <c r="AZ50" s="10"/>
      <c r="BA50" s="10"/>
    </row>
    <row r="51" spans="1:53" s="13" customFormat="1" x14ac:dyDescent="0.4">
      <c r="A51" s="58"/>
      <c r="P51" s="16"/>
      <c r="T51" s="16"/>
      <c r="X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V51" s="10"/>
      <c r="AW51" s="10"/>
      <c r="AX51" s="30">
        <v>41</v>
      </c>
      <c r="AY51" s="10"/>
      <c r="AZ51" s="10"/>
      <c r="BA51" s="10"/>
    </row>
    <row r="52" spans="1:53" s="13" customFormat="1" x14ac:dyDescent="0.4">
      <c r="A52" s="58"/>
      <c r="P52" s="16"/>
      <c r="T52" s="16"/>
      <c r="X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V52" s="10"/>
      <c r="AW52" s="10"/>
      <c r="AX52" s="30">
        <v>42</v>
      </c>
      <c r="AY52" s="10"/>
      <c r="AZ52" s="10"/>
      <c r="BA52" s="10"/>
    </row>
    <row r="53" spans="1:53" s="13" customFormat="1" x14ac:dyDescent="0.4">
      <c r="A53" s="58"/>
      <c r="P53" s="16"/>
      <c r="T53" s="16"/>
      <c r="X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V53" s="10"/>
      <c r="AW53" s="10"/>
      <c r="AX53" s="30">
        <v>43</v>
      </c>
      <c r="AY53" s="10"/>
      <c r="AZ53" s="10"/>
      <c r="BA53" s="10"/>
    </row>
    <row r="54" spans="1:53" s="13" customFormat="1" x14ac:dyDescent="0.4">
      <c r="A54" s="58"/>
      <c r="P54" s="16"/>
      <c r="T54" s="16"/>
      <c r="X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V54" s="10"/>
      <c r="AW54" s="10"/>
      <c r="AX54" s="30">
        <v>44</v>
      </c>
      <c r="AY54" s="10"/>
      <c r="AZ54" s="10"/>
      <c r="BA54" s="10"/>
    </row>
    <row r="55" spans="1:53" s="13" customFormat="1" x14ac:dyDescent="0.4">
      <c r="A55" s="58"/>
      <c r="P55" s="16"/>
      <c r="T55" s="16"/>
      <c r="X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V55" s="10"/>
      <c r="AW55" s="10"/>
      <c r="AX55" s="30">
        <v>46</v>
      </c>
      <c r="AY55" s="10"/>
      <c r="AZ55" s="10"/>
      <c r="BA55" s="10"/>
    </row>
    <row r="56" spans="1:53" s="13" customFormat="1" x14ac:dyDescent="0.4">
      <c r="A56" s="58"/>
      <c r="P56" s="16"/>
      <c r="T56" s="16"/>
      <c r="X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V56" s="10"/>
      <c r="AW56" s="10"/>
      <c r="AX56" s="30">
        <v>47</v>
      </c>
      <c r="AY56" s="10"/>
      <c r="AZ56" s="10"/>
      <c r="BA56" s="10"/>
    </row>
    <row r="57" spans="1:53" s="13" customFormat="1" x14ac:dyDescent="0.4">
      <c r="A57" s="58"/>
      <c r="P57" s="16"/>
      <c r="T57" s="16"/>
      <c r="X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V57" s="10"/>
      <c r="AW57" s="10"/>
      <c r="AX57" s="30">
        <v>48</v>
      </c>
      <c r="AY57" s="10"/>
      <c r="AZ57" s="10"/>
      <c r="BA57" s="10"/>
    </row>
    <row r="58" spans="1:53" s="13" customFormat="1" x14ac:dyDescent="0.4">
      <c r="A58" s="58"/>
      <c r="P58" s="16"/>
      <c r="T58" s="16"/>
      <c r="X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V58" s="10"/>
      <c r="AW58" s="10"/>
      <c r="AX58" s="30">
        <v>49</v>
      </c>
      <c r="AY58" s="10"/>
      <c r="AZ58" s="10"/>
      <c r="BA58" s="10"/>
    </row>
    <row r="59" spans="1:53" s="13" customFormat="1" x14ac:dyDescent="0.4">
      <c r="A59" s="58"/>
      <c r="P59" s="16"/>
      <c r="T59" s="16"/>
      <c r="X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V59" s="10"/>
      <c r="AW59" s="10"/>
      <c r="AX59" s="30">
        <v>50</v>
      </c>
      <c r="AY59" s="10"/>
      <c r="AZ59" s="10"/>
      <c r="BA59" s="10"/>
    </row>
    <row r="60" spans="1:53" s="13" customFormat="1" x14ac:dyDescent="0.4">
      <c r="A60" s="58"/>
      <c r="P60" s="16"/>
      <c r="T60" s="16"/>
      <c r="X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V60" s="10"/>
      <c r="AW60" s="10"/>
      <c r="AX60" s="30">
        <v>51</v>
      </c>
      <c r="AY60" s="10"/>
      <c r="AZ60" s="10"/>
      <c r="BA60" s="10"/>
    </row>
    <row r="61" spans="1:53" s="13" customFormat="1" x14ac:dyDescent="0.4">
      <c r="A61" s="58"/>
      <c r="P61" s="16"/>
      <c r="T61" s="16"/>
      <c r="X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V61" s="10"/>
      <c r="AW61" s="10"/>
      <c r="AX61" s="30">
        <v>52</v>
      </c>
      <c r="AY61" s="10"/>
      <c r="AZ61" s="10"/>
      <c r="BA61" s="10"/>
    </row>
    <row r="62" spans="1:53" s="13" customFormat="1" x14ac:dyDescent="0.4">
      <c r="A62" s="58"/>
      <c r="P62" s="16"/>
      <c r="T62" s="16"/>
      <c r="X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V62" s="10"/>
      <c r="AW62" s="10"/>
      <c r="AX62" s="30">
        <v>53</v>
      </c>
      <c r="AY62" s="10"/>
      <c r="AZ62" s="10"/>
      <c r="BA62" s="10"/>
    </row>
    <row r="63" spans="1:53" s="13" customFormat="1" x14ac:dyDescent="0.4">
      <c r="A63" s="58"/>
      <c r="P63" s="16"/>
      <c r="T63" s="16"/>
      <c r="X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V63" s="10"/>
      <c r="AW63" s="10"/>
      <c r="AX63" s="30">
        <v>54</v>
      </c>
      <c r="AY63" s="10"/>
      <c r="AZ63" s="10"/>
      <c r="BA63" s="10"/>
    </row>
    <row r="64" spans="1:53" s="13" customFormat="1" x14ac:dyDescent="0.4">
      <c r="A64" s="58"/>
      <c r="P64" s="16"/>
      <c r="T64" s="16"/>
      <c r="X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V64" s="10"/>
      <c r="AW64" s="10"/>
      <c r="AX64" s="30">
        <v>55</v>
      </c>
      <c r="AY64" s="10"/>
      <c r="AZ64" s="10"/>
      <c r="BA64" s="10"/>
    </row>
    <row r="65" spans="1:53" s="13" customFormat="1" x14ac:dyDescent="0.4">
      <c r="A65" s="58"/>
      <c r="P65" s="16"/>
      <c r="T65" s="16"/>
      <c r="X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V65" s="10"/>
      <c r="AW65" s="10"/>
      <c r="AX65" s="30">
        <v>56</v>
      </c>
      <c r="AY65" s="10"/>
      <c r="AZ65" s="10"/>
      <c r="BA65" s="10"/>
    </row>
    <row r="66" spans="1:53" s="13" customFormat="1" x14ac:dyDescent="0.4">
      <c r="A66" s="58"/>
      <c r="P66" s="16"/>
      <c r="T66" s="16"/>
      <c r="X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V66" s="10"/>
      <c r="AW66" s="10"/>
      <c r="AX66" s="30">
        <v>57</v>
      </c>
      <c r="AY66" s="10"/>
      <c r="AZ66" s="10"/>
      <c r="BA66" s="10"/>
    </row>
    <row r="67" spans="1:53" s="13" customFormat="1" x14ac:dyDescent="0.4">
      <c r="A67" s="58"/>
      <c r="P67" s="16"/>
      <c r="T67" s="16"/>
      <c r="X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V67" s="10"/>
      <c r="AW67" s="10"/>
      <c r="AX67" s="30">
        <v>58</v>
      </c>
      <c r="AY67" s="10"/>
      <c r="AZ67" s="10"/>
      <c r="BA67" s="10"/>
    </row>
    <row r="68" spans="1:53" s="13" customFormat="1" x14ac:dyDescent="0.4">
      <c r="A68" s="58"/>
      <c r="P68" s="16"/>
      <c r="T68" s="16"/>
      <c r="X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V68" s="10"/>
      <c r="AW68" s="10"/>
      <c r="AX68" s="30">
        <v>59</v>
      </c>
      <c r="AY68" s="10"/>
      <c r="AZ68" s="10"/>
      <c r="BA68" s="10"/>
    </row>
    <row r="69" spans="1:53" s="13" customFormat="1" x14ac:dyDescent="0.4">
      <c r="A69" s="58"/>
      <c r="P69" s="16"/>
      <c r="T69" s="16"/>
      <c r="X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V69" s="10"/>
      <c r="AW69" s="10"/>
      <c r="AX69" s="10"/>
      <c r="AY69" s="10"/>
      <c r="AZ69" s="10"/>
      <c r="BA69" s="10"/>
    </row>
    <row r="70" spans="1:53" s="13" customFormat="1" x14ac:dyDescent="0.4">
      <c r="A70" s="58"/>
      <c r="P70" s="16"/>
      <c r="T70" s="16"/>
      <c r="X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V70" s="10"/>
      <c r="AW70" s="10"/>
      <c r="AX70" s="10"/>
      <c r="AY70" s="10"/>
      <c r="AZ70" s="10"/>
      <c r="BA70" s="10"/>
    </row>
    <row r="71" spans="1:53" s="13" customFormat="1" x14ac:dyDescent="0.4">
      <c r="A71" s="58"/>
      <c r="D71" s="44"/>
      <c r="E71" s="44"/>
      <c r="F71" s="44"/>
      <c r="H71" s="44"/>
      <c r="J71" s="44"/>
      <c r="L71" s="44"/>
      <c r="M71" s="44"/>
      <c r="O71" s="44"/>
      <c r="P71" s="16"/>
      <c r="Q71" s="44"/>
      <c r="S71" s="44"/>
      <c r="T71" s="16"/>
      <c r="U71" s="44"/>
      <c r="W71" s="44"/>
      <c r="X71" s="16"/>
      <c r="Y71" s="44"/>
      <c r="AA71" s="44"/>
      <c r="AC71" s="44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V71" s="10"/>
      <c r="AW71" s="10"/>
      <c r="AX71" s="10"/>
      <c r="AY71" s="10"/>
      <c r="AZ71" s="10"/>
      <c r="BA71" s="10"/>
    </row>
    <row r="72" spans="1:53" s="13" customFormat="1" x14ac:dyDescent="0.4">
      <c r="A72" s="56"/>
      <c r="B72" s="10"/>
      <c r="C72" s="10"/>
      <c r="D72" s="10"/>
      <c r="E72" s="10"/>
      <c r="F72" s="10"/>
      <c r="G72" s="16"/>
      <c r="H72" s="10"/>
      <c r="I72" s="16"/>
      <c r="J72" s="10"/>
      <c r="K72" s="16"/>
      <c r="L72" s="10"/>
      <c r="M72" s="10"/>
      <c r="N72" s="16"/>
      <c r="O72" s="10"/>
      <c r="P72" s="16"/>
      <c r="Q72" s="10"/>
      <c r="R72" s="16"/>
      <c r="S72" s="10"/>
      <c r="T72" s="16"/>
      <c r="U72" s="10"/>
      <c r="V72" s="16"/>
      <c r="W72" s="10"/>
      <c r="X72" s="16"/>
      <c r="Y72" s="10"/>
      <c r="Z72" s="16"/>
      <c r="AA72" s="10"/>
      <c r="AB72" s="16"/>
      <c r="AC72" s="10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V72" s="10"/>
      <c r="AW72" s="10"/>
      <c r="AX72" s="10"/>
      <c r="AY72" s="10"/>
      <c r="AZ72" s="10"/>
      <c r="BA72" s="10"/>
    </row>
    <row r="73" spans="1:53" s="13" customFormat="1" x14ac:dyDescent="0.4">
      <c r="A73" s="56"/>
      <c r="B73" s="10"/>
      <c r="C73" s="10"/>
      <c r="D73" s="10"/>
      <c r="E73" s="10"/>
      <c r="F73" s="10"/>
      <c r="G73" s="16"/>
      <c r="H73" s="10"/>
      <c r="I73" s="16"/>
      <c r="J73" s="10"/>
      <c r="K73" s="16"/>
      <c r="L73" s="10"/>
      <c r="M73" s="10"/>
      <c r="N73" s="16"/>
      <c r="O73" s="10"/>
      <c r="P73" s="16"/>
      <c r="Q73" s="10"/>
      <c r="R73" s="16"/>
      <c r="S73" s="10"/>
      <c r="T73" s="16"/>
      <c r="U73" s="10"/>
      <c r="V73" s="16"/>
      <c r="W73" s="10"/>
      <c r="X73" s="16"/>
      <c r="Y73" s="10"/>
      <c r="Z73" s="16"/>
      <c r="AA73" s="10"/>
      <c r="AB73" s="16"/>
      <c r="AC73" s="10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V73" s="10"/>
      <c r="AW73" s="10"/>
      <c r="AX73" s="10"/>
      <c r="AY73" s="10"/>
      <c r="AZ73" s="10"/>
      <c r="BA73" s="10"/>
    </row>
    <row r="74" spans="1:53" s="13" customFormat="1" x14ac:dyDescent="0.4">
      <c r="A74" s="56"/>
      <c r="B74" s="10"/>
      <c r="C74" s="10"/>
      <c r="D74" s="10"/>
      <c r="E74" s="10"/>
      <c r="F74" s="10"/>
      <c r="G74" s="16"/>
      <c r="H74" s="10"/>
      <c r="I74" s="16"/>
      <c r="J74" s="10"/>
      <c r="K74" s="16"/>
      <c r="L74" s="10"/>
      <c r="M74" s="10"/>
      <c r="N74" s="16"/>
      <c r="O74" s="10"/>
      <c r="P74" s="16"/>
      <c r="Q74" s="10"/>
      <c r="R74" s="16"/>
      <c r="S74" s="10"/>
      <c r="T74" s="16"/>
      <c r="U74" s="10"/>
      <c r="V74" s="16"/>
      <c r="W74" s="10"/>
      <c r="X74" s="16"/>
      <c r="Y74" s="10"/>
      <c r="Z74" s="16"/>
      <c r="AA74" s="10"/>
      <c r="AB74" s="16"/>
      <c r="AC74" s="10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V74" s="10"/>
      <c r="AW74" s="10"/>
      <c r="AX74" s="10"/>
      <c r="AY74" s="10"/>
      <c r="AZ74" s="10"/>
      <c r="BA74" s="10"/>
    </row>
    <row r="75" spans="1:53" s="13" customFormat="1" x14ac:dyDescent="0.4">
      <c r="A75" s="56"/>
      <c r="B75" s="10"/>
      <c r="C75" s="10"/>
      <c r="D75" s="10"/>
      <c r="E75" s="10"/>
      <c r="F75" s="10"/>
      <c r="G75" s="16"/>
      <c r="H75" s="10"/>
      <c r="I75" s="16"/>
      <c r="J75" s="10"/>
      <c r="K75" s="16"/>
      <c r="L75" s="10"/>
      <c r="M75" s="10"/>
      <c r="N75" s="16"/>
      <c r="O75" s="10"/>
      <c r="P75" s="16"/>
      <c r="Q75" s="10"/>
      <c r="R75" s="16"/>
      <c r="S75" s="10"/>
      <c r="T75" s="16"/>
      <c r="U75" s="10"/>
      <c r="V75" s="16"/>
      <c r="W75" s="10"/>
      <c r="X75" s="16"/>
      <c r="Y75" s="10"/>
      <c r="Z75" s="16"/>
      <c r="AA75" s="10"/>
      <c r="AB75" s="16"/>
      <c r="AC75" s="10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V75" s="10"/>
      <c r="AW75" s="10"/>
      <c r="AX75" s="10"/>
      <c r="AY75" s="10"/>
      <c r="AZ75" s="10"/>
      <c r="BA75" s="10"/>
    </row>
    <row r="76" spans="1:53" s="13" customFormat="1" x14ac:dyDescent="0.4">
      <c r="A76" s="56"/>
      <c r="B76" s="10"/>
      <c r="C76" s="10"/>
      <c r="D76" s="10"/>
      <c r="E76" s="10"/>
      <c r="F76" s="10"/>
      <c r="G76" s="16"/>
      <c r="H76" s="10"/>
      <c r="I76" s="16"/>
      <c r="J76" s="10"/>
      <c r="K76" s="16"/>
      <c r="L76" s="10"/>
      <c r="M76" s="10"/>
      <c r="N76" s="16"/>
      <c r="O76" s="10"/>
      <c r="P76" s="16"/>
      <c r="Q76" s="10"/>
      <c r="R76" s="16"/>
      <c r="S76" s="10"/>
      <c r="T76" s="16"/>
      <c r="U76" s="10"/>
      <c r="V76" s="16"/>
      <c r="W76" s="10"/>
      <c r="X76" s="16"/>
      <c r="Y76" s="10"/>
      <c r="Z76" s="16"/>
      <c r="AA76" s="10"/>
      <c r="AB76" s="16"/>
      <c r="AC76" s="10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V76" s="10"/>
      <c r="AW76" s="10"/>
      <c r="AX76" s="10"/>
      <c r="AY76" s="10"/>
      <c r="AZ76" s="10"/>
      <c r="BA76" s="10"/>
    </row>
    <row r="77" spans="1:53" s="13" customFormat="1" x14ac:dyDescent="0.4">
      <c r="A77" s="56"/>
      <c r="B77" s="10"/>
      <c r="C77" s="10"/>
      <c r="D77" s="10"/>
      <c r="E77" s="10"/>
      <c r="F77" s="10"/>
      <c r="G77" s="16"/>
      <c r="H77" s="10"/>
      <c r="I77" s="16"/>
      <c r="J77" s="10"/>
      <c r="K77" s="16"/>
      <c r="L77" s="10"/>
      <c r="M77" s="10"/>
      <c r="N77" s="16"/>
      <c r="O77" s="10"/>
      <c r="P77" s="16"/>
      <c r="Q77" s="10"/>
      <c r="R77" s="16"/>
      <c r="S77" s="10"/>
      <c r="T77" s="16"/>
      <c r="U77" s="10"/>
      <c r="V77" s="16"/>
      <c r="W77" s="10"/>
      <c r="X77" s="16"/>
      <c r="Y77" s="10"/>
      <c r="Z77" s="16"/>
      <c r="AA77" s="10"/>
      <c r="AB77" s="16"/>
      <c r="AC77" s="10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V77" s="10"/>
      <c r="AW77" s="10"/>
      <c r="AX77" s="10"/>
      <c r="AY77" s="10"/>
      <c r="AZ77" s="10"/>
      <c r="BA77" s="10"/>
    </row>
    <row r="78" spans="1:53" s="13" customFormat="1" x14ac:dyDescent="0.4">
      <c r="A78" s="56"/>
      <c r="B78" s="10"/>
      <c r="C78" s="10"/>
      <c r="D78" s="10"/>
      <c r="E78" s="10"/>
      <c r="F78" s="10"/>
      <c r="G78" s="16"/>
      <c r="H78" s="10"/>
      <c r="I78" s="16"/>
      <c r="J78" s="10"/>
      <c r="K78" s="16"/>
      <c r="L78" s="10"/>
      <c r="M78" s="10"/>
      <c r="N78" s="16"/>
      <c r="O78" s="10"/>
      <c r="P78" s="16"/>
      <c r="Q78" s="10"/>
      <c r="R78" s="16"/>
      <c r="S78" s="10"/>
      <c r="T78" s="16"/>
      <c r="U78" s="10"/>
      <c r="V78" s="16"/>
      <c r="W78" s="10"/>
      <c r="X78" s="16"/>
      <c r="Y78" s="10"/>
      <c r="Z78" s="16"/>
      <c r="AA78" s="10"/>
      <c r="AB78" s="16"/>
      <c r="AC78" s="10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V78" s="10"/>
      <c r="AW78" s="10"/>
      <c r="AX78" s="10"/>
      <c r="AY78" s="10"/>
      <c r="AZ78" s="10"/>
      <c r="BA78" s="10"/>
    </row>
    <row r="79" spans="1:53" s="13" customFormat="1" x14ac:dyDescent="0.4">
      <c r="A79" s="56"/>
      <c r="B79" s="10"/>
      <c r="C79" s="10"/>
      <c r="D79" s="10"/>
      <c r="E79" s="10"/>
      <c r="F79" s="10"/>
      <c r="G79" s="16"/>
      <c r="H79" s="10"/>
      <c r="I79" s="16"/>
      <c r="J79" s="10"/>
      <c r="K79" s="16"/>
      <c r="L79" s="10"/>
      <c r="M79" s="10"/>
      <c r="N79" s="16"/>
      <c r="O79" s="10"/>
      <c r="P79" s="16"/>
      <c r="Q79" s="10"/>
      <c r="R79" s="16"/>
      <c r="S79" s="10"/>
      <c r="T79" s="16"/>
      <c r="U79" s="10"/>
      <c r="V79" s="16"/>
      <c r="W79" s="10"/>
      <c r="X79" s="16"/>
      <c r="Y79" s="10"/>
      <c r="Z79" s="16"/>
      <c r="AA79" s="10"/>
      <c r="AB79" s="16"/>
      <c r="AC79" s="10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V79" s="10"/>
      <c r="AW79" s="10"/>
      <c r="AX79" s="10"/>
      <c r="AY79" s="10"/>
      <c r="AZ79" s="10"/>
      <c r="BA79" s="10"/>
    </row>
    <row r="80" spans="1:53" s="13" customFormat="1" x14ac:dyDescent="0.4">
      <c r="A80" s="56"/>
      <c r="B80" s="10"/>
      <c r="C80" s="10"/>
      <c r="D80" s="10"/>
      <c r="E80" s="10"/>
      <c r="F80" s="10"/>
      <c r="G80" s="16"/>
      <c r="H80" s="10"/>
      <c r="I80" s="16"/>
      <c r="J80" s="10"/>
      <c r="K80" s="16"/>
      <c r="L80" s="10"/>
      <c r="M80" s="10"/>
      <c r="N80" s="16"/>
      <c r="O80" s="10"/>
      <c r="P80" s="16"/>
      <c r="Q80" s="10"/>
      <c r="R80" s="16"/>
      <c r="S80" s="10"/>
      <c r="T80" s="16"/>
      <c r="U80" s="10"/>
      <c r="V80" s="16"/>
      <c r="W80" s="10"/>
      <c r="X80" s="16"/>
      <c r="Y80" s="10"/>
      <c r="Z80" s="16"/>
      <c r="AA80" s="10"/>
      <c r="AB80" s="16"/>
      <c r="AC80" s="10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V80" s="10"/>
      <c r="AW80" s="10"/>
      <c r="AX80" s="10"/>
      <c r="AY80" s="10"/>
      <c r="AZ80" s="10"/>
      <c r="BA80" s="10"/>
    </row>
    <row r="81" spans="1:53" s="13" customFormat="1" x14ac:dyDescent="0.4">
      <c r="A81" s="56"/>
      <c r="B81" s="10"/>
      <c r="C81" s="10"/>
      <c r="D81" s="10"/>
      <c r="E81" s="10"/>
      <c r="F81" s="10"/>
      <c r="G81" s="16"/>
      <c r="H81" s="10"/>
      <c r="I81" s="16"/>
      <c r="J81" s="10"/>
      <c r="K81" s="16"/>
      <c r="L81" s="10"/>
      <c r="M81" s="10"/>
      <c r="N81" s="16"/>
      <c r="O81" s="10"/>
      <c r="P81" s="16"/>
      <c r="Q81" s="10"/>
      <c r="R81" s="16"/>
      <c r="S81" s="10"/>
      <c r="T81" s="16"/>
      <c r="U81" s="10"/>
      <c r="V81" s="16"/>
      <c r="W81" s="10"/>
      <c r="X81" s="16"/>
      <c r="Y81" s="10"/>
      <c r="Z81" s="16"/>
      <c r="AA81" s="10"/>
      <c r="AB81" s="16"/>
      <c r="AC81" s="10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V81" s="10"/>
      <c r="AW81" s="10"/>
      <c r="AX81" s="10"/>
      <c r="AY81" s="10"/>
      <c r="AZ81" s="10"/>
      <c r="BA81" s="10"/>
    </row>
    <row r="82" spans="1:53" s="13" customFormat="1" x14ac:dyDescent="0.4">
      <c r="A82" s="56"/>
      <c r="B82" s="10"/>
      <c r="C82" s="10"/>
      <c r="D82" s="10"/>
      <c r="E82" s="10"/>
      <c r="F82" s="10"/>
      <c r="G82" s="16"/>
      <c r="H82" s="10"/>
      <c r="I82" s="16"/>
      <c r="J82" s="10"/>
      <c r="K82" s="16"/>
      <c r="L82" s="10"/>
      <c r="M82" s="10"/>
      <c r="N82" s="16"/>
      <c r="O82" s="10"/>
      <c r="P82" s="16"/>
      <c r="Q82" s="10"/>
      <c r="R82" s="16"/>
      <c r="S82" s="10"/>
      <c r="T82" s="16"/>
      <c r="U82" s="10"/>
      <c r="V82" s="16"/>
      <c r="W82" s="10"/>
      <c r="X82" s="16"/>
      <c r="Y82" s="10"/>
      <c r="Z82" s="16"/>
      <c r="AA82" s="10"/>
      <c r="AB82" s="16"/>
      <c r="AC82" s="10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V82" s="10"/>
      <c r="AW82" s="10"/>
      <c r="AX82" s="10"/>
      <c r="AY82" s="10"/>
      <c r="AZ82" s="10"/>
      <c r="BA82" s="10"/>
    </row>
    <row r="83" spans="1:53" s="13" customFormat="1" x14ac:dyDescent="0.4">
      <c r="A83" s="56"/>
      <c r="B83" s="10"/>
      <c r="C83" s="10"/>
      <c r="D83" s="10"/>
      <c r="E83" s="10"/>
      <c r="F83" s="10"/>
      <c r="G83" s="16"/>
      <c r="H83" s="10"/>
      <c r="I83" s="16"/>
      <c r="J83" s="10"/>
      <c r="K83" s="16"/>
      <c r="L83" s="10"/>
      <c r="M83" s="10"/>
      <c r="N83" s="16"/>
      <c r="O83" s="10"/>
      <c r="P83" s="16"/>
      <c r="Q83" s="10"/>
      <c r="R83" s="16"/>
      <c r="S83" s="10"/>
      <c r="T83" s="16"/>
      <c r="U83" s="10"/>
      <c r="V83" s="16"/>
      <c r="W83" s="10"/>
      <c r="X83" s="16"/>
      <c r="Y83" s="10"/>
      <c r="Z83" s="16"/>
      <c r="AA83" s="10"/>
      <c r="AB83" s="16"/>
      <c r="AC83" s="10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V83" s="10"/>
      <c r="AW83" s="10"/>
      <c r="AX83" s="10"/>
      <c r="AY83" s="10"/>
      <c r="AZ83" s="10"/>
      <c r="BA83" s="10"/>
    </row>
    <row r="84" spans="1:53" s="13" customFormat="1" x14ac:dyDescent="0.4">
      <c r="A84" s="56"/>
      <c r="B84" s="10"/>
      <c r="C84" s="10"/>
      <c r="D84" s="10"/>
      <c r="E84" s="10"/>
      <c r="F84" s="10"/>
      <c r="G84" s="16"/>
      <c r="H84" s="10"/>
      <c r="I84" s="16"/>
      <c r="J84" s="10"/>
      <c r="K84" s="16"/>
      <c r="L84" s="10"/>
      <c r="M84" s="10"/>
      <c r="N84" s="16"/>
      <c r="O84" s="10"/>
      <c r="P84" s="16"/>
      <c r="Q84" s="10"/>
      <c r="R84" s="16"/>
      <c r="S84" s="10"/>
      <c r="T84" s="16"/>
      <c r="U84" s="10"/>
      <c r="V84" s="16"/>
      <c r="W84" s="10"/>
      <c r="X84" s="16"/>
      <c r="Y84" s="10"/>
      <c r="Z84" s="16"/>
      <c r="AA84" s="10"/>
      <c r="AB84" s="16"/>
      <c r="AC84" s="10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V84" s="10"/>
      <c r="AW84" s="10"/>
      <c r="AX84" s="10"/>
      <c r="AY84" s="10"/>
      <c r="AZ84" s="10"/>
      <c r="BA84" s="10"/>
    </row>
    <row r="85" spans="1:53" s="13" customFormat="1" x14ac:dyDescent="0.4">
      <c r="A85" s="56"/>
      <c r="B85" s="10"/>
      <c r="C85" s="10"/>
      <c r="D85" s="10"/>
      <c r="E85" s="10"/>
      <c r="F85" s="10"/>
      <c r="G85" s="16"/>
      <c r="H85" s="10"/>
      <c r="I85" s="16"/>
      <c r="J85" s="10"/>
      <c r="K85" s="16"/>
      <c r="L85" s="10"/>
      <c r="M85" s="10"/>
      <c r="N85" s="16"/>
      <c r="O85" s="10"/>
      <c r="P85" s="16"/>
      <c r="Q85" s="10"/>
      <c r="R85" s="16"/>
      <c r="S85" s="10"/>
      <c r="T85" s="16"/>
      <c r="U85" s="10"/>
      <c r="V85" s="16"/>
      <c r="W85" s="10"/>
      <c r="X85" s="16"/>
      <c r="Y85" s="10"/>
      <c r="Z85" s="16"/>
      <c r="AA85" s="10"/>
      <c r="AB85" s="16"/>
      <c r="AC85" s="10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V85" s="10"/>
      <c r="AW85" s="10"/>
      <c r="AX85" s="10"/>
      <c r="AY85" s="10"/>
      <c r="AZ85" s="10"/>
      <c r="BA85" s="10"/>
    </row>
    <row r="86" spans="1:53" s="13" customFormat="1" x14ac:dyDescent="0.4">
      <c r="A86" s="56"/>
      <c r="B86" s="10"/>
      <c r="C86" s="10"/>
      <c r="D86" s="10"/>
      <c r="E86" s="10"/>
      <c r="F86" s="10"/>
      <c r="G86" s="16"/>
      <c r="H86" s="10"/>
      <c r="I86" s="16"/>
      <c r="J86" s="10"/>
      <c r="K86" s="16"/>
      <c r="L86" s="10"/>
      <c r="M86" s="10"/>
      <c r="N86" s="16"/>
      <c r="O86" s="10"/>
      <c r="P86" s="16"/>
      <c r="Q86" s="10"/>
      <c r="R86" s="16"/>
      <c r="S86" s="10"/>
      <c r="T86" s="16"/>
      <c r="U86" s="10"/>
      <c r="V86" s="16"/>
      <c r="W86" s="10"/>
      <c r="X86" s="16"/>
      <c r="Y86" s="10"/>
      <c r="Z86" s="16"/>
      <c r="AA86" s="10"/>
      <c r="AB86" s="16"/>
      <c r="AC86" s="10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V86" s="10"/>
      <c r="AW86" s="10"/>
      <c r="AX86" s="10"/>
      <c r="AY86" s="10"/>
      <c r="AZ86" s="10"/>
      <c r="BA86" s="10"/>
    </row>
    <row r="87" spans="1:53" s="13" customFormat="1" x14ac:dyDescent="0.4">
      <c r="A87" s="56"/>
      <c r="B87" s="10"/>
      <c r="C87" s="10"/>
      <c r="D87" s="10"/>
      <c r="E87" s="10"/>
      <c r="F87" s="10"/>
      <c r="G87" s="16"/>
      <c r="H87" s="10"/>
      <c r="I87" s="16"/>
      <c r="J87" s="10"/>
      <c r="K87" s="16"/>
      <c r="L87" s="10"/>
      <c r="M87" s="10"/>
      <c r="N87" s="16"/>
      <c r="O87" s="10"/>
      <c r="P87" s="16"/>
      <c r="Q87" s="10"/>
      <c r="R87" s="16"/>
      <c r="S87" s="10"/>
      <c r="T87" s="16"/>
      <c r="U87" s="10"/>
      <c r="V87" s="16"/>
      <c r="W87" s="10"/>
      <c r="X87" s="16"/>
      <c r="Y87" s="10"/>
      <c r="Z87" s="16"/>
      <c r="AA87" s="10"/>
      <c r="AB87" s="16"/>
      <c r="AC87" s="10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V87" s="10"/>
      <c r="AW87" s="10"/>
      <c r="AX87" s="10"/>
      <c r="AY87" s="10"/>
      <c r="AZ87" s="10"/>
      <c r="BA87" s="10"/>
    </row>
  </sheetData>
  <sheetProtection formatCells="0" selectLockedCells="1"/>
  <mergeCells count="63">
    <mergeCell ref="B2:D2"/>
    <mergeCell ref="E2:I2"/>
    <mergeCell ref="D7:E7"/>
    <mergeCell ref="F7:Q7"/>
    <mergeCell ref="H29:J30"/>
    <mergeCell ref="K29:AD30"/>
    <mergeCell ref="H26:L26"/>
    <mergeCell ref="H27:Q27"/>
    <mergeCell ref="R27:S27"/>
    <mergeCell ref="Z27:AB27"/>
    <mergeCell ref="AC27:AD27"/>
    <mergeCell ref="H28:J28"/>
    <mergeCell ref="K28:Q28"/>
    <mergeCell ref="R28:S28"/>
    <mergeCell ref="S7:T7"/>
    <mergeCell ref="D8:AA8"/>
    <mergeCell ref="Y14:Z14"/>
    <mergeCell ref="Y17:Z17"/>
    <mergeCell ref="Y20:Z20"/>
    <mergeCell ref="F9:L9"/>
    <mergeCell ref="M9:P9"/>
    <mergeCell ref="Q9:T9"/>
    <mergeCell ref="U9:X9"/>
    <mergeCell ref="Y9:AA9"/>
    <mergeCell ref="C26:G30"/>
    <mergeCell ref="AB9:AD9"/>
    <mergeCell ref="AG9:AM9"/>
    <mergeCell ref="AN9:AQ9"/>
    <mergeCell ref="Y13:Z13"/>
    <mergeCell ref="AB13:AC13"/>
    <mergeCell ref="AB14:AC14"/>
    <mergeCell ref="Y15:Z15"/>
    <mergeCell ref="AB15:AC15"/>
    <mergeCell ref="Y16:Z16"/>
    <mergeCell ref="AB16:AC16"/>
    <mergeCell ref="AB17:AC17"/>
    <mergeCell ref="Y18:Z18"/>
    <mergeCell ref="AB18:AC18"/>
    <mergeCell ref="Y19:Z19"/>
    <mergeCell ref="B9:E9"/>
    <mergeCell ref="AR9:AU9"/>
    <mergeCell ref="Y10:Z10"/>
    <mergeCell ref="AB10:AC10"/>
    <mergeCell ref="AB11:AC11"/>
    <mergeCell ref="Y12:Z12"/>
    <mergeCell ref="AB12:AC12"/>
    <mergeCell ref="Y11:Z11"/>
    <mergeCell ref="AB19:AC19"/>
    <mergeCell ref="AB23:AC23"/>
    <mergeCell ref="Y24:Z24"/>
    <mergeCell ref="AB24:AC24"/>
    <mergeCell ref="AB20:AC20"/>
    <mergeCell ref="Y21:Z21"/>
    <mergeCell ref="AB21:AC21"/>
    <mergeCell ref="Y22:Z22"/>
    <mergeCell ref="AB22:AC22"/>
    <mergeCell ref="Y23:Z23"/>
    <mergeCell ref="T28:V28"/>
    <mergeCell ref="W28:Y28"/>
    <mergeCell ref="Z28:AD28"/>
    <mergeCell ref="Y26:Z26"/>
    <mergeCell ref="AB26:AC26"/>
    <mergeCell ref="U27:Y27"/>
  </mergeCells>
  <phoneticPr fontId="2"/>
  <dataValidations count="6">
    <dataValidation type="list" allowBlank="1" showInputMessage="1" showErrorMessage="1" sqref="D10:D24">
      <formula1>$AW$9:$AW$39</formula1>
    </dataValidation>
    <dataValidation type="list" allowBlank="1" showInputMessage="1" showErrorMessage="1" sqref="H10:H24">
      <formula1>$AX$9:$AX$68</formula1>
    </dataValidation>
    <dataValidation type="list" allowBlank="1" showInputMessage="1" showErrorMessage="1" sqref="B10:B24">
      <formula1>$AY$9:$AY$20</formula1>
    </dataValidation>
    <dataValidation type="list" allowBlank="1" showInputMessage="1" showErrorMessage="1" sqref="F10:F24">
      <formula1>$AY$22:$AY$45</formula1>
    </dataValidation>
    <dataValidation type="list" allowBlank="1" showInputMessage="1" showErrorMessage="1" sqref="J10:J24">
      <formula1>$AY$22:$AY$46</formula1>
    </dataValidation>
    <dataValidation type="list" allowBlank="1" showInputMessage="1" showErrorMessage="1" sqref="L10:L24">
      <formula1>IF(J10=24,$AX$9,$AX$9:$AX$68)</formula1>
    </dataValidation>
  </dataValidations>
  <printOptions horizontalCentered="1" verticalCentered="1"/>
  <pageMargins left="0.23622047244094491" right="0.23622047244094491" top="0" bottom="0" header="0" footer="0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87"/>
  <sheetViews>
    <sheetView showGridLines="0" view="pageBreakPreview" zoomScale="96" zoomScaleNormal="96" zoomScaleSheetLayoutView="96" workbookViewId="0">
      <selection activeCell="C26" sqref="C26:G30"/>
    </sheetView>
  </sheetViews>
  <sheetFormatPr defaultColWidth="9" defaultRowHeight="18.75" x14ac:dyDescent="0.4"/>
  <cols>
    <col min="1" max="1" width="3" style="56" customWidth="1"/>
    <col min="2" max="2" width="3.5" style="10" customWidth="1"/>
    <col min="3" max="3" width="3.25" style="10" customWidth="1"/>
    <col min="4" max="6" width="4.375" style="10" customWidth="1"/>
    <col min="7" max="7" width="1.875" style="16" customWidth="1"/>
    <col min="8" max="8" width="4.375" style="10" customWidth="1"/>
    <col min="9" max="9" width="3.125" style="16" customWidth="1"/>
    <col min="10" max="10" width="4.375" style="10" customWidth="1"/>
    <col min="11" max="11" width="1.875" style="16" customWidth="1"/>
    <col min="12" max="12" width="4.375" style="10" customWidth="1"/>
    <col min="13" max="13" width="4.125" style="10" customWidth="1"/>
    <col min="14" max="14" width="5.125" style="16" customWidth="1"/>
    <col min="15" max="15" width="4.125" style="10" customWidth="1"/>
    <col min="16" max="16" width="3.125" style="16" customWidth="1"/>
    <col min="17" max="17" width="4.125" style="10" customWidth="1"/>
    <col min="18" max="18" width="5.125" style="16" customWidth="1"/>
    <col min="19" max="19" width="4.125" style="10" customWidth="1"/>
    <col min="20" max="20" width="3.125" style="16" customWidth="1"/>
    <col min="21" max="21" width="4.125" style="10" customWidth="1"/>
    <col min="22" max="22" width="5.125" style="16" customWidth="1"/>
    <col min="23" max="23" width="4.125" style="10" customWidth="1"/>
    <col min="24" max="24" width="3.125" style="16" customWidth="1"/>
    <col min="25" max="25" width="4.5" style="10" customWidth="1"/>
    <col min="26" max="26" width="4.5" style="16" customWidth="1"/>
    <col min="27" max="27" width="2.875" style="10" customWidth="1"/>
    <col min="28" max="28" width="4.5" style="16" customWidth="1"/>
    <col min="29" max="29" width="4.5" style="10" customWidth="1"/>
    <col min="30" max="30" width="2.875" style="16" customWidth="1"/>
    <col min="31" max="31" width="4" style="16" customWidth="1"/>
    <col min="32" max="32" width="5.625" style="16" customWidth="1"/>
    <col min="33" max="43" width="4" style="16" customWidth="1"/>
    <col min="44" max="46" width="4.625" style="16" customWidth="1"/>
    <col min="47" max="47" width="4.625" style="13" customWidth="1"/>
    <col min="48" max="56" width="9" style="10" customWidth="1"/>
    <col min="57" max="16384" width="9" style="10"/>
  </cols>
  <sheetData>
    <row r="1" spans="1:53" ht="30" customHeight="1" x14ac:dyDescent="0.5">
      <c r="B1" s="9" t="s">
        <v>0</v>
      </c>
      <c r="D1" s="11"/>
      <c r="E1" s="12"/>
      <c r="F1" s="12"/>
      <c r="G1" s="68"/>
      <c r="H1" s="12"/>
      <c r="I1" s="68"/>
      <c r="J1" s="12"/>
      <c r="K1" s="68"/>
      <c r="L1" s="12"/>
      <c r="M1" s="12"/>
      <c r="N1" s="68"/>
      <c r="O1" s="12"/>
      <c r="P1" s="68"/>
      <c r="Q1" s="12"/>
      <c r="R1" s="68"/>
      <c r="S1" s="12"/>
      <c r="T1" s="68"/>
      <c r="U1" s="12"/>
      <c r="V1" s="68"/>
      <c r="W1" s="12"/>
      <c r="X1" s="68"/>
      <c r="Y1" s="12"/>
      <c r="Z1" s="68"/>
      <c r="AA1" s="12"/>
      <c r="AB1" s="68"/>
      <c r="AC1" s="12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</row>
    <row r="2" spans="1:53" ht="24" customHeight="1" x14ac:dyDescent="0.4">
      <c r="B2" s="128" t="s">
        <v>1</v>
      </c>
      <c r="C2" s="129"/>
      <c r="D2" s="130"/>
      <c r="E2" s="131"/>
      <c r="F2" s="132"/>
      <c r="G2" s="132"/>
      <c r="H2" s="132"/>
      <c r="I2" s="133"/>
      <c r="J2" s="14" t="s">
        <v>2</v>
      </c>
      <c r="K2" s="10"/>
      <c r="L2" s="15"/>
      <c r="M2" s="15"/>
      <c r="N2" s="15"/>
      <c r="P2" s="10"/>
      <c r="Q2" s="16"/>
      <c r="R2" s="10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2"/>
      <c r="AM2" s="12"/>
      <c r="AN2" s="10"/>
      <c r="AO2" s="10"/>
      <c r="AP2" s="10"/>
      <c r="AQ2" s="10"/>
      <c r="AR2" s="10"/>
      <c r="AS2" s="10"/>
      <c r="AT2" s="10"/>
      <c r="AU2" s="10"/>
    </row>
    <row r="3" spans="1:53" ht="20.100000000000001" customHeight="1" x14ac:dyDescent="0.4">
      <c r="D3" s="67"/>
      <c r="E3" s="17"/>
      <c r="F3" s="67"/>
      <c r="G3" s="15"/>
      <c r="H3" s="15"/>
      <c r="I3" s="15"/>
      <c r="J3" s="15"/>
      <c r="K3" s="15"/>
      <c r="L3" s="15"/>
      <c r="M3" s="15"/>
      <c r="N3" s="15"/>
      <c r="O3" s="15"/>
      <c r="P3" s="10"/>
      <c r="Q3" s="15"/>
      <c r="R3" s="15"/>
      <c r="S3" s="15"/>
      <c r="T3" s="10"/>
      <c r="U3" s="15"/>
      <c r="V3" s="15"/>
      <c r="W3" s="15"/>
      <c r="X3" s="10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2"/>
      <c r="AV3" s="12"/>
    </row>
    <row r="4" spans="1:53" ht="16.5" customHeight="1" x14ac:dyDescent="0.4">
      <c r="D4" s="24" t="s">
        <v>3</v>
      </c>
      <c r="E4" s="12"/>
      <c r="F4" s="12"/>
      <c r="G4" s="68"/>
      <c r="H4" s="12"/>
      <c r="I4" s="68"/>
      <c r="J4" s="12"/>
      <c r="K4" s="68"/>
      <c r="L4" s="12"/>
      <c r="M4" s="12"/>
      <c r="N4" s="68"/>
      <c r="O4" s="12"/>
      <c r="P4" s="68"/>
      <c r="Q4" s="12"/>
      <c r="R4" s="68"/>
      <c r="S4" s="12"/>
      <c r="T4" s="68"/>
      <c r="U4" s="12"/>
      <c r="V4" s="68"/>
      <c r="W4" s="12"/>
      <c r="X4" s="68"/>
      <c r="Y4" s="12"/>
      <c r="Z4" s="68"/>
      <c r="AA4" s="12"/>
      <c r="AB4" s="68"/>
      <c r="AC4" s="12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</row>
    <row r="5" spans="1:53" ht="16.5" customHeight="1" x14ac:dyDescent="0.4">
      <c r="D5" s="24" t="s">
        <v>3</v>
      </c>
      <c r="E5" s="12"/>
      <c r="F5" s="12"/>
      <c r="G5" s="68"/>
      <c r="H5" s="12"/>
      <c r="I5" s="68"/>
      <c r="J5" s="12"/>
      <c r="K5" s="68"/>
      <c r="L5" s="12"/>
      <c r="M5" s="12"/>
      <c r="N5" s="68"/>
      <c r="O5" s="68"/>
      <c r="P5" s="25"/>
      <c r="Q5" s="12"/>
      <c r="R5" s="68"/>
      <c r="S5" s="68"/>
      <c r="T5" s="25"/>
      <c r="U5" s="12"/>
      <c r="V5" s="68"/>
      <c r="W5" s="68"/>
      <c r="X5" s="25"/>
      <c r="Y5" s="68"/>
      <c r="Z5" s="12"/>
      <c r="AA5" s="68"/>
      <c r="AB5" s="12"/>
      <c r="AC5" s="68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0"/>
    </row>
    <row r="6" spans="1:53" ht="8.25" customHeight="1" x14ac:dyDescent="0.4">
      <c r="D6" s="12"/>
      <c r="E6" s="12"/>
      <c r="F6" s="12"/>
      <c r="G6" s="68"/>
      <c r="H6" s="12"/>
      <c r="I6" s="68"/>
      <c r="J6" s="12"/>
      <c r="K6" s="68"/>
      <c r="L6" s="12"/>
      <c r="M6" s="12"/>
      <c r="N6" s="68"/>
      <c r="O6" s="68"/>
      <c r="P6" s="25"/>
      <c r="Q6" s="12"/>
      <c r="R6" s="68"/>
      <c r="S6" s="68"/>
      <c r="T6" s="25"/>
      <c r="U6" s="12"/>
      <c r="V6" s="68"/>
      <c r="W6" s="68"/>
      <c r="X6" s="25"/>
      <c r="Y6" s="68"/>
      <c r="Z6" s="12"/>
      <c r="AA6" s="68"/>
      <c r="AB6" s="12"/>
      <c r="AC6" s="68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0"/>
    </row>
    <row r="7" spans="1:53" ht="44.25" customHeight="1" x14ac:dyDescent="0.4">
      <c r="D7" s="187"/>
      <c r="E7" s="187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2"/>
      <c r="S7" s="189"/>
      <c r="T7" s="189"/>
      <c r="U7" s="69"/>
      <c r="V7" s="68"/>
      <c r="W7" s="12"/>
      <c r="X7" s="68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0"/>
      <c r="AN7" s="10"/>
      <c r="AO7" s="10"/>
      <c r="AP7" s="10"/>
      <c r="AQ7" s="10"/>
      <c r="AR7" s="10"/>
      <c r="AS7" s="10"/>
      <c r="AT7" s="10"/>
      <c r="AU7" s="10"/>
    </row>
    <row r="8" spans="1:53" s="13" customFormat="1" ht="35.1" customHeight="1" x14ac:dyDescent="0.4">
      <c r="A8" s="58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2"/>
      <c r="AC8" s="68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V8" s="10"/>
      <c r="AW8" s="10"/>
      <c r="AX8" s="10"/>
      <c r="AY8" s="10"/>
      <c r="AZ8" s="10"/>
      <c r="BA8" s="10"/>
    </row>
    <row r="9" spans="1:53" s="13" customFormat="1" ht="36.75" customHeight="1" x14ac:dyDescent="0.4">
      <c r="A9" s="55" t="s">
        <v>4</v>
      </c>
      <c r="B9" s="121" t="s">
        <v>5</v>
      </c>
      <c r="C9" s="122"/>
      <c r="D9" s="122"/>
      <c r="E9" s="123"/>
      <c r="F9" s="126" t="s">
        <v>6</v>
      </c>
      <c r="G9" s="127"/>
      <c r="H9" s="127"/>
      <c r="I9" s="127"/>
      <c r="J9" s="127"/>
      <c r="K9" s="127"/>
      <c r="L9" s="127"/>
      <c r="M9" s="124" t="s">
        <v>7</v>
      </c>
      <c r="N9" s="125"/>
      <c r="O9" s="125"/>
      <c r="P9" s="125"/>
      <c r="Q9" s="121" t="s">
        <v>38</v>
      </c>
      <c r="R9" s="125"/>
      <c r="S9" s="125"/>
      <c r="T9" s="125"/>
      <c r="U9" s="121" t="s">
        <v>39</v>
      </c>
      <c r="V9" s="125"/>
      <c r="W9" s="125"/>
      <c r="X9" s="125"/>
      <c r="Y9" s="121" t="s">
        <v>10</v>
      </c>
      <c r="Z9" s="122"/>
      <c r="AA9" s="123"/>
      <c r="AB9" s="184" t="s">
        <v>11</v>
      </c>
      <c r="AC9" s="185"/>
      <c r="AD9" s="185"/>
      <c r="AE9" s="17"/>
      <c r="AF9" s="17"/>
      <c r="AG9" s="117" t="s">
        <v>12</v>
      </c>
      <c r="AH9" s="117"/>
      <c r="AI9" s="117"/>
      <c r="AJ9" s="117"/>
      <c r="AK9" s="117"/>
      <c r="AL9" s="117"/>
      <c r="AM9" s="117"/>
      <c r="AN9" s="124" t="s">
        <v>13</v>
      </c>
      <c r="AO9" s="125"/>
      <c r="AP9" s="125"/>
      <c r="AQ9" s="125"/>
      <c r="AR9" s="117" t="s">
        <v>14</v>
      </c>
      <c r="AS9" s="117"/>
      <c r="AT9" s="117"/>
      <c r="AU9" s="117"/>
      <c r="AV9" s="10"/>
      <c r="AW9" s="29">
        <v>1</v>
      </c>
      <c r="AX9" s="30">
        <v>0</v>
      </c>
      <c r="AY9" s="30">
        <v>4</v>
      </c>
      <c r="AZ9" s="10"/>
      <c r="BA9" s="10"/>
    </row>
    <row r="10" spans="1:53" s="13" customFormat="1" ht="24.95" customHeight="1" x14ac:dyDescent="0.4">
      <c r="A10" s="59">
        <v>1</v>
      </c>
      <c r="B10" s="3"/>
      <c r="C10" s="31" t="s">
        <v>15</v>
      </c>
      <c r="D10" s="8"/>
      <c r="E10" s="32" t="s">
        <v>16</v>
      </c>
      <c r="F10" s="3"/>
      <c r="G10" s="62" t="s">
        <v>17</v>
      </c>
      <c r="H10" s="5"/>
      <c r="I10" s="62" t="s">
        <v>18</v>
      </c>
      <c r="J10" s="5"/>
      <c r="K10" s="62" t="s">
        <v>17</v>
      </c>
      <c r="L10" s="5"/>
      <c r="M10" s="70" t="str">
        <f>IF(OR(ISBLANK(F10),ISBLANK(H10),ISBLANK(J10),ISBLANK(L10)),"",IF(IF(L10-H10&lt;0,J10-F10-1,J10-F10)&lt;0,"エラー",IF(L10-H10&lt;0,J10-F10-1,J10-F10)))</f>
        <v/>
      </c>
      <c r="N10" s="71" t="s">
        <v>19</v>
      </c>
      <c r="O10" s="71" t="str">
        <f>IF(OR(ISBLANK(F10),ISBLANK(H10),ISBLANK(J10),ISBLANK(L10)),"",IF(M10="エラー","エラー",IF(L10-H10&lt;0,L10-H10+60,L10-H10)))</f>
        <v/>
      </c>
      <c r="P10" s="72" t="s">
        <v>20</v>
      </c>
      <c r="Q10" s="70" t="str">
        <f>AN10</f>
        <v/>
      </c>
      <c r="R10" s="71" t="s">
        <v>19</v>
      </c>
      <c r="S10" s="71" t="str">
        <f>AP10</f>
        <v/>
      </c>
      <c r="T10" s="72" t="s">
        <v>20</v>
      </c>
      <c r="U10" s="70" t="str">
        <f>AR10</f>
        <v/>
      </c>
      <c r="V10" s="71" t="s">
        <v>19</v>
      </c>
      <c r="W10" s="71" t="str">
        <f>AT10</f>
        <v/>
      </c>
      <c r="X10" s="72" t="s">
        <v>20</v>
      </c>
      <c r="Y10" s="115"/>
      <c r="Z10" s="116"/>
      <c r="AA10" s="36" t="s">
        <v>21</v>
      </c>
      <c r="AB10" s="180"/>
      <c r="AC10" s="115"/>
      <c r="AD10" s="36" t="s">
        <v>21</v>
      </c>
      <c r="AE10" s="68"/>
      <c r="AF10" s="17"/>
      <c r="AG10" s="46" t="str">
        <f>IF(M10="","",IF(J10&lt;7,"0",IF(F10&gt;22,0,IF(F10&lt;7,7,F10))))</f>
        <v/>
      </c>
      <c r="AH10" s="62" t="s">
        <v>17</v>
      </c>
      <c r="AI10" s="48" t="str">
        <f t="shared" ref="AI10:AI29" si="0">IF(AG10="","",IF(F10&gt;21,0,IF(F10&lt;7,0,H10)))</f>
        <v/>
      </c>
      <c r="AJ10" s="62" t="s">
        <v>18</v>
      </c>
      <c r="AK10" s="48" t="str">
        <f t="shared" ref="AK10:AK29" si="1">IF(AG10="","",IF(F10&gt;22,"",IF(J10&gt;22,22,IF(J10&lt;7,0,J10))))</f>
        <v/>
      </c>
      <c r="AL10" s="62" t="s">
        <v>17</v>
      </c>
      <c r="AM10" s="48" t="str">
        <f t="shared" ref="AM10:AM29" si="2">IF(AG10="","",IF(J10&gt;21,0,IF(J10&lt;7,0,L10)))</f>
        <v/>
      </c>
      <c r="AN10" s="46" t="str">
        <f>IFERROR(IF(OR(ISBLANK(AG10),ISBLANK(AI10),ISBLANK(AK10),ISBLANK(AM10)),"",IF(AM10-AI10&lt;0,AK10-AG10-1,AK10-AG10)),"")</f>
        <v/>
      </c>
      <c r="AO10" s="62" t="s">
        <v>19</v>
      </c>
      <c r="AP10" s="48" t="str">
        <f>IFERROR(IF(OR(ISBLANK(AG10),ISBLANK(AI10),ISBLANK(AK10),ISBLANK(AM10)),"",IF(AM10-AI10&lt;0,AM10-AI10+60,AM10-AI10)),"")</f>
        <v/>
      </c>
      <c r="AQ10" s="33" t="s">
        <v>20</v>
      </c>
      <c r="AR10" s="46" t="str">
        <f t="shared" ref="AR10:AR29" si="3">IF(AN10="",M10,IFERROR(IF(O10-AP10&lt;0,M10-AN10-1,M10-AN10),""))</f>
        <v/>
      </c>
      <c r="AS10" s="62" t="s">
        <v>19</v>
      </c>
      <c r="AT10" s="48" t="str">
        <f t="shared" ref="AT10:AT29" si="4">IF(AP10="",O10,IFERROR(IF(O10-AP10&lt;0,O10-AP10+60,O10-AP10),""))</f>
        <v/>
      </c>
      <c r="AU10" s="36" t="s">
        <v>20</v>
      </c>
      <c r="AV10" s="10"/>
      <c r="AW10" s="29">
        <v>2</v>
      </c>
      <c r="AX10" s="30">
        <v>30</v>
      </c>
      <c r="AY10" s="30">
        <v>5</v>
      </c>
      <c r="AZ10" s="10"/>
      <c r="BA10" s="10"/>
    </row>
    <row r="11" spans="1:53" s="13" customFormat="1" ht="24.95" customHeight="1" x14ac:dyDescent="0.4">
      <c r="A11" s="59">
        <v>2</v>
      </c>
      <c r="B11" s="3"/>
      <c r="C11" s="31" t="s">
        <v>15</v>
      </c>
      <c r="D11" s="3"/>
      <c r="E11" s="62" t="s">
        <v>16</v>
      </c>
      <c r="F11" s="3"/>
      <c r="G11" s="62" t="s">
        <v>17</v>
      </c>
      <c r="H11" s="5"/>
      <c r="I11" s="62" t="s">
        <v>18</v>
      </c>
      <c r="J11" s="5"/>
      <c r="K11" s="62" t="s">
        <v>17</v>
      </c>
      <c r="L11" s="5"/>
      <c r="M11" s="70" t="str">
        <f t="shared" ref="M11:M29" si="5">IF(OR(ISBLANK(F11),ISBLANK(H11),ISBLANK(J11),ISBLANK(L11)),"",IF(IF(L11-H11&lt;0,J11-F11-1,J11-F11)&lt;0,"エラー",IF(L11-H11&lt;0,J11-F11-1,J11-F11)))</f>
        <v/>
      </c>
      <c r="N11" s="71" t="s">
        <v>19</v>
      </c>
      <c r="O11" s="71" t="str">
        <f t="shared" ref="O11:O29" si="6">IF(OR(ISBLANK(F11),ISBLANK(H11),ISBLANK(J11),ISBLANK(L11)),"",IF(M11="エラー","エラー",IF(L11-H11&lt;0,L11-H11+60,L11-H11)))</f>
        <v/>
      </c>
      <c r="P11" s="72" t="s">
        <v>20</v>
      </c>
      <c r="Q11" s="70" t="str">
        <f t="shared" ref="Q11:Q29" si="7">AN11</f>
        <v/>
      </c>
      <c r="R11" s="71" t="s">
        <v>19</v>
      </c>
      <c r="S11" s="71" t="str">
        <f t="shared" ref="S11:S29" si="8">AP11</f>
        <v/>
      </c>
      <c r="T11" s="72" t="s">
        <v>20</v>
      </c>
      <c r="U11" s="70" t="str">
        <f t="shared" ref="U11:U29" si="9">AR11</f>
        <v/>
      </c>
      <c r="V11" s="71" t="s">
        <v>19</v>
      </c>
      <c r="W11" s="71" t="str">
        <f t="shared" ref="W11:W29" si="10">AT11</f>
        <v/>
      </c>
      <c r="X11" s="72" t="s">
        <v>20</v>
      </c>
      <c r="Y11" s="115"/>
      <c r="Z11" s="116"/>
      <c r="AA11" s="36" t="s">
        <v>21</v>
      </c>
      <c r="AB11" s="180"/>
      <c r="AC11" s="115"/>
      <c r="AD11" s="36" t="s">
        <v>21</v>
      </c>
      <c r="AE11" s="68"/>
      <c r="AF11" s="17"/>
      <c r="AG11" s="46" t="str">
        <f t="shared" ref="AG11:AG12" si="11">IF(M11="","",IF(J11&lt;7,"0",IF(F11&gt;22,0,IF(F11&lt;7,7,F11))))</f>
        <v/>
      </c>
      <c r="AH11" s="62" t="s">
        <v>17</v>
      </c>
      <c r="AI11" s="48" t="str">
        <f t="shared" si="0"/>
        <v/>
      </c>
      <c r="AJ11" s="62" t="s">
        <v>18</v>
      </c>
      <c r="AK11" s="48" t="str">
        <f t="shared" si="1"/>
        <v/>
      </c>
      <c r="AL11" s="62" t="s">
        <v>17</v>
      </c>
      <c r="AM11" s="48" t="str">
        <f t="shared" si="2"/>
        <v/>
      </c>
      <c r="AN11" s="46" t="str">
        <f t="shared" ref="AN11:AN40" si="12">IFERROR(IF(OR(ISBLANK(AG11),ISBLANK(AI11),ISBLANK(AK11),ISBLANK(AM11)),"",IF(AM11-AI11&lt;0,AK11-AG11-1,AK11-AG11)),"")</f>
        <v/>
      </c>
      <c r="AO11" s="62" t="s">
        <v>19</v>
      </c>
      <c r="AP11" s="48" t="str">
        <f t="shared" ref="AP11:AP40" si="13">IFERROR(IF(OR(ISBLANK(AG11),ISBLANK(AI11),ISBLANK(AK11),ISBLANK(AM11)),"",IF(AM11-AI11&lt;0,AM11-AI11+60,AM11-AI11)),"")</f>
        <v/>
      </c>
      <c r="AQ11" s="33" t="s">
        <v>20</v>
      </c>
      <c r="AR11" s="46" t="str">
        <f t="shared" si="3"/>
        <v/>
      </c>
      <c r="AS11" s="62" t="s">
        <v>19</v>
      </c>
      <c r="AT11" s="48" t="str">
        <f t="shared" si="4"/>
        <v/>
      </c>
      <c r="AU11" s="36" t="s">
        <v>20</v>
      </c>
      <c r="AV11" s="10"/>
      <c r="AW11" s="29">
        <v>3</v>
      </c>
      <c r="AX11" s="30">
        <v>15</v>
      </c>
      <c r="AY11" s="30">
        <v>6</v>
      </c>
      <c r="AZ11" s="10"/>
      <c r="BA11" s="10"/>
    </row>
    <row r="12" spans="1:53" s="13" customFormat="1" ht="24.95" customHeight="1" x14ac:dyDescent="0.4">
      <c r="A12" s="59">
        <v>3</v>
      </c>
      <c r="B12" s="3"/>
      <c r="C12" s="31" t="s">
        <v>15</v>
      </c>
      <c r="D12" s="3"/>
      <c r="E12" s="62" t="s">
        <v>16</v>
      </c>
      <c r="F12" s="3"/>
      <c r="G12" s="62" t="s">
        <v>17</v>
      </c>
      <c r="H12" s="5"/>
      <c r="I12" s="62" t="s">
        <v>18</v>
      </c>
      <c r="J12" s="5"/>
      <c r="K12" s="62" t="s">
        <v>17</v>
      </c>
      <c r="L12" s="5"/>
      <c r="M12" s="70" t="str">
        <f t="shared" si="5"/>
        <v/>
      </c>
      <c r="N12" s="71" t="s">
        <v>19</v>
      </c>
      <c r="O12" s="71" t="str">
        <f t="shared" si="6"/>
        <v/>
      </c>
      <c r="P12" s="72" t="s">
        <v>20</v>
      </c>
      <c r="Q12" s="70" t="str">
        <f t="shared" si="7"/>
        <v/>
      </c>
      <c r="R12" s="71" t="s">
        <v>19</v>
      </c>
      <c r="S12" s="71" t="str">
        <f t="shared" si="8"/>
        <v/>
      </c>
      <c r="T12" s="72" t="s">
        <v>20</v>
      </c>
      <c r="U12" s="70" t="str">
        <f t="shared" si="9"/>
        <v/>
      </c>
      <c r="V12" s="71" t="s">
        <v>19</v>
      </c>
      <c r="W12" s="71" t="str">
        <f t="shared" si="10"/>
        <v/>
      </c>
      <c r="X12" s="72" t="s">
        <v>20</v>
      </c>
      <c r="Y12" s="115"/>
      <c r="Z12" s="116"/>
      <c r="AA12" s="36" t="s">
        <v>21</v>
      </c>
      <c r="AB12" s="180"/>
      <c r="AC12" s="115"/>
      <c r="AD12" s="36" t="s">
        <v>21</v>
      </c>
      <c r="AE12" s="68"/>
      <c r="AF12" s="17"/>
      <c r="AG12" s="46" t="str">
        <f t="shared" si="11"/>
        <v/>
      </c>
      <c r="AH12" s="62" t="s">
        <v>17</v>
      </c>
      <c r="AI12" s="48" t="str">
        <f t="shared" si="0"/>
        <v/>
      </c>
      <c r="AJ12" s="62" t="s">
        <v>18</v>
      </c>
      <c r="AK12" s="48" t="str">
        <f t="shared" si="1"/>
        <v/>
      </c>
      <c r="AL12" s="62" t="s">
        <v>17</v>
      </c>
      <c r="AM12" s="48" t="str">
        <f t="shared" si="2"/>
        <v/>
      </c>
      <c r="AN12" s="46" t="str">
        <f t="shared" si="12"/>
        <v/>
      </c>
      <c r="AO12" s="62" t="s">
        <v>19</v>
      </c>
      <c r="AP12" s="48" t="str">
        <f t="shared" si="13"/>
        <v/>
      </c>
      <c r="AQ12" s="33" t="s">
        <v>20</v>
      </c>
      <c r="AR12" s="46" t="str">
        <f t="shared" si="3"/>
        <v/>
      </c>
      <c r="AS12" s="62" t="s">
        <v>19</v>
      </c>
      <c r="AT12" s="48" t="str">
        <f t="shared" si="4"/>
        <v/>
      </c>
      <c r="AU12" s="36" t="s">
        <v>20</v>
      </c>
      <c r="AV12" s="10"/>
      <c r="AW12" s="29">
        <v>4</v>
      </c>
      <c r="AX12" s="30">
        <v>45</v>
      </c>
      <c r="AY12" s="30">
        <v>7</v>
      </c>
      <c r="AZ12" s="10"/>
      <c r="BA12" s="10"/>
    </row>
    <row r="13" spans="1:53" s="13" customFormat="1" ht="24.95" customHeight="1" x14ac:dyDescent="0.4">
      <c r="A13" s="59">
        <v>4</v>
      </c>
      <c r="B13" s="3"/>
      <c r="C13" s="31" t="s">
        <v>15</v>
      </c>
      <c r="D13" s="3"/>
      <c r="E13" s="62" t="s">
        <v>16</v>
      </c>
      <c r="F13" s="3"/>
      <c r="G13" s="62" t="s">
        <v>17</v>
      </c>
      <c r="H13" s="5"/>
      <c r="I13" s="62" t="s">
        <v>18</v>
      </c>
      <c r="J13" s="5"/>
      <c r="K13" s="62" t="s">
        <v>17</v>
      </c>
      <c r="L13" s="5"/>
      <c r="M13" s="70" t="str">
        <f t="shared" si="5"/>
        <v/>
      </c>
      <c r="N13" s="71" t="s">
        <v>19</v>
      </c>
      <c r="O13" s="71" t="str">
        <f t="shared" si="6"/>
        <v/>
      </c>
      <c r="P13" s="72" t="s">
        <v>20</v>
      </c>
      <c r="Q13" s="70" t="str">
        <f t="shared" si="7"/>
        <v/>
      </c>
      <c r="R13" s="71" t="s">
        <v>19</v>
      </c>
      <c r="S13" s="71" t="str">
        <f t="shared" si="8"/>
        <v/>
      </c>
      <c r="T13" s="72" t="s">
        <v>20</v>
      </c>
      <c r="U13" s="70" t="str">
        <f t="shared" si="9"/>
        <v/>
      </c>
      <c r="V13" s="71" t="s">
        <v>19</v>
      </c>
      <c r="W13" s="71" t="str">
        <f t="shared" si="10"/>
        <v/>
      </c>
      <c r="X13" s="72" t="s">
        <v>20</v>
      </c>
      <c r="Y13" s="115"/>
      <c r="Z13" s="116"/>
      <c r="AA13" s="36" t="s">
        <v>21</v>
      </c>
      <c r="AB13" s="180"/>
      <c r="AC13" s="115"/>
      <c r="AD13" s="36" t="s">
        <v>21</v>
      </c>
      <c r="AE13" s="68"/>
      <c r="AF13" s="68"/>
      <c r="AG13" s="46" t="str">
        <f>IF(M13="","",IF(J13&lt;7,"0",IF(F13&gt;22,0,IF(F13&lt;7,7,F13))))</f>
        <v/>
      </c>
      <c r="AH13" s="62" t="s">
        <v>17</v>
      </c>
      <c r="AI13" s="48" t="str">
        <f t="shared" si="0"/>
        <v/>
      </c>
      <c r="AJ13" s="62" t="s">
        <v>18</v>
      </c>
      <c r="AK13" s="48" t="str">
        <f t="shared" si="1"/>
        <v/>
      </c>
      <c r="AL13" s="62" t="s">
        <v>17</v>
      </c>
      <c r="AM13" s="48" t="str">
        <f t="shared" si="2"/>
        <v/>
      </c>
      <c r="AN13" s="46" t="str">
        <f t="shared" si="12"/>
        <v/>
      </c>
      <c r="AO13" s="62" t="s">
        <v>19</v>
      </c>
      <c r="AP13" s="48" t="str">
        <f t="shared" si="13"/>
        <v/>
      </c>
      <c r="AQ13" s="33" t="s">
        <v>20</v>
      </c>
      <c r="AR13" s="46" t="str">
        <f t="shared" si="3"/>
        <v/>
      </c>
      <c r="AS13" s="62" t="s">
        <v>19</v>
      </c>
      <c r="AT13" s="48" t="str">
        <f t="shared" si="4"/>
        <v/>
      </c>
      <c r="AU13" s="36" t="s">
        <v>20</v>
      </c>
      <c r="AV13" s="10"/>
      <c r="AW13" s="29">
        <v>5</v>
      </c>
      <c r="AX13" s="30">
        <v>1</v>
      </c>
      <c r="AY13" s="30">
        <v>8</v>
      </c>
      <c r="AZ13" s="10"/>
      <c r="BA13" s="10"/>
    </row>
    <row r="14" spans="1:53" s="13" customFormat="1" ht="24.95" customHeight="1" x14ac:dyDescent="0.4">
      <c r="A14" s="59">
        <v>5</v>
      </c>
      <c r="B14" s="3"/>
      <c r="C14" s="31" t="s">
        <v>15</v>
      </c>
      <c r="D14" s="3"/>
      <c r="E14" s="62" t="s">
        <v>16</v>
      </c>
      <c r="F14" s="3"/>
      <c r="G14" s="62" t="s">
        <v>17</v>
      </c>
      <c r="H14" s="5"/>
      <c r="I14" s="62" t="s">
        <v>18</v>
      </c>
      <c r="J14" s="5"/>
      <c r="K14" s="62" t="s">
        <v>17</v>
      </c>
      <c r="L14" s="5"/>
      <c r="M14" s="70" t="str">
        <f t="shared" si="5"/>
        <v/>
      </c>
      <c r="N14" s="71" t="s">
        <v>19</v>
      </c>
      <c r="O14" s="71" t="str">
        <f t="shared" si="6"/>
        <v/>
      </c>
      <c r="P14" s="72" t="s">
        <v>20</v>
      </c>
      <c r="Q14" s="70" t="str">
        <f t="shared" si="7"/>
        <v/>
      </c>
      <c r="R14" s="71" t="s">
        <v>19</v>
      </c>
      <c r="S14" s="71" t="str">
        <f t="shared" si="8"/>
        <v/>
      </c>
      <c r="T14" s="72" t="s">
        <v>20</v>
      </c>
      <c r="U14" s="70" t="str">
        <f t="shared" si="9"/>
        <v/>
      </c>
      <c r="V14" s="71" t="s">
        <v>19</v>
      </c>
      <c r="W14" s="71" t="str">
        <f t="shared" si="10"/>
        <v/>
      </c>
      <c r="X14" s="72" t="s">
        <v>20</v>
      </c>
      <c r="Y14" s="115"/>
      <c r="Z14" s="116"/>
      <c r="AA14" s="36" t="s">
        <v>21</v>
      </c>
      <c r="AB14" s="180"/>
      <c r="AC14" s="115"/>
      <c r="AD14" s="36" t="s">
        <v>21</v>
      </c>
      <c r="AE14" s="68"/>
      <c r="AF14" s="68"/>
      <c r="AG14" s="46" t="str">
        <f t="shared" ref="AG14:AG29" si="14">IF(M14="","",IF(J14&lt;7,"0",IF(F14&gt;22,0,IF(F14&lt;7,7,F14))))</f>
        <v/>
      </c>
      <c r="AH14" s="62" t="s">
        <v>17</v>
      </c>
      <c r="AI14" s="48" t="str">
        <f t="shared" si="0"/>
        <v/>
      </c>
      <c r="AJ14" s="62" t="s">
        <v>18</v>
      </c>
      <c r="AK14" s="48" t="str">
        <f t="shared" si="1"/>
        <v/>
      </c>
      <c r="AL14" s="62" t="s">
        <v>17</v>
      </c>
      <c r="AM14" s="48" t="str">
        <f t="shared" si="2"/>
        <v/>
      </c>
      <c r="AN14" s="46" t="str">
        <f>IFERROR(IF(OR(ISBLANK(AG14),ISBLANK(AI14),ISBLANK(AK14),ISBLANK(AM14)),"",IF(AM14-AI14&lt;0,AK14-AG14-1,AK14-AG14)),"")</f>
        <v/>
      </c>
      <c r="AO14" s="62" t="s">
        <v>19</v>
      </c>
      <c r="AP14" s="48" t="str">
        <f t="shared" si="13"/>
        <v/>
      </c>
      <c r="AQ14" s="33" t="s">
        <v>20</v>
      </c>
      <c r="AR14" s="46" t="str">
        <f t="shared" si="3"/>
        <v/>
      </c>
      <c r="AS14" s="62" t="s">
        <v>19</v>
      </c>
      <c r="AT14" s="48" t="str">
        <f t="shared" si="4"/>
        <v/>
      </c>
      <c r="AU14" s="36" t="s">
        <v>20</v>
      </c>
      <c r="AV14" s="10"/>
      <c r="AW14" s="29">
        <v>6</v>
      </c>
      <c r="AX14" s="30">
        <v>2</v>
      </c>
      <c r="AY14" s="30">
        <v>9</v>
      </c>
      <c r="AZ14" s="10"/>
      <c r="BA14" s="10"/>
    </row>
    <row r="15" spans="1:53" s="13" customFormat="1" ht="24.95" customHeight="1" x14ac:dyDescent="0.4">
      <c r="A15" s="59">
        <v>6</v>
      </c>
      <c r="B15" s="3"/>
      <c r="C15" s="31" t="s">
        <v>15</v>
      </c>
      <c r="D15" s="3"/>
      <c r="E15" s="62" t="s">
        <v>16</v>
      </c>
      <c r="F15" s="3"/>
      <c r="G15" s="62" t="s">
        <v>17</v>
      </c>
      <c r="H15" s="5"/>
      <c r="I15" s="62" t="s">
        <v>18</v>
      </c>
      <c r="J15" s="5"/>
      <c r="K15" s="62" t="s">
        <v>17</v>
      </c>
      <c r="L15" s="5"/>
      <c r="M15" s="70" t="str">
        <f t="shared" si="5"/>
        <v/>
      </c>
      <c r="N15" s="71" t="s">
        <v>19</v>
      </c>
      <c r="O15" s="71" t="str">
        <f t="shared" si="6"/>
        <v/>
      </c>
      <c r="P15" s="72" t="s">
        <v>20</v>
      </c>
      <c r="Q15" s="70" t="str">
        <f t="shared" si="7"/>
        <v/>
      </c>
      <c r="R15" s="71" t="s">
        <v>19</v>
      </c>
      <c r="S15" s="71" t="str">
        <f t="shared" si="8"/>
        <v/>
      </c>
      <c r="T15" s="72" t="s">
        <v>20</v>
      </c>
      <c r="U15" s="70" t="str">
        <f t="shared" si="9"/>
        <v/>
      </c>
      <c r="V15" s="71" t="s">
        <v>19</v>
      </c>
      <c r="W15" s="71" t="str">
        <f t="shared" si="10"/>
        <v/>
      </c>
      <c r="X15" s="72" t="s">
        <v>20</v>
      </c>
      <c r="Y15" s="115"/>
      <c r="Z15" s="116"/>
      <c r="AA15" s="36" t="s">
        <v>21</v>
      </c>
      <c r="AB15" s="180"/>
      <c r="AC15" s="115"/>
      <c r="AD15" s="36" t="s">
        <v>21</v>
      </c>
      <c r="AE15" s="68"/>
      <c r="AF15" s="68"/>
      <c r="AG15" s="46" t="str">
        <f t="shared" si="14"/>
        <v/>
      </c>
      <c r="AH15" s="62" t="s">
        <v>17</v>
      </c>
      <c r="AI15" s="48" t="str">
        <f t="shared" si="0"/>
        <v/>
      </c>
      <c r="AJ15" s="62" t="s">
        <v>18</v>
      </c>
      <c r="AK15" s="48" t="str">
        <f t="shared" si="1"/>
        <v/>
      </c>
      <c r="AL15" s="62" t="s">
        <v>17</v>
      </c>
      <c r="AM15" s="48" t="str">
        <f t="shared" si="2"/>
        <v/>
      </c>
      <c r="AN15" s="46" t="str">
        <f t="shared" si="12"/>
        <v/>
      </c>
      <c r="AO15" s="62" t="s">
        <v>19</v>
      </c>
      <c r="AP15" s="48" t="str">
        <f t="shared" si="13"/>
        <v/>
      </c>
      <c r="AQ15" s="33" t="s">
        <v>20</v>
      </c>
      <c r="AR15" s="46" t="str">
        <f t="shared" si="3"/>
        <v/>
      </c>
      <c r="AS15" s="62" t="s">
        <v>19</v>
      </c>
      <c r="AT15" s="48" t="str">
        <f t="shared" si="4"/>
        <v/>
      </c>
      <c r="AU15" s="36" t="s">
        <v>20</v>
      </c>
      <c r="AV15" s="10"/>
      <c r="AW15" s="29">
        <v>7</v>
      </c>
      <c r="AX15" s="30">
        <v>3</v>
      </c>
      <c r="AY15" s="30">
        <v>10</v>
      </c>
      <c r="AZ15" s="10"/>
      <c r="BA15" s="10"/>
    </row>
    <row r="16" spans="1:53" s="13" customFormat="1" ht="24.95" customHeight="1" x14ac:dyDescent="0.4">
      <c r="A16" s="59">
        <v>7</v>
      </c>
      <c r="B16" s="3"/>
      <c r="C16" s="31" t="s">
        <v>15</v>
      </c>
      <c r="D16" s="3"/>
      <c r="E16" s="62" t="s">
        <v>16</v>
      </c>
      <c r="F16" s="3"/>
      <c r="G16" s="62" t="s">
        <v>17</v>
      </c>
      <c r="H16" s="5"/>
      <c r="I16" s="62" t="s">
        <v>18</v>
      </c>
      <c r="J16" s="5"/>
      <c r="K16" s="62" t="s">
        <v>17</v>
      </c>
      <c r="L16" s="5"/>
      <c r="M16" s="70" t="str">
        <f t="shared" si="5"/>
        <v/>
      </c>
      <c r="N16" s="71" t="s">
        <v>19</v>
      </c>
      <c r="O16" s="71" t="str">
        <f t="shared" si="6"/>
        <v/>
      </c>
      <c r="P16" s="72" t="s">
        <v>20</v>
      </c>
      <c r="Q16" s="70" t="str">
        <f t="shared" si="7"/>
        <v/>
      </c>
      <c r="R16" s="71" t="s">
        <v>19</v>
      </c>
      <c r="S16" s="71" t="str">
        <f t="shared" si="8"/>
        <v/>
      </c>
      <c r="T16" s="72" t="s">
        <v>20</v>
      </c>
      <c r="U16" s="70" t="str">
        <f t="shared" si="9"/>
        <v/>
      </c>
      <c r="V16" s="71" t="s">
        <v>19</v>
      </c>
      <c r="W16" s="71" t="str">
        <f t="shared" si="10"/>
        <v/>
      </c>
      <c r="X16" s="72" t="s">
        <v>20</v>
      </c>
      <c r="Y16" s="115"/>
      <c r="Z16" s="116"/>
      <c r="AA16" s="36" t="s">
        <v>21</v>
      </c>
      <c r="AB16" s="180"/>
      <c r="AC16" s="115"/>
      <c r="AD16" s="36" t="s">
        <v>21</v>
      </c>
      <c r="AE16" s="68"/>
      <c r="AF16" s="68"/>
      <c r="AG16" s="46" t="str">
        <f t="shared" si="14"/>
        <v/>
      </c>
      <c r="AH16" s="62" t="s">
        <v>17</v>
      </c>
      <c r="AI16" s="48" t="str">
        <f t="shared" si="0"/>
        <v/>
      </c>
      <c r="AJ16" s="62" t="s">
        <v>18</v>
      </c>
      <c r="AK16" s="48" t="str">
        <f t="shared" si="1"/>
        <v/>
      </c>
      <c r="AL16" s="62" t="s">
        <v>17</v>
      </c>
      <c r="AM16" s="48" t="str">
        <f t="shared" si="2"/>
        <v/>
      </c>
      <c r="AN16" s="46" t="str">
        <f t="shared" si="12"/>
        <v/>
      </c>
      <c r="AO16" s="62" t="s">
        <v>19</v>
      </c>
      <c r="AP16" s="48" t="str">
        <f t="shared" si="13"/>
        <v/>
      </c>
      <c r="AQ16" s="33" t="s">
        <v>20</v>
      </c>
      <c r="AR16" s="46" t="str">
        <f t="shared" si="3"/>
        <v/>
      </c>
      <c r="AS16" s="62" t="s">
        <v>19</v>
      </c>
      <c r="AT16" s="48" t="str">
        <f t="shared" si="4"/>
        <v/>
      </c>
      <c r="AU16" s="36" t="s">
        <v>20</v>
      </c>
      <c r="AV16" s="10"/>
      <c r="AW16" s="29">
        <v>8</v>
      </c>
      <c r="AX16" s="30">
        <v>4</v>
      </c>
      <c r="AY16" s="30">
        <v>11</v>
      </c>
      <c r="AZ16" s="10"/>
      <c r="BA16" s="10"/>
    </row>
    <row r="17" spans="1:53" s="13" customFormat="1" ht="24.95" customHeight="1" x14ac:dyDescent="0.4">
      <c r="A17" s="59">
        <v>8</v>
      </c>
      <c r="B17" s="3"/>
      <c r="C17" s="31" t="s">
        <v>15</v>
      </c>
      <c r="D17" s="3"/>
      <c r="E17" s="62" t="s">
        <v>16</v>
      </c>
      <c r="F17" s="3"/>
      <c r="G17" s="62" t="s">
        <v>17</v>
      </c>
      <c r="H17" s="5"/>
      <c r="I17" s="62" t="s">
        <v>18</v>
      </c>
      <c r="J17" s="5"/>
      <c r="K17" s="62" t="s">
        <v>17</v>
      </c>
      <c r="L17" s="5"/>
      <c r="M17" s="70" t="str">
        <f t="shared" si="5"/>
        <v/>
      </c>
      <c r="N17" s="71" t="s">
        <v>19</v>
      </c>
      <c r="O17" s="71" t="str">
        <f t="shared" si="6"/>
        <v/>
      </c>
      <c r="P17" s="72" t="s">
        <v>20</v>
      </c>
      <c r="Q17" s="70" t="str">
        <f t="shared" si="7"/>
        <v/>
      </c>
      <c r="R17" s="71" t="s">
        <v>19</v>
      </c>
      <c r="S17" s="71" t="str">
        <f t="shared" si="8"/>
        <v/>
      </c>
      <c r="T17" s="72" t="s">
        <v>20</v>
      </c>
      <c r="U17" s="70" t="str">
        <f t="shared" si="9"/>
        <v/>
      </c>
      <c r="V17" s="71" t="s">
        <v>19</v>
      </c>
      <c r="W17" s="71" t="str">
        <f t="shared" si="10"/>
        <v/>
      </c>
      <c r="X17" s="72" t="s">
        <v>20</v>
      </c>
      <c r="Y17" s="115"/>
      <c r="Z17" s="116"/>
      <c r="AA17" s="36" t="s">
        <v>21</v>
      </c>
      <c r="AB17" s="180"/>
      <c r="AC17" s="115"/>
      <c r="AD17" s="36" t="s">
        <v>21</v>
      </c>
      <c r="AE17" s="68"/>
      <c r="AF17" s="68"/>
      <c r="AG17" s="46" t="str">
        <f t="shared" si="14"/>
        <v/>
      </c>
      <c r="AH17" s="62" t="s">
        <v>17</v>
      </c>
      <c r="AI17" s="48" t="str">
        <f t="shared" si="0"/>
        <v/>
      </c>
      <c r="AJ17" s="62" t="s">
        <v>18</v>
      </c>
      <c r="AK17" s="48" t="str">
        <f t="shared" si="1"/>
        <v/>
      </c>
      <c r="AL17" s="62" t="s">
        <v>17</v>
      </c>
      <c r="AM17" s="48" t="str">
        <f t="shared" si="2"/>
        <v/>
      </c>
      <c r="AN17" s="46" t="str">
        <f t="shared" si="12"/>
        <v/>
      </c>
      <c r="AO17" s="62" t="s">
        <v>19</v>
      </c>
      <c r="AP17" s="48" t="str">
        <f t="shared" si="13"/>
        <v/>
      </c>
      <c r="AQ17" s="33" t="s">
        <v>20</v>
      </c>
      <c r="AR17" s="46" t="str">
        <f t="shared" si="3"/>
        <v/>
      </c>
      <c r="AS17" s="62" t="s">
        <v>19</v>
      </c>
      <c r="AT17" s="48" t="str">
        <f t="shared" si="4"/>
        <v/>
      </c>
      <c r="AU17" s="36" t="s">
        <v>20</v>
      </c>
      <c r="AV17" s="10"/>
      <c r="AW17" s="29">
        <v>9</v>
      </c>
      <c r="AX17" s="30">
        <v>5</v>
      </c>
      <c r="AY17" s="30">
        <v>12</v>
      </c>
      <c r="AZ17" s="10"/>
      <c r="BA17" s="10"/>
    </row>
    <row r="18" spans="1:53" s="13" customFormat="1" ht="24.95" customHeight="1" x14ac:dyDescent="0.4">
      <c r="A18" s="59">
        <v>9</v>
      </c>
      <c r="B18" s="3"/>
      <c r="C18" s="31" t="s">
        <v>15</v>
      </c>
      <c r="D18" s="3"/>
      <c r="E18" s="62" t="s">
        <v>16</v>
      </c>
      <c r="F18" s="3"/>
      <c r="G18" s="62" t="s">
        <v>17</v>
      </c>
      <c r="H18" s="5"/>
      <c r="I18" s="62" t="s">
        <v>18</v>
      </c>
      <c r="J18" s="5"/>
      <c r="K18" s="62" t="s">
        <v>17</v>
      </c>
      <c r="L18" s="5"/>
      <c r="M18" s="70" t="str">
        <f t="shared" si="5"/>
        <v/>
      </c>
      <c r="N18" s="71" t="s">
        <v>19</v>
      </c>
      <c r="O18" s="71" t="str">
        <f t="shared" si="6"/>
        <v/>
      </c>
      <c r="P18" s="72" t="s">
        <v>20</v>
      </c>
      <c r="Q18" s="70" t="str">
        <f t="shared" si="7"/>
        <v/>
      </c>
      <c r="R18" s="71" t="s">
        <v>19</v>
      </c>
      <c r="S18" s="71" t="str">
        <f t="shared" si="8"/>
        <v/>
      </c>
      <c r="T18" s="72" t="s">
        <v>20</v>
      </c>
      <c r="U18" s="70" t="str">
        <f t="shared" si="9"/>
        <v/>
      </c>
      <c r="V18" s="71" t="s">
        <v>19</v>
      </c>
      <c r="W18" s="71" t="str">
        <f t="shared" si="10"/>
        <v/>
      </c>
      <c r="X18" s="72" t="s">
        <v>20</v>
      </c>
      <c r="Y18" s="115"/>
      <c r="Z18" s="116"/>
      <c r="AA18" s="36" t="s">
        <v>21</v>
      </c>
      <c r="AB18" s="180"/>
      <c r="AC18" s="115"/>
      <c r="AD18" s="36" t="s">
        <v>21</v>
      </c>
      <c r="AE18" s="68"/>
      <c r="AF18" s="68"/>
      <c r="AG18" s="46" t="str">
        <f t="shared" si="14"/>
        <v/>
      </c>
      <c r="AH18" s="62" t="s">
        <v>17</v>
      </c>
      <c r="AI18" s="48" t="str">
        <f t="shared" si="0"/>
        <v/>
      </c>
      <c r="AJ18" s="62" t="s">
        <v>18</v>
      </c>
      <c r="AK18" s="48" t="str">
        <f t="shared" si="1"/>
        <v/>
      </c>
      <c r="AL18" s="62" t="s">
        <v>17</v>
      </c>
      <c r="AM18" s="48" t="str">
        <f t="shared" si="2"/>
        <v/>
      </c>
      <c r="AN18" s="46" t="str">
        <f t="shared" si="12"/>
        <v/>
      </c>
      <c r="AO18" s="62" t="s">
        <v>19</v>
      </c>
      <c r="AP18" s="48" t="str">
        <f t="shared" si="13"/>
        <v/>
      </c>
      <c r="AQ18" s="33" t="s">
        <v>20</v>
      </c>
      <c r="AR18" s="46" t="str">
        <f t="shared" si="3"/>
        <v/>
      </c>
      <c r="AS18" s="62" t="s">
        <v>19</v>
      </c>
      <c r="AT18" s="48" t="str">
        <f t="shared" si="4"/>
        <v/>
      </c>
      <c r="AU18" s="36" t="s">
        <v>20</v>
      </c>
      <c r="AV18" s="10"/>
      <c r="AW18" s="29">
        <v>10</v>
      </c>
      <c r="AX18" s="30">
        <v>6</v>
      </c>
      <c r="AY18" s="30">
        <v>1</v>
      </c>
      <c r="AZ18" s="10"/>
      <c r="BA18" s="10"/>
    </row>
    <row r="19" spans="1:53" s="13" customFormat="1" ht="24.95" customHeight="1" x14ac:dyDescent="0.4">
      <c r="A19" s="59">
        <v>10</v>
      </c>
      <c r="B19" s="3"/>
      <c r="C19" s="31" t="s">
        <v>15</v>
      </c>
      <c r="D19" s="3"/>
      <c r="E19" s="62" t="s">
        <v>16</v>
      </c>
      <c r="F19" s="3"/>
      <c r="G19" s="62" t="s">
        <v>17</v>
      </c>
      <c r="H19" s="5"/>
      <c r="I19" s="62" t="s">
        <v>18</v>
      </c>
      <c r="J19" s="5"/>
      <c r="K19" s="62" t="s">
        <v>17</v>
      </c>
      <c r="L19" s="5"/>
      <c r="M19" s="70" t="str">
        <f t="shared" si="5"/>
        <v/>
      </c>
      <c r="N19" s="71" t="s">
        <v>19</v>
      </c>
      <c r="O19" s="71" t="str">
        <f t="shared" si="6"/>
        <v/>
      </c>
      <c r="P19" s="72" t="s">
        <v>20</v>
      </c>
      <c r="Q19" s="70" t="str">
        <f t="shared" si="7"/>
        <v/>
      </c>
      <c r="R19" s="71" t="s">
        <v>19</v>
      </c>
      <c r="S19" s="71" t="str">
        <f t="shared" si="8"/>
        <v/>
      </c>
      <c r="T19" s="72" t="s">
        <v>20</v>
      </c>
      <c r="U19" s="70" t="str">
        <f t="shared" si="9"/>
        <v/>
      </c>
      <c r="V19" s="71" t="s">
        <v>19</v>
      </c>
      <c r="W19" s="71" t="str">
        <f t="shared" si="10"/>
        <v/>
      </c>
      <c r="X19" s="72" t="s">
        <v>20</v>
      </c>
      <c r="Y19" s="115"/>
      <c r="Z19" s="116"/>
      <c r="AA19" s="36" t="s">
        <v>21</v>
      </c>
      <c r="AB19" s="180"/>
      <c r="AC19" s="115"/>
      <c r="AD19" s="36" t="s">
        <v>21</v>
      </c>
      <c r="AE19" s="68"/>
      <c r="AF19" s="68"/>
      <c r="AG19" s="46" t="str">
        <f t="shared" si="14"/>
        <v/>
      </c>
      <c r="AH19" s="62" t="s">
        <v>17</v>
      </c>
      <c r="AI19" s="48" t="str">
        <f t="shared" si="0"/>
        <v/>
      </c>
      <c r="AJ19" s="62" t="s">
        <v>18</v>
      </c>
      <c r="AK19" s="48" t="str">
        <f t="shared" si="1"/>
        <v/>
      </c>
      <c r="AL19" s="62" t="s">
        <v>17</v>
      </c>
      <c r="AM19" s="48" t="str">
        <f t="shared" si="2"/>
        <v/>
      </c>
      <c r="AN19" s="46" t="str">
        <f t="shared" si="12"/>
        <v/>
      </c>
      <c r="AO19" s="62" t="s">
        <v>19</v>
      </c>
      <c r="AP19" s="48" t="str">
        <f t="shared" si="13"/>
        <v/>
      </c>
      <c r="AQ19" s="33" t="s">
        <v>20</v>
      </c>
      <c r="AR19" s="46" t="str">
        <f t="shared" si="3"/>
        <v/>
      </c>
      <c r="AS19" s="62" t="s">
        <v>19</v>
      </c>
      <c r="AT19" s="48" t="str">
        <f t="shared" si="4"/>
        <v/>
      </c>
      <c r="AU19" s="36" t="s">
        <v>20</v>
      </c>
      <c r="AV19" s="10"/>
      <c r="AW19" s="29">
        <v>11</v>
      </c>
      <c r="AX19" s="30">
        <v>7</v>
      </c>
      <c r="AY19" s="30">
        <v>2</v>
      </c>
      <c r="AZ19" s="10"/>
      <c r="BA19" s="10"/>
    </row>
    <row r="20" spans="1:53" s="13" customFormat="1" ht="24.95" customHeight="1" x14ac:dyDescent="0.4">
      <c r="A20" s="59">
        <v>11</v>
      </c>
      <c r="B20" s="3"/>
      <c r="C20" s="31" t="s">
        <v>15</v>
      </c>
      <c r="D20" s="3"/>
      <c r="E20" s="62" t="s">
        <v>16</v>
      </c>
      <c r="F20" s="3"/>
      <c r="G20" s="62" t="s">
        <v>17</v>
      </c>
      <c r="H20" s="5"/>
      <c r="I20" s="62" t="s">
        <v>18</v>
      </c>
      <c r="J20" s="5"/>
      <c r="K20" s="62" t="s">
        <v>17</v>
      </c>
      <c r="L20" s="5"/>
      <c r="M20" s="70" t="str">
        <f t="shared" si="5"/>
        <v/>
      </c>
      <c r="N20" s="71" t="s">
        <v>19</v>
      </c>
      <c r="O20" s="71" t="str">
        <f t="shared" si="6"/>
        <v/>
      </c>
      <c r="P20" s="72" t="s">
        <v>20</v>
      </c>
      <c r="Q20" s="70" t="str">
        <f t="shared" si="7"/>
        <v/>
      </c>
      <c r="R20" s="71" t="s">
        <v>19</v>
      </c>
      <c r="S20" s="71" t="str">
        <f t="shared" si="8"/>
        <v/>
      </c>
      <c r="T20" s="72" t="s">
        <v>20</v>
      </c>
      <c r="U20" s="70" t="str">
        <f t="shared" si="9"/>
        <v/>
      </c>
      <c r="V20" s="71" t="s">
        <v>19</v>
      </c>
      <c r="W20" s="71" t="str">
        <f t="shared" si="10"/>
        <v/>
      </c>
      <c r="X20" s="72" t="s">
        <v>20</v>
      </c>
      <c r="Y20" s="115"/>
      <c r="Z20" s="116"/>
      <c r="AA20" s="36" t="s">
        <v>21</v>
      </c>
      <c r="AB20" s="180"/>
      <c r="AC20" s="115"/>
      <c r="AD20" s="36" t="s">
        <v>21</v>
      </c>
      <c r="AE20" s="68"/>
      <c r="AF20" s="68"/>
      <c r="AG20" s="46" t="str">
        <f t="shared" si="14"/>
        <v/>
      </c>
      <c r="AH20" s="62" t="s">
        <v>17</v>
      </c>
      <c r="AI20" s="48" t="str">
        <f t="shared" si="0"/>
        <v/>
      </c>
      <c r="AJ20" s="62" t="s">
        <v>18</v>
      </c>
      <c r="AK20" s="48" t="str">
        <f t="shared" si="1"/>
        <v/>
      </c>
      <c r="AL20" s="62" t="s">
        <v>17</v>
      </c>
      <c r="AM20" s="48" t="str">
        <f t="shared" si="2"/>
        <v/>
      </c>
      <c r="AN20" s="46" t="str">
        <f t="shared" si="12"/>
        <v/>
      </c>
      <c r="AO20" s="62" t="s">
        <v>19</v>
      </c>
      <c r="AP20" s="48" t="str">
        <f t="shared" si="13"/>
        <v/>
      </c>
      <c r="AQ20" s="33" t="s">
        <v>20</v>
      </c>
      <c r="AR20" s="46" t="str">
        <f t="shared" si="3"/>
        <v/>
      </c>
      <c r="AS20" s="62" t="s">
        <v>19</v>
      </c>
      <c r="AT20" s="48" t="str">
        <f t="shared" si="4"/>
        <v/>
      </c>
      <c r="AU20" s="36" t="s">
        <v>20</v>
      </c>
      <c r="AV20" s="10"/>
      <c r="AW20" s="29">
        <v>12</v>
      </c>
      <c r="AX20" s="30">
        <v>8</v>
      </c>
      <c r="AY20" s="30">
        <v>3</v>
      </c>
      <c r="AZ20" s="10"/>
      <c r="BA20" s="10"/>
    </row>
    <row r="21" spans="1:53" s="13" customFormat="1" ht="24.95" customHeight="1" x14ac:dyDescent="0.4">
      <c r="A21" s="59">
        <v>12</v>
      </c>
      <c r="B21" s="3"/>
      <c r="C21" s="31" t="s">
        <v>15</v>
      </c>
      <c r="D21" s="3"/>
      <c r="E21" s="62" t="s">
        <v>16</v>
      </c>
      <c r="F21" s="3"/>
      <c r="G21" s="62" t="s">
        <v>17</v>
      </c>
      <c r="H21" s="5"/>
      <c r="I21" s="62" t="s">
        <v>18</v>
      </c>
      <c r="J21" s="5"/>
      <c r="K21" s="62" t="s">
        <v>17</v>
      </c>
      <c r="L21" s="5"/>
      <c r="M21" s="70" t="str">
        <f t="shared" si="5"/>
        <v/>
      </c>
      <c r="N21" s="71" t="s">
        <v>19</v>
      </c>
      <c r="O21" s="71" t="str">
        <f t="shared" si="6"/>
        <v/>
      </c>
      <c r="P21" s="72" t="s">
        <v>20</v>
      </c>
      <c r="Q21" s="70" t="str">
        <f t="shared" si="7"/>
        <v/>
      </c>
      <c r="R21" s="71" t="s">
        <v>19</v>
      </c>
      <c r="S21" s="71" t="str">
        <f t="shared" si="8"/>
        <v/>
      </c>
      <c r="T21" s="72" t="s">
        <v>20</v>
      </c>
      <c r="U21" s="70" t="str">
        <f t="shared" si="9"/>
        <v/>
      </c>
      <c r="V21" s="71" t="s">
        <v>19</v>
      </c>
      <c r="W21" s="71" t="str">
        <f t="shared" si="10"/>
        <v/>
      </c>
      <c r="X21" s="72" t="s">
        <v>20</v>
      </c>
      <c r="Y21" s="115"/>
      <c r="Z21" s="116"/>
      <c r="AA21" s="36" t="s">
        <v>21</v>
      </c>
      <c r="AB21" s="180"/>
      <c r="AC21" s="115"/>
      <c r="AD21" s="36" t="s">
        <v>21</v>
      </c>
      <c r="AE21" s="68"/>
      <c r="AF21" s="68"/>
      <c r="AG21" s="46" t="str">
        <f t="shared" si="14"/>
        <v/>
      </c>
      <c r="AH21" s="62" t="s">
        <v>17</v>
      </c>
      <c r="AI21" s="48" t="str">
        <f t="shared" si="0"/>
        <v/>
      </c>
      <c r="AJ21" s="62" t="s">
        <v>18</v>
      </c>
      <c r="AK21" s="48" t="str">
        <f t="shared" si="1"/>
        <v/>
      </c>
      <c r="AL21" s="62" t="s">
        <v>17</v>
      </c>
      <c r="AM21" s="48" t="str">
        <f t="shared" si="2"/>
        <v/>
      </c>
      <c r="AN21" s="46" t="str">
        <f t="shared" si="12"/>
        <v/>
      </c>
      <c r="AO21" s="62" t="s">
        <v>19</v>
      </c>
      <c r="AP21" s="48" t="str">
        <f t="shared" si="13"/>
        <v/>
      </c>
      <c r="AQ21" s="33" t="s">
        <v>20</v>
      </c>
      <c r="AR21" s="46" t="str">
        <f t="shared" si="3"/>
        <v/>
      </c>
      <c r="AS21" s="62" t="s">
        <v>19</v>
      </c>
      <c r="AT21" s="48" t="str">
        <f t="shared" si="4"/>
        <v/>
      </c>
      <c r="AU21" s="36" t="s">
        <v>20</v>
      </c>
      <c r="AV21" s="10"/>
      <c r="AW21" s="29">
        <v>13</v>
      </c>
      <c r="AX21" s="30">
        <v>9</v>
      </c>
      <c r="AY21" s="10"/>
      <c r="AZ21" s="10"/>
      <c r="BA21" s="10"/>
    </row>
    <row r="22" spans="1:53" s="13" customFormat="1" ht="24.95" customHeight="1" x14ac:dyDescent="0.4">
      <c r="A22" s="59">
        <v>13</v>
      </c>
      <c r="B22" s="3"/>
      <c r="C22" s="31" t="s">
        <v>15</v>
      </c>
      <c r="D22" s="3"/>
      <c r="E22" s="62" t="s">
        <v>16</v>
      </c>
      <c r="F22" s="3"/>
      <c r="G22" s="62" t="s">
        <v>17</v>
      </c>
      <c r="H22" s="5"/>
      <c r="I22" s="62" t="s">
        <v>18</v>
      </c>
      <c r="J22" s="5"/>
      <c r="K22" s="62" t="s">
        <v>17</v>
      </c>
      <c r="L22" s="5"/>
      <c r="M22" s="70" t="str">
        <f t="shared" si="5"/>
        <v/>
      </c>
      <c r="N22" s="71" t="s">
        <v>19</v>
      </c>
      <c r="O22" s="71" t="str">
        <f t="shared" si="6"/>
        <v/>
      </c>
      <c r="P22" s="72" t="s">
        <v>20</v>
      </c>
      <c r="Q22" s="70" t="str">
        <f t="shared" si="7"/>
        <v/>
      </c>
      <c r="R22" s="71" t="s">
        <v>19</v>
      </c>
      <c r="S22" s="71" t="str">
        <f t="shared" si="8"/>
        <v/>
      </c>
      <c r="T22" s="72" t="s">
        <v>20</v>
      </c>
      <c r="U22" s="70" t="str">
        <f t="shared" si="9"/>
        <v/>
      </c>
      <c r="V22" s="71" t="s">
        <v>19</v>
      </c>
      <c r="W22" s="71" t="str">
        <f t="shared" si="10"/>
        <v/>
      </c>
      <c r="X22" s="72" t="s">
        <v>20</v>
      </c>
      <c r="Y22" s="115"/>
      <c r="Z22" s="116"/>
      <c r="AA22" s="36" t="s">
        <v>21</v>
      </c>
      <c r="AB22" s="180"/>
      <c r="AC22" s="115"/>
      <c r="AD22" s="36" t="s">
        <v>21</v>
      </c>
      <c r="AE22" s="68"/>
      <c r="AF22" s="68"/>
      <c r="AG22" s="46" t="str">
        <f t="shared" si="14"/>
        <v/>
      </c>
      <c r="AH22" s="62" t="s">
        <v>17</v>
      </c>
      <c r="AI22" s="48" t="str">
        <f t="shared" si="0"/>
        <v/>
      </c>
      <c r="AJ22" s="62" t="s">
        <v>18</v>
      </c>
      <c r="AK22" s="48" t="str">
        <f t="shared" si="1"/>
        <v/>
      </c>
      <c r="AL22" s="62" t="s">
        <v>17</v>
      </c>
      <c r="AM22" s="48" t="str">
        <f t="shared" si="2"/>
        <v/>
      </c>
      <c r="AN22" s="46" t="str">
        <f t="shared" si="12"/>
        <v/>
      </c>
      <c r="AO22" s="62" t="s">
        <v>19</v>
      </c>
      <c r="AP22" s="48" t="str">
        <f t="shared" si="13"/>
        <v/>
      </c>
      <c r="AQ22" s="33" t="s">
        <v>20</v>
      </c>
      <c r="AR22" s="46" t="str">
        <f t="shared" si="3"/>
        <v/>
      </c>
      <c r="AS22" s="62" t="s">
        <v>19</v>
      </c>
      <c r="AT22" s="48" t="str">
        <f t="shared" si="4"/>
        <v/>
      </c>
      <c r="AU22" s="36" t="s">
        <v>20</v>
      </c>
      <c r="AV22" s="10"/>
      <c r="AW22" s="29">
        <v>14</v>
      </c>
      <c r="AX22" s="30">
        <v>10</v>
      </c>
      <c r="AY22" s="30">
        <v>0</v>
      </c>
      <c r="AZ22" s="10"/>
      <c r="BA22" s="10"/>
    </row>
    <row r="23" spans="1:53" s="13" customFormat="1" ht="24.95" customHeight="1" x14ac:dyDescent="0.4">
      <c r="A23" s="59">
        <v>14</v>
      </c>
      <c r="B23" s="3"/>
      <c r="C23" s="31" t="s">
        <v>15</v>
      </c>
      <c r="D23" s="3"/>
      <c r="E23" s="62" t="s">
        <v>16</v>
      </c>
      <c r="F23" s="3"/>
      <c r="G23" s="62" t="s">
        <v>17</v>
      </c>
      <c r="H23" s="5"/>
      <c r="I23" s="62" t="s">
        <v>18</v>
      </c>
      <c r="J23" s="5"/>
      <c r="K23" s="62" t="s">
        <v>17</v>
      </c>
      <c r="L23" s="5"/>
      <c r="M23" s="70" t="str">
        <f t="shared" si="5"/>
        <v/>
      </c>
      <c r="N23" s="71" t="s">
        <v>19</v>
      </c>
      <c r="O23" s="71" t="str">
        <f t="shared" si="6"/>
        <v/>
      </c>
      <c r="P23" s="72" t="s">
        <v>20</v>
      </c>
      <c r="Q23" s="70" t="str">
        <f t="shared" si="7"/>
        <v/>
      </c>
      <c r="R23" s="71" t="s">
        <v>19</v>
      </c>
      <c r="S23" s="71" t="str">
        <f t="shared" si="8"/>
        <v/>
      </c>
      <c r="T23" s="72" t="s">
        <v>20</v>
      </c>
      <c r="U23" s="70" t="str">
        <f t="shared" si="9"/>
        <v/>
      </c>
      <c r="V23" s="71" t="s">
        <v>19</v>
      </c>
      <c r="W23" s="71" t="str">
        <f t="shared" si="10"/>
        <v/>
      </c>
      <c r="X23" s="72" t="s">
        <v>20</v>
      </c>
      <c r="Y23" s="115"/>
      <c r="Z23" s="116"/>
      <c r="AA23" s="36" t="s">
        <v>21</v>
      </c>
      <c r="AB23" s="180"/>
      <c r="AC23" s="115"/>
      <c r="AD23" s="36" t="s">
        <v>21</v>
      </c>
      <c r="AE23" s="68"/>
      <c r="AF23" s="68"/>
      <c r="AG23" s="46" t="str">
        <f t="shared" si="14"/>
        <v/>
      </c>
      <c r="AH23" s="62" t="s">
        <v>17</v>
      </c>
      <c r="AI23" s="48" t="str">
        <f t="shared" si="0"/>
        <v/>
      </c>
      <c r="AJ23" s="62" t="s">
        <v>18</v>
      </c>
      <c r="AK23" s="48" t="str">
        <f t="shared" si="1"/>
        <v/>
      </c>
      <c r="AL23" s="62" t="s">
        <v>17</v>
      </c>
      <c r="AM23" s="48" t="str">
        <f t="shared" si="2"/>
        <v/>
      </c>
      <c r="AN23" s="46" t="str">
        <f t="shared" si="12"/>
        <v/>
      </c>
      <c r="AO23" s="62" t="s">
        <v>19</v>
      </c>
      <c r="AP23" s="48" t="str">
        <f t="shared" si="13"/>
        <v/>
      </c>
      <c r="AQ23" s="33" t="s">
        <v>20</v>
      </c>
      <c r="AR23" s="46" t="str">
        <f t="shared" si="3"/>
        <v/>
      </c>
      <c r="AS23" s="62" t="s">
        <v>19</v>
      </c>
      <c r="AT23" s="48" t="str">
        <f t="shared" si="4"/>
        <v/>
      </c>
      <c r="AU23" s="36" t="s">
        <v>20</v>
      </c>
      <c r="AV23" s="10"/>
      <c r="AW23" s="29">
        <v>15</v>
      </c>
      <c r="AX23" s="30">
        <v>11</v>
      </c>
      <c r="AY23" s="30">
        <v>1</v>
      </c>
      <c r="AZ23" s="10"/>
      <c r="BA23" s="10"/>
    </row>
    <row r="24" spans="1:53" s="13" customFormat="1" ht="24.95" customHeight="1" x14ac:dyDescent="0.4">
      <c r="A24" s="59">
        <v>15</v>
      </c>
      <c r="B24" s="3"/>
      <c r="C24" s="31" t="s">
        <v>15</v>
      </c>
      <c r="D24" s="3"/>
      <c r="E24" s="62" t="s">
        <v>16</v>
      </c>
      <c r="F24" s="3"/>
      <c r="G24" s="62" t="s">
        <v>17</v>
      </c>
      <c r="H24" s="5"/>
      <c r="I24" s="62" t="s">
        <v>18</v>
      </c>
      <c r="J24" s="5"/>
      <c r="K24" s="62" t="s">
        <v>17</v>
      </c>
      <c r="L24" s="5"/>
      <c r="M24" s="70" t="str">
        <f t="shared" si="5"/>
        <v/>
      </c>
      <c r="N24" s="71" t="s">
        <v>19</v>
      </c>
      <c r="O24" s="71" t="str">
        <f t="shared" si="6"/>
        <v/>
      </c>
      <c r="P24" s="72" t="s">
        <v>20</v>
      </c>
      <c r="Q24" s="70" t="str">
        <f t="shared" si="7"/>
        <v/>
      </c>
      <c r="R24" s="71" t="s">
        <v>19</v>
      </c>
      <c r="S24" s="71" t="str">
        <f t="shared" si="8"/>
        <v/>
      </c>
      <c r="T24" s="72" t="s">
        <v>20</v>
      </c>
      <c r="U24" s="70" t="str">
        <f t="shared" si="9"/>
        <v/>
      </c>
      <c r="V24" s="71" t="s">
        <v>19</v>
      </c>
      <c r="W24" s="71" t="str">
        <f t="shared" si="10"/>
        <v/>
      </c>
      <c r="X24" s="72" t="s">
        <v>20</v>
      </c>
      <c r="Y24" s="115"/>
      <c r="Z24" s="116"/>
      <c r="AA24" s="36" t="s">
        <v>21</v>
      </c>
      <c r="AB24" s="180"/>
      <c r="AC24" s="115"/>
      <c r="AD24" s="36" t="s">
        <v>21</v>
      </c>
      <c r="AE24" s="68"/>
      <c r="AF24" s="68"/>
      <c r="AG24" s="46" t="str">
        <f t="shared" si="14"/>
        <v/>
      </c>
      <c r="AH24" s="62" t="s">
        <v>17</v>
      </c>
      <c r="AI24" s="48" t="str">
        <f t="shared" si="0"/>
        <v/>
      </c>
      <c r="AJ24" s="62" t="s">
        <v>18</v>
      </c>
      <c r="AK24" s="48" t="str">
        <f t="shared" si="1"/>
        <v/>
      </c>
      <c r="AL24" s="62" t="s">
        <v>17</v>
      </c>
      <c r="AM24" s="48" t="str">
        <f t="shared" si="2"/>
        <v/>
      </c>
      <c r="AN24" s="46" t="str">
        <f t="shared" si="12"/>
        <v/>
      </c>
      <c r="AO24" s="62" t="s">
        <v>19</v>
      </c>
      <c r="AP24" s="48" t="str">
        <f t="shared" si="13"/>
        <v/>
      </c>
      <c r="AQ24" s="33" t="s">
        <v>20</v>
      </c>
      <c r="AR24" s="46" t="str">
        <f t="shared" si="3"/>
        <v/>
      </c>
      <c r="AS24" s="62" t="s">
        <v>19</v>
      </c>
      <c r="AT24" s="48" t="str">
        <f t="shared" si="4"/>
        <v/>
      </c>
      <c r="AU24" s="36" t="s">
        <v>20</v>
      </c>
      <c r="AV24" s="10"/>
      <c r="AW24" s="29">
        <v>16</v>
      </c>
      <c r="AX24" s="30">
        <v>12</v>
      </c>
      <c r="AY24" s="30">
        <v>2</v>
      </c>
      <c r="AZ24" s="10"/>
      <c r="BA24" s="10"/>
    </row>
    <row r="25" spans="1:53" s="13" customFormat="1" ht="24.95" customHeight="1" x14ac:dyDescent="0.4">
      <c r="A25" s="59">
        <v>16</v>
      </c>
      <c r="B25" s="3"/>
      <c r="C25" s="31" t="s">
        <v>15</v>
      </c>
      <c r="D25" s="3"/>
      <c r="E25" s="62" t="s">
        <v>16</v>
      </c>
      <c r="F25" s="3"/>
      <c r="G25" s="62" t="s">
        <v>17</v>
      </c>
      <c r="H25" s="5"/>
      <c r="I25" s="62" t="s">
        <v>18</v>
      </c>
      <c r="J25" s="5"/>
      <c r="K25" s="62" t="s">
        <v>17</v>
      </c>
      <c r="L25" s="5"/>
      <c r="M25" s="70" t="str">
        <f t="shared" si="5"/>
        <v/>
      </c>
      <c r="N25" s="71" t="s">
        <v>19</v>
      </c>
      <c r="O25" s="71" t="str">
        <f t="shared" si="6"/>
        <v/>
      </c>
      <c r="P25" s="72" t="s">
        <v>20</v>
      </c>
      <c r="Q25" s="70" t="str">
        <f t="shared" si="7"/>
        <v/>
      </c>
      <c r="R25" s="71" t="s">
        <v>19</v>
      </c>
      <c r="S25" s="71" t="str">
        <f t="shared" si="8"/>
        <v/>
      </c>
      <c r="T25" s="72" t="s">
        <v>20</v>
      </c>
      <c r="U25" s="70" t="str">
        <f t="shared" si="9"/>
        <v/>
      </c>
      <c r="V25" s="71" t="s">
        <v>19</v>
      </c>
      <c r="W25" s="71" t="str">
        <f t="shared" si="10"/>
        <v/>
      </c>
      <c r="X25" s="72" t="s">
        <v>20</v>
      </c>
      <c r="Y25" s="115"/>
      <c r="Z25" s="116"/>
      <c r="AA25" s="36" t="s">
        <v>21</v>
      </c>
      <c r="AB25" s="180"/>
      <c r="AC25" s="115"/>
      <c r="AD25" s="36" t="s">
        <v>21</v>
      </c>
      <c r="AE25" s="68"/>
      <c r="AF25" s="68"/>
      <c r="AG25" s="46" t="str">
        <f t="shared" si="14"/>
        <v/>
      </c>
      <c r="AH25" s="62" t="s">
        <v>17</v>
      </c>
      <c r="AI25" s="48" t="str">
        <f t="shared" si="0"/>
        <v/>
      </c>
      <c r="AJ25" s="62" t="s">
        <v>18</v>
      </c>
      <c r="AK25" s="48" t="str">
        <f t="shared" si="1"/>
        <v/>
      </c>
      <c r="AL25" s="62" t="s">
        <v>17</v>
      </c>
      <c r="AM25" s="48" t="str">
        <f t="shared" si="2"/>
        <v/>
      </c>
      <c r="AN25" s="46" t="str">
        <f t="shared" si="12"/>
        <v/>
      </c>
      <c r="AO25" s="62" t="s">
        <v>19</v>
      </c>
      <c r="AP25" s="48" t="str">
        <f t="shared" si="13"/>
        <v/>
      </c>
      <c r="AQ25" s="33" t="s">
        <v>20</v>
      </c>
      <c r="AR25" s="46" t="str">
        <f t="shared" si="3"/>
        <v/>
      </c>
      <c r="AS25" s="62" t="s">
        <v>19</v>
      </c>
      <c r="AT25" s="48" t="str">
        <f t="shared" si="4"/>
        <v/>
      </c>
      <c r="AU25" s="36" t="s">
        <v>20</v>
      </c>
      <c r="AV25" s="10"/>
      <c r="AW25" s="29">
        <v>17</v>
      </c>
      <c r="AX25" s="30">
        <v>13</v>
      </c>
      <c r="AY25" s="30">
        <v>3</v>
      </c>
      <c r="AZ25" s="10"/>
      <c r="BA25" s="10"/>
    </row>
    <row r="26" spans="1:53" s="13" customFormat="1" ht="24.95" customHeight="1" x14ac:dyDescent="0.4">
      <c r="A26" s="59">
        <v>17</v>
      </c>
      <c r="B26" s="3"/>
      <c r="C26" s="31" t="s">
        <v>15</v>
      </c>
      <c r="D26" s="3"/>
      <c r="E26" s="62" t="s">
        <v>16</v>
      </c>
      <c r="F26" s="3"/>
      <c r="G26" s="62" t="s">
        <v>17</v>
      </c>
      <c r="H26" s="5"/>
      <c r="I26" s="62" t="s">
        <v>18</v>
      </c>
      <c r="J26" s="5"/>
      <c r="K26" s="62" t="s">
        <v>17</v>
      </c>
      <c r="L26" s="5"/>
      <c r="M26" s="70" t="str">
        <f t="shared" si="5"/>
        <v/>
      </c>
      <c r="N26" s="71" t="s">
        <v>19</v>
      </c>
      <c r="O26" s="71" t="str">
        <f t="shared" si="6"/>
        <v/>
      </c>
      <c r="P26" s="72" t="s">
        <v>20</v>
      </c>
      <c r="Q26" s="70" t="str">
        <f t="shared" si="7"/>
        <v/>
      </c>
      <c r="R26" s="71" t="s">
        <v>19</v>
      </c>
      <c r="S26" s="71" t="str">
        <f t="shared" si="8"/>
        <v/>
      </c>
      <c r="T26" s="72" t="s">
        <v>20</v>
      </c>
      <c r="U26" s="70" t="str">
        <f t="shared" si="9"/>
        <v/>
      </c>
      <c r="V26" s="71" t="s">
        <v>19</v>
      </c>
      <c r="W26" s="71" t="str">
        <f t="shared" si="10"/>
        <v/>
      </c>
      <c r="X26" s="72" t="s">
        <v>20</v>
      </c>
      <c r="Y26" s="115"/>
      <c r="Z26" s="116"/>
      <c r="AA26" s="36" t="s">
        <v>21</v>
      </c>
      <c r="AB26" s="180"/>
      <c r="AC26" s="115"/>
      <c r="AD26" s="36" t="s">
        <v>21</v>
      </c>
      <c r="AE26" s="68"/>
      <c r="AF26" s="68"/>
      <c r="AG26" s="46" t="str">
        <f t="shared" si="14"/>
        <v/>
      </c>
      <c r="AH26" s="62" t="s">
        <v>17</v>
      </c>
      <c r="AI26" s="48" t="str">
        <f t="shared" si="0"/>
        <v/>
      </c>
      <c r="AJ26" s="62" t="s">
        <v>18</v>
      </c>
      <c r="AK26" s="48" t="str">
        <f t="shared" si="1"/>
        <v/>
      </c>
      <c r="AL26" s="62" t="s">
        <v>17</v>
      </c>
      <c r="AM26" s="48" t="str">
        <f t="shared" si="2"/>
        <v/>
      </c>
      <c r="AN26" s="46" t="str">
        <f t="shared" si="12"/>
        <v/>
      </c>
      <c r="AO26" s="62" t="s">
        <v>19</v>
      </c>
      <c r="AP26" s="48" t="str">
        <f t="shared" si="13"/>
        <v/>
      </c>
      <c r="AQ26" s="33" t="s">
        <v>20</v>
      </c>
      <c r="AR26" s="46" t="str">
        <f t="shared" si="3"/>
        <v/>
      </c>
      <c r="AS26" s="62" t="s">
        <v>19</v>
      </c>
      <c r="AT26" s="48" t="str">
        <f t="shared" si="4"/>
        <v/>
      </c>
      <c r="AU26" s="36" t="s">
        <v>20</v>
      </c>
      <c r="AV26" s="10"/>
      <c r="AW26" s="29">
        <v>18</v>
      </c>
      <c r="AX26" s="30">
        <v>14</v>
      </c>
      <c r="AY26" s="30">
        <v>4</v>
      </c>
      <c r="AZ26" s="10"/>
      <c r="BA26" s="10"/>
    </row>
    <row r="27" spans="1:53" s="13" customFormat="1" ht="24.95" customHeight="1" x14ac:dyDescent="0.4">
      <c r="A27" s="59">
        <v>18</v>
      </c>
      <c r="B27" s="3"/>
      <c r="C27" s="31" t="s">
        <v>15</v>
      </c>
      <c r="D27" s="3"/>
      <c r="E27" s="62" t="s">
        <v>16</v>
      </c>
      <c r="F27" s="3"/>
      <c r="G27" s="62" t="s">
        <v>17</v>
      </c>
      <c r="H27" s="5"/>
      <c r="I27" s="62" t="s">
        <v>18</v>
      </c>
      <c r="J27" s="5"/>
      <c r="K27" s="62" t="s">
        <v>17</v>
      </c>
      <c r="L27" s="5"/>
      <c r="M27" s="70" t="str">
        <f t="shared" si="5"/>
        <v/>
      </c>
      <c r="N27" s="71" t="s">
        <v>19</v>
      </c>
      <c r="O27" s="71" t="str">
        <f t="shared" si="6"/>
        <v/>
      </c>
      <c r="P27" s="72" t="s">
        <v>20</v>
      </c>
      <c r="Q27" s="70" t="str">
        <f t="shared" si="7"/>
        <v/>
      </c>
      <c r="R27" s="71" t="s">
        <v>19</v>
      </c>
      <c r="S27" s="71" t="str">
        <f t="shared" si="8"/>
        <v/>
      </c>
      <c r="T27" s="72" t="s">
        <v>20</v>
      </c>
      <c r="U27" s="70" t="str">
        <f t="shared" si="9"/>
        <v/>
      </c>
      <c r="V27" s="71" t="s">
        <v>19</v>
      </c>
      <c r="W27" s="71" t="str">
        <f t="shared" si="10"/>
        <v/>
      </c>
      <c r="X27" s="72" t="s">
        <v>20</v>
      </c>
      <c r="Y27" s="115"/>
      <c r="Z27" s="116"/>
      <c r="AA27" s="36" t="s">
        <v>21</v>
      </c>
      <c r="AB27" s="180"/>
      <c r="AC27" s="115"/>
      <c r="AD27" s="36" t="s">
        <v>21</v>
      </c>
      <c r="AE27" s="68"/>
      <c r="AF27" s="68"/>
      <c r="AG27" s="46" t="str">
        <f t="shared" si="14"/>
        <v/>
      </c>
      <c r="AH27" s="62" t="s">
        <v>17</v>
      </c>
      <c r="AI27" s="48" t="str">
        <f t="shared" si="0"/>
        <v/>
      </c>
      <c r="AJ27" s="62" t="s">
        <v>18</v>
      </c>
      <c r="AK27" s="48" t="str">
        <f t="shared" si="1"/>
        <v/>
      </c>
      <c r="AL27" s="62" t="s">
        <v>17</v>
      </c>
      <c r="AM27" s="48" t="str">
        <f t="shared" si="2"/>
        <v/>
      </c>
      <c r="AN27" s="46" t="str">
        <f t="shared" si="12"/>
        <v/>
      </c>
      <c r="AO27" s="62" t="s">
        <v>19</v>
      </c>
      <c r="AP27" s="48" t="str">
        <f t="shared" si="13"/>
        <v/>
      </c>
      <c r="AQ27" s="33" t="s">
        <v>20</v>
      </c>
      <c r="AR27" s="46" t="str">
        <f t="shared" si="3"/>
        <v/>
      </c>
      <c r="AS27" s="62" t="s">
        <v>19</v>
      </c>
      <c r="AT27" s="48" t="str">
        <f t="shared" si="4"/>
        <v/>
      </c>
      <c r="AU27" s="36" t="s">
        <v>20</v>
      </c>
      <c r="AV27" s="10"/>
      <c r="AW27" s="29">
        <v>19</v>
      </c>
      <c r="AX27" s="30">
        <v>16</v>
      </c>
      <c r="AY27" s="30">
        <v>5</v>
      </c>
      <c r="AZ27" s="10"/>
      <c r="BA27" s="10"/>
    </row>
    <row r="28" spans="1:53" s="13" customFormat="1" ht="24.95" customHeight="1" x14ac:dyDescent="0.4">
      <c r="A28" s="59">
        <v>19</v>
      </c>
      <c r="B28" s="3"/>
      <c r="C28" s="31" t="s">
        <v>15</v>
      </c>
      <c r="D28" s="3"/>
      <c r="E28" s="62" t="s">
        <v>16</v>
      </c>
      <c r="F28" s="3"/>
      <c r="G28" s="62" t="s">
        <v>17</v>
      </c>
      <c r="H28" s="5"/>
      <c r="I28" s="62" t="s">
        <v>18</v>
      </c>
      <c r="J28" s="5"/>
      <c r="K28" s="62" t="s">
        <v>17</v>
      </c>
      <c r="L28" s="5"/>
      <c r="M28" s="70" t="str">
        <f t="shared" si="5"/>
        <v/>
      </c>
      <c r="N28" s="71" t="s">
        <v>19</v>
      </c>
      <c r="O28" s="71" t="str">
        <f t="shared" si="6"/>
        <v/>
      </c>
      <c r="P28" s="72" t="s">
        <v>20</v>
      </c>
      <c r="Q28" s="70" t="str">
        <f t="shared" si="7"/>
        <v/>
      </c>
      <c r="R28" s="71" t="s">
        <v>19</v>
      </c>
      <c r="S28" s="71" t="str">
        <f t="shared" si="8"/>
        <v/>
      </c>
      <c r="T28" s="72" t="s">
        <v>20</v>
      </c>
      <c r="U28" s="70" t="str">
        <f>AR28</f>
        <v/>
      </c>
      <c r="V28" s="71" t="s">
        <v>19</v>
      </c>
      <c r="W28" s="71" t="str">
        <f t="shared" si="10"/>
        <v/>
      </c>
      <c r="X28" s="72" t="s">
        <v>20</v>
      </c>
      <c r="Y28" s="115"/>
      <c r="Z28" s="116"/>
      <c r="AA28" s="36" t="s">
        <v>21</v>
      </c>
      <c r="AB28" s="180"/>
      <c r="AC28" s="115"/>
      <c r="AD28" s="36" t="s">
        <v>21</v>
      </c>
      <c r="AE28" s="68"/>
      <c r="AF28" s="68"/>
      <c r="AG28" s="46" t="str">
        <f t="shared" si="14"/>
        <v/>
      </c>
      <c r="AH28" s="62" t="s">
        <v>17</v>
      </c>
      <c r="AI28" s="48" t="str">
        <f t="shared" si="0"/>
        <v/>
      </c>
      <c r="AJ28" s="62" t="s">
        <v>18</v>
      </c>
      <c r="AK28" s="48" t="str">
        <f t="shared" si="1"/>
        <v/>
      </c>
      <c r="AL28" s="62" t="s">
        <v>17</v>
      </c>
      <c r="AM28" s="48" t="str">
        <f t="shared" si="2"/>
        <v/>
      </c>
      <c r="AN28" s="46" t="str">
        <f t="shared" si="12"/>
        <v/>
      </c>
      <c r="AO28" s="62" t="s">
        <v>19</v>
      </c>
      <c r="AP28" s="48" t="str">
        <f t="shared" si="13"/>
        <v/>
      </c>
      <c r="AQ28" s="33" t="s">
        <v>20</v>
      </c>
      <c r="AR28" s="46" t="str">
        <f t="shared" si="3"/>
        <v/>
      </c>
      <c r="AS28" s="62" t="s">
        <v>19</v>
      </c>
      <c r="AT28" s="48" t="str">
        <f t="shared" si="4"/>
        <v/>
      </c>
      <c r="AU28" s="36" t="s">
        <v>20</v>
      </c>
      <c r="AV28" s="10"/>
      <c r="AW28" s="29">
        <v>20</v>
      </c>
      <c r="AX28" s="30">
        <v>17</v>
      </c>
      <c r="AY28" s="30">
        <v>6</v>
      </c>
      <c r="AZ28" s="10"/>
      <c r="BA28" s="10"/>
    </row>
    <row r="29" spans="1:53" s="13" customFormat="1" ht="24.95" customHeight="1" x14ac:dyDescent="0.4">
      <c r="A29" s="59">
        <v>20</v>
      </c>
      <c r="B29" s="3"/>
      <c r="C29" s="31" t="s">
        <v>15</v>
      </c>
      <c r="D29" s="3"/>
      <c r="E29" s="62" t="s">
        <v>16</v>
      </c>
      <c r="F29" s="3"/>
      <c r="G29" s="62" t="s">
        <v>17</v>
      </c>
      <c r="H29" s="5"/>
      <c r="I29" s="62" t="s">
        <v>18</v>
      </c>
      <c r="J29" s="5"/>
      <c r="K29" s="62" t="s">
        <v>17</v>
      </c>
      <c r="L29" s="5"/>
      <c r="M29" s="70" t="str">
        <f t="shared" si="5"/>
        <v/>
      </c>
      <c r="N29" s="71" t="s">
        <v>19</v>
      </c>
      <c r="O29" s="71" t="str">
        <f t="shared" si="6"/>
        <v/>
      </c>
      <c r="P29" s="72" t="s">
        <v>20</v>
      </c>
      <c r="Q29" s="70" t="str">
        <f t="shared" si="7"/>
        <v/>
      </c>
      <c r="R29" s="71" t="s">
        <v>19</v>
      </c>
      <c r="S29" s="71" t="str">
        <f t="shared" si="8"/>
        <v/>
      </c>
      <c r="T29" s="72" t="s">
        <v>20</v>
      </c>
      <c r="U29" s="70" t="str">
        <f t="shared" si="9"/>
        <v/>
      </c>
      <c r="V29" s="71" t="s">
        <v>19</v>
      </c>
      <c r="W29" s="71" t="str">
        <f t="shared" si="10"/>
        <v/>
      </c>
      <c r="X29" s="72" t="s">
        <v>20</v>
      </c>
      <c r="Y29" s="115"/>
      <c r="Z29" s="116"/>
      <c r="AA29" s="36" t="s">
        <v>21</v>
      </c>
      <c r="AB29" s="180"/>
      <c r="AC29" s="115"/>
      <c r="AD29" s="36" t="s">
        <v>21</v>
      </c>
      <c r="AE29" s="68"/>
      <c r="AF29" s="68"/>
      <c r="AG29" s="46" t="str">
        <f t="shared" si="14"/>
        <v/>
      </c>
      <c r="AH29" s="62" t="s">
        <v>17</v>
      </c>
      <c r="AI29" s="48" t="str">
        <f t="shared" si="0"/>
        <v/>
      </c>
      <c r="AJ29" s="62" t="s">
        <v>18</v>
      </c>
      <c r="AK29" s="48" t="str">
        <f t="shared" si="1"/>
        <v/>
      </c>
      <c r="AL29" s="62" t="s">
        <v>17</v>
      </c>
      <c r="AM29" s="48" t="str">
        <f t="shared" si="2"/>
        <v/>
      </c>
      <c r="AN29" s="46" t="str">
        <f t="shared" si="12"/>
        <v/>
      </c>
      <c r="AO29" s="62" t="s">
        <v>19</v>
      </c>
      <c r="AP29" s="48" t="str">
        <f t="shared" si="13"/>
        <v/>
      </c>
      <c r="AQ29" s="33" t="s">
        <v>20</v>
      </c>
      <c r="AR29" s="46" t="str">
        <f t="shared" si="3"/>
        <v/>
      </c>
      <c r="AS29" s="62" t="s">
        <v>19</v>
      </c>
      <c r="AT29" s="48" t="str">
        <f t="shared" si="4"/>
        <v/>
      </c>
      <c r="AU29" s="36" t="s">
        <v>20</v>
      </c>
      <c r="AV29" s="10"/>
      <c r="AW29" s="29">
        <v>21</v>
      </c>
      <c r="AX29" s="30">
        <v>18</v>
      </c>
      <c r="AY29" s="30">
        <v>7</v>
      </c>
      <c r="AZ29" s="10"/>
      <c r="BA29" s="10"/>
    </row>
    <row r="30" spans="1:53" s="13" customFormat="1" ht="21" customHeight="1" x14ac:dyDescent="0.4">
      <c r="A30" s="58"/>
      <c r="P30" s="16"/>
      <c r="T30" s="16"/>
      <c r="X30" s="16"/>
      <c r="AD30" s="16"/>
      <c r="AE30" s="68"/>
      <c r="AF30" s="68"/>
      <c r="AG30" s="46" t="e">
        <f>IF(#REF!="","",IF(#REF!&lt;7,"0",IF(#REF!&gt;22,0,IF(#REF!&lt;7,7,#REF!))))</f>
        <v>#REF!</v>
      </c>
      <c r="AH30" s="62" t="s">
        <v>17</v>
      </c>
      <c r="AI30" s="48" t="e">
        <f>IF(AG30="","",IF(#REF!&gt;21,0,IF(#REF!&lt;7,0,#REF!)))</f>
        <v>#REF!</v>
      </c>
      <c r="AJ30" s="62" t="s">
        <v>18</v>
      </c>
      <c r="AK30" s="48" t="e">
        <f>IF(AG30="","",IF(#REF!&gt;22,"",IF(#REF!&gt;22,22,IF(#REF!&lt;7,0,#REF!))))</f>
        <v>#REF!</v>
      </c>
      <c r="AL30" s="62" t="s">
        <v>17</v>
      </c>
      <c r="AM30" s="48" t="e">
        <f>IF(AG30="","",IF(#REF!&gt;21,0,IF(#REF!&lt;7,0,#REF!)))</f>
        <v>#REF!</v>
      </c>
      <c r="AN30" s="46" t="str">
        <f t="shared" si="12"/>
        <v/>
      </c>
      <c r="AO30" s="62" t="s">
        <v>19</v>
      </c>
      <c r="AP30" s="48" t="str">
        <f t="shared" si="13"/>
        <v/>
      </c>
      <c r="AQ30" s="33" t="s">
        <v>20</v>
      </c>
      <c r="AR30" s="46" t="e">
        <f>IF(AN30="",#REF!,IFERROR(IF(#REF!-AP30&lt;0,#REF!-AN30-1,#REF!-AN30),""))</f>
        <v>#REF!</v>
      </c>
      <c r="AS30" s="62" t="s">
        <v>19</v>
      </c>
      <c r="AT30" s="48" t="e">
        <f>IF(AP30="",#REF!,IFERROR(IF(#REF!-AP30&lt;0,#REF!-AP30+60,#REF!-AP30),""))</f>
        <v>#REF!</v>
      </c>
      <c r="AU30" s="36" t="s">
        <v>20</v>
      </c>
      <c r="AV30" s="10"/>
      <c r="AW30" s="29">
        <v>22</v>
      </c>
      <c r="AX30" s="30">
        <v>19</v>
      </c>
      <c r="AY30" s="30">
        <v>8</v>
      </c>
      <c r="AZ30" s="10"/>
      <c r="BA30" s="10"/>
    </row>
    <row r="31" spans="1:53" s="13" customFormat="1" ht="21" customHeight="1" x14ac:dyDescent="0.4">
      <c r="A31" s="58"/>
      <c r="C31" s="159" t="s">
        <v>23</v>
      </c>
      <c r="D31" s="160"/>
      <c r="E31" s="160"/>
      <c r="F31" s="160"/>
      <c r="G31" s="161"/>
      <c r="H31" s="155" t="s">
        <v>24</v>
      </c>
      <c r="I31" s="155"/>
      <c r="J31" s="155"/>
      <c r="K31" s="155"/>
      <c r="L31" s="155"/>
      <c r="M31" s="79">
        <f>SUM(M10:M29)+AH42</f>
        <v>0</v>
      </c>
      <c r="N31" s="73" t="s">
        <v>19</v>
      </c>
      <c r="O31" s="80">
        <f>AI42</f>
        <v>0</v>
      </c>
      <c r="P31" s="75" t="s">
        <v>20</v>
      </c>
      <c r="Q31" s="79">
        <f>AN42</f>
        <v>0</v>
      </c>
      <c r="R31" s="73" t="s">
        <v>19</v>
      </c>
      <c r="S31" s="80">
        <f>AP42</f>
        <v>0</v>
      </c>
      <c r="T31" s="75" t="s">
        <v>20</v>
      </c>
      <c r="U31" s="79">
        <f>AR42</f>
        <v>0</v>
      </c>
      <c r="V31" s="73" t="s">
        <v>19</v>
      </c>
      <c r="W31" s="80">
        <f>AT42</f>
        <v>0</v>
      </c>
      <c r="X31" s="75" t="s">
        <v>20</v>
      </c>
      <c r="Y31" s="108">
        <f>SUM(Y10:Z29)</f>
        <v>0</v>
      </c>
      <c r="Z31" s="109"/>
      <c r="AA31" s="75" t="s">
        <v>21</v>
      </c>
      <c r="AB31" s="110">
        <f>SUM(AB10:AC29)</f>
        <v>0</v>
      </c>
      <c r="AC31" s="108"/>
      <c r="AD31" s="75" t="s">
        <v>21</v>
      </c>
      <c r="AE31" s="68"/>
      <c r="AF31" s="68"/>
      <c r="AG31" s="46" t="e">
        <f>IF(#REF!="","",IF(#REF!&lt;7,"0",IF(#REF!&gt;22,0,IF(#REF!&lt;7,7,#REF!))))</f>
        <v>#REF!</v>
      </c>
      <c r="AH31" s="62" t="s">
        <v>17</v>
      </c>
      <c r="AI31" s="48" t="e">
        <f>IF(AG31="","",IF(#REF!&gt;21,0,IF(#REF!&lt;7,0,#REF!)))</f>
        <v>#REF!</v>
      </c>
      <c r="AJ31" s="62" t="s">
        <v>18</v>
      </c>
      <c r="AK31" s="48" t="e">
        <f>IF(AG31="","",IF(#REF!&gt;22,"",IF(#REF!&gt;22,22,IF(#REF!&lt;7,0,#REF!))))</f>
        <v>#REF!</v>
      </c>
      <c r="AL31" s="62" t="s">
        <v>17</v>
      </c>
      <c r="AM31" s="48" t="e">
        <f>IF(AG31="","",IF(#REF!&gt;21,0,IF(#REF!&lt;7,0,#REF!)))</f>
        <v>#REF!</v>
      </c>
      <c r="AN31" s="46" t="str">
        <f t="shared" si="12"/>
        <v/>
      </c>
      <c r="AO31" s="62" t="s">
        <v>19</v>
      </c>
      <c r="AP31" s="48" t="str">
        <f t="shared" si="13"/>
        <v/>
      </c>
      <c r="AQ31" s="33" t="s">
        <v>20</v>
      </c>
      <c r="AR31" s="46" t="e">
        <f>IF(AN31="",#REF!,IFERROR(IF(#REF!-AP31&lt;0,#REF!-AN31-1,#REF!-AN31),""))</f>
        <v>#REF!</v>
      </c>
      <c r="AS31" s="62" t="s">
        <v>19</v>
      </c>
      <c r="AT31" s="48" t="e">
        <f>IF(AP31="",#REF!,IFERROR(IF(#REF!-AP31&lt;0,#REF!-AP31+60,#REF!-AP31),""))</f>
        <v>#REF!</v>
      </c>
      <c r="AU31" s="36" t="s">
        <v>20</v>
      </c>
      <c r="AV31" s="10"/>
      <c r="AW31" s="29">
        <v>23</v>
      </c>
      <c r="AX31" s="30">
        <v>20</v>
      </c>
      <c r="AY31" s="30">
        <v>9</v>
      </c>
      <c r="AZ31" s="10"/>
      <c r="BA31" s="10"/>
    </row>
    <row r="32" spans="1:53" s="13" customFormat="1" ht="21" customHeight="1" thickBot="1" x14ac:dyDescent="0.45">
      <c r="A32" s="58"/>
      <c r="C32" s="160"/>
      <c r="D32" s="160"/>
      <c r="E32" s="160"/>
      <c r="F32" s="160"/>
      <c r="G32" s="161"/>
      <c r="H32" s="162" t="s">
        <v>25</v>
      </c>
      <c r="I32" s="163"/>
      <c r="J32" s="163"/>
      <c r="K32" s="163"/>
      <c r="L32" s="163"/>
      <c r="M32" s="163"/>
      <c r="N32" s="163"/>
      <c r="O32" s="163"/>
      <c r="P32" s="163"/>
      <c r="Q32" s="164"/>
      <c r="R32" s="165">
        <f>AN42+AN44</f>
        <v>0</v>
      </c>
      <c r="S32" s="165"/>
      <c r="T32" s="75" t="s">
        <v>26</v>
      </c>
      <c r="U32" s="162" t="s">
        <v>27</v>
      </c>
      <c r="V32" s="163"/>
      <c r="W32" s="166"/>
      <c r="X32" s="166"/>
      <c r="Y32" s="167"/>
      <c r="Z32" s="168">
        <f>AR42+AR44</f>
        <v>0</v>
      </c>
      <c r="AA32" s="169"/>
      <c r="AB32" s="169"/>
      <c r="AC32" s="170" t="s">
        <v>26</v>
      </c>
      <c r="AD32" s="171"/>
      <c r="AE32" s="68"/>
      <c r="AF32" s="68"/>
      <c r="AG32" s="46" t="e">
        <f>IF(#REF!="","",IF(#REF!&lt;7,"0",IF(#REF!&gt;22,0,IF(#REF!&lt;7,7,#REF!))))</f>
        <v>#REF!</v>
      </c>
      <c r="AH32" s="62" t="s">
        <v>17</v>
      </c>
      <c r="AI32" s="48" t="e">
        <f>IF(AG32="","",IF(#REF!&gt;21,0,IF(#REF!&lt;7,0,#REF!)))</f>
        <v>#REF!</v>
      </c>
      <c r="AJ32" s="62" t="s">
        <v>18</v>
      </c>
      <c r="AK32" s="48" t="e">
        <f>IF(AG32="","",IF(#REF!&gt;22,"",IF(#REF!&gt;22,22,IF(#REF!&lt;7,0,#REF!))))</f>
        <v>#REF!</v>
      </c>
      <c r="AL32" s="62" t="s">
        <v>17</v>
      </c>
      <c r="AM32" s="48" t="e">
        <f>IF(AG32="","",IF(#REF!&gt;21,0,IF(#REF!&lt;7,0,#REF!)))</f>
        <v>#REF!</v>
      </c>
      <c r="AN32" s="46" t="str">
        <f t="shared" si="12"/>
        <v/>
      </c>
      <c r="AO32" s="62" t="s">
        <v>19</v>
      </c>
      <c r="AP32" s="48" t="str">
        <f t="shared" si="13"/>
        <v/>
      </c>
      <c r="AQ32" s="33" t="s">
        <v>20</v>
      </c>
      <c r="AR32" s="46" t="e">
        <f>IF(AN32="",#REF!,IFERROR(IF(#REF!-AP32&lt;0,#REF!-AN32-1,#REF!-AN32),""))</f>
        <v>#REF!</v>
      </c>
      <c r="AS32" s="62" t="s">
        <v>19</v>
      </c>
      <c r="AT32" s="48" t="e">
        <f>IF(AP32="",#REF!,IFERROR(IF(#REF!-AP32&lt;0,#REF!-AP32+60,#REF!-AP32),""))</f>
        <v>#REF!</v>
      </c>
      <c r="AU32" s="36" t="s">
        <v>20</v>
      </c>
      <c r="AV32" s="10"/>
      <c r="AW32" s="29">
        <v>24</v>
      </c>
      <c r="AX32" s="30">
        <v>21</v>
      </c>
      <c r="AY32" s="30">
        <v>10</v>
      </c>
      <c r="AZ32" s="10"/>
      <c r="BA32" s="10"/>
    </row>
    <row r="33" spans="1:56" s="13" customFormat="1" ht="23.45" customHeight="1" thickBot="1" x14ac:dyDescent="0.45">
      <c r="A33" s="58"/>
      <c r="C33" s="160"/>
      <c r="D33" s="160"/>
      <c r="E33" s="160"/>
      <c r="F33" s="160"/>
      <c r="G33" s="161"/>
      <c r="H33" s="172" t="s">
        <v>28</v>
      </c>
      <c r="I33" s="172"/>
      <c r="J33" s="172"/>
      <c r="K33" s="173">
        <f>Y31-AB31</f>
        <v>0</v>
      </c>
      <c r="L33" s="174"/>
      <c r="M33" s="174"/>
      <c r="N33" s="174"/>
      <c r="O33" s="174"/>
      <c r="P33" s="174"/>
      <c r="Q33" s="175"/>
      <c r="R33" s="176" t="s">
        <v>29</v>
      </c>
      <c r="S33" s="177"/>
      <c r="T33" s="101">
        <f>R32*2500+Z32*3500</f>
        <v>0</v>
      </c>
      <c r="U33" s="102"/>
      <c r="V33" s="102"/>
      <c r="W33" s="178" t="s">
        <v>30</v>
      </c>
      <c r="X33" s="179"/>
      <c r="Y33" s="179"/>
      <c r="Z33" s="181">
        <f>MIN(K33,T33)</f>
        <v>0</v>
      </c>
      <c r="AA33" s="182"/>
      <c r="AB33" s="182"/>
      <c r="AC33" s="182"/>
      <c r="AD33" s="183"/>
      <c r="AE33" s="68"/>
      <c r="AF33" s="68"/>
      <c r="AG33" s="46" t="e">
        <f>IF(#REF!="","",IF(#REF!&lt;7,"0",IF(#REF!&gt;22,0,IF(#REF!&lt;7,7,#REF!))))</f>
        <v>#REF!</v>
      </c>
      <c r="AH33" s="62" t="s">
        <v>17</v>
      </c>
      <c r="AI33" s="48" t="e">
        <f>IF(AG33="","",IF(#REF!&gt;21,0,IF(#REF!&lt;7,0,#REF!)))</f>
        <v>#REF!</v>
      </c>
      <c r="AJ33" s="62" t="s">
        <v>18</v>
      </c>
      <c r="AK33" s="48" t="e">
        <f>IF(AG33="","",IF(#REF!&gt;22,"",IF(#REF!&gt;22,22,IF(#REF!&lt;7,0,#REF!))))</f>
        <v>#REF!</v>
      </c>
      <c r="AL33" s="62" t="s">
        <v>17</v>
      </c>
      <c r="AM33" s="48" t="e">
        <f>IF(AG33="","",IF(#REF!&gt;21,0,IF(#REF!&lt;7,0,#REF!)))</f>
        <v>#REF!</v>
      </c>
      <c r="AN33" s="46" t="str">
        <f t="shared" si="12"/>
        <v/>
      </c>
      <c r="AO33" s="62" t="s">
        <v>19</v>
      </c>
      <c r="AP33" s="48" t="str">
        <f t="shared" si="13"/>
        <v/>
      </c>
      <c r="AQ33" s="33" t="s">
        <v>20</v>
      </c>
      <c r="AR33" s="46" t="e">
        <f>IF(AN33="",#REF!,IFERROR(IF(#REF!-AP33&lt;0,#REF!-AN33-1,#REF!-AN33),""))</f>
        <v>#REF!</v>
      </c>
      <c r="AS33" s="62" t="s">
        <v>19</v>
      </c>
      <c r="AT33" s="48" t="e">
        <f>IF(AP33="",#REF!,IFERROR(IF(#REF!-AP33&lt;0,#REF!-AP33+60,#REF!-AP33),""))</f>
        <v>#REF!</v>
      </c>
      <c r="AU33" s="36" t="s">
        <v>20</v>
      </c>
      <c r="AV33" s="10"/>
      <c r="AW33" s="29">
        <v>25</v>
      </c>
      <c r="AX33" s="30">
        <v>22</v>
      </c>
      <c r="AY33" s="30">
        <v>11</v>
      </c>
      <c r="AZ33" s="10"/>
      <c r="BA33" s="10"/>
    </row>
    <row r="34" spans="1:56" s="13" customFormat="1" ht="21" customHeight="1" x14ac:dyDescent="0.4">
      <c r="A34" s="58"/>
      <c r="C34" s="160"/>
      <c r="D34" s="160"/>
      <c r="E34" s="160"/>
      <c r="F34" s="160"/>
      <c r="G34" s="161"/>
      <c r="H34" s="155" t="s">
        <v>31</v>
      </c>
      <c r="I34" s="155"/>
      <c r="J34" s="155"/>
      <c r="K34" s="156" t="s">
        <v>32</v>
      </c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8"/>
      <c r="X34" s="158"/>
      <c r="Y34" s="158"/>
      <c r="Z34" s="158"/>
      <c r="AA34" s="158"/>
      <c r="AB34" s="158"/>
      <c r="AC34" s="158"/>
      <c r="AD34" s="158"/>
      <c r="AE34" s="68"/>
      <c r="AF34" s="68"/>
      <c r="AG34" s="46" t="e">
        <f>IF(#REF!="","",IF(#REF!&lt;7,"0",IF(#REF!&gt;22,0,IF(#REF!&lt;7,7,#REF!))))</f>
        <v>#REF!</v>
      </c>
      <c r="AH34" s="62" t="s">
        <v>17</v>
      </c>
      <c r="AI34" s="48" t="e">
        <f>IF(AG34="","",IF(#REF!&gt;21,0,IF(#REF!&lt;7,0,#REF!)))</f>
        <v>#REF!</v>
      </c>
      <c r="AJ34" s="62" t="s">
        <v>18</v>
      </c>
      <c r="AK34" s="48" t="e">
        <f>IF(AG34="","",IF(#REF!&gt;22,"",IF(#REF!&gt;22,22,IF(#REF!&lt;7,0,#REF!))))</f>
        <v>#REF!</v>
      </c>
      <c r="AL34" s="62" t="s">
        <v>17</v>
      </c>
      <c r="AM34" s="48" t="e">
        <f>IF(AG34="","",IF(#REF!&gt;21,0,IF(#REF!&lt;7,0,#REF!)))</f>
        <v>#REF!</v>
      </c>
      <c r="AN34" s="46" t="str">
        <f t="shared" si="12"/>
        <v/>
      </c>
      <c r="AO34" s="62" t="s">
        <v>19</v>
      </c>
      <c r="AP34" s="48" t="str">
        <f t="shared" si="13"/>
        <v/>
      </c>
      <c r="AQ34" s="33" t="s">
        <v>20</v>
      </c>
      <c r="AR34" s="46" t="e">
        <f>IF(AN34="",#REF!,IFERROR(IF(#REF!-AP34&lt;0,#REF!-AN34-1,#REF!-AN34),""))</f>
        <v>#REF!</v>
      </c>
      <c r="AS34" s="62" t="s">
        <v>19</v>
      </c>
      <c r="AT34" s="48" t="e">
        <f>IF(AP34="",#REF!,IFERROR(IF(#REF!-AP34&lt;0,#REF!-AP34+60,#REF!-AP34),""))</f>
        <v>#REF!</v>
      </c>
      <c r="AU34" s="36" t="s">
        <v>20</v>
      </c>
      <c r="AV34" s="10"/>
      <c r="AW34" s="29">
        <v>26</v>
      </c>
      <c r="AX34" s="30">
        <v>23</v>
      </c>
      <c r="AY34" s="30">
        <v>12</v>
      </c>
      <c r="AZ34" s="10"/>
      <c r="BA34" s="10"/>
    </row>
    <row r="35" spans="1:56" s="13" customFormat="1" ht="45" customHeight="1" x14ac:dyDescent="0.4">
      <c r="A35" s="58"/>
      <c r="C35" s="160"/>
      <c r="D35" s="160"/>
      <c r="E35" s="160"/>
      <c r="F35" s="160"/>
      <c r="G35" s="161"/>
      <c r="H35" s="155"/>
      <c r="I35" s="155"/>
      <c r="J35" s="155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68"/>
      <c r="AF35" s="68"/>
      <c r="AG35" s="46" t="e">
        <f>IF(#REF!="","",IF(#REF!&lt;7,"0",IF(#REF!&gt;22,0,IF(#REF!&lt;7,7,#REF!))))</f>
        <v>#REF!</v>
      </c>
      <c r="AH35" s="62" t="s">
        <v>17</v>
      </c>
      <c r="AI35" s="48" t="e">
        <f>IF(AG35="","",IF(#REF!&gt;21,0,IF(#REF!&lt;7,0,#REF!)))</f>
        <v>#REF!</v>
      </c>
      <c r="AJ35" s="62" t="s">
        <v>18</v>
      </c>
      <c r="AK35" s="48" t="e">
        <f>IF(AG35="","",IF(#REF!&gt;22,"",IF(#REF!&gt;22,22,IF(#REF!&lt;7,0,#REF!))))</f>
        <v>#REF!</v>
      </c>
      <c r="AL35" s="62" t="s">
        <v>17</v>
      </c>
      <c r="AM35" s="48" t="e">
        <f>IF(AG35="","",IF(#REF!&gt;21,0,IF(#REF!&lt;7,0,#REF!)))</f>
        <v>#REF!</v>
      </c>
      <c r="AN35" s="46" t="str">
        <f t="shared" si="12"/>
        <v/>
      </c>
      <c r="AO35" s="62" t="s">
        <v>19</v>
      </c>
      <c r="AP35" s="48" t="str">
        <f t="shared" si="13"/>
        <v/>
      </c>
      <c r="AQ35" s="33" t="s">
        <v>20</v>
      </c>
      <c r="AR35" s="46" t="e">
        <f>IF(AN35="",#REF!,IFERROR(IF(#REF!-AP35&lt;0,#REF!-AN35-1,#REF!-AN35),""))</f>
        <v>#REF!</v>
      </c>
      <c r="AS35" s="62" t="s">
        <v>19</v>
      </c>
      <c r="AT35" s="48" t="e">
        <f>IF(AP35="",#REF!,IFERROR(IF(#REF!-AP35&lt;0,#REF!-AP35+60,#REF!-AP35),""))</f>
        <v>#REF!</v>
      </c>
      <c r="AU35" s="36" t="s">
        <v>20</v>
      </c>
      <c r="AV35" s="10"/>
      <c r="AW35" s="29">
        <v>27</v>
      </c>
      <c r="AX35" s="30">
        <v>24</v>
      </c>
      <c r="AY35" s="30">
        <v>13</v>
      </c>
      <c r="AZ35" s="10"/>
      <c r="BA35" s="10"/>
    </row>
    <row r="36" spans="1:56" s="13" customFormat="1" ht="21" customHeight="1" x14ac:dyDescent="0.4">
      <c r="A36" s="58"/>
      <c r="P36" s="16"/>
      <c r="T36" s="16"/>
      <c r="X36" s="16"/>
      <c r="AD36" s="16"/>
      <c r="AE36" s="68"/>
      <c r="AF36" s="68"/>
      <c r="AG36" s="46" t="e">
        <f>IF(#REF!="","",IF(#REF!&lt;7,"0",IF(#REF!&gt;22,0,IF(#REF!&lt;7,7,#REF!))))</f>
        <v>#REF!</v>
      </c>
      <c r="AH36" s="62" t="s">
        <v>17</v>
      </c>
      <c r="AI36" s="48" t="e">
        <f>IF(AG36="","",IF(#REF!&gt;21,0,IF(#REF!&lt;7,0,#REF!)))</f>
        <v>#REF!</v>
      </c>
      <c r="AJ36" s="62" t="s">
        <v>18</v>
      </c>
      <c r="AK36" s="48" t="e">
        <f>IF(AG36="","",IF(#REF!&gt;22,"",IF(#REF!&gt;22,22,IF(#REF!&lt;7,0,#REF!))))</f>
        <v>#REF!</v>
      </c>
      <c r="AL36" s="62" t="s">
        <v>17</v>
      </c>
      <c r="AM36" s="48" t="e">
        <f>IF(AG36="","",IF(#REF!&gt;21,0,IF(#REF!&lt;7,0,#REF!)))</f>
        <v>#REF!</v>
      </c>
      <c r="AN36" s="46" t="str">
        <f t="shared" si="12"/>
        <v/>
      </c>
      <c r="AO36" s="62" t="s">
        <v>19</v>
      </c>
      <c r="AP36" s="48" t="str">
        <f t="shared" si="13"/>
        <v/>
      </c>
      <c r="AQ36" s="33" t="s">
        <v>20</v>
      </c>
      <c r="AR36" s="46" t="e">
        <f>IF(AN36="",#REF!,IFERROR(IF(#REF!-AP36&lt;0,#REF!-AN36-1,#REF!-AN36),""))</f>
        <v>#REF!</v>
      </c>
      <c r="AS36" s="62" t="s">
        <v>19</v>
      </c>
      <c r="AT36" s="48" t="e">
        <f>IF(AP36="",#REF!,IFERROR(IF(#REF!-AP36&lt;0,#REF!-AP36+60,#REF!-AP36),""))</f>
        <v>#REF!</v>
      </c>
      <c r="AU36" s="36" t="s">
        <v>20</v>
      </c>
      <c r="AV36" s="10"/>
      <c r="AW36" s="29">
        <v>28</v>
      </c>
      <c r="AX36" s="30">
        <v>25</v>
      </c>
      <c r="AY36" s="30">
        <v>14</v>
      </c>
      <c r="AZ36" s="10"/>
      <c r="BA36" s="10"/>
    </row>
    <row r="37" spans="1:56" s="13" customFormat="1" ht="21" customHeight="1" x14ac:dyDescent="0.4">
      <c r="A37" s="58"/>
      <c r="P37" s="16"/>
      <c r="T37" s="16"/>
      <c r="X37" s="16"/>
      <c r="AD37" s="16"/>
      <c r="AE37" s="68"/>
      <c r="AF37" s="68"/>
      <c r="AG37" s="46" t="e">
        <f>IF(#REF!="","",IF(#REF!&lt;7,"0",IF(#REF!&gt;22,0,IF(#REF!&lt;7,7,#REF!))))</f>
        <v>#REF!</v>
      </c>
      <c r="AH37" s="62" t="s">
        <v>17</v>
      </c>
      <c r="AI37" s="48" t="e">
        <f>IF(AG37="","",IF(#REF!&gt;21,0,IF(#REF!&lt;7,0,#REF!)))</f>
        <v>#REF!</v>
      </c>
      <c r="AJ37" s="62" t="s">
        <v>18</v>
      </c>
      <c r="AK37" s="48" t="e">
        <f>IF(AG37="","",IF(#REF!&gt;22,"",IF(#REF!&gt;22,22,IF(#REF!&lt;7,0,#REF!))))</f>
        <v>#REF!</v>
      </c>
      <c r="AL37" s="62" t="s">
        <v>17</v>
      </c>
      <c r="AM37" s="48" t="e">
        <f>IF(AG37="","",IF(#REF!&gt;21,0,IF(#REF!&lt;7,0,#REF!)))</f>
        <v>#REF!</v>
      </c>
      <c r="AN37" s="46" t="str">
        <f t="shared" si="12"/>
        <v/>
      </c>
      <c r="AO37" s="62" t="s">
        <v>19</v>
      </c>
      <c r="AP37" s="48" t="str">
        <f t="shared" si="13"/>
        <v/>
      </c>
      <c r="AQ37" s="33" t="s">
        <v>20</v>
      </c>
      <c r="AR37" s="46" t="e">
        <f>IF(AN37="",#REF!,IFERROR(IF(#REF!-AP37&lt;0,#REF!-AN37-1,#REF!-AN37),""))</f>
        <v>#REF!</v>
      </c>
      <c r="AS37" s="62" t="s">
        <v>19</v>
      </c>
      <c r="AT37" s="48" t="e">
        <f>IF(AP37="",#REF!,IFERROR(IF(#REF!-AP37&lt;0,#REF!-AP37+60,#REF!-AP37),""))</f>
        <v>#REF!</v>
      </c>
      <c r="AU37" s="36" t="s">
        <v>20</v>
      </c>
      <c r="AV37" s="10"/>
      <c r="AW37" s="29">
        <v>29</v>
      </c>
      <c r="AX37" s="30">
        <v>26</v>
      </c>
      <c r="AY37" s="30">
        <v>15</v>
      </c>
      <c r="AZ37" s="10"/>
      <c r="BA37" s="10"/>
    </row>
    <row r="38" spans="1:56" s="13" customFormat="1" ht="21" customHeight="1" x14ac:dyDescent="0.4">
      <c r="A38" s="58"/>
      <c r="P38" s="16"/>
      <c r="T38" s="16"/>
      <c r="X38" s="16"/>
      <c r="AD38" s="16"/>
      <c r="AE38" s="68"/>
      <c r="AF38" s="68"/>
      <c r="AG38" s="46" t="e">
        <f>IF(#REF!="","",IF(#REF!&lt;7,"0",IF(#REF!&gt;22,0,IF(#REF!&lt;7,7,#REF!))))</f>
        <v>#REF!</v>
      </c>
      <c r="AH38" s="62" t="s">
        <v>17</v>
      </c>
      <c r="AI38" s="48" t="e">
        <f>IF(AG38="","",IF(#REF!&gt;21,0,IF(#REF!&lt;7,0,#REF!)))</f>
        <v>#REF!</v>
      </c>
      <c r="AJ38" s="62" t="s">
        <v>18</v>
      </c>
      <c r="AK38" s="48" t="e">
        <f>IF(AG38="","",IF(#REF!&gt;22,"",IF(#REF!&gt;22,22,IF(#REF!&lt;7,0,#REF!))))</f>
        <v>#REF!</v>
      </c>
      <c r="AL38" s="62" t="s">
        <v>17</v>
      </c>
      <c r="AM38" s="48" t="e">
        <f>IF(AG38="","",IF(#REF!&gt;21,0,IF(#REF!&lt;7,0,#REF!)))</f>
        <v>#REF!</v>
      </c>
      <c r="AN38" s="46" t="str">
        <f t="shared" si="12"/>
        <v/>
      </c>
      <c r="AO38" s="62" t="s">
        <v>19</v>
      </c>
      <c r="AP38" s="48" t="str">
        <f t="shared" si="13"/>
        <v/>
      </c>
      <c r="AQ38" s="33" t="s">
        <v>20</v>
      </c>
      <c r="AR38" s="46" t="e">
        <f>IF(AN38="",#REF!,IFERROR(IF(#REF!-AP38&lt;0,#REF!-AN38-1,#REF!-AN38),""))</f>
        <v>#REF!</v>
      </c>
      <c r="AS38" s="62" t="s">
        <v>19</v>
      </c>
      <c r="AT38" s="48" t="e">
        <f>IF(AP38="",#REF!,IFERROR(IF(#REF!-AP38&lt;0,#REF!-AP38+60,#REF!-AP38),""))</f>
        <v>#REF!</v>
      </c>
      <c r="AU38" s="36" t="s">
        <v>20</v>
      </c>
      <c r="AV38" s="10"/>
      <c r="AW38" s="29">
        <v>30</v>
      </c>
      <c r="AX38" s="30">
        <v>27</v>
      </c>
      <c r="AY38" s="30">
        <v>16</v>
      </c>
      <c r="AZ38" s="10"/>
      <c r="BA38" s="10"/>
    </row>
    <row r="39" spans="1:56" s="13" customFormat="1" ht="21" customHeight="1" x14ac:dyDescent="0.4">
      <c r="A39" s="58"/>
      <c r="P39" s="16"/>
      <c r="T39" s="16"/>
      <c r="X39" s="16"/>
      <c r="AD39" s="16"/>
      <c r="AE39" s="68"/>
      <c r="AF39" s="68"/>
      <c r="AG39" s="46" t="e">
        <f>IF(#REF!="","",IF(#REF!&lt;7,"0",IF(#REF!&gt;22,0,IF(#REF!&lt;7,7,#REF!))))</f>
        <v>#REF!</v>
      </c>
      <c r="AH39" s="62" t="s">
        <v>17</v>
      </c>
      <c r="AI39" s="48" t="e">
        <f>IF(AG39="","",IF(#REF!&gt;21,0,IF(#REF!&lt;7,0,#REF!)))</f>
        <v>#REF!</v>
      </c>
      <c r="AJ39" s="62" t="s">
        <v>18</v>
      </c>
      <c r="AK39" s="48" t="e">
        <f>IF(AG39="","",IF(#REF!&gt;22,"",IF(#REF!&gt;22,22,IF(#REF!&lt;7,0,#REF!))))</f>
        <v>#REF!</v>
      </c>
      <c r="AL39" s="62" t="s">
        <v>17</v>
      </c>
      <c r="AM39" s="48" t="e">
        <f>IF(AG39="","",IF(#REF!&gt;21,0,IF(#REF!&lt;7,0,#REF!)))</f>
        <v>#REF!</v>
      </c>
      <c r="AN39" s="46" t="str">
        <f t="shared" si="12"/>
        <v/>
      </c>
      <c r="AO39" s="62" t="s">
        <v>19</v>
      </c>
      <c r="AP39" s="48" t="str">
        <f t="shared" si="13"/>
        <v/>
      </c>
      <c r="AQ39" s="33" t="s">
        <v>20</v>
      </c>
      <c r="AR39" s="46" t="e">
        <f>IF(AN39="",#REF!,IFERROR(IF(#REF!-AP39&lt;0,#REF!-AN39-1,#REF!-AN39),""))</f>
        <v>#REF!</v>
      </c>
      <c r="AS39" s="62" t="s">
        <v>19</v>
      </c>
      <c r="AT39" s="48" t="e">
        <f>IF(AP39="",#REF!,IFERROR(IF(#REF!-AP39&lt;0,#REF!-AP39+60,#REF!-AP39),""))</f>
        <v>#REF!</v>
      </c>
      <c r="AU39" s="36" t="s">
        <v>20</v>
      </c>
      <c r="AV39" s="10"/>
      <c r="AW39" s="29">
        <v>31</v>
      </c>
      <c r="AX39" s="30">
        <v>28</v>
      </c>
      <c r="AY39" s="30">
        <v>17</v>
      </c>
      <c r="AZ39" s="10"/>
      <c r="BA39" s="10"/>
    </row>
    <row r="40" spans="1:56" s="13" customFormat="1" ht="21" customHeight="1" x14ac:dyDescent="0.4">
      <c r="A40" s="58"/>
      <c r="P40" s="16"/>
      <c r="T40" s="16"/>
      <c r="X40" s="16"/>
      <c r="AD40" s="16"/>
      <c r="AE40" s="68"/>
      <c r="AF40" s="68"/>
      <c r="AG40" s="46" t="e">
        <f>IF(#REF!="","",IF(#REF!&lt;7,"0",IF(#REF!&gt;22,0,IF(#REF!&lt;7,7,#REF!))))</f>
        <v>#REF!</v>
      </c>
      <c r="AH40" s="62" t="s">
        <v>17</v>
      </c>
      <c r="AI40" s="48" t="e">
        <f>IF(AG40="","",IF(#REF!&gt;21,0,IF(#REF!&lt;7,0,#REF!)))</f>
        <v>#REF!</v>
      </c>
      <c r="AJ40" s="62" t="s">
        <v>18</v>
      </c>
      <c r="AK40" s="48" t="e">
        <f>IF(AG40="","",IF(#REF!&gt;22,"",IF(#REF!&gt;22,22,IF(#REF!&lt;7,0,#REF!))))</f>
        <v>#REF!</v>
      </c>
      <c r="AL40" s="62" t="s">
        <v>17</v>
      </c>
      <c r="AM40" s="48" t="e">
        <f>IF(AG40="","",IF(#REF!&gt;21,0,IF(#REF!&lt;7,0,#REF!)))</f>
        <v>#REF!</v>
      </c>
      <c r="AN40" s="46" t="str">
        <f t="shared" si="12"/>
        <v/>
      </c>
      <c r="AO40" s="62" t="s">
        <v>19</v>
      </c>
      <c r="AP40" s="48" t="str">
        <f t="shared" si="13"/>
        <v/>
      </c>
      <c r="AQ40" s="33" t="s">
        <v>20</v>
      </c>
      <c r="AR40" s="46" t="e">
        <f>IF(AN40="",#REF!,IFERROR(IF(#REF!-AP40&lt;0,#REF!-AN40-1,#REF!-AN40),""))</f>
        <v>#REF!</v>
      </c>
      <c r="AS40" s="62" t="s">
        <v>19</v>
      </c>
      <c r="AT40" s="48" t="e">
        <f>IF(AP40="",#REF!,IFERROR(IF(#REF!-AP40&lt;0,#REF!-AP40+60,#REF!-AP40),""))</f>
        <v>#REF!</v>
      </c>
      <c r="AU40" s="36" t="s">
        <v>20</v>
      </c>
      <c r="AV40" s="10"/>
      <c r="AW40" s="10"/>
      <c r="AX40" s="30">
        <v>29</v>
      </c>
      <c r="AY40" s="30">
        <v>18</v>
      </c>
      <c r="AZ40" s="10"/>
      <c r="BA40" s="10"/>
    </row>
    <row r="41" spans="1:56" s="13" customFormat="1" ht="8.25" customHeight="1" x14ac:dyDescent="0.4">
      <c r="A41" s="58"/>
      <c r="P41" s="16"/>
      <c r="T41" s="16"/>
      <c r="X41" s="16"/>
      <c r="AD41" s="16"/>
      <c r="AE41" s="16"/>
      <c r="AF41" s="16"/>
      <c r="AG41" s="68"/>
      <c r="AH41" s="16"/>
      <c r="AI41" s="68"/>
      <c r="AJ41" s="16"/>
      <c r="AK41" s="68"/>
      <c r="AL41" s="16"/>
      <c r="AM41" s="68"/>
      <c r="AN41" s="68"/>
      <c r="AO41" s="16"/>
      <c r="AP41" s="68"/>
      <c r="AQ41" s="16"/>
      <c r="AR41" s="68"/>
      <c r="AS41" s="16"/>
      <c r="AT41" s="68"/>
      <c r="AV41" s="10"/>
      <c r="AW41" s="10"/>
      <c r="AX41" s="30">
        <v>31</v>
      </c>
      <c r="AY41" s="30">
        <v>19</v>
      </c>
      <c r="AZ41" s="10"/>
      <c r="BA41" s="10"/>
    </row>
    <row r="42" spans="1:56" s="13" customFormat="1" ht="24" customHeight="1" x14ac:dyDescent="0.4">
      <c r="A42" s="58"/>
      <c r="P42" s="16"/>
      <c r="T42" s="16"/>
      <c r="X42" s="16"/>
      <c r="AD42" s="16"/>
      <c r="AE42" s="74"/>
      <c r="AF42" s="68"/>
      <c r="AG42" s="50">
        <f>SUM(O10:O29)/24/60</f>
        <v>0</v>
      </c>
      <c r="AH42" s="38">
        <f>HOUR(AG42)</f>
        <v>0</v>
      </c>
      <c r="AI42" s="38">
        <f>MINUTE(AG42)</f>
        <v>0</v>
      </c>
      <c r="AJ42" s="50">
        <f>SUM(AP10:AP40)/24/60</f>
        <v>0</v>
      </c>
      <c r="AK42" s="38">
        <f>HOUR(AJ42)</f>
        <v>0</v>
      </c>
      <c r="AL42" s="38">
        <f>MINUTE(AJ42)</f>
        <v>0</v>
      </c>
      <c r="AM42" s="68"/>
      <c r="AN42" s="46">
        <f>SUM(AN10:AN40)+AK42</f>
        <v>0</v>
      </c>
      <c r="AO42" s="62" t="s">
        <v>19</v>
      </c>
      <c r="AP42" s="48">
        <f>AL42</f>
        <v>0</v>
      </c>
      <c r="AQ42" s="33" t="s">
        <v>20</v>
      </c>
      <c r="AR42" s="46">
        <f>IF(AN42="",M31,IFERROR(IF(O31-AP42&lt;0,M31-AN42-1,M31-AN42),""))</f>
        <v>0</v>
      </c>
      <c r="AS42" s="62" t="s">
        <v>19</v>
      </c>
      <c r="AT42" s="48">
        <f>IF(AP42="",O31,IFERROR(IF(O31-AP42&lt;0,O31-AP42+60,O31-AP42),""))</f>
        <v>0</v>
      </c>
      <c r="AU42" s="36" t="s">
        <v>20</v>
      </c>
      <c r="AV42" s="10"/>
      <c r="AW42" s="10"/>
      <c r="AX42" s="30">
        <v>32</v>
      </c>
      <c r="AY42" s="30">
        <v>20</v>
      </c>
      <c r="AZ42" s="39" t="s">
        <v>33</v>
      </c>
      <c r="BA42" s="38" t="s">
        <v>34</v>
      </c>
      <c r="BB42" s="40" t="s">
        <v>35</v>
      </c>
      <c r="BC42" s="40" t="s">
        <v>36</v>
      </c>
      <c r="BD42" s="40" t="s">
        <v>37</v>
      </c>
    </row>
    <row r="43" spans="1:56" s="13" customFormat="1" ht="24" customHeight="1" x14ac:dyDescent="0.4">
      <c r="A43" s="58"/>
      <c r="P43" s="16"/>
      <c r="T43" s="16"/>
      <c r="X43" s="16"/>
      <c r="AD43" s="16"/>
      <c r="AE43" s="74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V43" s="10"/>
      <c r="AW43" s="10"/>
      <c r="AX43" s="30">
        <v>33</v>
      </c>
      <c r="AY43" s="30">
        <v>21</v>
      </c>
      <c r="AZ43" s="51">
        <f>R32</f>
        <v>0</v>
      </c>
      <c r="BA43" s="52">
        <f>Z32</f>
        <v>0</v>
      </c>
      <c r="BB43" s="53">
        <f>K33</f>
        <v>0</v>
      </c>
      <c r="BC43" s="53">
        <f>Z33</f>
        <v>0</v>
      </c>
      <c r="BD43" s="53">
        <f>Z33</f>
        <v>0</v>
      </c>
    </row>
    <row r="44" spans="1:56" s="13" customFormat="1" ht="24" customHeight="1" x14ac:dyDescent="0.4">
      <c r="A44" s="58"/>
      <c r="P44" s="16"/>
      <c r="T44" s="16"/>
      <c r="X44" s="16"/>
      <c r="AD44" s="16"/>
      <c r="AE44" s="76"/>
      <c r="AF44" s="17"/>
      <c r="AG44" s="68"/>
      <c r="AH44" s="17"/>
      <c r="AI44" s="68"/>
      <c r="AJ44" s="17"/>
      <c r="AK44" s="68"/>
      <c r="AL44" s="17"/>
      <c r="AM44" s="68"/>
      <c r="AN44" s="68">
        <f>IF((AP42+AT42)&gt;=60,IF(AT42&gt;=30,"0","1"),0)</f>
        <v>0</v>
      </c>
      <c r="AO44" s="17"/>
      <c r="AP44" s="68"/>
      <c r="AQ44" s="17"/>
      <c r="AR44" s="68">
        <f>IF((AP42+AT42)&gt;=60,IF(AT42&gt;=30,"1","0"),0)</f>
        <v>0</v>
      </c>
      <c r="AS44" s="17"/>
      <c r="AT44" s="68"/>
      <c r="AV44" s="10"/>
      <c r="AW44" s="10"/>
      <c r="AX44" s="30">
        <v>34</v>
      </c>
      <c r="AY44" s="30">
        <v>22</v>
      </c>
      <c r="AZ44" s="10"/>
      <c r="BA44" s="10"/>
    </row>
    <row r="45" spans="1:56" s="13" customFormat="1" ht="36" customHeight="1" x14ac:dyDescent="0.4">
      <c r="A45" s="58"/>
      <c r="P45" s="16"/>
      <c r="T45" s="16"/>
      <c r="X45" s="16"/>
      <c r="AD45" s="16"/>
      <c r="AE45" s="77"/>
      <c r="AF45" s="78"/>
      <c r="AG45" s="68"/>
      <c r="AH45" s="78"/>
      <c r="AI45" s="68"/>
      <c r="AJ45" s="78"/>
      <c r="AK45" s="68"/>
      <c r="AL45" s="78"/>
      <c r="AM45" s="68"/>
      <c r="AN45" s="68"/>
      <c r="AO45" s="78"/>
      <c r="AP45" s="68"/>
      <c r="AQ45" s="78"/>
      <c r="AR45" s="68"/>
      <c r="AS45" s="78"/>
      <c r="AT45" s="68"/>
      <c r="AV45" s="10"/>
      <c r="AW45" s="10"/>
      <c r="AX45" s="30">
        <v>35</v>
      </c>
      <c r="AY45" s="30">
        <v>23</v>
      </c>
      <c r="AZ45" s="10"/>
      <c r="BA45" s="10"/>
    </row>
    <row r="46" spans="1:56" s="13" customFormat="1" ht="28.5" customHeight="1" x14ac:dyDescent="0.4">
      <c r="A46" s="58"/>
      <c r="P46" s="16"/>
      <c r="T46" s="16"/>
      <c r="X46" s="16"/>
      <c r="AD46" s="16"/>
      <c r="AE46" s="77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V46" s="10"/>
      <c r="AW46" s="10"/>
      <c r="AX46" s="30">
        <v>36</v>
      </c>
      <c r="AY46" s="30">
        <v>24</v>
      </c>
      <c r="AZ46" s="10"/>
      <c r="BA46" s="10"/>
    </row>
    <row r="47" spans="1:56" s="13" customFormat="1" x14ac:dyDescent="0.4">
      <c r="A47" s="58"/>
      <c r="P47" s="16"/>
      <c r="T47" s="16"/>
      <c r="X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V47" s="10"/>
      <c r="AW47" s="10"/>
      <c r="AX47" s="30">
        <v>37</v>
      </c>
      <c r="AY47" s="10"/>
      <c r="AZ47" s="10"/>
      <c r="BA47" s="10"/>
    </row>
    <row r="48" spans="1:56" s="13" customFormat="1" ht="23.1" customHeight="1" x14ac:dyDescent="0.4">
      <c r="A48" s="58"/>
      <c r="P48" s="16"/>
      <c r="T48" s="16"/>
      <c r="X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V48" s="10"/>
      <c r="AW48" s="10"/>
      <c r="AX48" s="30">
        <v>38</v>
      </c>
      <c r="AY48" s="10"/>
      <c r="AZ48" s="10"/>
      <c r="BA48" s="10"/>
    </row>
    <row r="49" spans="1:53" s="13" customFormat="1" x14ac:dyDescent="0.4">
      <c r="A49" s="58"/>
      <c r="P49" s="16"/>
      <c r="T49" s="16"/>
      <c r="X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V49" s="10"/>
      <c r="AW49" s="10"/>
      <c r="AX49" s="30">
        <v>39</v>
      </c>
      <c r="AY49" s="10"/>
      <c r="AZ49" s="10"/>
      <c r="BA49" s="10"/>
    </row>
    <row r="50" spans="1:53" s="13" customFormat="1" x14ac:dyDescent="0.4">
      <c r="A50" s="58"/>
      <c r="P50" s="16"/>
      <c r="T50" s="16"/>
      <c r="X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V50" s="10"/>
      <c r="AW50" s="10"/>
      <c r="AX50" s="30">
        <v>40</v>
      </c>
      <c r="AY50" s="10"/>
      <c r="AZ50" s="10"/>
      <c r="BA50" s="10"/>
    </row>
    <row r="51" spans="1:53" s="13" customFormat="1" x14ac:dyDescent="0.4">
      <c r="A51" s="58"/>
      <c r="P51" s="16"/>
      <c r="T51" s="16"/>
      <c r="X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V51" s="10"/>
      <c r="AW51" s="10"/>
      <c r="AX51" s="30">
        <v>41</v>
      </c>
      <c r="AY51" s="10"/>
      <c r="AZ51" s="10"/>
      <c r="BA51" s="10"/>
    </row>
    <row r="52" spans="1:53" s="13" customFormat="1" x14ac:dyDescent="0.4">
      <c r="A52" s="58"/>
      <c r="P52" s="16"/>
      <c r="T52" s="16"/>
      <c r="X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V52" s="10"/>
      <c r="AW52" s="10"/>
      <c r="AX52" s="30">
        <v>42</v>
      </c>
      <c r="AY52" s="10"/>
      <c r="AZ52" s="10"/>
      <c r="BA52" s="10"/>
    </row>
    <row r="53" spans="1:53" s="13" customFormat="1" x14ac:dyDescent="0.4">
      <c r="A53" s="58"/>
      <c r="P53" s="16"/>
      <c r="T53" s="16"/>
      <c r="X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V53" s="10"/>
      <c r="AW53" s="10"/>
      <c r="AX53" s="30">
        <v>43</v>
      </c>
      <c r="AY53" s="10"/>
      <c r="AZ53" s="10"/>
      <c r="BA53" s="10"/>
    </row>
    <row r="54" spans="1:53" s="13" customFormat="1" x14ac:dyDescent="0.4">
      <c r="A54" s="58"/>
      <c r="P54" s="16"/>
      <c r="T54" s="16"/>
      <c r="X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V54" s="10"/>
      <c r="AW54" s="10"/>
      <c r="AX54" s="30">
        <v>44</v>
      </c>
      <c r="AY54" s="10"/>
      <c r="AZ54" s="10"/>
      <c r="BA54" s="10"/>
    </row>
    <row r="55" spans="1:53" s="13" customFormat="1" x14ac:dyDescent="0.4">
      <c r="A55" s="58"/>
      <c r="P55" s="16"/>
      <c r="T55" s="16"/>
      <c r="X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V55" s="10"/>
      <c r="AW55" s="10"/>
      <c r="AX55" s="30">
        <v>46</v>
      </c>
      <c r="AY55" s="10"/>
      <c r="AZ55" s="10"/>
      <c r="BA55" s="10"/>
    </row>
    <row r="56" spans="1:53" s="13" customFormat="1" x14ac:dyDescent="0.4">
      <c r="A56" s="58"/>
      <c r="P56" s="16"/>
      <c r="T56" s="16"/>
      <c r="X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V56" s="10"/>
      <c r="AW56" s="10"/>
      <c r="AX56" s="30">
        <v>47</v>
      </c>
      <c r="AY56" s="10"/>
      <c r="AZ56" s="10"/>
      <c r="BA56" s="10"/>
    </row>
    <row r="57" spans="1:53" s="13" customFormat="1" x14ac:dyDescent="0.4">
      <c r="A57" s="58"/>
      <c r="P57" s="16"/>
      <c r="T57" s="16"/>
      <c r="X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V57" s="10"/>
      <c r="AW57" s="10"/>
      <c r="AX57" s="30">
        <v>48</v>
      </c>
      <c r="AY57" s="10"/>
      <c r="AZ57" s="10"/>
      <c r="BA57" s="10"/>
    </row>
    <row r="58" spans="1:53" s="13" customFormat="1" x14ac:dyDescent="0.4">
      <c r="A58" s="58"/>
      <c r="P58" s="16"/>
      <c r="T58" s="16"/>
      <c r="X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V58" s="10"/>
      <c r="AW58" s="10"/>
      <c r="AX58" s="30">
        <v>49</v>
      </c>
      <c r="AY58" s="10"/>
      <c r="AZ58" s="10"/>
      <c r="BA58" s="10"/>
    </row>
    <row r="59" spans="1:53" s="13" customFormat="1" x14ac:dyDescent="0.4">
      <c r="A59" s="58"/>
      <c r="P59" s="16"/>
      <c r="T59" s="16"/>
      <c r="X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V59" s="10"/>
      <c r="AW59" s="10"/>
      <c r="AX59" s="30">
        <v>50</v>
      </c>
      <c r="AY59" s="10"/>
      <c r="AZ59" s="10"/>
      <c r="BA59" s="10"/>
    </row>
    <row r="60" spans="1:53" s="13" customFormat="1" x14ac:dyDescent="0.4">
      <c r="A60" s="58"/>
      <c r="P60" s="16"/>
      <c r="T60" s="16"/>
      <c r="X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V60" s="10"/>
      <c r="AW60" s="10"/>
      <c r="AX60" s="30">
        <v>51</v>
      </c>
      <c r="AY60" s="10"/>
      <c r="AZ60" s="10"/>
      <c r="BA60" s="10"/>
    </row>
    <row r="61" spans="1:53" s="13" customFormat="1" x14ac:dyDescent="0.4">
      <c r="A61" s="58"/>
      <c r="P61" s="16"/>
      <c r="T61" s="16"/>
      <c r="X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V61" s="10"/>
      <c r="AW61" s="10"/>
      <c r="AX61" s="30">
        <v>52</v>
      </c>
      <c r="AY61" s="10"/>
      <c r="AZ61" s="10"/>
      <c r="BA61" s="10"/>
    </row>
    <row r="62" spans="1:53" s="13" customFormat="1" x14ac:dyDescent="0.4">
      <c r="A62" s="58"/>
      <c r="P62" s="16"/>
      <c r="T62" s="16"/>
      <c r="X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V62" s="10"/>
      <c r="AW62" s="10"/>
      <c r="AX62" s="30">
        <v>53</v>
      </c>
      <c r="AY62" s="10"/>
      <c r="AZ62" s="10"/>
      <c r="BA62" s="10"/>
    </row>
    <row r="63" spans="1:53" s="13" customFormat="1" x14ac:dyDescent="0.4">
      <c r="A63" s="58"/>
      <c r="P63" s="16"/>
      <c r="T63" s="16"/>
      <c r="X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V63" s="10"/>
      <c r="AW63" s="10"/>
      <c r="AX63" s="30">
        <v>54</v>
      </c>
      <c r="AY63" s="10"/>
      <c r="AZ63" s="10"/>
      <c r="BA63" s="10"/>
    </row>
    <row r="64" spans="1:53" s="13" customFormat="1" x14ac:dyDescent="0.4">
      <c r="A64" s="58"/>
      <c r="P64" s="16"/>
      <c r="T64" s="16"/>
      <c r="X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V64" s="10"/>
      <c r="AW64" s="10"/>
      <c r="AX64" s="30">
        <v>55</v>
      </c>
      <c r="AY64" s="10"/>
      <c r="AZ64" s="10"/>
      <c r="BA64" s="10"/>
    </row>
    <row r="65" spans="1:53" s="13" customFormat="1" x14ac:dyDescent="0.4">
      <c r="A65" s="58"/>
      <c r="P65" s="16"/>
      <c r="T65" s="16"/>
      <c r="X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V65" s="10"/>
      <c r="AW65" s="10"/>
      <c r="AX65" s="30">
        <v>56</v>
      </c>
      <c r="AY65" s="10"/>
      <c r="AZ65" s="10"/>
      <c r="BA65" s="10"/>
    </row>
    <row r="66" spans="1:53" s="13" customFormat="1" x14ac:dyDescent="0.4">
      <c r="A66" s="58"/>
      <c r="P66" s="16"/>
      <c r="T66" s="16"/>
      <c r="X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V66" s="10"/>
      <c r="AW66" s="10"/>
      <c r="AX66" s="30">
        <v>57</v>
      </c>
      <c r="AY66" s="10"/>
      <c r="AZ66" s="10"/>
      <c r="BA66" s="10"/>
    </row>
    <row r="67" spans="1:53" s="13" customFormat="1" x14ac:dyDescent="0.4">
      <c r="A67" s="58"/>
      <c r="P67" s="16"/>
      <c r="T67" s="16"/>
      <c r="X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V67" s="10"/>
      <c r="AW67" s="10"/>
      <c r="AX67" s="30">
        <v>58</v>
      </c>
      <c r="AY67" s="10"/>
      <c r="AZ67" s="10"/>
      <c r="BA67" s="10"/>
    </row>
    <row r="68" spans="1:53" s="13" customFormat="1" x14ac:dyDescent="0.4">
      <c r="A68" s="58"/>
      <c r="P68" s="16"/>
      <c r="T68" s="16"/>
      <c r="X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V68" s="10"/>
      <c r="AW68" s="10"/>
      <c r="AX68" s="30">
        <v>59</v>
      </c>
      <c r="AY68" s="10"/>
      <c r="AZ68" s="10"/>
      <c r="BA68" s="10"/>
    </row>
    <row r="69" spans="1:53" s="13" customFormat="1" x14ac:dyDescent="0.4">
      <c r="A69" s="58"/>
      <c r="P69" s="16"/>
      <c r="T69" s="16"/>
      <c r="X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V69" s="10"/>
      <c r="AW69" s="10"/>
      <c r="AX69" s="10"/>
      <c r="AY69" s="10"/>
      <c r="AZ69" s="10"/>
      <c r="BA69" s="10"/>
    </row>
    <row r="70" spans="1:53" s="13" customFormat="1" x14ac:dyDescent="0.4">
      <c r="A70" s="58"/>
      <c r="P70" s="16"/>
      <c r="T70" s="16"/>
      <c r="X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V70" s="10"/>
      <c r="AW70" s="10"/>
      <c r="AX70" s="10"/>
      <c r="AY70" s="10"/>
      <c r="AZ70" s="10"/>
      <c r="BA70" s="10"/>
    </row>
    <row r="71" spans="1:53" s="13" customFormat="1" x14ac:dyDescent="0.4">
      <c r="A71" s="58"/>
      <c r="P71" s="16"/>
      <c r="T71" s="16"/>
      <c r="X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V71" s="10"/>
      <c r="AW71" s="10"/>
      <c r="AX71" s="10"/>
      <c r="AY71" s="10"/>
      <c r="AZ71" s="10"/>
      <c r="BA71" s="10"/>
    </row>
    <row r="72" spans="1:53" s="13" customFormat="1" x14ac:dyDescent="0.4">
      <c r="A72" s="58"/>
      <c r="P72" s="16"/>
      <c r="T72" s="16"/>
      <c r="X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V72" s="10"/>
      <c r="AW72" s="10"/>
      <c r="AX72" s="10"/>
      <c r="AY72" s="10"/>
      <c r="AZ72" s="10"/>
      <c r="BA72" s="10"/>
    </row>
    <row r="73" spans="1:53" s="13" customFormat="1" x14ac:dyDescent="0.4">
      <c r="A73" s="58"/>
      <c r="P73" s="16"/>
      <c r="T73" s="16"/>
      <c r="X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V73" s="10"/>
      <c r="AW73" s="10"/>
      <c r="AX73" s="10"/>
      <c r="AY73" s="10"/>
      <c r="AZ73" s="10"/>
      <c r="BA73" s="10"/>
    </row>
    <row r="74" spans="1:53" s="13" customFormat="1" x14ac:dyDescent="0.4">
      <c r="A74" s="58"/>
      <c r="P74" s="16"/>
      <c r="T74" s="16"/>
      <c r="X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V74" s="10"/>
      <c r="AW74" s="10"/>
      <c r="AX74" s="10"/>
      <c r="AY74" s="10"/>
      <c r="AZ74" s="10"/>
      <c r="BA74" s="10"/>
    </row>
    <row r="75" spans="1:53" s="13" customFormat="1" x14ac:dyDescent="0.4">
      <c r="A75" s="58"/>
      <c r="P75" s="16"/>
      <c r="T75" s="16"/>
      <c r="X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V75" s="10"/>
      <c r="AW75" s="10"/>
      <c r="AX75" s="10"/>
      <c r="AY75" s="10"/>
      <c r="AZ75" s="10"/>
      <c r="BA75" s="10"/>
    </row>
    <row r="76" spans="1:53" s="13" customFormat="1" x14ac:dyDescent="0.4">
      <c r="A76" s="58"/>
      <c r="D76" s="44"/>
      <c r="E76" s="44"/>
      <c r="F76" s="44"/>
      <c r="H76" s="44"/>
      <c r="J76" s="44"/>
      <c r="L76" s="44"/>
      <c r="M76" s="44"/>
      <c r="O76" s="44"/>
      <c r="P76" s="16"/>
      <c r="Q76" s="44"/>
      <c r="S76" s="44"/>
      <c r="T76" s="16"/>
      <c r="U76" s="44"/>
      <c r="W76" s="44"/>
      <c r="X76" s="16"/>
      <c r="Y76" s="44"/>
      <c r="AA76" s="44"/>
      <c r="AC76" s="44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V76" s="10"/>
      <c r="AW76" s="10"/>
      <c r="AX76" s="10"/>
      <c r="AY76" s="10"/>
      <c r="AZ76" s="10"/>
      <c r="BA76" s="10"/>
    </row>
    <row r="77" spans="1:53" s="13" customFormat="1" x14ac:dyDescent="0.4">
      <c r="A77" s="56"/>
      <c r="B77" s="10"/>
      <c r="C77" s="10"/>
      <c r="D77" s="10"/>
      <c r="E77" s="10"/>
      <c r="F77" s="10"/>
      <c r="G77" s="16"/>
      <c r="H77" s="10"/>
      <c r="I77" s="16"/>
      <c r="J77" s="10"/>
      <c r="K77" s="16"/>
      <c r="L77" s="10"/>
      <c r="M77" s="10"/>
      <c r="N77" s="16"/>
      <c r="O77" s="10"/>
      <c r="P77" s="16"/>
      <c r="Q77" s="10"/>
      <c r="R77" s="16"/>
      <c r="S77" s="10"/>
      <c r="T77" s="16"/>
      <c r="U77" s="10"/>
      <c r="V77" s="16"/>
      <c r="W77" s="10"/>
      <c r="X77" s="16"/>
      <c r="Y77" s="10"/>
      <c r="Z77" s="16"/>
      <c r="AA77" s="10"/>
      <c r="AB77" s="16"/>
      <c r="AC77" s="10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V77" s="10"/>
      <c r="AW77" s="10"/>
      <c r="AX77" s="10"/>
      <c r="AY77" s="10"/>
      <c r="AZ77" s="10"/>
      <c r="BA77" s="10"/>
    </row>
    <row r="78" spans="1:53" s="13" customFormat="1" x14ac:dyDescent="0.4">
      <c r="A78" s="56"/>
      <c r="B78" s="10"/>
      <c r="C78" s="10"/>
      <c r="D78" s="10"/>
      <c r="E78" s="10"/>
      <c r="F78" s="10"/>
      <c r="G78" s="16"/>
      <c r="H78" s="10"/>
      <c r="I78" s="16"/>
      <c r="J78" s="10"/>
      <c r="K78" s="16"/>
      <c r="L78" s="10"/>
      <c r="M78" s="10"/>
      <c r="N78" s="16"/>
      <c r="O78" s="10"/>
      <c r="P78" s="16"/>
      <c r="Q78" s="10"/>
      <c r="R78" s="16"/>
      <c r="S78" s="10"/>
      <c r="T78" s="16"/>
      <c r="U78" s="10"/>
      <c r="V78" s="16"/>
      <c r="W78" s="10"/>
      <c r="X78" s="16"/>
      <c r="Y78" s="10"/>
      <c r="Z78" s="16"/>
      <c r="AA78" s="10"/>
      <c r="AB78" s="16"/>
      <c r="AC78" s="10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V78" s="10"/>
      <c r="AW78" s="10"/>
      <c r="AX78" s="10"/>
      <c r="AY78" s="10"/>
      <c r="AZ78" s="10"/>
      <c r="BA78" s="10"/>
    </row>
    <row r="79" spans="1:53" s="13" customFormat="1" x14ac:dyDescent="0.4">
      <c r="A79" s="56"/>
      <c r="B79" s="10"/>
      <c r="C79" s="10"/>
      <c r="D79" s="10"/>
      <c r="E79" s="10"/>
      <c r="F79" s="10"/>
      <c r="G79" s="16"/>
      <c r="H79" s="10"/>
      <c r="I79" s="16"/>
      <c r="J79" s="10"/>
      <c r="K79" s="16"/>
      <c r="L79" s="10"/>
      <c r="M79" s="10"/>
      <c r="N79" s="16"/>
      <c r="O79" s="10"/>
      <c r="P79" s="16"/>
      <c r="Q79" s="10"/>
      <c r="R79" s="16"/>
      <c r="S79" s="10"/>
      <c r="T79" s="16"/>
      <c r="U79" s="10"/>
      <c r="V79" s="16"/>
      <c r="W79" s="10"/>
      <c r="X79" s="16"/>
      <c r="Y79" s="10"/>
      <c r="Z79" s="16"/>
      <c r="AA79" s="10"/>
      <c r="AB79" s="16"/>
      <c r="AC79" s="10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V79" s="10"/>
      <c r="AW79" s="10"/>
      <c r="AX79" s="10"/>
      <c r="AY79" s="10"/>
      <c r="AZ79" s="10"/>
      <c r="BA79" s="10"/>
    </row>
    <row r="80" spans="1:53" s="13" customFormat="1" x14ac:dyDescent="0.4">
      <c r="A80" s="56"/>
      <c r="B80" s="10"/>
      <c r="C80" s="10"/>
      <c r="D80" s="10"/>
      <c r="E80" s="10"/>
      <c r="F80" s="10"/>
      <c r="G80" s="16"/>
      <c r="H80" s="10"/>
      <c r="I80" s="16"/>
      <c r="J80" s="10"/>
      <c r="K80" s="16"/>
      <c r="L80" s="10"/>
      <c r="M80" s="10"/>
      <c r="N80" s="16"/>
      <c r="O80" s="10"/>
      <c r="P80" s="16"/>
      <c r="Q80" s="10"/>
      <c r="R80" s="16"/>
      <c r="S80" s="10"/>
      <c r="T80" s="16"/>
      <c r="U80" s="10"/>
      <c r="V80" s="16"/>
      <c r="W80" s="10"/>
      <c r="X80" s="16"/>
      <c r="Y80" s="10"/>
      <c r="Z80" s="16"/>
      <c r="AA80" s="10"/>
      <c r="AB80" s="16"/>
      <c r="AC80" s="10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V80" s="10"/>
      <c r="AW80" s="10"/>
      <c r="AX80" s="10"/>
      <c r="AY80" s="10"/>
      <c r="AZ80" s="10"/>
      <c r="BA80" s="10"/>
    </row>
    <row r="81" spans="1:53" s="13" customFormat="1" x14ac:dyDescent="0.4">
      <c r="A81" s="56"/>
      <c r="B81" s="10"/>
      <c r="C81" s="10"/>
      <c r="D81" s="10"/>
      <c r="E81" s="10"/>
      <c r="F81" s="10"/>
      <c r="G81" s="16"/>
      <c r="H81" s="10"/>
      <c r="I81" s="16"/>
      <c r="J81" s="10"/>
      <c r="K81" s="16"/>
      <c r="L81" s="10"/>
      <c r="M81" s="10"/>
      <c r="N81" s="16"/>
      <c r="O81" s="10"/>
      <c r="P81" s="16"/>
      <c r="Q81" s="10"/>
      <c r="R81" s="16"/>
      <c r="S81" s="10"/>
      <c r="T81" s="16"/>
      <c r="U81" s="10"/>
      <c r="V81" s="16"/>
      <c r="W81" s="10"/>
      <c r="X81" s="16"/>
      <c r="Y81" s="10"/>
      <c r="Z81" s="16"/>
      <c r="AA81" s="10"/>
      <c r="AB81" s="16"/>
      <c r="AC81" s="10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V81" s="10"/>
      <c r="AW81" s="10"/>
      <c r="AX81" s="10"/>
      <c r="AY81" s="10"/>
      <c r="AZ81" s="10"/>
      <c r="BA81" s="10"/>
    </row>
    <row r="82" spans="1:53" s="13" customFormat="1" x14ac:dyDescent="0.4">
      <c r="A82" s="56"/>
      <c r="B82" s="10"/>
      <c r="C82" s="10"/>
      <c r="D82" s="10"/>
      <c r="E82" s="10"/>
      <c r="F82" s="10"/>
      <c r="G82" s="16"/>
      <c r="H82" s="10"/>
      <c r="I82" s="16"/>
      <c r="J82" s="10"/>
      <c r="K82" s="16"/>
      <c r="L82" s="10"/>
      <c r="M82" s="10"/>
      <c r="N82" s="16"/>
      <c r="O82" s="10"/>
      <c r="P82" s="16"/>
      <c r="Q82" s="10"/>
      <c r="R82" s="16"/>
      <c r="S82" s="10"/>
      <c r="T82" s="16"/>
      <c r="U82" s="10"/>
      <c r="V82" s="16"/>
      <c r="W82" s="10"/>
      <c r="X82" s="16"/>
      <c r="Y82" s="10"/>
      <c r="Z82" s="16"/>
      <c r="AA82" s="10"/>
      <c r="AB82" s="16"/>
      <c r="AC82" s="10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V82" s="10"/>
      <c r="AW82" s="10"/>
      <c r="AX82" s="10"/>
      <c r="AY82" s="10"/>
      <c r="AZ82" s="10"/>
      <c r="BA82" s="10"/>
    </row>
    <row r="83" spans="1:53" s="13" customFormat="1" x14ac:dyDescent="0.4">
      <c r="A83" s="56"/>
      <c r="B83" s="10"/>
      <c r="C83" s="10"/>
      <c r="D83" s="10"/>
      <c r="E83" s="10"/>
      <c r="F83" s="10"/>
      <c r="G83" s="16"/>
      <c r="H83" s="10"/>
      <c r="I83" s="16"/>
      <c r="J83" s="10"/>
      <c r="K83" s="16"/>
      <c r="L83" s="10"/>
      <c r="M83" s="10"/>
      <c r="N83" s="16"/>
      <c r="O83" s="10"/>
      <c r="P83" s="16"/>
      <c r="Q83" s="10"/>
      <c r="R83" s="16"/>
      <c r="S83" s="10"/>
      <c r="T83" s="16"/>
      <c r="U83" s="10"/>
      <c r="V83" s="16"/>
      <c r="W83" s="10"/>
      <c r="X83" s="16"/>
      <c r="Y83" s="10"/>
      <c r="Z83" s="16"/>
      <c r="AA83" s="10"/>
      <c r="AB83" s="16"/>
      <c r="AC83" s="10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V83" s="10"/>
      <c r="AW83" s="10"/>
      <c r="AX83" s="10"/>
      <c r="AY83" s="10"/>
      <c r="AZ83" s="10"/>
      <c r="BA83" s="10"/>
    </row>
    <row r="84" spans="1:53" s="13" customFormat="1" x14ac:dyDescent="0.4">
      <c r="A84" s="56"/>
      <c r="B84" s="10"/>
      <c r="C84" s="10"/>
      <c r="D84" s="10"/>
      <c r="E84" s="10"/>
      <c r="F84" s="10"/>
      <c r="G84" s="16"/>
      <c r="H84" s="10"/>
      <c r="I84" s="16"/>
      <c r="J84" s="10"/>
      <c r="K84" s="16"/>
      <c r="L84" s="10"/>
      <c r="M84" s="10"/>
      <c r="N84" s="16"/>
      <c r="O84" s="10"/>
      <c r="P84" s="16"/>
      <c r="Q84" s="10"/>
      <c r="R84" s="16"/>
      <c r="S84" s="10"/>
      <c r="T84" s="16"/>
      <c r="U84" s="10"/>
      <c r="V84" s="16"/>
      <c r="W84" s="10"/>
      <c r="X84" s="16"/>
      <c r="Y84" s="10"/>
      <c r="Z84" s="16"/>
      <c r="AA84" s="10"/>
      <c r="AB84" s="16"/>
      <c r="AC84" s="10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V84" s="10"/>
      <c r="AW84" s="10"/>
      <c r="AX84" s="10"/>
      <c r="AY84" s="10"/>
      <c r="AZ84" s="10"/>
      <c r="BA84" s="10"/>
    </row>
    <row r="85" spans="1:53" s="13" customFormat="1" x14ac:dyDescent="0.4">
      <c r="A85" s="56"/>
      <c r="B85" s="10"/>
      <c r="C85" s="10"/>
      <c r="D85" s="10"/>
      <c r="E85" s="10"/>
      <c r="F85" s="10"/>
      <c r="G85" s="16"/>
      <c r="H85" s="10"/>
      <c r="I85" s="16"/>
      <c r="J85" s="10"/>
      <c r="K85" s="16"/>
      <c r="L85" s="10"/>
      <c r="M85" s="10"/>
      <c r="N85" s="16"/>
      <c r="O85" s="10"/>
      <c r="P85" s="16"/>
      <c r="Q85" s="10"/>
      <c r="R85" s="16"/>
      <c r="S85" s="10"/>
      <c r="T85" s="16"/>
      <c r="U85" s="10"/>
      <c r="V85" s="16"/>
      <c r="W85" s="10"/>
      <c r="X85" s="16"/>
      <c r="Y85" s="10"/>
      <c r="Z85" s="16"/>
      <c r="AA85" s="10"/>
      <c r="AB85" s="16"/>
      <c r="AC85" s="10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V85" s="10"/>
      <c r="AW85" s="10"/>
      <c r="AX85" s="10"/>
      <c r="AY85" s="10"/>
      <c r="AZ85" s="10"/>
      <c r="BA85" s="10"/>
    </row>
    <row r="86" spans="1:53" s="13" customFormat="1" x14ac:dyDescent="0.4">
      <c r="A86" s="56"/>
      <c r="B86" s="10"/>
      <c r="C86" s="10"/>
      <c r="D86" s="10"/>
      <c r="E86" s="10"/>
      <c r="F86" s="10"/>
      <c r="G86" s="16"/>
      <c r="H86" s="10"/>
      <c r="I86" s="16"/>
      <c r="J86" s="10"/>
      <c r="K86" s="16"/>
      <c r="L86" s="10"/>
      <c r="M86" s="10"/>
      <c r="N86" s="16"/>
      <c r="O86" s="10"/>
      <c r="P86" s="16"/>
      <c r="Q86" s="10"/>
      <c r="R86" s="16"/>
      <c r="S86" s="10"/>
      <c r="T86" s="16"/>
      <c r="U86" s="10"/>
      <c r="V86" s="16"/>
      <c r="W86" s="10"/>
      <c r="X86" s="16"/>
      <c r="Y86" s="10"/>
      <c r="Z86" s="16"/>
      <c r="AA86" s="10"/>
      <c r="AB86" s="16"/>
      <c r="AC86" s="10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V86" s="10"/>
      <c r="AW86" s="10"/>
      <c r="AX86" s="10"/>
      <c r="AY86" s="10"/>
      <c r="AZ86" s="10"/>
      <c r="BA86" s="10"/>
    </row>
    <row r="87" spans="1:53" s="13" customFormat="1" x14ac:dyDescent="0.4">
      <c r="A87" s="56"/>
      <c r="B87" s="10"/>
      <c r="C87" s="10"/>
      <c r="D87" s="10"/>
      <c r="E87" s="10"/>
      <c r="F87" s="10"/>
      <c r="G87" s="16"/>
      <c r="H87" s="10"/>
      <c r="I87" s="16"/>
      <c r="J87" s="10"/>
      <c r="K87" s="16"/>
      <c r="L87" s="10"/>
      <c r="M87" s="10"/>
      <c r="N87" s="16"/>
      <c r="O87" s="10"/>
      <c r="P87" s="16"/>
      <c r="Q87" s="10"/>
      <c r="R87" s="16"/>
      <c r="S87" s="10"/>
      <c r="T87" s="16"/>
      <c r="U87" s="10"/>
      <c r="V87" s="16"/>
      <c r="W87" s="10"/>
      <c r="X87" s="16"/>
      <c r="Y87" s="10"/>
      <c r="Z87" s="16"/>
      <c r="AA87" s="10"/>
      <c r="AB87" s="16"/>
      <c r="AC87" s="10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V87" s="10"/>
      <c r="AW87" s="10"/>
      <c r="AX87" s="10"/>
      <c r="AY87" s="10"/>
      <c r="AZ87" s="10"/>
      <c r="BA87" s="10"/>
    </row>
  </sheetData>
  <sheetProtection formatCells="0" selectLockedCells="1"/>
  <mergeCells count="73">
    <mergeCell ref="B2:D2"/>
    <mergeCell ref="E2:I2"/>
    <mergeCell ref="D7:E7"/>
    <mergeCell ref="F7:Q7"/>
    <mergeCell ref="S7:T7"/>
    <mergeCell ref="D8:AA8"/>
    <mergeCell ref="B9:E9"/>
    <mergeCell ref="F9:L9"/>
    <mergeCell ref="M9:P9"/>
    <mergeCell ref="Q9:T9"/>
    <mergeCell ref="U9:X9"/>
    <mergeCell ref="Y9:AA9"/>
    <mergeCell ref="AB9:AD9"/>
    <mergeCell ref="AG9:AM9"/>
    <mergeCell ref="AN9:AQ9"/>
    <mergeCell ref="AR9:AU9"/>
    <mergeCell ref="Y10:Z10"/>
    <mergeCell ref="AB10:AC10"/>
    <mergeCell ref="Y11:Z11"/>
    <mergeCell ref="AB11:AC11"/>
    <mergeCell ref="Y12:Z12"/>
    <mergeCell ref="AB12:AC12"/>
    <mergeCell ref="Y13:Z13"/>
    <mergeCell ref="AB13:AC13"/>
    <mergeCell ref="Y14:Z14"/>
    <mergeCell ref="AB14:AC14"/>
    <mergeCell ref="Y15:Z15"/>
    <mergeCell ref="AB15:AC15"/>
    <mergeCell ref="Y16:Z16"/>
    <mergeCell ref="AB16:AC16"/>
    <mergeCell ref="Y17:Z17"/>
    <mergeCell ref="AB17:AC17"/>
    <mergeCell ref="Y18:Z18"/>
    <mergeCell ref="AB18:AC18"/>
    <mergeCell ref="Y19:Z19"/>
    <mergeCell ref="AB19:AC19"/>
    <mergeCell ref="Y20:Z20"/>
    <mergeCell ref="AB20:AC20"/>
    <mergeCell ref="Y21:Z21"/>
    <mergeCell ref="AB21:AC21"/>
    <mergeCell ref="Y22:Z22"/>
    <mergeCell ref="AB22:AC22"/>
    <mergeCell ref="Z33:AD33"/>
    <mergeCell ref="Y23:Z23"/>
    <mergeCell ref="AB23:AC23"/>
    <mergeCell ref="Y24:Z24"/>
    <mergeCell ref="AB24:AC24"/>
    <mergeCell ref="Y25:Z25"/>
    <mergeCell ref="AB25:AC25"/>
    <mergeCell ref="Y29:Z29"/>
    <mergeCell ref="AB29:AC29"/>
    <mergeCell ref="Y26:Z26"/>
    <mergeCell ref="AB26:AC26"/>
    <mergeCell ref="Y27:Z27"/>
    <mergeCell ref="AB27:AC27"/>
    <mergeCell ref="Y28:Z28"/>
    <mergeCell ref="AB28:AC28"/>
    <mergeCell ref="H34:J35"/>
    <mergeCell ref="K34:AD35"/>
    <mergeCell ref="C31:G35"/>
    <mergeCell ref="H31:L31"/>
    <mergeCell ref="Y31:Z31"/>
    <mergeCell ref="AB31:AC31"/>
    <mergeCell ref="H32:Q32"/>
    <mergeCell ref="R32:S32"/>
    <mergeCell ref="U32:Y32"/>
    <mergeCell ref="Z32:AB32"/>
    <mergeCell ref="AC32:AD32"/>
    <mergeCell ref="H33:J33"/>
    <mergeCell ref="K33:Q33"/>
    <mergeCell ref="R33:S33"/>
    <mergeCell ref="T33:V33"/>
    <mergeCell ref="W33:Y33"/>
  </mergeCells>
  <phoneticPr fontId="2"/>
  <dataValidations count="6">
    <dataValidation type="list" allowBlank="1" showInputMessage="1" showErrorMessage="1" sqref="J10:J29">
      <formula1>$AY$22:$AY$46</formula1>
    </dataValidation>
    <dataValidation type="list" allowBlank="1" showInputMessage="1" showErrorMessage="1" sqref="F10:F29">
      <formula1>$AY$22:$AY$45</formula1>
    </dataValidation>
    <dataValidation type="list" allowBlank="1" showInputMessage="1" showErrorMessage="1" sqref="B10:B29">
      <formula1>$AY$9:$AY$20</formula1>
    </dataValidation>
    <dataValidation type="list" allowBlank="1" showInputMessage="1" showErrorMessage="1" sqref="H10:H29">
      <formula1>$AX$9:$AX$68</formula1>
    </dataValidation>
    <dataValidation type="list" allowBlank="1" showInputMessage="1" showErrorMessage="1" sqref="D10:D29">
      <formula1>$AW$9:$AW$39</formula1>
    </dataValidation>
    <dataValidation type="list" allowBlank="1" showInputMessage="1" showErrorMessage="1" sqref="L10:L29">
      <formula1>IF(J10=24,$AX$9,$AX$9:$AX$68)</formula1>
    </dataValidation>
  </dataValidations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87"/>
  <sheetViews>
    <sheetView showGridLines="0" tabSelected="1" view="pageBreakPreview" zoomScale="96" zoomScaleNormal="96" zoomScaleSheetLayoutView="96" workbookViewId="0">
      <selection activeCell="E2" sqref="E2:K2"/>
    </sheetView>
  </sheetViews>
  <sheetFormatPr defaultColWidth="9" defaultRowHeight="18.75" x14ac:dyDescent="0.4"/>
  <cols>
    <col min="1" max="1" width="3" style="56" customWidth="1"/>
    <col min="2" max="2" width="3.875" style="10" customWidth="1"/>
    <col min="3" max="3" width="3.25" style="10" customWidth="1"/>
    <col min="4" max="6" width="4.375" style="10" customWidth="1"/>
    <col min="7" max="7" width="1.875" style="16" customWidth="1"/>
    <col min="8" max="8" width="4.375" style="10" customWidth="1"/>
    <col min="9" max="9" width="3.125" style="16" customWidth="1"/>
    <col min="10" max="10" width="4.375" style="10" customWidth="1"/>
    <col min="11" max="11" width="1.875" style="16" customWidth="1"/>
    <col min="12" max="13" width="4.375" style="10" customWidth="1"/>
    <col min="14" max="14" width="5.125" style="16" customWidth="1"/>
    <col min="15" max="15" width="4.375" style="10" customWidth="1"/>
    <col min="16" max="16" width="3" style="16" customWidth="1"/>
    <col min="17" max="17" width="4.375" style="10" customWidth="1"/>
    <col min="18" max="18" width="5.125" style="16" customWidth="1"/>
    <col min="19" max="19" width="4.375" style="10" customWidth="1"/>
    <col min="20" max="20" width="3" style="16" customWidth="1"/>
    <col min="21" max="21" width="4.375" style="10" customWidth="1"/>
    <col min="22" max="22" width="5.125" style="16" customWidth="1"/>
    <col min="23" max="23" width="4.375" style="10" customWidth="1"/>
    <col min="24" max="24" width="3" style="16" customWidth="1"/>
    <col min="25" max="25" width="5.5" style="10" customWidth="1"/>
    <col min="26" max="26" width="5.5" style="16" customWidth="1"/>
    <col min="27" max="27" width="2.875" style="10" customWidth="1"/>
    <col min="28" max="28" width="5.5" style="16" customWidth="1"/>
    <col min="29" max="29" width="5.5" style="10" customWidth="1"/>
    <col min="30" max="30" width="2.875" style="16" customWidth="1"/>
    <col min="31" max="31" width="7.875" style="16" customWidth="1"/>
    <col min="32" max="32" width="4.125" style="16" customWidth="1"/>
    <col min="33" max="43" width="4" style="16" hidden="1" customWidth="1"/>
    <col min="44" max="46" width="4.625" style="16" hidden="1" customWidth="1"/>
    <col min="47" max="47" width="4.625" style="13" hidden="1" customWidth="1"/>
    <col min="48" max="56" width="9" style="10" hidden="1" customWidth="1"/>
    <col min="57" max="16384" width="9" style="10"/>
  </cols>
  <sheetData>
    <row r="1" spans="1:53" ht="30" customHeight="1" x14ac:dyDescent="0.5">
      <c r="B1" s="9" t="s">
        <v>0</v>
      </c>
      <c r="D1" s="11"/>
      <c r="E1" s="12"/>
      <c r="F1" s="12"/>
      <c r="G1" s="68"/>
      <c r="H1" s="12"/>
      <c r="I1" s="68"/>
      <c r="J1" s="12"/>
      <c r="K1" s="68"/>
      <c r="L1" s="12"/>
      <c r="M1" s="12"/>
      <c r="N1" s="68"/>
      <c r="O1" s="12"/>
      <c r="P1" s="68"/>
      <c r="Q1" s="12"/>
      <c r="R1" s="68"/>
      <c r="S1" s="12"/>
      <c r="T1" s="68"/>
      <c r="U1" s="12"/>
      <c r="V1" s="68"/>
      <c r="W1" s="12"/>
      <c r="X1" s="68"/>
      <c r="Y1" s="12"/>
      <c r="Z1" s="68"/>
      <c r="AA1" s="12"/>
      <c r="AB1" s="68"/>
      <c r="AC1" s="12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</row>
    <row r="2" spans="1:53" ht="29.45" customHeight="1" x14ac:dyDescent="0.4">
      <c r="B2" s="128" t="s">
        <v>1</v>
      </c>
      <c r="C2" s="129"/>
      <c r="D2" s="130"/>
      <c r="E2" s="216"/>
      <c r="F2" s="216"/>
      <c r="G2" s="216"/>
      <c r="H2" s="216"/>
      <c r="I2" s="216"/>
      <c r="J2" s="216"/>
      <c r="K2" s="216"/>
      <c r="L2" s="15"/>
      <c r="M2" s="14" t="s">
        <v>2</v>
      </c>
      <c r="N2" s="15"/>
      <c r="P2" s="10"/>
      <c r="Q2" s="16"/>
      <c r="R2" s="10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2"/>
      <c r="AM2" s="12"/>
      <c r="AN2" s="10"/>
      <c r="AO2" s="10"/>
      <c r="AP2" s="10"/>
      <c r="AQ2" s="10"/>
      <c r="AR2" s="10"/>
      <c r="AS2" s="10"/>
      <c r="AT2" s="10"/>
      <c r="AU2" s="10"/>
    </row>
    <row r="3" spans="1:53" ht="8.25" customHeight="1" x14ac:dyDescent="0.4">
      <c r="D3" s="67"/>
      <c r="E3" s="17"/>
      <c r="F3" s="67"/>
      <c r="G3" s="15"/>
      <c r="H3" s="15"/>
      <c r="I3" s="15"/>
      <c r="J3" s="15"/>
      <c r="K3" s="15"/>
      <c r="L3" s="15"/>
      <c r="M3" s="15"/>
      <c r="N3" s="15"/>
      <c r="O3" s="15"/>
      <c r="P3" s="10"/>
      <c r="Q3" s="15"/>
      <c r="R3" s="15"/>
      <c r="S3" s="15"/>
      <c r="T3" s="10"/>
      <c r="U3" s="15"/>
      <c r="V3" s="15"/>
      <c r="W3" s="15"/>
      <c r="X3" s="10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2"/>
      <c r="AV3" s="12"/>
    </row>
    <row r="4" spans="1:53" ht="16.5" customHeight="1" x14ac:dyDescent="0.4">
      <c r="D4" s="24" t="s">
        <v>3</v>
      </c>
      <c r="E4" s="12"/>
      <c r="F4" s="12"/>
      <c r="G4" s="68"/>
      <c r="H4" s="12"/>
      <c r="I4" s="68"/>
      <c r="J4" s="12"/>
      <c r="K4" s="68"/>
      <c r="L4" s="12"/>
      <c r="M4" s="12"/>
      <c r="N4" s="68"/>
      <c r="O4" s="12"/>
      <c r="P4" s="68"/>
      <c r="Q4" s="12"/>
      <c r="R4" s="68"/>
      <c r="S4" s="12"/>
      <c r="T4" s="68"/>
      <c r="U4" s="12"/>
      <c r="V4" s="68"/>
      <c r="W4" s="12"/>
      <c r="X4" s="68"/>
      <c r="Y4" s="12"/>
      <c r="Z4" s="68"/>
      <c r="AA4" s="12"/>
      <c r="AB4" s="68"/>
      <c r="AC4" s="12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</row>
    <row r="5" spans="1:53" ht="16.5" customHeight="1" x14ac:dyDescent="0.4">
      <c r="D5" s="24" t="s">
        <v>3</v>
      </c>
      <c r="E5" s="12"/>
      <c r="F5" s="12"/>
      <c r="G5" s="68"/>
      <c r="H5" s="12"/>
      <c r="I5" s="68"/>
      <c r="J5" s="12"/>
      <c r="K5" s="68"/>
      <c r="L5" s="12"/>
      <c r="M5" s="12"/>
      <c r="N5" s="68"/>
      <c r="O5" s="68"/>
      <c r="P5" s="25"/>
      <c r="Q5" s="12"/>
      <c r="R5" s="68"/>
      <c r="S5" s="68"/>
      <c r="T5" s="25"/>
      <c r="U5" s="12"/>
      <c r="V5" s="68"/>
      <c r="W5" s="68"/>
      <c r="X5" s="25"/>
      <c r="Y5" s="68"/>
      <c r="Z5" s="12"/>
      <c r="AA5" s="68"/>
      <c r="AB5" s="12"/>
      <c r="AC5" s="68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0"/>
    </row>
    <row r="6" spans="1:53" ht="8.25" customHeight="1" x14ac:dyDescent="0.4">
      <c r="D6" s="12"/>
      <c r="E6" s="12"/>
      <c r="F6" s="12"/>
      <c r="G6" s="68"/>
      <c r="H6" s="12"/>
      <c r="I6" s="68"/>
      <c r="J6" s="12"/>
      <c r="K6" s="68"/>
      <c r="L6" s="12"/>
      <c r="M6" s="12"/>
      <c r="N6" s="68"/>
      <c r="O6" s="68"/>
      <c r="P6" s="25"/>
      <c r="Q6" s="12"/>
      <c r="R6" s="68"/>
      <c r="S6" s="68"/>
      <c r="T6" s="25"/>
      <c r="U6" s="12"/>
      <c r="V6" s="68"/>
      <c r="W6" s="68"/>
      <c r="X6" s="25"/>
      <c r="Y6" s="68"/>
      <c r="Z6" s="12"/>
      <c r="AA6" s="68"/>
      <c r="AB6" s="12"/>
      <c r="AC6" s="68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0"/>
    </row>
    <row r="7" spans="1:53" ht="44.25" customHeight="1" x14ac:dyDescent="0.4">
      <c r="D7" s="187"/>
      <c r="E7" s="187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2"/>
      <c r="S7" s="189"/>
      <c r="T7" s="189"/>
      <c r="U7" s="69"/>
      <c r="V7" s="68"/>
      <c r="W7" s="12"/>
      <c r="X7" s="68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0"/>
      <c r="AN7" s="10"/>
      <c r="AO7" s="10"/>
      <c r="AP7" s="10"/>
      <c r="AQ7" s="10"/>
      <c r="AR7" s="10"/>
      <c r="AS7" s="10"/>
      <c r="AT7" s="10"/>
      <c r="AU7" s="10"/>
    </row>
    <row r="8" spans="1:53" s="13" customFormat="1" ht="21.95" customHeight="1" x14ac:dyDescent="0.4">
      <c r="A8" s="58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2"/>
      <c r="AC8" s="68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V8" s="10"/>
      <c r="AW8" s="10"/>
      <c r="AX8" s="10"/>
      <c r="AY8" s="10"/>
      <c r="AZ8" s="10"/>
      <c r="BA8" s="10"/>
    </row>
    <row r="9" spans="1:53" s="13" customFormat="1" ht="36.75" customHeight="1" x14ac:dyDescent="0.4">
      <c r="A9" s="55" t="s">
        <v>4</v>
      </c>
      <c r="B9" s="121" t="s">
        <v>5</v>
      </c>
      <c r="C9" s="122"/>
      <c r="D9" s="122"/>
      <c r="E9" s="123"/>
      <c r="F9" s="126" t="s">
        <v>6</v>
      </c>
      <c r="G9" s="127"/>
      <c r="H9" s="127"/>
      <c r="I9" s="127"/>
      <c r="J9" s="127"/>
      <c r="K9" s="127"/>
      <c r="L9" s="127"/>
      <c r="M9" s="124" t="s">
        <v>7</v>
      </c>
      <c r="N9" s="125"/>
      <c r="O9" s="125"/>
      <c r="P9" s="125"/>
      <c r="Q9" s="121" t="s">
        <v>38</v>
      </c>
      <c r="R9" s="125"/>
      <c r="S9" s="125"/>
      <c r="T9" s="125"/>
      <c r="U9" s="121" t="s">
        <v>39</v>
      </c>
      <c r="V9" s="125"/>
      <c r="W9" s="125"/>
      <c r="X9" s="125"/>
      <c r="Y9" s="121" t="s">
        <v>10</v>
      </c>
      <c r="Z9" s="122"/>
      <c r="AA9" s="123"/>
      <c r="AB9" s="184" t="s">
        <v>11</v>
      </c>
      <c r="AC9" s="185"/>
      <c r="AD9" s="185"/>
      <c r="AE9" s="17"/>
      <c r="AF9" s="17"/>
      <c r="AG9" s="117" t="s">
        <v>12</v>
      </c>
      <c r="AH9" s="117"/>
      <c r="AI9" s="117"/>
      <c r="AJ9" s="117"/>
      <c r="AK9" s="117"/>
      <c r="AL9" s="117"/>
      <c r="AM9" s="117"/>
      <c r="AN9" s="124" t="s">
        <v>13</v>
      </c>
      <c r="AO9" s="125"/>
      <c r="AP9" s="125"/>
      <c r="AQ9" s="125"/>
      <c r="AR9" s="117" t="s">
        <v>14</v>
      </c>
      <c r="AS9" s="117"/>
      <c r="AT9" s="117"/>
      <c r="AU9" s="117"/>
      <c r="AV9" s="10"/>
      <c r="AW9" s="29">
        <v>1</v>
      </c>
      <c r="AX9" s="30">
        <v>0</v>
      </c>
      <c r="AY9" s="30">
        <v>4</v>
      </c>
      <c r="AZ9" s="10"/>
      <c r="BA9" s="10"/>
    </row>
    <row r="10" spans="1:53" s="13" customFormat="1" ht="27.95" customHeight="1" x14ac:dyDescent="0.4">
      <c r="A10" s="59">
        <v>1</v>
      </c>
      <c r="B10" s="94"/>
      <c r="C10" s="31" t="s">
        <v>15</v>
      </c>
      <c r="D10" s="95"/>
      <c r="E10" s="32" t="s">
        <v>16</v>
      </c>
      <c r="F10" s="94"/>
      <c r="G10" s="62" t="s">
        <v>17</v>
      </c>
      <c r="H10" s="96"/>
      <c r="I10" s="62" t="s">
        <v>18</v>
      </c>
      <c r="J10" s="96"/>
      <c r="K10" s="62" t="s">
        <v>17</v>
      </c>
      <c r="L10" s="96"/>
      <c r="M10" s="81" t="str">
        <f>IF(OR(ISBLANK(F10),ISBLANK(H10),ISBLANK(J10),ISBLANK(L10)),"",IF(IF(L10-H10&lt;0,J10-F10-1,J10-F10)&lt;0,"エラー",IF(L10-H10&lt;0,J10-F10-1,J10-F10)))</f>
        <v/>
      </c>
      <c r="N10" s="71" t="s">
        <v>19</v>
      </c>
      <c r="O10" s="82" t="str">
        <f>IF(OR(ISBLANK(F10),ISBLANK(H10),ISBLANK(J10),ISBLANK(L10)),"",IF(M10="エラー","エラー",IF(L10-H10&lt;0,L10-H10+60,L10-H10)))</f>
        <v/>
      </c>
      <c r="P10" s="72" t="s">
        <v>20</v>
      </c>
      <c r="Q10" s="81" t="str">
        <f>AN10</f>
        <v/>
      </c>
      <c r="R10" s="71" t="s">
        <v>19</v>
      </c>
      <c r="S10" s="82" t="str">
        <f>AP10</f>
        <v/>
      </c>
      <c r="T10" s="72" t="s">
        <v>20</v>
      </c>
      <c r="U10" s="81" t="str">
        <f>AR10</f>
        <v/>
      </c>
      <c r="V10" s="71" t="s">
        <v>19</v>
      </c>
      <c r="W10" s="82" t="str">
        <f>AT10</f>
        <v/>
      </c>
      <c r="X10" s="72" t="s">
        <v>20</v>
      </c>
      <c r="Y10" s="213"/>
      <c r="Z10" s="214"/>
      <c r="AA10" s="36" t="s">
        <v>21</v>
      </c>
      <c r="AB10" s="215"/>
      <c r="AC10" s="213"/>
      <c r="AD10" s="36" t="s">
        <v>21</v>
      </c>
      <c r="AE10" s="68"/>
      <c r="AF10" s="17"/>
      <c r="AG10" s="46" t="str">
        <f>IF(M10="","",IF(J10&lt;7,"0",IF(F10&gt;22,0,IF(F10&lt;7,7,F10))))</f>
        <v/>
      </c>
      <c r="AH10" s="62" t="s">
        <v>17</v>
      </c>
      <c r="AI10" s="48" t="str">
        <f t="shared" ref="AI10:AI34" si="0">IF(AG10="","",IF(F10&gt;21,0,IF(F10&lt;7,0,H10)))</f>
        <v/>
      </c>
      <c r="AJ10" s="62" t="s">
        <v>18</v>
      </c>
      <c r="AK10" s="48" t="str">
        <f t="shared" ref="AK10:AK34" si="1">IF(AG10="","",IF(F10&gt;22,"",IF(J10&gt;22,22,IF(J10&lt;7,0,J10))))</f>
        <v/>
      </c>
      <c r="AL10" s="62" t="s">
        <v>17</v>
      </c>
      <c r="AM10" s="48" t="str">
        <f t="shared" ref="AM10:AM34" si="2">IF(AG10="","",IF(J10&gt;21,0,IF(J10&lt;7,0,L10)))</f>
        <v/>
      </c>
      <c r="AN10" s="46" t="str">
        <f>IFERROR(IF(OR(ISBLANK(AG10),ISBLANK(AI10),ISBLANK(AK10),ISBLANK(AM10)),"",IF(AM10-AI10&lt;0,AK10-AG10-1,AK10-AG10)),"")</f>
        <v/>
      </c>
      <c r="AO10" s="62" t="s">
        <v>19</v>
      </c>
      <c r="AP10" s="48" t="str">
        <f>IFERROR(IF(OR(ISBLANK(AG10),ISBLANK(AI10),ISBLANK(AK10),ISBLANK(AM10)),"",IF(AM10-AI10&lt;0,AM10-AI10+60,AM10-AI10)),"")</f>
        <v/>
      </c>
      <c r="AQ10" s="33" t="s">
        <v>20</v>
      </c>
      <c r="AR10" s="46" t="str">
        <f t="shared" ref="AR10:AR34" si="3">IF(AN10="",M10,IFERROR(IF(O10-AP10&lt;0,M10-AN10-1,M10-AN10),""))</f>
        <v/>
      </c>
      <c r="AS10" s="62" t="s">
        <v>19</v>
      </c>
      <c r="AT10" s="48" t="str">
        <f t="shared" ref="AT10:AT34" si="4">IF(AP10="",O10,IFERROR(IF(O10-AP10&lt;0,O10-AP10+60,O10-AP10),""))</f>
        <v/>
      </c>
      <c r="AU10" s="36" t="s">
        <v>20</v>
      </c>
      <c r="AV10" s="10"/>
      <c r="AW10" s="29">
        <v>2</v>
      </c>
      <c r="AX10" s="30">
        <v>30</v>
      </c>
      <c r="AY10" s="30">
        <v>5</v>
      </c>
      <c r="AZ10" s="10"/>
      <c r="BA10" s="10"/>
    </row>
    <row r="11" spans="1:53" s="13" customFormat="1" ht="27.95" customHeight="1" x14ac:dyDescent="0.4">
      <c r="A11" s="59">
        <v>2</v>
      </c>
      <c r="B11" s="94"/>
      <c r="C11" s="31" t="s">
        <v>15</v>
      </c>
      <c r="D11" s="94"/>
      <c r="E11" s="62" t="s">
        <v>16</v>
      </c>
      <c r="F11" s="94"/>
      <c r="G11" s="62" t="s">
        <v>17</v>
      </c>
      <c r="H11" s="96"/>
      <c r="I11" s="62" t="s">
        <v>18</v>
      </c>
      <c r="J11" s="96"/>
      <c r="K11" s="62" t="s">
        <v>17</v>
      </c>
      <c r="L11" s="96"/>
      <c r="M11" s="81" t="str">
        <f t="shared" ref="M11:M34" si="5">IF(OR(ISBLANK(F11),ISBLANK(H11),ISBLANK(J11),ISBLANK(L11)),"",IF(IF(L11-H11&lt;0,J11-F11-1,J11-F11)&lt;0,"エラー",IF(L11-H11&lt;0,J11-F11-1,J11-F11)))</f>
        <v/>
      </c>
      <c r="N11" s="71" t="s">
        <v>19</v>
      </c>
      <c r="O11" s="82" t="str">
        <f t="shared" ref="O11:O34" si="6">IF(OR(ISBLANK(F11),ISBLANK(H11),ISBLANK(J11),ISBLANK(L11)),"",IF(M11="エラー","エラー",IF(L11-H11&lt;0,L11-H11+60,L11-H11)))</f>
        <v/>
      </c>
      <c r="P11" s="72" t="s">
        <v>20</v>
      </c>
      <c r="Q11" s="81" t="str">
        <f t="shared" ref="Q11:Q34" si="7">AN11</f>
        <v/>
      </c>
      <c r="R11" s="71" t="s">
        <v>19</v>
      </c>
      <c r="S11" s="82" t="str">
        <f t="shared" ref="S11:S34" si="8">AP11</f>
        <v/>
      </c>
      <c r="T11" s="72" t="s">
        <v>20</v>
      </c>
      <c r="U11" s="81" t="str">
        <f t="shared" ref="U11:U34" si="9">AR11</f>
        <v/>
      </c>
      <c r="V11" s="71" t="s">
        <v>19</v>
      </c>
      <c r="W11" s="82" t="str">
        <f t="shared" ref="W11:W34" si="10">AT11</f>
        <v/>
      </c>
      <c r="X11" s="72" t="s">
        <v>20</v>
      </c>
      <c r="Y11" s="213"/>
      <c r="Z11" s="214"/>
      <c r="AA11" s="36" t="s">
        <v>21</v>
      </c>
      <c r="AB11" s="215"/>
      <c r="AC11" s="213"/>
      <c r="AD11" s="36" t="s">
        <v>21</v>
      </c>
      <c r="AE11" s="68"/>
      <c r="AF11" s="17"/>
      <c r="AG11" s="46" t="str">
        <f t="shared" ref="AG11:AG12" si="11">IF(M11="","",IF(J11&lt;7,"0",IF(F11&gt;22,0,IF(F11&lt;7,7,F11))))</f>
        <v/>
      </c>
      <c r="AH11" s="62" t="s">
        <v>17</v>
      </c>
      <c r="AI11" s="48" t="str">
        <f t="shared" si="0"/>
        <v/>
      </c>
      <c r="AJ11" s="62" t="s">
        <v>18</v>
      </c>
      <c r="AK11" s="48" t="str">
        <f t="shared" si="1"/>
        <v/>
      </c>
      <c r="AL11" s="62" t="s">
        <v>17</v>
      </c>
      <c r="AM11" s="48" t="str">
        <f t="shared" si="2"/>
        <v/>
      </c>
      <c r="AN11" s="46" t="str">
        <f t="shared" ref="AN11:AN40" si="12">IFERROR(IF(OR(ISBLANK(AG11),ISBLANK(AI11),ISBLANK(AK11),ISBLANK(AM11)),"",IF(AM11-AI11&lt;0,AK11-AG11-1,AK11-AG11)),"")</f>
        <v/>
      </c>
      <c r="AO11" s="62" t="s">
        <v>19</v>
      </c>
      <c r="AP11" s="48" t="str">
        <f t="shared" ref="AP11:AP40" si="13">IFERROR(IF(OR(ISBLANK(AG11),ISBLANK(AI11),ISBLANK(AK11),ISBLANK(AM11)),"",IF(AM11-AI11&lt;0,AM11-AI11+60,AM11-AI11)),"")</f>
        <v/>
      </c>
      <c r="AQ11" s="33" t="s">
        <v>20</v>
      </c>
      <c r="AR11" s="46" t="str">
        <f t="shared" si="3"/>
        <v/>
      </c>
      <c r="AS11" s="62" t="s">
        <v>19</v>
      </c>
      <c r="AT11" s="48" t="str">
        <f t="shared" si="4"/>
        <v/>
      </c>
      <c r="AU11" s="36" t="s">
        <v>20</v>
      </c>
      <c r="AV11" s="10"/>
      <c r="AW11" s="29">
        <v>3</v>
      </c>
      <c r="AX11" s="30">
        <v>15</v>
      </c>
      <c r="AY11" s="30">
        <v>6</v>
      </c>
      <c r="AZ11" s="10"/>
      <c r="BA11" s="10"/>
    </row>
    <row r="12" spans="1:53" s="13" customFormat="1" ht="27.95" customHeight="1" x14ac:dyDescent="0.4">
      <c r="A12" s="59">
        <v>3</v>
      </c>
      <c r="B12" s="94"/>
      <c r="C12" s="31" t="s">
        <v>15</v>
      </c>
      <c r="D12" s="94"/>
      <c r="E12" s="62" t="s">
        <v>16</v>
      </c>
      <c r="F12" s="94"/>
      <c r="G12" s="62" t="s">
        <v>17</v>
      </c>
      <c r="H12" s="96"/>
      <c r="I12" s="62" t="s">
        <v>18</v>
      </c>
      <c r="J12" s="96"/>
      <c r="K12" s="62" t="s">
        <v>17</v>
      </c>
      <c r="L12" s="96"/>
      <c r="M12" s="81" t="str">
        <f t="shared" si="5"/>
        <v/>
      </c>
      <c r="N12" s="71" t="s">
        <v>19</v>
      </c>
      <c r="O12" s="82" t="str">
        <f t="shared" si="6"/>
        <v/>
      </c>
      <c r="P12" s="72" t="s">
        <v>20</v>
      </c>
      <c r="Q12" s="81" t="str">
        <f t="shared" si="7"/>
        <v/>
      </c>
      <c r="R12" s="71" t="s">
        <v>19</v>
      </c>
      <c r="S12" s="82" t="str">
        <f t="shared" si="8"/>
        <v/>
      </c>
      <c r="T12" s="72" t="s">
        <v>20</v>
      </c>
      <c r="U12" s="81" t="str">
        <f t="shared" si="9"/>
        <v/>
      </c>
      <c r="V12" s="71" t="s">
        <v>19</v>
      </c>
      <c r="W12" s="82" t="str">
        <f t="shared" si="10"/>
        <v/>
      </c>
      <c r="X12" s="72" t="s">
        <v>20</v>
      </c>
      <c r="Y12" s="213"/>
      <c r="Z12" s="214"/>
      <c r="AA12" s="36" t="s">
        <v>21</v>
      </c>
      <c r="AB12" s="215"/>
      <c r="AC12" s="213"/>
      <c r="AD12" s="36" t="s">
        <v>21</v>
      </c>
      <c r="AE12" s="68"/>
      <c r="AF12" s="17"/>
      <c r="AG12" s="46" t="str">
        <f t="shared" si="11"/>
        <v/>
      </c>
      <c r="AH12" s="62" t="s">
        <v>17</v>
      </c>
      <c r="AI12" s="48" t="str">
        <f t="shared" si="0"/>
        <v/>
      </c>
      <c r="AJ12" s="62" t="s">
        <v>18</v>
      </c>
      <c r="AK12" s="48" t="str">
        <f t="shared" si="1"/>
        <v/>
      </c>
      <c r="AL12" s="62" t="s">
        <v>17</v>
      </c>
      <c r="AM12" s="48" t="str">
        <f t="shared" si="2"/>
        <v/>
      </c>
      <c r="AN12" s="46" t="str">
        <f t="shared" si="12"/>
        <v/>
      </c>
      <c r="AO12" s="62" t="s">
        <v>19</v>
      </c>
      <c r="AP12" s="48" t="str">
        <f t="shared" si="13"/>
        <v/>
      </c>
      <c r="AQ12" s="33" t="s">
        <v>20</v>
      </c>
      <c r="AR12" s="46" t="str">
        <f t="shared" si="3"/>
        <v/>
      </c>
      <c r="AS12" s="62" t="s">
        <v>19</v>
      </c>
      <c r="AT12" s="48" t="str">
        <f t="shared" si="4"/>
        <v/>
      </c>
      <c r="AU12" s="36" t="s">
        <v>20</v>
      </c>
      <c r="AV12" s="10"/>
      <c r="AW12" s="29">
        <v>4</v>
      </c>
      <c r="AX12" s="30">
        <v>45</v>
      </c>
      <c r="AY12" s="30">
        <v>7</v>
      </c>
      <c r="AZ12" s="10"/>
      <c r="BA12" s="10"/>
    </row>
    <row r="13" spans="1:53" s="13" customFormat="1" ht="27.95" customHeight="1" x14ac:dyDescent="0.4">
      <c r="A13" s="59">
        <v>4</v>
      </c>
      <c r="B13" s="94"/>
      <c r="C13" s="31" t="s">
        <v>15</v>
      </c>
      <c r="D13" s="94"/>
      <c r="E13" s="62" t="s">
        <v>16</v>
      </c>
      <c r="F13" s="94"/>
      <c r="G13" s="62" t="s">
        <v>17</v>
      </c>
      <c r="H13" s="96"/>
      <c r="I13" s="62" t="s">
        <v>18</v>
      </c>
      <c r="J13" s="96"/>
      <c r="K13" s="62" t="s">
        <v>17</v>
      </c>
      <c r="L13" s="96"/>
      <c r="M13" s="81" t="str">
        <f t="shared" si="5"/>
        <v/>
      </c>
      <c r="N13" s="71" t="s">
        <v>19</v>
      </c>
      <c r="O13" s="82" t="str">
        <f t="shared" si="6"/>
        <v/>
      </c>
      <c r="P13" s="72" t="s">
        <v>20</v>
      </c>
      <c r="Q13" s="81" t="str">
        <f t="shared" si="7"/>
        <v/>
      </c>
      <c r="R13" s="71" t="s">
        <v>19</v>
      </c>
      <c r="S13" s="82" t="str">
        <f t="shared" si="8"/>
        <v/>
      </c>
      <c r="T13" s="72" t="s">
        <v>20</v>
      </c>
      <c r="U13" s="81" t="str">
        <f t="shared" si="9"/>
        <v/>
      </c>
      <c r="V13" s="71" t="s">
        <v>19</v>
      </c>
      <c r="W13" s="82" t="str">
        <f t="shared" si="10"/>
        <v/>
      </c>
      <c r="X13" s="72" t="s">
        <v>20</v>
      </c>
      <c r="Y13" s="213"/>
      <c r="Z13" s="214"/>
      <c r="AA13" s="36" t="s">
        <v>21</v>
      </c>
      <c r="AB13" s="215"/>
      <c r="AC13" s="213"/>
      <c r="AD13" s="36" t="s">
        <v>21</v>
      </c>
      <c r="AE13" s="68"/>
      <c r="AF13" s="68"/>
      <c r="AG13" s="46" t="str">
        <f>IF(M13="","",IF(J13&lt;7,"0",IF(F13&gt;22,0,IF(F13&lt;7,7,F13))))</f>
        <v/>
      </c>
      <c r="AH13" s="62" t="s">
        <v>17</v>
      </c>
      <c r="AI13" s="48" t="str">
        <f t="shared" si="0"/>
        <v/>
      </c>
      <c r="AJ13" s="62" t="s">
        <v>18</v>
      </c>
      <c r="AK13" s="48" t="str">
        <f t="shared" si="1"/>
        <v/>
      </c>
      <c r="AL13" s="62" t="s">
        <v>17</v>
      </c>
      <c r="AM13" s="48" t="str">
        <f t="shared" si="2"/>
        <v/>
      </c>
      <c r="AN13" s="46" t="str">
        <f t="shared" si="12"/>
        <v/>
      </c>
      <c r="AO13" s="62" t="s">
        <v>19</v>
      </c>
      <c r="AP13" s="48" t="str">
        <f t="shared" si="13"/>
        <v/>
      </c>
      <c r="AQ13" s="33" t="s">
        <v>20</v>
      </c>
      <c r="AR13" s="46" t="str">
        <f t="shared" si="3"/>
        <v/>
      </c>
      <c r="AS13" s="62" t="s">
        <v>19</v>
      </c>
      <c r="AT13" s="48" t="str">
        <f t="shared" si="4"/>
        <v/>
      </c>
      <c r="AU13" s="36" t="s">
        <v>20</v>
      </c>
      <c r="AV13" s="10"/>
      <c r="AW13" s="29">
        <v>5</v>
      </c>
      <c r="AX13" s="30">
        <v>1</v>
      </c>
      <c r="AY13" s="30">
        <v>8</v>
      </c>
      <c r="AZ13" s="10"/>
      <c r="BA13" s="10"/>
    </row>
    <row r="14" spans="1:53" s="13" customFormat="1" ht="27.95" customHeight="1" x14ac:dyDescent="0.4">
      <c r="A14" s="59">
        <v>5</v>
      </c>
      <c r="B14" s="94"/>
      <c r="C14" s="31" t="s">
        <v>15</v>
      </c>
      <c r="D14" s="94"/>
      <c r="E14" s="62" t="s">
        <v>16</v>
      </c>
      <c r="F14" s="94"/>
      <c r="G14" s="62" t="s">
        <v>17</v>
      </c>
      <c r="H14" s="96"/>
      <c r="I14" s="62" t="s">
        <v>18</v>
      </c>
      <c r="J14" s="96"/>
      <c r="K14" s="62" t="s">
        <v>17</v>
      </c>
      <c r="L14" s="96"/>
      <c r="M14" s="81" t="str">
        <f t="shared" si="5"/>
        <v/>
      </c>
      <c r="N14" s="71" t="s">
        <v>19</v>
      </c>
      <c r="O14" s="82" t="str">
        <f t="shared" si="6"/>
        <v/>
      </c>
      <c r="P14" s="72" t="s">
        <v>20</v>
      </c>
      <c r="Q14" s="81" t="str">
        <f t="shared" si="7"/>
        <v/>
      </c>
      <c r="R14" s="71" t="s">
        <v>19</v>
      </c>
      <c r="S14" s="82" t="str">
        <f t="shared" si="8"/>
        <v/>
      </c>
      <c r="T14" s="72" t="s">
        <v>20</v>
      </c>
      <c r="U14" s="81" t="str">
        <f t="shared" si="9"/>
        <v/>
      </c>
      <c r="V14" s="71" t="s">
        <v>19</v>
      </c>
      <c r="W14" s="82" t="str">
        <f t="shared" si="10"/>
        <v/>
      </c>
      <c r="X14" s="72" t="s">
        <v>20</v>
      </c>
      <c r="Y14" s="213"/>
      <c r="Z14" s="214"/>
      <c r="AA14" s="36" t="s">
        <v>21</v>
      </c>
      <c r="AB14" s="215"/>
      <c r="AC14" s="213"/>
      <c r="AD14" s="36" t="s">
        <v>21</v>
      </c>
      <c r="AE14" s="68"/>
      <c r="AF14" s="68"/>
      <c r="AG14" s="46" t="str">
        <f t="shared" ref="AG14:AG34" si="14">IF(M14="","",IF(J14&lt;7,"0",IF(F14&gt;22,0,IF(F14&lt;7,7,F14))))</f>
        <v/>
      </c>
      <c r="AH14" s="62" t="s">
        <v>17</v>
      </c>
      <c r="AI14" s="48" t="str">
        <f t="shared" si="0"/>
        <v/>
      </c>
      <c r="AJ14" s="62" t="s">
        <v>18</v>
      </c>
      <c r="AK14" s="48" t="str">
        <f t="shared" si="1"/>
        <v/>
      </c>
      <c r="AL14" s="62" t="s">
        <v>17</v>
      </c>
      <c r="AM14" s="48" t="str">
        <f t="shared" si="2"/>
        <v/>
      </c>
      <c r="AN14" s="46" t="str">
        <f>IFERROR(IF(OR(ISBLANK(AG14),ISBLANK(AI14),ISBLANK(AK14),ISBLANK(AM14)),"",IF(AM14-AI14&lt;0,AK14-AG14-1,AK14-AG14)),"")</f>
        <v/>
      </c>
      <c r="AO14" s="62" t="s">
        <v>19</v>
      </c>
      <c r="AP14" s="48" t="str">
        <f t="shared" si="13"/>
        <v/>
      </c>
      <c r="AQ14" s="33" t="s">
        <v>20</v>
      </c>
      <c r="AR14" s="46" t="str">
        <f t="shared" si="3"/>
        <v/>
      </c>
      <c r="AS14" s="62" t="s">
        <v>19</v>
      </c>
      <c r="AT14" s="48" t="str">
        <f t="shared" si="4"/>
        <v/>
      </c>
      <c r="AU14" s="36" t="s">
        <v>20</v>
      </c>
      <c r="AV14" s="10"/>
      <c r="AW14" s="29">
        <v>6</v>
      </c>
      <c r="AX14" s="30">
        <v>2</v>
      </c>
      <c r="AY14" s="30">
        <v>9</v>
      </c>
      <c r="AZ14" s="10"/>
      <c r="BA14" s="10"/>
    </row>
    <row r="15" spans="1:53" s="13" customFormat="1" ht="27.95" customHeight="1" x14ac:dyDescent="0.4">
      <c r="A15" s="59">
        <v>6</v>
      </c>
      <c r="B15" s="94"/>
      <c r="C15" s="31" t="s">
        <v>15</v>
      </c>
      <c r="D15" s="94"/>
      <c r="E15" s="62" t="s">
        <v>16</v>
      </c>
      <c r="F15" s="94"/>
      <c r="G15" s="62" t="s">
        <v>17</v>
      </c>
      <c r="H15" s="96"/>
      <c r="I15" s="62" t="s">
        <v>18</v>
      </c>
      <c r="J15" s="96"/>
      <c r="K15" s="62" t="s">
        <v>17</v>
      </c>
      <c r="L15" s="96"/>
      <c r="M15" s="81" t="str">
        <f t="shared" si="5"/>
        <v/>
      </c>
      <c r="N15" s="71" t="s">
        <v>19</v>
      </c>
      <c r="O15" s="82" t="str">
        <f t="shared" si="6"/>
        <v/>
      </c>
      <c r="P15" s="72" t="s">
        <v>20</v>
      </c>
      <c r="Q15" s="81" t="str">
        <f t="shared" si="7"/>
        <v/>
      </c>
      <c r="R15" s="71" t="s">
        <v>19</v>
      </c>
      <c r="S15" s="82" t="str">
        <f t="shared" si="8"/>
        <v/>
      </c>
      <c r="T15" s="72" t="s">
        <v>20</v>
      </c>
      <c r="U15" s="81" t="str">
        <f t="shared" si="9"/>
        <v/>
      </c>
      <c r="V15" s="71" t="s">
        <v>19</v>
      </c>
      <c r="W15" s="82" t="str">
        <f t="shared" si="10"/>
        <v/>
      </c>
      <c r="X15" s="72" t="s">
        <v>20</v>
      </c>
      <c r="Y15" s="213"/>
      <c r="Z15" s="214"/>
      <c r="AA15" s="36" t="s">
        <v>21</v>
      </c>
      <c r="AB15" s="215"/>
      <c r="AC15" s="213"/>
      <c r="AD15" s="36" t="s">
        <v>21</v>
      </c>
      <c r="AE15" s="68"/>
      <c r="AF15" s="68"/>
      <c r="AG15" s="46" t="str">
        <f t="shared" si="14"/>
        <v/>
      </c>
      <c r="AH15" s="62" t="s">
        <v>17</v>
      </c>
      <c r="AI15" s="48" t="str">
        <f t="shared" si="0"/>
        <v/>
      </c>
      <c r="AJ15" s="62" t="s">
        <v>18</v>
      </c>
      <c r="AK15" s="48" t="str">
        <f t="shared" si="1"/>
        <v/>
      </c>
      <c r="AL15" s="62" t="s">
        <v>17</v>
      </c>
      <c r="AM15" s="48" t="str">
        <f t="shared" si="2"/>
        <v/>
      </c>
      <c r="AN15" s="46" t="str">
        <f t="shared" si="12"/>
        <v/>
      </c>
      <c r="AO15" s="62" t="s">
        <v>19</v>
      </c>
      <c r="AP15" s="48" t="str">
        <f t="shared" si="13"/>
        <v/>
      </c>
      <c r="AQ15" s="33" t="s">
        <v>20</v>
      </c>
      <c r="AR15" s="46" t="str">
        <f t="shared" si="3"/>
        <v/>
      </c>
      <c r="AS15" s="62" t="s">
        <v>19</v>
      </c>
      <c r="AT15" s="48" t="str">
        <f t="shared" si="4"/>
        <v/>
      </c>
      <c r="AU15" s="36" t="s">
        <v>20</v>
      </c>
      <c r="AV15" s="10"/>
      <c r="AW15" s="29">
        <v>7</v>
      </c>
      <c r="AX15" s="30">
        <v>3</v>
      </c>
      <c r="AY15" s="30">
        <v>10</v>
      </c>
      <c r="AZ15" s="10"/>
      <c r="BA15" s="10"/>
    </row>
    <row r="16" spans="1:53" s="13" customFormat="1" ht="27.95" customHeight="1" x14ac:dyDescent="0.4">
      <c r="A16" s="59">
        <v>7</v>
      </c>
      <c r="B16" s="94"/>
      <c r="C16" s="31" t="s">
        <v>15</v>
      </c>
      <c r="D16" s="94"/>
      <c r="E16" s="62" t="s">
        <v>16</v>
      </c>
      <c r="F16" s="94"/>
      <c r="G16" s="62" t="s">
        <v>17</v>
      </c>
      <c r="H16" s="96"/>
      <c r="I16" s="62" t="s">
        <v>18</v>
      </c>
      <c r="J16" s="96"/>
      <c r="K16" s="62" t="s">
        <v>17</v>
      </c>
      <c r="L16" s="96"/>
      <c r="M16" s="81" t="str">
        <f t="shared" si="5"/>
        <v/>
      </c>
      <c r="N16" s="71" t="s">
        <v>19</v>
      </c>
      <c r="O16" s="82" t="str">
        <f t="shared" si="6"/>
        <v/>
      </c>
      <c r="P16" s="72" t="s">
        <v>20</v>
      </c>
      <c r="Q16" s="81" t="str">
        <f t="shared" si="7"/>
        <v/>
      </c>
      <c r="R16" s="71" t="s">
        <v>19</v>
      </c>
      <c r="S16" s="82" t="str">
        <f t="shared" si="8"/>
        <v/>
      </c>
      <c r="T16" s="72" t="s">
        <v>20</v>
      </c>
      <c r="U16" s="81" t="str">
        <f t="shared" si="9"/>
        <v/>
      </c>
      <c r="V16" s="71" t="s">
        <v>19</v>
      </c>
      <c r="W16" s="82" t="str">
        <f t="shared" si="10"/>
        <v/>
      </c>
      <c r="X16" s="72" t="s">
        <v>20</v>
      </c>
      <c r="Y16" s="213"/>
      <c r="Z16" s="214"/>
      <c r="AA16" s="36" t="s">
        <v>21</v>
      </c>
      <c r="AB16" s="215"/>
      <c r="AC16" s="213"/>
      <c r="AD16" s="36" t="s">
        <v>21</v>
      </c>
      <c r="AE16" s="68"/>
      <c r="AF16" s="68"/>
      <c r="AG16" s="46" t="str">
        <f t="shared" si="14"/>
        <v/>
      </c>
      <c r="AH16" s="62" t="s">
        <v>17</v>
      </c>
      <c r="AI16" s="48" t="str">
        <f t="shared" si="0"/>
        <v/>
      </c>
      <c r="AJ16" s="62" t="s">
        <v>18</v>
      </c>
      <c r="AK16" s="48" t="str">
        <f t="shared" si="1"/>
        <v/>
      </c>
      <c r="AL16" s="62" t="s">
        <v>17</v>
      </c>
      <c r="AM16" s="48" t="str">
        <f t="shared" si="2"/>
        <v/>
      </c>
      <c r="AN16" s="46" t="str">
        <f t="shared" si="12"/>
        <v/>
      </c>
      <c r="AO16" s="62" t="s">
        <v>19</v>
      </c>
      <c r="AP16" s="48" t="str">
        <f t="shared" si="13"/>
        <v/>
      </c>
      <c r="AQ16" s="33" t="s">
        <v>20</v>
      </c>
      <c r="AR16" s="46" t="str">
        <f t="shared" si="3"/>
        <v/>
      </c>
      <c r="AS16" s="62" t="s">
        <v>19</v>
      </c>
      <c r="AT16" s="48" t="str">
        <f t="shared" si="4"/>
        <v/>
      </c>
      <c r="AU16" s="36" t="s">
        <v>20</v>
      </c>
      <c r="AV16" s="10"/>
      <c r="AW16" s="29">
        <v>8</v>
      </c>
      <c r="AX16" s="30">
        <v>4</v>
      </c>
      <c r="AY16" s="30">
        <v>11</v>
      </c>
      <c r="AZ16" s="10"/>
      <c r="BA16" s="10"/>
    </row>
    <row r="17" spans="1:53" s="13" customFormat="1" ht="27.95" customHeight="1" x14ac:dyDescent="0.4">
      <c r="A17" s="59">
        <v>8</v>
      </c>
      <c r="B17" s="94"/>
      <c r="C17" s="31" t="s">
        <v>15</v>
      </c>
      <c r="D17" s="94"/>
      <c r="E17" s="62" t="s">
        <v>16</v>
      </c>
      <c r="F17" s="94"/>
      <c r="G17" s="62" t="s">
        <v>17</v>
      </c>
      <c r="H17" s="96"/>
      <c r="I17" s="62" t="s">
        <v>18</v>
      </c>
      <c r="J17" s="96"/>
      <c r="K17" s="62" t="s">
        <v>17</v>
      </c>
      <c r="L17" s="96"/>
      <c r="M17" s="81" t="str">
        <f t="shared" si="5"/>
        <v/>
      </c>
      <c r="N17" s="71" t="s">
        <v>19</v>
      </c>
      <c r="O17" s="82" t="str">
        <f t="shared" si="6"/>
        <v/>
      </c>
      <c r="P17" s="72" t="s">
        <v>20</v>
      </c>
      <c r="Q17" s="81" t="str">
        <f t="shared" si="7"/>
        <v/>
      </c>
      <c r="R17" s="71" t="s">
        <v>19</v>
      </c>
      <c r="S17" s="82" t="str">
        <f t="shared" si="8"/>
        <v/>
      </c>
      <c r="T17" s="72" t="s">
        <v>20</v>
      </c>
      <c r="U17" s="81" t="str">
        <f t="shared" si="9"/>
        <v/>
      </c>
      <c r="V17" s="71" t="s">
        <v>19</v>
      </c>
      <c r="W17" s="82" t="str">
        <f t="shared" si="10"/>
        <v/>
      </c>
      <c r="X17" s="72" t="s">
        <v>20</v>
      </c>
      <c r="Y17" s="213"/>
      <c r="Z17" s="214"/>
      <c r="AA17" s="36" t="s">
        <v>21</v>
      </c>
      <c r="AB17" s="215"/>
      <c r="AC17" s="213"/>
      <c r="AD17" s="36" t="s">
        <v>21</v>
      </c>
      <c r="AE17" s="68"/>
      <c r="AF17" s="68"/>
      <c r="AG17" s="46" t="str">
        <f t="shared" si="14"/>
        <v/>
      </c>
      <c r="AH17" s="62" t="s">
        <v>17</v>
      </c>
      <c r="AI17" s="48" t="str">
        <f t="shared" si="0"/>
        <v/>
      </c>
      <c r="AJ17" s="62" t="s">
        <v>18</v>
      </c>
      <c r="AK17" s="48" t="str">
        <f t="shared" si="1"/>
        <v/>
      </c>
      <c r="AL17" s="62" t="s">
        <v>17</v>
      </c>
      <c r="AM17" s="48" t="str">
        <f t="shared" si="2"/>
        <v/>
      </c>
      <c r="AN17" s="46" t="str">
        <f t="shared" si="12"/>
        <v/>
      </c>
      <c r="AO17" s="62" t="s">
        <v>19</v>
      </c>
      <c r="AP17" s="48" t="str">
        <f t="shared" si="13"/>
        <v/>
      </c>
      <c r="AQ17" s="33" t="s">
        <v>20</v>
      </c>
      <c r="AR17" s="46" t="str">
        <f t="shared" si="3"/>
        <v/>
      </c>
      <c r="AS17" s="62" t="s">
        <v>19</v>
      </c>
      <c r="AT17" s="48" t="str">
        <f t="shared" si="4"/>
        <v/>
      </c>
      <c r="AU17" s="36" t="s">
        <v>20</v>
      </c>
      <c r="AV17" s="10"/>
      <c r="AW17" s="29">
        <v>9</v>
      </c>
      <c r="AX17" s="30">
        <v>5</v>
      </c>
      <c r="AY17" s="30">
        <v>12</v>
      </c>
      <c r="AZ17" s="10"/>
      <c r="BA17" s="10"/>
    </row>
    <row r="18" spans="1:53" s="13" customFormat="1" ht="27.95" customHeight="1" x14ac:dyDescent="0.4">
      <c r="A18" s="59">
        <v>9</v>
      </c>
      <c r="B18" s="94"/>
      <c r="C18" s="31" t="s">
        <v>15</v>
      </c>
      <c r="D18" s="94"/>
      <c r="E18" s="62" t="s">
        <v>16</v>
      </c>
      <c r="F18" s="94"/>
      <c r="G18" s="62" t="s">
        <v>17</v>
      </c>
      <c r="H18" s="96"/>
      <c r="I18" s="62" t="s">
        <v>18</v>
      </c>
      <c r="J18" s="96"/>
      <c r="K18" s="62" t="s">
        <v>17</v>
      </c>
      <c r="L18" s="96"/>
      <c r="M18" s="81" t="str">
        <f t="shared" si="5"/>
        <v/>
      </c>
      <c r="N18" s="71" t="s">
        <v>19</v>
      </c>
      <c r="O18" s="82" t="str">
        <f t="shared" si="6"/>
        <v/>
      </c>
      <c r="P18" s="72" t="s">
        <v>20</v>
      </c>
      <c r="Q18" s="81" t="str">
        <f t="shared" si="7"/>
        <v/>
      </c>
      <c r="R18" s="71" t="s">
        <v>19</v>
      </c>
      <c r="S18" s="82" t="str">
        <f t="shared" si="8"/>
        <v/>
      </c>
      <c r="T18" s="72" t="s">
        <v>20</v>
      </c>
      <c r="U18" s="81" t="str">
        <f t="shared" si="9"/>
        <v/>
      </c>
      <c r="V18" s="71" t="s">
        <v>19</v>
      </c>
      <c r="W18" s="82" t="str">
        <f t="shared" si="10"/>
        <v/>
      </c>
      <c r="X18" s="72" t="s">
        <v>20</v>
      </c>
      <c r="Y18" s="213"/>
      <c r="Z18" s="214"/>
      <c r="AA18" s="36" t="s">
        <v>21</v>
      </c>
      <c r="AB18" s="215"/>
      <c r="AC18" s="213"/>
      <c r="AD18" s="36" t="s">
        <v>21</v>
      </c>
      <c r="AE18" s="68"/>
      <c r="AF18" s="68"/>
      <c r="AG18" s="46" t="str">
        <f t="shared" si="14"/>
        <v/>
      </c>
      <c r="AH18" s="62" t="s">
        <v>17</v>
      </c>
      <c r="AI18" s="48" t="str">
        <f t="shared" si="0"/>
        <v/>
      </c>
      <c r="AJ18" s="62" t="s">
        <v>18</v>
      </c>
      <c r="AK18" s="48" t="str">
        <f t="shared" si="1"/>
        <v/>
      </c>
      <c r="AL18" s="62" t="s">
        <v>17</v>
      </c>
      <c r="AM18" s="48" t="str">
        <f t="shared" si="2"/>
        <v/>
      </c>
      <c r="AN18" s="46" t="str">
        <f t="shared" si="12"/>
        <v/>
      </c>
      <c r="AO18" s="62" t="s">
        <v>19</v>
      </c>
      <c r="AP18" s="48" t="str">
        <f t="shared" si="13"/>
        <v/>
      </c>
      <c r="AQ18" s="33" t="s">
        <v>20</v>
      </c>
      <c r="AR18" s="46" t="str">
        <f t="shared" si="3"/>
        <v/>
      </c>
      <c r="AS18" s="62" t="s">
        <v>19</v>
      </c>
      <c r="AT18" s="48" t="str">
        <f t="shared" si="4"/>
        <v/>
      </c>
      <c r="AU18" s="36" t="s">
        <v>20</v>
      </c>
      <c r="AV18" s="10"/>
      <c r="AW18" s="29">
        <v>10</v>
      </c>
      <c r="AX18" s="30">
        <v>6</v>
      </c>
      <c r="AY18" s="30">
        <v>1</v>
      </c>
      <c r="AZ18" s="10"/>
      <c r="BA18" s="10"/>
    </row>
    <row r="19" spans="1:53" s="13" customFormat="1" ht="27.95" customHeight="1" x14ac:dyDescent="0.4">
      <c r="A19" s="59">
        <v>10</v>
      </c>
      <c r="B19" s="94"/>
      <c r="C19" s="31" t="s">
        <v>15</v>
      </c>
      <c r="D19" s="94"/>
      <c r="E19" s="62" t="s">
        <v>16</v>
      </c>
      <c r="F19" s="94"/>
      <c r="G19" s="62" t="s">
        <v>17</v>
      </c>
      <c r="H19" s="96"/>
      <c r="I19" s="62" t="s">
        <v>18</v>
      </c>
      <c r="J19" s="96"/>
      <c r="K19" s="62" t="s">
        <v>17</v>
      </c>
      <c r="L19" s="96"/>
      <c r="M19" s="81" t="str">
        <f t="shared" si="5"/>
        <v/>
      </c>
      <c r="N19" s="71" t="s">
        <v>19</v>
      </c>
      <c r="O19" s="82" t="str">
        <f t="shared" si="6"/>
        <v/>
      </c>
      <c r="P19" s="72" t="s">
        <v>20</v>
      </c>
      <c r="Q19" s="81" t="str">
        <f t="shared" si="7"/>
        <v/>
      </c>
      <c r="R19" s="71" t="s">
        <v>19</v>
      </c>
      <c r="S19" s="82" t="str">
        <f t="shared" si="8"/>
        <v/>
      </c>
      <c r="T19" s="72" t="s">
        <v>20</v>
      </c>
      <c r="U19" s="81" t="str">
        <f t="shared" si="9"/>
        <v/>
      </c>
      <c r="V19" s="71" t="s">
        <v>19</v>
      </c>
      <c r="W19" s="82" t="str">
        <f t="shared" si="10"/>
        <v/>
      </c>
      <c r="X19" s="72" t="s">
        <v>20</v>
      </c>
      <c r="Y19" s="213"/>
      <c r="Z19" s="214"/>
      <c r="AA19" s="36" t="s">
        <v>21</v>
      </c>
      <c r="AB19" s="215"/>
      <c r="AC19" s="213"/>
      <c r="AD19" s="36" t="s">
        <v>21</v>
      </c>
      <c r="AE19" s="68"/>
      <c r="AF19" s="68"/>
      <c r="AG19" s="46" t="str">
        <f t="shared" si="14"/>
        <v/>
      </c>
      <c r="AH19" s="62" t="s">
        <v>17</v>
      </c>
      <c r="AI19" s="48" t="str">
        <f t="shared" si="0"/>
        <v/>
      </c>
      <c r="AJ19" s="62" t="s">
        <v>18</v>
      </c>
      <c r="AK19" s="48" t="str">
        <f t="shared" si="1"/>
        <v/>
      </c>
      <c r="AL19" s="62" t="s">
        <v>17</v>
      </c>
      <c r="AM19" s="48" t="str">
        <f t="shared" si="2"/>
        <v/>
      </c>
      <c r="AN19" s="46" t="str">
        <f t="shared" si="12"/>
        <v/>
      </c>
      <c r="AO19" s="62" t="s">
        <v>19</v>
      </c>
      <c r="AP19" s="48" t="str">
        <f t="shared" si="13"/>
        <v/>
      </c>
      <c r="AQ19" s="33" t="s">
        <v>20</v>
      </c>
      <c r="AR19" s="46" t="str">
        <f t="shared" si="3"/>
        <v/>
      </c>
      <c r="AS19" s="62" t="s">
        <v>19</v>
      </c>
      <c r="AT19" s="48" t="str">
        <f t="shared" si="4"/>
        <v/>
      </c>
      <c r="AU19" s="36" t="s">
        <v>20</v>
      </c>
      <c r="AV19" s="10"/>
      <c r="AW19" s="29">
        <v>11</v>
      </c>
      <c r="AX19" s="30">
        <v>7</v>
      </c>
      <c r="AY19" s="30">
        <v>2</v>
      </c>
      <c r="AZ19" s="10"/>
      <c r="BA19" s="10"/>
    </row>
    <row r="20" spans="1:53" s="13" customFormat="1" ht="27.95" customHeight="1" x14ac:dyDescent="0.4">
      <c r="A20" s="59">
        <v>11</v>
      </c>
      <c r="B20" s="94"/>
      <c r="C20" s="31" t="s">
        <v>15</v>
      </c>
      <c r="D20" s="94"/>
      <c r="E20" s="62" t="s">
        <v>16</v>
      </c>
      <c r="F20" s="94"/>
      <c r="G20" s="62" t="s">
        <v>17</v>
      </c>
      <c r="H20" s="96"/>
      <c r="I20" s="62" t="s">
        <v>18</v>
      </c>
      <c r="J20" s="96"/>
      <c r="K20" s="62" t="s">
        <v>17</v>
      </c>
      <c r="L20" s="96"/>
      <c r="M20" s="81" t="str">
        <f t="shared" si="5"/>
        <v/>
      </c>
      <c r="N20" s="71" t="s">
        <v>19</v>
      </c>
      <c r="O20" s="82" t="str">
        <f t="shared" si="6"/>
        <v/>
      </c>
      <c r="P20" s="72" t="s">
        <v>20</v>
      </c>
      <c r="Q20" s="81" t="str">
        <f t="shared" si="7"/>
        <v/>
      </c>
      <c r="R20" s="71" t="s">
        <v>19</v>
      </c>
      <c r="S20" s="82" t="str">
        <f t="shared" si="8"/>
        <v/>
      </c>
      <c r="T20" s="72" t="s">
        <v>20</v>
      </c>
      <c r="U20" s="81" t="str">
        <f t="shared" si="9"/>
        <v/>
      </c>
      <c r="V20" s="71" t="s">
        <v>19</v>
      </c>
      <c r="W20" s="82" t="str">
        <f t="shared" si="10"/>
        <v/>
      </c>
      <c r="X20" s="72" t="s">
        <v>20</v>
      </c>
      <c r="Y20" s="213"/>
      <c r="Z20" s="214"/>
      <c r="AA20" s="36" t="s">
        <v>21</v>
      </c>
      <c r="AB20" s="215"/>
      <c r="AC20" s="213"/>
      <c r="AD20" s="36" t="s">
        <v>21</v>
      </c>
      <c r="AE20" s="68"/>
      <c r="AF20" s="68"/>
      <c r="AG20" s="46" t="str">
        <f t="shared" si="14"/>
        <v/>
      </c>
      <c r="AH20" s="62" t="s">
        <v>17</v>
      </c>
      <c r="AI20" s="48" t="str">
        <f t="shared" si="0"/>
        <v/>
      </c>
      <c r="AJ20" s="62" t="s">
        <v>18</v>
      </c>
      <c r="AK20" s="48" t="str">
        <f t="shared" si="1"/>
        <v/>
      </c>
      <c r="AL20" s="62" t="s">
        <v>17</v>
      </c>
      <c r="AM20" s="48" t="str">
        <f t="shared" si="2"/>
        <v/>
      </c>
      <c r="AN20" s="46" t="str">
        <f t="shared" si="12"/>
        <v/>
      </c>
      <c r="AO20" s="62" t="s">
        <v>19</v>
      </c>
      <c r="AP20" s="48" t="str">
        <f t="shared" si="13"/>
        <v/>
      </c>
      <c r="AQ20" s="33" t="s">
        <v>20</v>
      </c>
      <c r="AR20" s="46" t="str">
        <f t="shared" si="3"/>
        <v/>
      </c>
      <c r="AS20" s="62" t="s">
        <v>19</v>
      </c>
      <c r="AT20" s="48" t="str">
        <f t="shared" si="4"/>
        <v/>
      </c>
      <c r="AU20" s="36" t="s">
        <v>20</v>
      </c>
      <c r="AV20" s="10"/>
      <c r="AW20" s="29">
        <v>12</v>
      </c>
      <c r="AX20" s="30">
        <v>8</v>
      </c>
      <c r="AY20" s="30">
        <v>3</v>
      </c>
      <c r="AZ20" s="10"/>
      <c r="BA20" s="10"/>
    </row>
    <row r="21" spans="1:53" s="13" customFormat="1" ht="27.95" customHeight="1" x14ac:dyDescent="0.4">
      <c r="A21" s="59">
        <v>12</v>
      </c>
      <c r="B21" s="94"/>
      <c r="C21" s="31" t="s">
        <v>15</v>
      </c>
      <c r="D21" s="94"/>
      <c r="E21" s="62" t="s">
        <v>16</v>
      </c>
      <c r="F21" s="94"/>
      <c r="G21" s="62" t="s">
        <v>17</v>
      </c>
      <c r="H21" s="96"/>
      <c r="I21" s="62" t="s">
        <v>18</v>
      </c>
      <c r="J21" s="96"/>
      <c r="K21" s="62" t="s">
        <v>17</v>
      </c>
      <c r="L21" s="96"/>
      <c r="M21" s="81" t="str">
        <f t="shared" si="5"/>
        <v/>
      </c>
      <c r="N21" s="71" t="s">
        <v>19</v>
      </c>
      <c r="O21" s="82" t="str">
        <f t="shared" si="6"/>
        <v/>
      </c>
      <c r="P21" s="72" t="s">
        <v>20</v>
      </c>
      <c r="Q21" s="81" t="str">
        <f t="shared" si="7"/>
        <v/>
      </c>
      <c r="R21" s="71" t="s">
        <v>19</v>
      </c>
      <c r="S21" s="82" t="str">
        <f t="shared" si="8"/>
        <v/>
      </c>
      <c r="T21" s="72" t="s">
        <v>20</v>
      </c>
      <c r="U21" s="81" t="str">
        <f t="shared" si="9"/>
        <v/>
      </c>
      <c r="V21" s="71" t="s">
        <v>19</v>
      </c>
      <c r="W21" s="82" t="str">
        <f t="shared" si="10"/>
        <v/>
      </c>
      <c r="X21" s="72" t="s">
        <v>20</v>
      </c>
      <c r="Y21" s="213"/>
      <c r="Z21" s="214"/>
      <c r="AA21" s="36" t="s">
        <v>21</v>
      </c>
      <c r="AB21" s="215"/>
      <c r="AC21" s="213"/>
      <c r="AD21" s="36" t="s">
        <v>21</v>
      </c>
      <c r="AE21" s="68"/>
      <c r="AF21" s="68"/>
      <c r="AG21" s="46" t="str">
        <f t="shared" si="14"/>
        <v/>
      </c>
      <c r="AH21" s="62" t="s">
        <v>17</v>
      </c>
      <c r="AI21" s="48" t="str">
        <f t="shared" si="0"/>
        <v/>
      </c>
      <c r="AJ21" s="62" t="s">
        <v>18</v>
      </c>
      <c r="AK21" s="48" t="str">
        <f t="shared" si="1"/>
        <v/>
      </c>
      <c r="AL21" s="62" t="s">
        <v>17</v>
      </c>
      <c r="AM21" s="48" t="str">
        <f t="shared" si="2"/>
        <v/>
      </c>
      <c r="AN21" s="46" t="str">
        <f t="shared" si="12"/>
        <v/>
      </c>
      <c r="AO21" s="62" t="s">
        <v>19</v>
      </c>
      <c r="AP21" s="48" t="str">
        <f t="shared" si="13"/>
        <v/>
      </c>
      <c r="AQ21" s="33" t="s">
        <v>20</v>
      </c>
      <c r="AR21" s="46" t="str">
        <f t="shared" si="3"/>
        <v/>
      </c>
      <c r="AS21" s="62" t="s">
        <v>19</v>
      </c>
      <c r="AT21" s="48" t="str">
        <f t="shared" si="4"/>
        <v/>
      </c>
      <c r="AU21" s="36" t="s">
        <v>20</v>
      </c>
      <c r="AV21" s="10"/>
      <c r="AW21" s="29">
        <v>13</v>
      </c>
      <c r="AX21" s="30">
        <v>9</v>
      </c>
      <c r="AY21" s="10"/>
      <c r="AZ21" s="10"/>
      <c r="BA21" s="10"/>
    </row>
    <row r="22" spans="1:53" s="13" customFormat="1" ht="27.95" customHeight="1" x14ac:dyDescent="0.4">
      <c r="A22" s="59">
        <v>13</v>
      </c>
      <c r="B22" s="94"/>
      <c r="C22" s="31" t="s">
        <v>15</v>
      </c>
      <c r="D22" s="94"/>
      <c r="E22" s="62" t="s">
        <v>16</v>
      </c>
      <c r="F22" s="94"/>
      <c r="G22" s="62" t="s">
        <v>17</v>
      </c>
      <c r="H22" s="96"/>
      <c r="I22" s="62" t="s">
        <v>18</v>
      </c>
      <c r="J22" s="96"/>
      <c r="K22" s="62" t="s">
        <v>17</v>
      </c>
      <c r="L22" s="96"/>
      <c r="M22" s="81" t="str">
        <f t="shared" si="5"/>
        <v/>
      </c>
      <c r="N22" s="71" t="s">
        <v>19</v>
      </c>
      <c r="O22" s="82" t="str">
        <f t="shared" si="6"/>
        <v/>
      </c>
      <c r="P22" s="72" t="s">
        <v>20</v>
      </c>
      <c r="Q22" s="81" t="str">
        <f t="shared" si="7"/>
        <v/>
      </c>
      <c r="R22" s="71" t="s">
        <v>19</v>
      </c>
      <c r="S22" s="82" t="str">
        <f t="shared" si="8"/>
        <v/>
      </c>
      <c r="T22" s="72" t="s">
        <v>20</v>
      </c>
      <c r="U22" s="81" t="str">
        <f t="shared" si="9"/>
        <v/>
      </c>
      <c r="V22" s="71" t="s">
        <v>19</v>
      </c>
      <c r="W22" s="82" t="str">
        <f t="shared" si="10"/>
        <v/>
      </c>
      <c r="X22" s="72" t="s">
        <v>20</v>
      </c>
      <c r="Y22" s="213"/>
      <c r="Z22" s="214"/>
      <c r="AA22" s="36" t="s">
        <v>21</v>
      </c>
      <c r="AB22" s="215"/>
      <c r="AC22" s="213"/>
      <c r="AD22" s="36" t="s">
        <v>21</v>
      </c>
      <c r="AE22" s="68"/>
      <c r="AF22" s="68"/>
      <c r="AG22" s="46" t="str">
        <f t="shared" si="14"/>
        <v/>
      </c>
      <c r="AH22" s="62" t="s">
        <v>17</v>
      </c>
      <c r="AI22" s="48" t="str">
        <f t="shared" si="0"/>
        <v/>
      </c>
      <c r="AJ22" s="62" t="s">
        <v>18</v>
      </c>
      <c r="AK22" s="48" t="str">
        <f t="shared" si="1"/>
        <v/>
      </c>
      <c r="AL22" s="62" t="s">
        <v>17</v>
      </c>
      <c r="AM22" s="48" t="str">
        <f t="shared" si="2"/>
        <v/>
      </c>
      <c r="AN22" s="46" t="str">
        <f t="shared" si="12"/>
        <v/>
      </c>
      <c r="AO22" s="62" t="s">
        <v>19</v>
      </c>
      <c r="AP22" s="48" t="str">
        <f t="shared" si="13"/>
        <v/>
      </c>
      <c r="AQ22" s="33" t="s">
        <v>20</v>
      </c>
      <c r="AR22" s="46" t="str">
        <f t="shared" si="3"/>
        <v/>
      </c>
      <c r="AS22" s="62" t="s">
        <v>19</v>
      </c>
      <c r="AT22" s="48" t="str">
        <f t="shared" si="4"/>
        <v/>
      </c>
      <c r="AU22" s="36" t="s">
        <v>20</v>
      </c>
      <c r="AV22" s="10"/>
      <c r="AW22" s="29">
        <v>14</v>
      </c>
      <c r="AX22" s="30">
        <v>10</v>
      </c>
      <c r="AY22" s="30">
        <v>0</v>
      </c>
      <c r="AZ22" s="10"/>
      <c r="BA22" s="10"/>
    </row>
    <row r="23" spans="1:53" s="13" customFormat="1" ht="27.95" customHeight="1" x14ac:dyDescent="0.4">
      <c r="A23" s="59">
        <v>14</v>
      </c>
      <c r="B23" s="94"/>
      <c r="C23" s="31" t="s">
        <v>15</v>
      </c>
      <c r="D23" s="94"/>
      <c r="E23" s="62" t="s">
        <v>16</v>
      </c>
      <c r="F23" s="94"/>
      <c r="G23" s="62" t="s">
        <v>17</v>
      </c>
      <c r="H23" s="96"/>
      <c r="I23" s="62" t="s">
        <v>18</v>
      </c>
      <c r="J23" s="96"/>
      <c r="K23" s="62" t="s">
        <v>17</v>
      </c>
      <c r="L23" s="96"/>
      <c r="M23" s="81" t="str">
        <f t="shared" si="5"/>
        <v/>
      </c>
      <c r="N23" s="71" t="s">
        <v>19</v>
      </c>
      <c r="O23" s="82" t="str">
        <f t="shared" si="6"/>
        <v/>
      </c>
      <c r="P23" s="72" t="s">
        <v>20</v>
      </c>
      <c r="Q23" s="81" t="str">
        <f t="shared" si="7"/>
        <v/>
      </c>
      <c r="R23" s="71" t="s">
        <v>19</v>
      </c>
      <c r="S23" s="82" t="str">
        <f t="shared" si="8"/>
        <v/>
      </c>
      <c r="T23" s="72" t="s">
        <v>20</v>
      </c>
      <c r="U23" s="81" t="str">
        <f t="shared" si="9"/>
        <v/>
      </c>
      <c r="V23" s="71" t="s">
        <v>19</v>
      </c>
      <c r="W23" s="82" t="str">
        <f t="shared" si="10"/>
        <v/>
      </c>
      <c r="X23" s="72" t="s">
        <v>20</v>
      </c>
      <c r="Y23" s="213"/>
      <c r="Z23" s="214"/>
      <c r="AA23" s="36" t="s">
        <v>21</v>
      </c>
      <c r="AB23" s="215"/>
      <c r="AC23" s="213"/>
      <c r="AD23" s="36" t="s">
        <v>21</v>
      </c>
      <c r="AE23" s="68"/>
      <c r="AF23" s="68"/>
      <c r="AG23" s="46" t="str">
        <f t="shared" si="14"/>
        <v/>
      </c>
      <c r="AH23" s="62" t="s">
        <v>17</v>
      </c>
      <c r="AI23" s="48" t="str">
        <f t="shared" si="0"/>
        <v/>
      </c>
      <c r="AJ23" s="62" t="s">
        <v>18</v>
      </c>
      <c r="AK23" s="48" t="str">
        <f t="shared" si="1"/>
        <v/>
      </c>
      <c r="AL23" s="62" t="s">
        <v>17</v>
      </c>
      <c r="AM23" s="48" t="str">
        <f t="shared" si="2"/>
        <v/>
      </c>
      <c r="AN23" s="46" t="str">
        <f t="shared" si="12"/>
        <v/>
      </c>
      <c r="AO23" s="62" t="s">
        <v>19</v>
      </c>
      <c r="AP23" s="48" t="str">
        <f t="shared" si="13"/>
        <v/>
      </c>
      <c r="AQ23" s="33" t="s">
        <v>20</v>
      </c>
      <c r="AR23" s="46" t="str">
        <f t="shared" si="3"/>
        <v/>
      </c>
      <c r="AS23" s="62" t="s">
        <v>19</v>
      </c>
      <c r="AT23" s="48" t="str">
        <f t="shared" si="4"/>
        <v/>
      </c>
      <c r="AU23" s="36" t="s">
        <v>20</v>
      </c>
      <c r="AV23" s="10"/>
      <c r="AW23" s="29">
        <v>15</v>
      </c>
      <c r="AX23" s="30">
        <v>11</v>
      </c>
      <c r="AY23" s="30">
        <v>1</v>
      </c>
      <c r="AZ23" s="10"/>
      <c r="BA23" s="10"/>
    </row>
    <row r="24" spans="1:53" s="13" customFormat="1" ht="27.95" customHeight="1" x14ac:dyDescent="0.4">
      <c r="A24" s="59">
        <v>15</v>
      </c>
      <c r="B24" s="94"/>
      <c r="C24" s="31" t="s">
        <v>15</v>
      </c>
      <c r="D24" s="94"/>
      <c r="E24" s="62" t="s">
        <v>16</v>
      </c>
      <c r="F24" s="94"/>
      <c r="G24" s="62" t="s">
        <v>17</v>
      </c>
      <c r="H24" s="96"/>
      <c r="I24" s="62" t="s">
        <v>18</v>
      </c>
      <c r="J24" s="96"/>
      <c r="K24" s="62" t="s">
        <v>17</v>
      </c>
      <c r="L24" s="96"/>
      <c r="M24" s="81" t="str">
        <f t="shared" si="5"/>
        <v/>
      </c>
      <c r="N24" s="71" t="s">
        <v>19</v>
      </c>
      <c r="O24" s="82" t="str">
        <f t="shared" si="6"/>
        <v/>
      </c>
      <c r="P24" s="72" t="s">
        <v>20</v>
      </c>
      <c r="Q24" s="81" t="str">
        <f t="shared" si="7"/>
        <v/>
      </c>
      <c r="R24" s="71" t="s">
        <v>19</v>
      </c>
      <c r="S24" s="82" t="str">
        <f t="shared" si="8"/>
        <v/>
      </c>
      <c r="T24" s="72" t="s">
        <v>20</v>
      </c>
      <c r="U24" s="81" t="str">
        <f t="shared" si="9"/>
        <v/>
      </c>
      <c r="V24" s="71" t="s">
        <v>19</v>
      </c>
      <c r="W24" s="82" t="str">
        <f t="shared" si="10"/>
        <v/>
      </c>
      <c r="X24" s="72" t="s">
        <v>20</v>
      </c>
      <c r="Y24" s="213"/>
      <c r="Z24" s="214"/>
      <c r="AA24" s="36" t="s">
        <v>21</v>
      </c>
      <c r="AB24" s="215"/>
      <c r="AC24" s="213"/>
      <c r="AD24" s="36" t="s">
        <v>21</v>
      </c>
      <c r="AE24" s="68"/>
      <c r="AF24" s="68"/>
      <c r="AG24" s="46" t="str">
        <f t="shared" si="14"/>
        <v/>
      </c>
      <c r="AH24" s="62" t="s">
        <v>17</v>
      </c>
      <c r="AI24" s="48" t="str">
        <f t="shared" si="0"/>
        <v/>
      </c>
      <c r="AJ24" s="62" t="s">
        <v>18</v>
      </c>
      <c r="AK24" s="48" t="str">
        <f t="shared" si="1"/>
        <v/>
      </c>
      <c r="AL24" s="62" t="s">
        <v>17</v>
      </c>
      <c r="AM24" s="48" t="str">
        <f t="shared" si="2"/>
        <v/>
      </c>
      <c r="AN24" s="46" t="str">
        <f t="shared" si="12"/>
        <v/>
      </c>
      <c r="AO24" s="62" t="s">
        <v>19</v>
      </c>
      <c r="AP24" s="48" t="str">
        <f t="shared" si="13"/>
        <v/>
      </c>
      <c r="AQ24" s="33" t="s">
        <v>20</v>
      </c>
      <c r="AR24" s="46" t="str">
        <f t="shared" si="3"/>
        <v/>
      </c>
      <c r="AS24" s="62" t="s">
        <v>19</v>
      </c>
      <c r="AT24" s="48" t="str">
        <f t="shared" si="4"/>
        <v/>
      </c>
      <c r="AU24" s="36" t="s">
        <v>20</v>
      </c>
      <c r="AV24" s="10"/>
      <c r="AW24" s="29">
        <v>16</v>
      </c>
      <c r="AX24" s="30">
        <v>12</v>
      </c>
      <c r="AY24" s="30">
        <v>2</v>
      </c>
      <c r="AZ24" s="10"/>
      <c r="BA24" s="10"/>
    </row>
    <row r="25" spans="1:53" s="13" customFormat="1" ht="27.95" customHeight="1" x14ac:dyDescent="0.4">
      <c r="A25" s="59">
        <v>16</v>
      </c>
      <c r="B25" s="94"/>
      <c r="C25" s="31" t="s">
        <v>15</v>
      </c>
      <c r="D25" s="94"/>
      <c r="E25" s="62" t="s">
        <v>16</v>
      </c>
      <c r="F25" s="94"/>
      <c r="G25" s="62" t="s">
        <v>17</v>
      </c>
      <c r="H25" s="96"/>
      <c r="I25" s="62" t="s">
        <v>18</v>
      </c>
      <c r="J25" s="96"/>
      <c r="K25" s="62" t="s">
        <v>17</v>
      </c>
      <c r="L25" s="96"/>
      <c r="M25" s="81" t="str">
        <f t="shared" si="5"/>
        <v/>
      </c>
      <c r="N25" s="71" t="s">
        <v>19</v>
      </c>
      <c r="O25" s="82" t="str">
        <f t="shared" si="6"/>
        <v/>
      </c>
      <c r="P25" s="72" t="s">
        <v>20</v>
      </c>
      <c r="Q25" s="81" t="str">
        <f t="shared" si="7"/>
        <v/>
      </c>
      <c r="R25" s="71" t="s">
        <v>19</v>
      </c>
      <c r="S25" s="82" t="str">
        <f t="shared" si="8"/>
        <v/>
      </c>
      <c r="T25" s="72" t="s">
        <v>20</v>
      </c>
      <c r="U25" s="81" t="str">
        <f t="shared" si="9"/>
        <v/>
      </c>
      <c r="V25" s="71" t="s">
        <v>19</v>
      </c>
      <c r="W25" s="82" t="str">
        <f t="shared" si="10"/>
        <v/>
      </c>
      <c r="X25" s="72" t="s">
        <v>20</v>
      </c>
      <c r="Y25" s="213"/>
      <c r="Z25" s="214"/>
      <c r="AA25" s="36" t="s">
        <v>21</v>
      </c>
      <c r="AB25" s="215"/>
      <c r="AC25" s="213"/>
      <c r="AD25" s="36" t="s">
        <v>21</v>
      </c>
      <c r="AE25" s="68"/>
      <c r="AF25" s="68"/>
      <c r="AG25" s="46" t="str">
        <f t="shared" si="14"/>
        <v/>
      </c>
      <c r="AH25" s="62" t="s">
        <v>17</v>
      </c>
      <c r="AI25" s="48" t="str">
        <f t="shared" si="0"/>
        <v/>
      </c>
      <c r="AJ25" s="62" t="s">
        <v>18</v>
      </c>
      <c r="AK25" s="48" t="str">
        <f t="shared" si="1"/>
        <v/>
      </c>
      <c r="AL25" s="62" t="s">
        <v>17</v>
      </c>
      <c r="AM25" s="48" t="str">
        <f t="shared" si="2"/>
        <v/>
      </c>
      <c r="AN25" s="46" t="str">
        <f t="shared" si="12"/>
        <v/>
      </c>
      <c r="AO25" s="62" t="s">
        <v>19</v>
      </c>
      <c r="AP25" s="48" t="str">
        <f t="shared" si="13"/>
        <v/>
      </c>
      <c r="AQ25" s="33" t="s">
        <v>20</v>
      </c>
      <c r="AR25" s="46" t="str">
        <f t="shared" si="3"/>
        <v/>
      </c>
      <c r="AS25" s="62" t="s">
        <v>19</v>
      </c>
      <c r="AT25" s="48" t="str">
        <f t="shared" si="4"/>
        <v/>
      </c>
      <c r="AU25" s="36" t="s">
        <v>20</v>
      </c>
      <c r="AV25" s="10"/>
      <c r="AW25" s="29">
        <v>17</v>
      </c>
      <c r="AX25" s="30">
        <v>13</v>
      </c>
      <c r="AY25" s="30">
        <v>3</v>
      </c>
      <c r="AZ25" s="10"/>
      <c r="BA25" s="10"/>
    </row>
    <row r="26" spans="1:53" s="13" customFormat="1" ht="27.95" customHeight="1" x14ac:dyDescent="0.4">
      <c r="A26" s="59">
        <v>17</v>
      </c>
      <c r="B26" s="94"/>
      <c r="C26" s="31" t="s">
        <v>15</v>
      </c>
      <c r="D26" s="94"/>
      <c r="E26" s="62" t="s">
        <v>16</v>
      </c>
      <c r="F26" s="94"/>
      <c r="G26" s="62" t="s">
        <v>17</v>
      </c>
      <c r="H26" s="96"/>
      <c r="I26" s="62" t="s">
        <v>18</v>
      </c>
      <c r="J26" s="96"/>
      <c r="K26" s="62" t="s">
        <v>17</v>
      </c>
      <c r="L26" s="96"/>
      <c r="M26" s="81" t="str">
        <f t="shared" si="5"/>
        <v/>
      </c>
      <c r="N26" s="71" t="s">
        <v>19</v>
      </c>
      <c r="O26" s="82" t="str">
        <f t="shared" si="6"/>
        <v/>
      </c>
      <c r="P26" s="72" t="s">
        <v>20</v>
      </c>
      <c r="Q26" s="81" t="str">
        <f t="shared" si="7"/>
        <v/>
      </c>
      <c r="R26" s="71" t="s">
        <v>19</v>
      </c>
      <c r="S26" s="82" t="str">
        <f t="shared" si="8"/>
        <v/>
      </c>
      <c r="T26" s="72" t="s">
        <v>20</v>
      </c>
      <c r="U26" s="81" t="str">
        <f t="shared" si="9"/>
        <v/>
      </c>
      <c r="V26" s="71" t="s">
        <v>19</v>
      </c>
      <c r="W26" s="82" t="str">
        <f t="shared" si="10"/>
        <v/>
      </c>
      <c r="X26" s="72" t="s">
        <v>20</v>
      </c>
      <c r="Y26" s="213"/>
      <c r="Z26" s="214"/>
      <c r="AA26" s="36" t="s">
        <v>21</v>
      </c>
      <c r="AB26" s="215"/>
      <c r="AC26" s="213"/>
      <c r="AD26" s="36" t="s">
        <v>21</v>
      </c>
      <c r="AE26" s="68"/>
      <c r="AF26" s="68"/>
      <c r="AG26" s="46" t="str">
        <f t="shared" si="14"/>
        <v/>
      </c>
      <c r="AH26" s="62" t="s">
        <v>17</v>
      </c>
      <c r="AI26" s="48" t="str">
        <f t="shared" si="0"/>
        <v/>
      </c>
      <c r="AJ26" s="62" t="s">
        <v>18</v>
      </c>
      <c r="AK26" s="48" t="str">
        <f t="shared" si="1"/>
        <v/>
      </c>
      <c r="AL26" s="62" t="s">
        <v>17</v>
      </c>
      <c r="AM26" s="48" t="str">
        <f t="shared" si="2"/>
        <v/>
      </c>
      <c r="AN26" s="46" t="str">
        <f t="shared" si="12"/>
        <v/>
      </c>
      <c r="AO26" s="62" t="s">
        <v>19</v>
      </c>
      <c r="AP26" s="48" t="str">
        <f t="shared" si="13"/>
        <v/>
      </c>
      <c r="AQ26" s="33" t="s">
        <v>20</v>
      </c>
      <c r="AR26" s="46" t="str">
        <f t="shared" si="3"/>
        <v/>
      </c>
      <c r="AS26" s="62" t="s">
        <v>19</v>
      </c>
      <c r="AT26" s="48" t="str">
        <f t="shared" si="4"/>
        <v/>
      </c>
      <c r="AU26" s="36" t="s">
        <v>20</v>
      </c>
      <c r="AV26" s="10"/>
      <c r="AW26" s="29">
        <v>18</v>
      </c>
      <c r="AX26" s="30">
        <v>14</v>
      </c>
      <c r="AY26" s="30">
        <v>4</v>
      </c>
      <c r="AZ26" s="10"/>
      <c r="BA26" s="10"/>
    </row>
    <row r="27" spans="1:53" s="13" customFormat="1" ht="27.95" customHeight="1" x14ac:dyDescent="0.4">
      <c r="A27" s="59">
        <v>18</v>
      </c>
      <c r="B27" s="94"/>
      <c r="C27" s="31" t="s">
        <v>15</v>
      </c>
      <c r="D27" s="94"/>
      <c r="E27" s="62" t="s">
        <v>16</v>
      </c>
      <c r="F27" s="94"/>
      <c r="G27" s="62" t="s">
        <v>17</v>
      </c>
      <c r="H27" s="96"/>
      <c r="I27" s="62" t="s">
        <v>18</v>
      </c>
      <c r="J27" s="96"/>
      <c r="K27" s="62" t="s">
        <v>17</v>
      </c>
      <c r="L27" s="96"/>
      <c r="M27" s="81" t="str">
        <f t="shared" si="5"/>
        <v/>
      </c>
      <c r="N27" s="71" t="s">
        <v>19</v>
      </c>
      <c r="O27" s="82" t="str">
        <f t="shared" si="6"/>
        <v/>
      </c>
      <c r="P27" s="72" t="s">
        <v>20</v>
      </c>
      <c r="Q27" s="81" t="str">
        <f t="shared" si="7"/>
        <v/>
      </c>
      <c r="R27" s="71" t="s">
        <v>19</v>
      </c>
      <c r="S27" s="82" t="str">
        <f t="shared" si="8"/>
        <v/>
      </c>
      <c r="T27" s="72" t="s">
        <v>20</v>
      </c>
      <c r="U27" s="81" t="str">
        <f t="shared" si="9"/>
        <v/>
      </c>
      <c r="V27" s="71" t="s">
        <v>19</v>
      </c>
      <c r="W27" s="82" t="str">
        <f t="shared" si="10"/>
        <v/>
      </c>
      <c r="X27" s="72" t="s">
        <v>20</v>
      </c>
      <c r="Y27" s="213"/>
      <c r="Z27" s="214"/>
      <c r="AA27" s="36" t="s">
        <v>21</v>
      </c>
      <c r="AB27" s="215"/>
      <c r="AC27" s="213"/>
      <c r="AD27" s="36" t="s">
        <v>21</v>
      </c>
      <c r="AE27" s="68"/>
      <c r="AF27" s="68"/>
      <c r="AG27" s="46" t="str">
        <f t="shared" si="14"/>
        <v/>
      </c>
      <c r="AH27" s="62" t="s">
        <v>17</v>
      </c>
      <c r="AI27" s="48" t="str">
        <f t="shared" si="0"/>
        <v/>
      </c>
      <c r="AJ27" s="62" t="s">
        <v>18</v>
      </c>
      <c r="AK27" s="48" t="str">
        <f t="shared" si="1"/>
        <v/>
      </c>
      <c r="AL27" s="62" t="s">
        <v>17</v>
      </c>
      <c r="AM27" s="48" t="str">
        <f t="shared" si="2"/>
        <v/>
      </c>
      <c r="AN27" s="46" t="str">
        <f t="shared" si="12"/>
        <v/>
      </c>
      <c r="AO27" s="62" t="s">
        <v>19</v>
      </c>
      <c r="AP27" s="48" t="str">
        <f t="shared" si="13"/>
        <v/>
      </c>
      <c r="AQ27" s="33" t="s">
        <v>20</v>
      </c>
      <c r="AR27" s="46" t="str">
        <f t="shared" si="3"/>
        <v/>
      </c>
      <c r="AS27" s="62" t="s">
        <v>19</v>
      </c>
      <c r="AT27" s="48" t="str">
        <f t="shared" si="4"/>
        <v/>
      </c>
      <c r="AU27" s="36" t="s">
        <v>20</v>
      </c>
      <c r="AV27" s="10"/>
      <c r="AW27" s="29">
        <v>19</v>
      </c>
      <c r="AX27" s="30">
        <v>16</v>
      </c>
      <c r="AY27" s="30">
        <v>5</v>
      </c>
      <c r="AZ27" s="10"/>
      <c r="BA27" s="10"/>
    </row>
    <row r="28" spans="1:53" s="13" customFormat="1" ht="27.95" customHeight="1" x14ac:dyDescent="0.4">
      <c r="A28" s="59">
        <v>19</v>
      </c>
      <c r="B28" s="94"/>
      <c r="C28" s="31" t="s">
        <v>15</v>
      </c>
      <c r="D28" s="94"/>
      <c r="E28" s="62" t="s">
        <v>16</v>
      </c>
      <c r="F28" s="94"/>
      <c r="G28" s="62" t="s">
        <v>17</v>
      </c>
      <c r="H28" s="96"/>
      <c r="I28" s="62" t="s">
        <v>18</v>
      </c>
      <c r="J28" s="96"/>
      <c r="K28" s="62" t="s">
        <v>17</v>
      </c>
      <c r="L28" s="96"/>
      <c r="M28" s="81" t="str">
        <f t="shared" si="5"/>
        <v/>
      </c>
      <c r="N28" s="71" t="s">
        <v>19</v>
      </c>
      <c r="O28" s="82" t="str">
        <f t="shared" si="6"/>
        <v/>
      </c>
      <c r="P28" s="72" t="s">
        <v>20</v>
      </c>
      <c r="Q28" s="81" t="str">
        <f t="shared" si="7"/>
        <v/>
      </c>
      <c r="R28" s="71" t="s">
        <v>19</v>
      </c>
      <c r="S28" s="82" t="str">
        <f t="shared" si="8"/>
        <v/>
      </c>
      <c r="T28" s="72" t="s">
        <v>20</v>
      </c>
      <c r="U28" s="81" t="str">
        <f>AR28</f>
        <v/>
      </c>
      <c r="V28" s="71" t="s">
        <v>19</v>
      </c>
      <c r="W28" s="82" t="str">
        <f t="shared" si="10"/>
        <v/>
      </c>
      <c r="X28" s="72" t="s">
        <v>20</v>
      </c>
      <c r="Y28" s="213"/>
      <c r="Z28" s="214"/>
      <c r="AA28" s="36" t="s">
        <v>21</v>
      </c>
      <c r="AB28" s="215"/>
      <c r="AC28" s="213"/>
      <c r="AD28" s="36" t="s">
        <v>21</v>
      </c>
      <c r="AE28" s="68"/>
      <c r="AF28" s="68"/>
      <c r="AG28" s="46" t="str">
        <f t="shared" si="14"/>
        <v/>
      </c>
      <c r="AH28" s="62" t="s">
        <v>17</v>
      </c>
      <c r="AI28" s="48" t="str">
        <f t="shared" si="0"/>
        <v/>
      </c>
      <c r="AJ28" s="62" t="s">
        <v>18</v>
      </c>
      <c r="AK28" s="48" t="str">
        <f t="shared" si="1"/>
        <v/>
      </c>
      <c r="AL28" s="62" t="s">
        <v>17</v>
      </c>
      <c r="AM28" s="48" t="str">
        <f t="shared" si="2"/>
        <v/>
      </c>
      <c r="AN28" s="46" t="str">
        <f t="shared" si="12"/>
        <v/>
      </c>
      <c r="AO28" s="62" t="s">
        <v>19</v>
      </c>
      <c r="AP28" s="48" t="str">
        <f t="shared" si="13"/>
        <v/>
      </c>
      <c r="AQ28" s="33" t="s">
        <v>20</v>
      </c>
      <c r="AR28" s="46" t="str">
        <f t="shared" si="3"/>
        <v/>
      </c>
      <c r="AS28" s="62" t="s">
        <v>19</v>
      </c>
      <c r="AT28" s="48" t="str">
        <f t="shared" si="4"/>
        <v/>
      </c>
      <c r="AU28" s="36" t="s">
        <v>20</v>
      </c>
      <c r="AV28" s="10"/>
      <c r="AW28" s="29">
        <v>20</v>
      </c>
      <c r="AX28" s="30">
        <v>17</v>
      </c>
      <c r="AY28" s="30">
        <v>6</v>
      </c>
      <c r="AZ28" s="10"/>
      <c r="BA28" s="10"/>
    </row>
    <row r="29" spans="1:53" s="13" customFormat="1" ht="27.95" customHeight="1" x14ac:dyDescent="0.4">
      <c r="A29" s="59">
        <v>20</v>
      </c>
      <c r="B29" s="94"/>
      <c r="C29" s="31" t="s">
        <v>15</v>
      </c>
      <c r="D29" s="94"/>
      <c r="E29" s="62" t="s">
        <v>16</v>
      </c>
      <c r="F29" s="94"/>
      <c r="G29" s="62" t="s">
        <v>17</v>
      </c>
      <c r="H29" s="96"/>
      <c r="I29" s="62" t="s">
        <v>18</v>
      </c>
      <c r="J29" s="96"/>
      <c r="K29" s="62" t="s">
        <v>17</v>
      </c>
      <c r="L29" s="96"/>
      <c r="M29" s="81" t="str">
        <f t="shared" si="5"/>
        <v/>
      </c>
      <c r="N29" s="71" t="s">
        <v>19</v>
      </c>
      <c r="O29" s="82" t="str">
        <f t="shared" si="6"/>
        <v/>
      </c>
      <c r="P29" s="72" t="s">
        <v>20</v>
      </c>
      <c r="Q29" s="81" t="str">
        <f t="shared" si="7"/>
        <v/>
      </c>
      <c r="R29" s="71" t="s">
        <v>19</v>
      </c>
      <c r="S29" s="82" t="str">
        <f t="shared" si="8"/>
        <v/>
      </c>
      <c r="T29" s="72" t="s">
        <v>20</v>
      </c>
      <c r="U29" s="81" t="str">
        <f t="shared" si="9"/>
        <v/>
      </c>
      <c r="V29" s="71" t="s">
        <v>19</v>
      </c>
      <c r="W29" s="82" t="str">
        <f t="shared" si="10"/>
        <v/>
      </c>
      <c r="X29" s="72" t="s">
        <v>20</v>
      </c>
      <c r="Y29" s="213"/>
      <c r="Z29" s="214"/>
      <c r="AA29" s="36" t="s">
        <v>21</v>
      </c>
      <c r="AB29" s="215"/>
      <c r="AC29" s="213"/>
      <c r="AD29" s="36" t="s">
        <v>21</v>
      </c>
      <c r="AE29" s="68"/>
      <c r="AF29" s="68"/>
      <c r="AG29" s="46" t="str">
        <f t="shared" si="14"/>
        <v/>
      </c>
      <c r="AH29" s="62" t="s">
        <v>17</v>
      </c>
      <c r="AI29" s="48" t="str">
        <f t="shared" si="0"/>
        <v/>
      </c>
      <c r="AJ29" s="62" t="s">
        <v>18</v>
      </c>
      <c r="AK29" s="48" t="str">
        <f t="shared" si="1"/>
        <v/>
      </c>
      <c r="AL29" s="62" t="s">
        <v>17</v>
      </c>
      <c r="AM29" s="48" t="str">
        <f t="shared" si="2"/>
        <v/>
      </c>
      <c r="AN29" s="46" t="str">
        <f t="shared" si="12"/>
        <v/>
      </c>
      <c r="AO29" s="62" t="s">
        <v>19</v>
      </c>
      <c r="AP29" s="48" t="str">
        <f t="shared" si="13"/>
        <v/>
      </c>
      <c r="AQ29" s="33" t="s">
        <v>20</v>
      </c>
      <c r="AR29" s="46" t="str">
        <f t="shared" si="3"/>
        <v/>
      </c>
      <c r="AS29" s="62" t="s">
        <v>19</v>
      </c>
      <c r="AT29" s="48" t="str">
        <f t="shared" si="4"/>
        <v/>
      </c>
      <c r="AU29" s="36" t="s">
        <v>20</v>
      </c>
      <c r="AV29" s="10"/>
      <c r="AW29" s="29">
        <v>21</v>
      </c>
      <c r="AX29" s="30">
        <v>18</v>
      </c>
      <c r="AY29" s="30">
        <v>7</v>
      </c>
      <c r="AZ29" s="10"/>
      <c r="BA29" s="10"/>
    </row>
    <row r="30" spans="1:53" s="13" customFormat="1" ht="27.95" customHeight="1" x14ac:dyDescent="0.4">
      <c r="A30" s="59">
        <v>21</v>
      </c>
      <c r="B30" s="94"/>
      <c r="C30" s="31" t="s">
        <v>15</v>
      </c>
      <c r="D30" s="94"/>
      <c r="E30" s="62" t="s">
        <v>16</v>
      </c>
      <c r="F30" s="94"/>
      <c r="G30" s="62" t="s">
        <v>17</v>
      </c>
      <c r="H30" s="96"/>
      <c r="I30" s="62" t="s">
        <v>18</v>
      </c>
      <c r="J30" s="96"/>
      <c r="K30" s="62" t="s">
        <v>17</v>
      </c>
      <c r="L30" s="96"/>
      <c r="M30" s="81" t="str">
        <f t="shared" si="5"/>
        <v/>
      </c>
      <c r="N30" s="71" t="s">
        <v>19</v>
      </c>
      <c r="O30" s="82" t="str">
        <f t="shared" si="6"/>
        <v/>
      </c>
      <c r="P30" s="72" t="s">
        <v>20</v>
      </c>
      <c r="Q30" s="81" t="str">
        <f t="shared" si="7"/>
        <v/>
      </c>
      <c r="R30" s="71" t="s">
        <v>19</v>
      </c>
      <c r="S30" s="82" t="str">
        <f t="shared" si="8"/>
        <v/>
      </c>
      <c r="T30" s="72" t="s">
        <v>20</v>
      </c>
      <c r="U30" s="81" t="str">
        <f t="shared" si="9"/>
        <v/>
      </c>
      <c r="V30" s="71" t="s">
        <v>19</v>
      </c>
      <c r="W30" s="82" t="str">
        <f t="shared" si="10"/>
        <v/>
      </c>
      <c r="X30" s="72" t="s">
        <v>20</v>
      </c>
      <c r="Y30" s="213"/>
      <c r="Z30" s="214"/>
      <c r="AA30" s="36" t="s">
        <v>21</v>
      </c>
      <c r="AB30" s="215"/>
      <c r="AC30" s="213"/>
      <c r="AD30" s="36" t="s">
        <v>21</v>
      </c>
      <c r="AE30" s="68"/>
      <c r="AF30" s="68"/>
      <c r="AG30" s="46" t="str">
        <f t="shared" si="14"/>
        <v/>
      </c>
      <c r="AH30" s="62" t="s">
        <v>17</v>
      </c>
      <c r="AI30" s="48" t="str">
        <f t="shared" si="0"/>
        <v/>
      </c>
      <c r="AJ30" s="62" t="s">
        <v>18</v>
      </c>
      <c r="AK30" s="48" t="str">
        <f t="shared" si="1"/>
        <v/>
      </c>
      <c r="AL30" s="62" t="s">
        <v>17</v>
      </c>
      <c r="AM30" s="48" t="str">
        <f t="shared" si="2"/>
        <v/>
      </c>
      <c r="AN30" s="46" t="str">
        <f t="shared" si="12"/>
        <v/>
      </c>
      <c r="AO30" s="62" t="s">
        <v>19</v>
      </c>
      <c r="AP30" s="48" t="str">
        <f t="shared" si="13"/>
        <v/>
      </c>
      <c r="AQ30" s="33" t="s">
        <v>20</v>
      </c>
      <c r="AR30" s="46" t="str">
        <f t="shared" si="3"/>
        <v/>
      </c>
      <c r="AS30" s="62" t="s">
        <v>19</v>
      </c>
      <c r="AT30" s="48" t="str">
        <f t="shared" si="4"/>
        <v/>
      </c>
      <c r="AU30" s="36" t="s">
        <v>20</v>
      </c>
      <c r="AV30" s="10"/>
      <c r="AW30" s="29">
        <v>22</v>
      </c>
      <c r="AX30" s="30">
        <v>19</v>
      </c>
      <c r="AY30" s="30">
        <v>8</v>
      </c>
      <c r="AZ30" s="10"/>
      <c r="BA30" s="10"/>
    </row>
    <row r="31" spans="1:53" s="13" customFormat="1" ht="27.95" customHeight="1" x14ac:dyDescent="0.4">
      <c r="A31" s="59">
        <v>22</v>
      </c>
      <c r="B31" s="94"/>
      <c r="C31" s="31" t="s">
        <v>15</v>
      </c>
      <c r="D31" s="94"/>
      <c r="E31" s="62" t="s">
        <v>16</v>
      </c>
      <c r="F31" s="94"/>
      <c r="G31" s="62" t="s">
        <v>17</v>
      </c>
      <c r="H31" s="96"/>
      <c r="I31" s="62" t="s">
        <v>18</v>
      </c>
      <c r="J31" s="96"/>
      <c r="K31" s="62" t="s">
        <v>17</v>
      </c>
      <c r="L31" s="96"/>
      <c r="M31" s="81" t="str">
        <f t="shared" si="5"/>
        <v/>
      </c>
      <c r="N31" s="71" t="s">
        <v>19</v>
      </c>
      <c r="O31" s="82" t="str">
        <f t="shared" si="6"/>
        <v/>
      </c>
      <c r="P31" s="72" t="s">
        <v>20</v>
      </c>
      <c r="Q31" s="81" t="str">
        <f t="shared" si="7"/>
        <v/>
      </c>
      <c r="R31" s="71" t="s">
        <v>19</v>
      </c>
      <c r="S31" s="82" t="str">
        <f t="shared" si="8"/>
        <v/>
      </c>
      <c r="T31" s="72" t="s">
        <v>20</v>
      </c>
      <c r="U31" s="81" t="str">
        <f t="shared" si="9"/>
        <v/>
      </c>
      <c r="V31" s="71" t="s">
        <v>19</v>
      </c>
      <c r="W31" s="82" t="str">
        <f t="shared" si="10"/>
        <v/>
      </c>
      <c r="X31" s="72" t="s">
        <v>20</v>
      </c>
      <c r="Y31" s="213"/>
      <c r="Z31" s="214"/>
      <c r="AA31" s="36" t="s">
        <v>21</v>
      </c>
      <c r="AB31" s="215"/>
      <c r="AC31" s="213"/>
      <c r="AD31" s="36" t="s">
        <v>21</v>
      </c>
      <c r="AE31" s="68"/>
      <c r="AF31" s="68"/>
      <c r="AG31" s="46" t="str">
        <f t="shared" si="14"/>
        <v/>
      </c>
      <c r="AH31" s="62" t="s">
        <v>17</v>
      </c>
      <c r="AI31" s="48" t="str">
        <f t="shared" si="0"/>
        <v/>
      </c>
      <c r="AJ31" s="62" t="s">
        <v>18</v>
      </c>
      <c r="AK31" s="48" t="str">
        <f t="shared" si="1"/>
        <v/>
      </c>
      <c r="AL31" s="62" t="s">
        <v>17</v>
      </c>
      <c r="AM31" s="48" t="str">
        <f t="shared" si="2"/>
        <v/>
      </c>
      <c r="AN31" s="46" t="str">
        <f t="shared" si="12"/>
        <v/>
      </c>
      <c r="AO31" s="62" t="s">
        <v>19</v>
      </c>
      <c r="AP31" s="48" t="str">
        <f t="shared" si="13"/>
        <v/>
      </c>
      <c r="AQ31" s="33" t="s">
        <v>20</v>
      </c>
      <c r="AR31" s="46" t="str">
        <f t="shared" si="3"/>
        <v/>
      </c>
      <c r="AS31" s="62" t="s">
        <v>19</v>
      </c>
      <c r="AT31" s="48" t="str">
        <f t="shared" si="4"/>
        <v/>
      </c>
      <c r="AU31" s="36" t="s">
        <v>20</v>
      </c>
      <c r="AV31" s="10"/>
      <c r="AW31" s="29">
        <v>23</v>
      </c>
      <c r="AX31" s="30">
        <v>20</v>
      </c>
      <c r="AY31" s="30">
        <v>9</v>
      </c>
      <c r="AZ31" s="10"/>
      <c r="BA31" s="10"/>
    </row>
    <row r="32" spans="1:53" s="13" customFormat="1" ht="27.95" customHeight="1" x14ac:dyDescent="0.4">
      <c r="A32" s="59">
        <v>23</v>
      </c>
      <c r="B32" s="94"/>
      <c r="C32" s="31" t="s">
        <v>15</v>
      </c>
      <c r="D32" s="94"/>
      <c r="E32" s="62" t="s">
        <v>16</v>
      </c>
      <c r="F32" s="94"/>
      <c r="G32" s="62" t="s">
        <v>17</v>
      </c>
      <c r="H32" s="96"/>
      <c r="I32" s="62" t="s">
        <v>18</v>
      </c>
      <c r="J32" s="96"/>
      <c r="K32" s="62" t="s">
        <v>17</v>
      </c>
      <c r="L32" s="96"/>
      <c r="M32" s="81" t="str">
        <f t="shared" si="5"/>
        <v/>
      </c>
      <c r="N32" s="71" t="s">
        <v>19</v>
      </c>
      <c r="O32" s="82" t="str">
        <f t="shared" si="6"/>
        <v/>
      </c>
      <c r="P32" s="72" t="s">
        <v>20</v>
      </c>
      <c r="Q32" s="81" t="str">
        <f t="shared" si="7"/>
        <v/>
      </c>
      <c r="R32" s="71" t="s">
        <v>19</v>
      </c>
      <c r="S32" s="82" t="str">
        <f t="shared" si="8"/>
        <v/>
      </c>
      <c r="T32" s="72" t="s">
        <v>20</v>
      </c>
      <c r="U32" s="81" t="str">
        <f t="shared" si="9"/>
        <v/>
      </c>
      <c r="V32" s="71" t="s">
        <v>19</v>
      </c>
      <c r="W32" s="82" t="str">
        <f t="shared" si="10"/>
        <v/>
      </c>
      <c r="X32" s="72" t="s">
        <v>20</v>
      </c>
      <c r="Y32" s="213"/>
      <c r="Z32" s="214"/>
      <c r="AA32" s="36" t="s">
        <v>21</v>
      </c>
      <c r="AB32" s="215"/>
      <c r="AC32" s="213"/>
      <c r="AD32" s="36" t="s">
        <v>21</v>
      </c>
      <c r="AE32" s="68"/>
      <c r="AF32" s="68"/>
      <c r="AG32" s="46" t="str">
        <f t="shared" si="14"/>
        <v/>
      </c>
      <c r="AH32" s="62" t="s">
        <v>17</v>
      </c>
      <c r="AI32" s="48" t="str">
        <f t="shared" si="0"/>
        <v/>
      </c>
      <c r="AJ32" s="62" t="s">
        <v>18</v>
      </c>
      <c r="AK32" s="48" t="str">
        <f t="shared" si="1"/>
        <v/>
      </c>
      <c r="AL32" s="62" t="s">
        <v>17</v>
      </c>
      <c r="AM32" s="48" t="str">
        <f t="shared" si="2"/>
        <v/>
      </c>
      <c r="AN32" s="46" t="str">
        <f t="shared" si="12"/>
        <v/>
      </c>
      <c r="AO32" s="62" t="s">
        <v>19</v>
      </c>
      <c r="AP32" s="48" t="str">
        <f t="shared" si="13"/>
        <v/>
      </c>
      <c r="AQ32" s="33" t="s">
        <v>20</v>
      </c>
      <c r="AR32" s="46" t="str">
        <f t="shared" si="3"/>
        <v/>
      </c>
      <c r="AS32" s="62" t="s">
        <v>19</v>
      </c>
      <c r="AT32" s="48" t="str">
        <f t="shared" si="4"/>
        <v/>
      </c>
      <c r="AU32" s="36" t="s">
        <v>20</v>
      </c>
      <c r="AV32" s="10"/>
      <c r="AW32" s="29">
        <v>24</v>
      </c>
      <c r="AX32" s="30">
        <v>21</v>
      </c>
      <c r="AY32" s="30">
        <v>10</v>
      </c>
      <c r="AZ32" s="10"/>
      <c r="BA32" s="10"/>
    </row>
    <row r="33" spans="1:56" s="13" customFormat="1" ht="27.95" customHeight="1" x14ac:dyDescent="0.4">
      <c r="A33" s="59">
        <v>24</v>
      </c>
      <c r="B33" s="94"/>
      <c r="C33" s="31" t="s">
        <v>15</v>
      </c>
      <c r="D33" s="94"/>
      <c r="E33" s="62" t="s">
        <v>16</v>
      </c>
      <c r="F33" s="94"/>
      <c r="G33" s="62" t="s">
        <v>17</v>
      </c>
      <c r="H33" s="96"/>
      <c r="I33" s="62" t="s">
        <v>18</v>
      </c>
      <c r="J33" s="96"/>
      <c r="K33" s="62" t="s">
        <v>17</v>
      </c>
      <c r="L33" s="96"/>
      <c r="M33" s="81" t="str">
        <f t="shared" si="5"/>
        <v/>
      </c>
      <c r="N33" s="71" t="s">
        <v>19</v>
      </c>
      <c r="O33" s="82" t="str">
        <f t="shared" si="6"/>
        <v/>
      </c>
      <c r="P33" s="72" t="s">
        <v>20</v>
      </c>
      <c r="Q33" s="81" t="str">
        <f t="shared" si="7"/>
        <v/>
      </c>
      <c r="R33" s="71" t="s">
        <v>19</v>
      </c>
      <c r="S33" s="82" t="str">
        <f t="shared" si="8"/>
        <v/>
      </c>
      <c r="T33" s="72" t="s">
        <v>20</v>
      </c>
      <c r="U33" s="81" t="str">
        <f t="shared" si="9"/>
        <v/>
      </c>
      <c r="V33" s="71" t="s">
        <v>19</v>
      </c>
      <c r="W33" s="82" t="str">
        <f t="shared" si="10"/>
        <v/>
      </c>
      <c r="X33" s="72" t="s">
        <v>20</v>
      </c>
      <c r="Y33" s="213"/>
      <c r="Z33" s="214"/>
      <c r="AA33" s="36" t="s">
        <v>21</v>
      </c>
      <c r="AB33" s="215"/>
      <c r="AC33" s="213"/>
      <c r="AD33" s="36" t="s">
        <v>21</v>
      </c>
      <c r="AE33" s="68"/>
      <c r="AF33" s="68"/>
      <c r="AG33" s="46" t="str">
        <f t="shared" si="14"/>
        <v/>
      </c>
      <c r="AH33" s="62" t="s">
        <v>17</v>
      </c>
      <c r="AI33" s="48" t="str">
        <f t="shared" si="0"/>
        <v/>
      </c>
      <c r="AJ33" s="62" t="s">
        <v>18</v>
      </c>
      <c r="AK33" s="48" t="str">
        <f t="shared" si="1"/>
        <v/>
      </c>
      <c r="AL33" s="62" t="s">
        <v>17</v>
      </c>
      <c r="AM33" s="48" t="str">
        <f t="shared" si="2"/>
        <v/>
      </c>
      <c r="AN33" s="46" t="str">
        <f t="shared" si="12"/>
        <v/>
      </c>
      <c r="AO33" s="62" t="s">
        <v>19</v>
      </c>
      <c r="AP33" s="48" t="str">
        <f t="shared" si="13"/>
        <v/>
      </c>
      <c r="AQ33" s="33" t="s">
        <v>20</v>
      </c>
      <c r="AR33" s="46" t="str">
        <f t="shared" si="3"/>
        <v/>
      </c>
      <c r="AS33" s="62" t="s">
        <v>19</v>
      </c>
      <c r="AT33" s="48" t="str">
        <f t="shared" si="4"/>
        <v/>
      </c>
      <c r="AU33" s="36" t="s">
        <v>20</v>
      </c>
      <c r="AV33" s="10"/>
      <c r="AW33" s="29">
        <v>25</v>
      </c>
      <c r="AX33" s="30">
        <v>22</v>
      </c>
      <c r="AY33" s="30">
        <v>11</v>
      </c>
      <c r="AZ33" s="10"/>
      <c r="BA33" s="10"/>
    </row>
    <row r="34" spans="1:56" s="13" customFormat="1" ht="27.95" customHeight="1" x14ac:dyDescent="0.4">
      <c r="A34" s="59">
        <v>25</v>
      </c>
      <c r="B34" s="94"/>
      <c r="C34" s="31" t="s">
        <v>15</v>
      </c>
      <c r="D34" s="94"/>
      <c r="E34" s="62" t="s">
        <v>16</v>
      </c>
      <c r="F34" s="94"/>
      <c r="G34" s="62" t="s">
        <v>17</v>
      </c>
      <c r="H34" s="96"/>
      <c r="I34" s="62" t="s">
        <v>18</v>
      </c>
      <c r="J34" s="96"/>
      <c r="K34" s="62" t="s">
        <v>17</v>
      </c>
      <c r="L34" s="96"/>
      <c r="M34" s="81" t="str">
        <f t="shared" si="5"/>
        <v/>
      </c>
      <c r="N34" s="71" t="s">
        <v>19</v>
      </c>
      <c r="O34" s="82" t="str">
        <f t="shared" si="6"/>
        <v/>
      </c>
      <c r="P34" s="72" t="s">
        <v>20</v>
      </c>
      <c r="Q34" s="81" t="str">
        <f t="shared" si="7"/>
        <v/>
      </c>
      <c r="R34" s="71" t="s">
        <v>19</v>
      </c>
      <c r="S34" s="82" t="str">
        <f t="shared" si="8"/>
        <v/>
      </c>
      <c r="T34" s="72" t="s">
        <v>20</v>
      </c>
      <c r="U34" s="81" t="str">
        <f t="shared" si="9"/>
        <v/>
      </c>
      <c r="V34" s="71" t="s">
        <v>19</v>
      </c>
      <c r="W34" s="82" t="str">
        <f t="shared" si="10"/>
        <v/>
      </c>
      <c r="X34" s="72" t="s">
        <v>20</v>
      </c>
      <c r="Y34" s="213"/>
      <c r="Z34" s="214"/>
      <c r="AA34" s="36" t="s">
        <v>21</v>
      </c>
      <c r="AB34" s="215"/>
      <c r="AC34" s="213"/>
      <c r="AD34" s="36" t="s">
        <v>21</v>
      </c>
      <c r="AE34" s="68"/>
      <c r="AF34" s="68"/>
      <c r="AG34" s="46" t="str">
        <f t="shared" si="14"/>
        <v/>
      </c>
      <c r="AH34" s="62" t="s">
        <v>17</v>
      </c>
      <c r="AI34" s="48" t="str">
        <f t="shared" si="0"/>
        <v/>
      </c>
      <c r="AJ34" s="62" t="s">
        <v>18</v>
      </c>
      <c r="AK34" s="48" t="str">
        <f t="shared" si="1"/>
        <v/>
      </c>
      <c r="AL34" s="62" t="s">
        <v>17</v>
      </c>
      <c r="AM34" s="48" t="str">
        <f t="shared" si="2"/>
        <v/>
      </c>
      <c r="AN34" s="46" t="str">
        <f t="shared" si="12"/>
        <v/>
      </c>
      <c r="AO34" s="62" t="s">
        <v>19</v>
      </c>
      <c r="AP34" s="48" t="str">
        <f t="shared" si="13"/>
        <v/>
      </c>
      <c r="AQ34" s="33" t="s">
        <v>20</v>
      </c>
      <c r="AR34" s="46" t="str">
        <f t="shared" si="3"/>
        <v/>
      </c>
      <c r="AS34" s="62" t="s">
        <v>19</v>
      </c>
      <c r="AT34" s="48" t="str">
        <f t="shared" si="4"/>
        <v/>
      </c>
      <c r="AU34" s="36" t="s">
        <v>20</v>
      </c>
      <c r="AV34" s="10"/>
      <c r="AW34" s="29">
        <v>26</v>
      </c>
      <c r="AX34" s="30">
        <v>23</v>
      </c>
      <c r="AY34" s="30">
        <v>12</v>
      </c>
      <c r="AZ34" s="10"/>
      <c r="BA34" s="10"/>
    </row>
    <row r="35" spans="1:56" s="13" customFormat="1" ht="27" customHeight="1" x14ac:dyDescent="0.4">
      <c r="A35" s="86"/>
      <c r="B35" s="87"/>
      <c r="C35" s="88"/>
      <c r="D35" s="87"/>
      <c r="E35" s="88"/>
      <c r="F35" s="87"/>
      <c r="G35" s="88"/>
      <c r="H35" s="87"/>
      <c r="I35" s="88"/>
      <c r="J35" s="87"/>
      <c r="K35" s="88"/>
      <c r="L35" s="87"/>
      <c r="M35" s="89"/>
      <c r="N35" s="90"/>
      <c r="O35" s="89"/>
      <c r="P35" s="91"/>
      <c r="Q35" s="89"/>
      <c r="R35" s="90"/>
      <c r="S35" s="89"/>
      <c r="T35" s="91"/>
      <c r="U35" s="89"/>
      <c r="V35" s="90"/>
      <c r="W35" s="89"/>
      <c r="X35" s="91"/>
      <c r="Y35" s="92"/>
      <c r="Z35" s="92"/>
      <c r="AA35" s="93"/>
      <c r="AB35" s="92"/>
      <c r="AC35" s="92"/>
      <c r="AD35" s="93"/>
      <c r="AE35" s="68"/>
      <c r="AF35" s="68"/>
      <c r="AG35" s="46" t="e">
        <f>IF(#REF!="","",IF(#REF!&lt;7,"0",IF(#REF!&gt;22,0,IF(#REF!&lt;7,7,#REF!))))</f>
        <v>#REF!</v>
      </c>
      <c r="AH35" s="62" t="s">
        <v>17</v>
      </c>
      <c r="AI35" s="48" t="e">
        <f>IF(AG35="","",IF(#REF!&gt;21,0,IF(#REF!&lt;7,0,#REF!)))</f>
        <v>#REF!</v>
      </c>
      <c r="AJ35" s="62" t="s">
        <v>18</v>
      </c>
      <c r="AK35" s="48" t="e">
        <f>IF(AG35="","",IF(#REF!&gt;22,"",IF(#REF!&gt;22,22,IF(#REF!&lt;7,0,#REF!))))</f>
        <v>#REF!</v>
      </c>
      <c r="AL35" s="62" t="s">
        <v>17</v>
      </c>
      <c r="AM35" s="48" t="e">
        <f>IF(AG35="","",IF(#REF!&gt;21,0,IF(#REF!&lt;7,0,#REF!)))</f>
        <v>#REF!</v>
      </c>
      <c r="AN35" s="46" t="str">
        <f t="shared" si="12"/>
        <v/>
      </c>
      <c r="AO35" s="62" t="s">
        <v>19</v>
      </c>
      <c r="AP35" s="48" t="str">
        <f t="shared" si="13"/>
        <v/>
      </c>
      <c r="AQ35" s="33" t="s">
        <v>20</v>
      </c>
      <c r="AR35" s="46" t="e">
        <f>IF(AN35="",#REF!,IFERROR(IF(#REF!-AP35&lt;0,#REF!-AN35-1,#REF!-AN35),""))</f>
        <v>#REF!</v>
      </c>
      <c r="AS35" s="62" t="s">
        <v>19</v>
      </c>
      <c r="AT35" s="48" t="e">
        <f>IF(AP35="",#REF!,IFERROR(IF(#REF!-AP35&lt;0,#REF!-AP35+60,#REF!-AP35),""))</f>
        <v>#REF!</v>
      </c>
      <c r="AU35" s="36" t="s">
        <v>20</v>
      </c>
      <c r="AV35" s="10"/>
      <c r="AW35" s="29">
        <v>27</v>
      </c>
      <c r="AX35" s="30">
        <v>24</v>
      </c>
      <c r="AY35" s="30">
        <v>13</v>
      </c>
      <c r="AZ35" s="10"/>
      <c r="BA35" s="10"/>
    </row>
    <row r="36" spans="1:56" s="13" customFormat="1" ht="27" customHeight="1" x14ac:dyDescent="0.4">
      <c r="A36" s="58"/>
      <c r="H36" s="155" t="s">
        <v>31</v>
      </c>
      <c r="I36" s="155"/>
      <c r="J36" s="155"/>
      <c r="K36" s="211" t="s">
        <v>40</v>
      </c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68"/>
      <c r="AF36" s="68"/>
      <c r="AG36" s="46" t="e">
        <f>IF(#REF!="","",IF(#REF!&lt;7,"0",IF(#REF!&gt;22,0,IF(#REF!&lt;7,7,#REF!))))</f>
        <v>#REF!</v>
      </c>
      <c r="AH36" s="62" t="s">
        <v>17</v>
      </c>
      <c r="AI36" s="48" t="e">
        <f>IF(AG36="","",IF(#REF!&gt;21,0,IF(#REF!&lt;7,0,#REF!)))</f>
        <v>#REF!</v>
      </c>
      <c r="AJ36" s="62" t="s">
        <v>18</v>
      </c>
      <c r="AK36" s="48" t="e">
        <f>IF(AG36="","",IF(#REF!&gt;22,"",IF(#REF!&gt;22,22,IF(#REF!&lt;7,0,#REF!))))</f>
        <v>#REF!</v>
      </c>
      <c r="AL36" s="62" t="s">
        <v>17</v>
      </c>
      <c r="AM36" s="48" t="e">
        <f>IF(AG36="","",IF(#REF!&gt;21,0,IF(#REF!&lt;7,0,#REF!)))</f>
        <v>#REF!</v>
      </c>
      <c r="AN36" s="46" t="str">
        <f t="shared" si="12"/>
        <v/>
      </c>
      <c r="AO36" s="62" t="s">
        <v>19</v>
      </c>
      <c r="AP36" s="48" t="str">
        <f t="shared" si="13"/>
        <v/>
      </c>
      <c r="AQ36" s="33" t="s">
        <v>20</v>
      </c>
      <c r="AR36" s="46" t="e">
        <f>IF(AN36="",#REF!,IFERROR(IF(#REF!-AP36&lt;0,#REF!-AN36-1,#REF!-AN36),""))</f>
        <v>#REF!</v>
      </c>
      <c r="AS36" s="62" t="s">
        <v>19</v>
      </c>
      <c r="AT36" s="48" t="e">
        <f>IF(AP36="",#REF!,IFERROR(IF(#REF!-AP36&lt;0,#REF!-AP36+60,#REF!-AP36),""))</f>
        <v>#REF!</v>
      </c>
      <c r="AU36" s="36" t="s">
        <v>20</v>
      </c>
      <c r="AV36" s="10"/>
      <c r="AW36" s="29">
        <v>28</v>
      </c>
      <c r="AX36" s="30">
        <v>25</v>
      </c>
      <c r="AY36" s="30">
        <v>14</v>
      </c>
      <c r="AZ36" s="10"/>
      <c r="BA36" s="10"/>
    </row>
    <row r="37" spans="1:56" s="13" customFormat="1" ht="27.95" customHeight="1" x14ac:dyDescent="0.4">
      <c r="A37" s="58"/>
      <c r="C37" s="201" t="s">
        <v>23</v>
      </c>
      <c r="D37" s="202"/>
      <c r="E37" s="202"/>
      <c r="F37" s="202"/>
      <c r="G37" s="203"/>
      <c r="H37" s="155"/>
      <c r="I37" s="155"/>
      <c r="J37" s="155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68"/>
      <c r="AF37" s="68"/>
      <c r="AG37" s="46" t="e">
        <f>IF(#REF!="","",IF(#REF!&lt;7,"0",IF(#REF!&gt;22,0,IF(#REF!&lt;7,7,#REF!))))</f>
        <v>#REF!</v>
      </c>
      <c r="AH37" s="62" t="s">
        <v>17</v>
      </c>
      <c r="AI37" s="48" t="e">
        <f>IF(AG37="","",IF(#REF!&gt;21,0,IF(#REF!&lt;7,0,#REF!)))</f>
        <v>#REF!</v>
      </c>
      <c r="AJ37" s="62" t="s">
        <v>18</v>
      </c>
      <c r="AK37" s="48" t="e">
        <f>IF(AG37="","",IF(#REF!&gt;22,"",IF(#REF!&gt;22,22,IF(#REF!&lt;7,0,#REF!))))</f>
        <v>#REF!</v>
      </c>
      <c r="AL37" s="62" t="s">
        <v>17</v>
      </c>
      <c r="AM37" s="48" t="e">
        <f>IF(AG37="","",IF(#REF!&gt;21,0,IF(#REF!&lt;7,0,#REF!)))</f>
        <v>#REF!</v>
      </c>
      <c r="AN37" s="46" t="str">
        <f t="shared" si="12"/>
        <v/>
      </c>
      <c r="AO37" s="62" t="s">
        <v>19</v>
      </c>
      <c r="AP37" s="48" t="str">
        <f t="shared" si="13"/>
        <v/>
      </c>
      <c r="AQ37" s="33" t="s">
        <v>20</v>
      </c>
      <c r="AR37" s="46" t="e">
        <f>IF(AN37="",#REF!,IFERROR(IF(#REF!-AP37&lt;0,#REF!-AN37-1,#REF!-AN37),""))</f>
        <v>#REF!</v>
      </c>
      <c r="AS37" s="62" t="s">
        <v>19</v>
      </c>
      <c r="AT37" s="48" t="e">
        <f>IF(AP37="",#REF!,IFERROR(IF(#REF!-AP37&lt;0,#REF!-AP37+60,#REF!-AP37),""))</f>
        <v>#REF!</v>
      </c>
      <c r="AU37" s="36" t="s">
        <v>20</v>
      </c>
      <c r="AV37" s="10"/>
      <c r="AW37" s="29">
        <v>29</v>
      </c>
      <c r="AX37" s="30">
        <v>26</v>
      </c>
      <c r="AY37" s="30">
        <v>15</v>
      </c>
      <c r="AZ37" s="10"/>
      <c r="BA37" s="10"/>
    </row>
    <row r="38" spans="1:56" s="13" customFormat="1" ht="27.95" customHeight="1" x14ac:dyDescent="0.4">
      <c r="A38" s="58"/>
      <c r="C38" s="202"/>
      <c r="D38" s="202"/>
      <c r="E38" s="202"/>
      <c r="F38" s="202"/>
      <c r="G38" s="204"/>
      <c r="H38" s="85"/>
      <c r="P38" s="16"/>
      <c r="T38" s="16"/>
      <c r="X38" s="16"/>
      <c r="AD38" s="16"/>
      <c r="AE38" s="68"/>
      <c r="AF38" s="68"/>
      <c r="AG38" s="46" t="e">
        <f>IF(#REF!="","",IF(#REF!&lt;7,"0",IF(#REF!&gt;22,0,IF(#REF!&lt;7,7,#REF!))))</f>
        <v>#REF!</v>
      </c>
      <c r="AH38" s="62" t="s">
        <v>17</v>
      </c>
      <c r="AI38" s="48" t="e">
        <f>IF(AG38="","",IF(#REF!&gt;21,0,IF(#REF!&lt;7,0,#REF!)))</f>
        <v>#REF!</v>
      </c>
      <c r="AJ38" s="62" t="s">
        <v>18</v>
      </c>
      <c r="AK38" s="48" t="e">
        <f>IF(AG38="","",IF(#REF!&gt;22,"",IF(#REF!&gt;22,22,IF(#REF!&lt;7,0,#REF!))))</f>
        <v>#REF!</v>
      </c>
      <c r="AL38" s="62" t="s">
        <v>17</v>
      </c>
      <c r="AM38" s="48" t="e">
        <f>IF(AG38="","",IF(#REF!&gt;21,0,IF(#REF!&lt;7,0,#REF!)))</f>
        <v>#REF!</v>
      </c>
      <c r="AN38" s="46" t="str">
        <f t="shared" si="12"/>
        <v/>
      </c>
      <c r="AO38" s="62" t="s">
        <v>19</v>
      </c>
      <c r="AP38" s="48" t="str">
        <f t="shared" si="13"/>
        <v/>
      </c>
      <c r="AQ38" s="33" t="s">
        <v>20</v>
      </c>
      <c r="AR38" s="46" t="e">
        <f>IF(AN38="",#REF!,IFERROR(IF(#REF!-AP38&lt;0,#REF!-AN38-1,#REF!-AN38),""))</f>
        <v>#REF!</v>
      </c>
      <c r="AS38" s="62" t="s">
        <v>19</v>
      </c>
      <c r="AT38" s="48" t="e">
        <f>IF(AP38="",#REF!,IFERROR(IF(#REF!-AP38&lt;0,#REF!-AP38+60,#REF!-AP38),""))</f>
        <v>#REF!</v>
      </c>
      <c r="AU38" s="36" t="s">
        <v>20</v>
      </c>
      <c r="AV38" s="10"/>
      <c r="AW38" s="29">
        <v>30</v>
      </c>
      <c r="AX38" s="30">
        <v>27</v>
      </c>
      <c r="AY38" s="30">
        <v>16</v>
      </c>
      <c r="AZ38" s="10"/>
      <c r="BA38" s="10"/>
    </row>
    <row r="39" spans="1:56" s="13" customFormat="1" ht="28.5" customHeight="1" x14ac:dyDescent="0.4">
      <c r="A39" s="58"/>
      <c r="C39" s="202"/>
      <c r="D39" s="202"/>
      <c r="E39" s="202"/>
      <c r="F39" s="202"/>
      <c r="G39" s="203"/>
      <c r="H39" s="155" t="s">
        <v>24</v>
      </c>
      <c r="I39" s="155"/>
      <c r="J39" s="155"/>
      <c r="K39" s="155"/>
      <c r="L39" s="155"/>
      <c r="M39" s="83">
        <f>SUM(M10:M34)+AH42</f>
        <v>0</v>
      </c>
      <c r="N39" s="73" t="s">
        <v>19</v>
      </c>
      <c r="O39" s="84">
        <f>AI42</f>
        <v>0</v>
      </c>
      <c r="P39" s="75" t="s">
        <v>20</v>
      </c>
      <c r="Q39" s="83">
        <f>AN42</f>
        <v>0</v>
      </c>
      <c r="R39" s="73" t="s">
        <v>19</v>
      </c>
      <c r="S39" s="84">
        <f>AP42</f>
        <v>0</v>
      </c>
      <c r="T39" s="75" t="s">
        <v>20</v>
      </c>
      <c r="U39" s="83">
        <f>AR42</f>
        <v>0</v>
      </c>
      <c r="V39" s="73" t="s">
        <v>19</v>
      </c>
      <c r="W39" s="84">
        <f>AT42</f>
        <v>0</v>
      </c>
      <c r="X39" s="75" t="s">
        <v>20</v>
      </c>
      <c r="Y39" s="205">
        <f>SUM(Y10:Z34)</f>
        <v>0</v>
      </c>
      <c r="Z39" s="206"/>
      <c r="AA39" s="75" t="s">
        <v>21</v>
      </c>
      <c r="AB39" s="207">
        <f>SUM(AB10:AC34)</f>
        <v>0</v>
      </c>
      <c r="AC39" s="205"/>
      <c r="AD39" s="75" t="s">
        <v>21</v>
      </c>
      <c r="AE39" s="68"/>
      <c r="AF39" s="68"/>
      <c r="AG39" s="46" t="e">
        <f>IF(#REF!="","",IF(#REF!&lt;7,"0",IF(#REF!&gt;22,0,IF(#REF!&lt;7,7,#REF!))))</f>
        <v>#REF!</v>
      </c>
      <c r="AH39" s="62" t="s">
        <v>17</v>
      </c>
      <c r="AI39" s="48" t="e">
        <f>IF(AG39="","",IF(#REF!&gt;21,0,IF(#REF!&lt;7,0,#REF!)))</f>
        <v>#REF!</v>
      </c>
      <c r="AJ39" s="62" t="s">
        <v>18</v>
      </c>
      <c r="AK39" s="48" t="e">
        <f>IF(AG39="","",IF(#REF!&gt;22,"",IF(#REF!&gt;22,22,IF(#REF!&lt;7,0,#REF!))))</f>
        <v>#REF!</v>
      </c>
      <c r="AL39" s="62" t="s">
        <v>17</v>
      </c>
      <c r="AM39" s="48" t="e">
        <f>IF(AG39="","",IF(#REF!&gt;21,0,IF(#REF!&lt;7,0,#REF!)))</f>
        <v>#REF!</v>
      </c>
      <c r="AN39" s="46" t="str">
        <f t="shared" si="12"/>
        <v/>
      </c>
      <c r="AO39" s="62" t="s">
        <v>19</v>
      </c>
      <c r="AP39" s="48" t="str">
        <f t="shared" si="13"/>
        <v/>
      </c>
      <c r="AQ39" s="33" t="s">
        <v>20</v>
      </c>
      <c r="AR39" s="46" t="e">
        <f>IF(AN39="",#REF!,IFERROR(IF(#REF!-AP39&lt;0,#REF!-AN39-1,#REF!-AN39),""))</f>
        <v>#REF!</v>
      </c>
      <c r="AS39" s="62" t="s">
        <v>19</v>
      </c>
      <c r="AT39" s="48" t="e">
        <f>IF(AP39="",#REF!,IFERROR(IF(#REF!-AP39&lt;0,#REF!-AP39+60,#REF!-AP39),""))</f>
        <v>#REF!</v>
      </c>
      <c r="AU39" s="36" t="s">
        <v>20</v>
      </c>
      <c r="AV39" s="10"/>
      <c r="AW39" s="29">
        <v>31</v>
      </c>
      <c r="AX39" s="30">
        <v>28</v>
      </c>
      <c r="AY39" s="30">
        <v>17</v>
      </c>
      <c r="AZ39" s="10"/>
      <c r="BA39" s="10"/>
    </row>
    <row r="40" spans="1:56" s="13" customFormat="1" ht="28.5" customHeight="1" thickBot="1" x14ac:dyDescent="0.45">
      <c r="A40" s="58"/>
      <c r="C40" s="202"/>
      <c r="D40" s="202"/>
      <c r="E40" s="202"/>
      <c r="F40" s="202"/>
      <c r="G40" s="204"/>
      <c r="H40" s="162" t="s">
        <v>25</v>
      </c>
      <c r="I40" s="163"/>
      <c r="J40" s="163"/>
      <c r="K40" s="163"/>
      <c r="L40" s="163"/>
      <c r="M40" s="163"/>
      <c r="N40" s="163"/>
      <c r="O40" s="163"/>
      <c r="P40" s="163"/>
      <c r="Q40" s="164"/>
      <c r="R40" s="208">
        <f>AN42+AN44</f>
        <v>0</v>
      </c>
      <c r="S40" s="208"/>
      <c r="T40" s="75" t="s">
        <v>26</v>
      </c>
      <c r="U40" s="162" t="s">
        <v>27</v>
      </c>
      <c r="V40" s="163"/>
      <c r="W40" s="166"/>
      <c r="X40" s="166"/>
      <c r="Y40" s="167"/>
      <c r="Z40" s="209">
        <f>AR42+AR44</f>
        <v>0</v>
      </c>
      <c r="AA40" s="210"/>
      <c r="AB40" s="210"/>
      <c r="AC40" s="170" t="s">
        <v>26</v>
      </c>
      <c r="AD40" s="171"/>
      <c r="AE40" s="68"/>
      <c r="AF40" s="68"/>
      <c r="AG40" s="46" t="e">
        <f>IF(#REF!="","",IF(#REF!&lt;7,"0",IF(#REF!&gt;22,0,IF(#REF!&lt;7,7,#REF!))))</f>
        <v>#REF!</v>
      </c>
      <c r="AH40" s="62" t="s">
        <v>17</v>
      </c>
      <c r="AI40" s="48" t="e">
        <f>IF(AG40="","",IF(#REF!&gt;21,0,IF(#REF!&lt;7,0,#REF!)))</f>
        <v>#REF!</v>
      </c>
      <c r="AJ40" s="62" t="s">
        <v>18</v>
      </c>
      <c r="AK40" s="48" t="e">
        <f>IF(AG40="","",IF(#REF!&gt;22,"",IF(#REF!&gt;22,22,IF(#REF!&lt;7,0,#REF!))))</f>
        <v>#REF!</v>
      </c>
      <c r="AL40" s="62" t="s">
        <v>17</v>
      </c>
      <c r="AM40" s="48" t="e">
        <f>IF(AG40="","",IF(#REF!&gt;21,0,IF(#REF!&lt;7,0,#REF!)))</f>
        <v>#REF!</v>
      </c>
      <c r="AN40" s="46" t="str">
        <f t="shared" si="12"/>
        <v/>
      </c>
      <c r="AO40" s="62" t="s">
        <v>19</v>
      </c>
      <c r="AP40" s="48" t="str">
        <f t="shared" si="13"/>
        <v/>
      </c>
      <c r="AQ40" s="33" t="s">
        <v>20</v>
      </c>
      <c r="AR40" s="46" t="e">
        <f>IF(AN40="",#REF!,IFERROR(IF(#REF!-AP40&lt;0,#REF!-AN40-1,#REF!-AN40),""))</f>
        <v>#REF!</v>
      </c>
      <c r="AS40" s="62" t="s">
        <v>19</v>
      </c>
      <c r="AT40" s="48" t="e">
        <f>IF(AP40="",#REF!,IFERROR(IF(#REF!-AP40&lt;0,#REF!-AP40+60,#REF!-AP40),""))</f>
        <v>#REF!</v>
      </c>
      <c r="AU40" s="36" t="s">
        <v>20</v>
      </c>
      <c r="AV40" s="10"/>
      <c r="AW40" s="10"/>
      <c r="AX40" s="30">
        <v>29</v>
      </c>
      <c r="AY40" s="30">
        <v>18</v>
      </c>
      <c r="AZ40" s="10"/>
      <c r="BA40" s="10"/>
    </row>
    <row r="41" spans="1:56" s="13" customFormat="1" ht="28.5" customHeight="1" thickTop="1" thickBot="1" x14ac:dyDescent="0.45">
      <c r="A41" s="58"/>
      <c r="C41" s="202"/>
      <c r="D41" s="202"/>
      <c r="E41" s="202"/>
      <c r="F41" s="202"/>
      <c r="G41" s="204"/>
      <c r="H41" s="172" t="s">
        <v>28</v>
      </c>
      <c r="I41" s="172"/>
      <c r="J41" s="172"/>
      <c r="K41" s="191">
        <f>Y39-AB39</f>
        <v>0</v>
      </c>
      <c r="L41" s="192"/>
      <c r="M41" s="192"/>
      <c r="N41" s="192"/>
      <c r="O41" s="192"/>
      <c r="P41" s="192"/>
      <c r="Q41" s="193"/>
      <c r="R41" s="176" t="s">
        <v>29</v>
      </c>
      <c r="S41" s="177"/>
      <c r="T41" s="194">
        <f>R40*2500+Z40*3500</f>
        <v>0</v>
      </c>
      <c r="U41" s="195"/>
      <c r="V41" s="195"/>
      <c r="W41" s="196" t="s">
        <v>30</v>
      </c>
      <c r="X41" s="197"/>
      <c r="Y41" s="197"/>
      <c r="Z41" s="198">
        <f>MIN(K41,T41)</f>
        <v>0</v>
      </c>
      <c r="AA41" s="199"/>
      <c r="AB41" s="199"/>
      <c r="AC41" s="199"/>
      <c r="AD41" s="200"/>
      <c r="AE41" s="16"/>
      <c r="AF41" s="16"/>
      <c r="AG41" s="68"/>
      <c r="AH41" s="16"/>
      <c r="AI41" s="68"/>
      <c r="AJ41" s="16"/>
      <c r="AK41" s="68"/>
      <c r="AL41" s="16"/>
      <c r="AM41" s="68"/>
      <c r="AN41" s="68"/>
      <c r="AO41" s="16"/>
      <c r="AP41" s="68"/>
      <c r="AQ41" s="16"/>
      <c r="AR41" s="68"/>
      <c r="AS41" s="16"/>
      <c r="AT41" s="68"/>
      <c r="AV41" s="10"/>
      <c r="AW41" s="10"/>
      <c r="AX41" s="30">
        <v>31</v>
      </c>
      <c r="AY41" s="30">
        <v>19</v>
      </c>
      <c r="AZ41" s="10"/>
      <c r="BA41" s="10"/>
    </row>
    <row r="42" spans="1:56" s="13" customFormat="1" ht="24" customHeight="1" thickTop="1" x14ac:dyDescent="0.4">
      <c r="A42" s="58"/>
      <c r="E42" s="190" t="s">
        <v>41</v>
      </c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74"/>
      <c r="AF42" s="68"/>
      <c r="AG42" s="50">
        <f>SUM(O10:O34)/24/60</f>
        <v>0</v>
      </c>
      <c r="AH42" s="38">
        <f>HOUR(AG42)</f>
        <v>0</v>
      </c>
      <c r="AI42" s="38">
        <f>MINUTE(AG42)</f>
        <v>0</v>
      </c>
      <c r="AJ42" s="50">
        <f>SUM(AP10:AP40)/24/60</f>
        <v>0</v>
      </c>
      <c r="AK42" s="38">
        <f>HOUR(AJ42)</f>
        <v>0</v>
      </c>
      <c r="AL42" s="38">
        <f>MINUTE(AJ42)</f>
        <v>0</v>
      </c>
      <c r="AM42" s="68"/>
      <c r="AN42" s="46">
        <f>SUM(AN10:AN40)+AK42</f>
        <v>0</v>
      </c>
      <c r="AO42" s="62" t="s">
        <v>19</v>
      </c>
      <c r="AP42" s="48">
        <f>AL42</f>
        <v>0</v>
      </c>
      <c r="AQ42" s="33" t="s">
        <v>20</v>
      </c>
      <c r="AR42" s="46">
        <f>IF(AN42="",M39,IFERROR(IF(O39-AP42&lt;0,M39-AN42-1,M39-AN42),""))</f>
        <v>0</v>
      </c>
      <c r="AS42" s="62" t="s">
        <v>19</v>
      </c>
      <c r="AT42" s="48">
        <f>IF(AP42="",O39,IFERROR(IF(O39-AP42&lt;0,O39-AP42+60,O39-AP42),""))</f>
        <v>0</v>
      </c>
      <c r="AU42" s="36" t="s">
        <v>20</v>
      </c>
      <c r="AV42" s="10"/>
      <c r="AW42" s="10"/>
      <c r="AX42" s="30">
        <v>32</v>
      </c>
      <c r="AY42" s="30">
        <v>20</v>
      </c>
      <c r="AZ42" s="39" t="s">
        <v>33</v>
      </c>
      <c r="BA42" s="38" t="s">
        <v>34</v>
      </c>
      <c r="BB42" s="40" t="s">
        <v>35</v>
      </c>
      <c r="BC42" s="40" t="s">
        <v>36</v>
      </c>
      <c r="BD42" s="40" t="s">
        <v>37</v>
      </c>
    </row>
    <row r="43" spans="1:56" s="13" customFormat="1" ht="12" customHeight="1" x14ac:dyDescent="0.4">
      <c r="A43" s="58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74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V43" s="10"/>
      <c r="AW43" s="10"/>
      <c r="AX43" s="30">
        <v>33</v>
      </c>
      <c r="AY43" s="30">
        <v>21</v>
      </c>
      <c r="AZ43" s="51">
        <f>R40</f>
        <v>0</v>
      </c>
      <c r="BA43" s="52">
        <f>Z40</f>
        <v>0</v>
      </c>
      <c r="BB43" s="53">
        <f>K41</f>
        <v>0</v>
      </c>
      <c r="BC43" s="53">
        <f>Z41</f>
        <v>0</v>
      </c>
      <c r="BD43" s="53">
        <f>Z41</f>
        <v>0</v>
      </c>
    </row>
    <row r="44" spans="1:56" s="13" customFormat="1" ht="24" customHeight="1" x14ac:dyDescent="0.4">
      <c r="A44" s="58"/>
      <c r="P44" s="16"/>
      <c r="T44" s="16"/>
      <c r="X44" s="16"/>
      <c r="AD44" s="16"/>
      <c r="AE44" s="76"/>
      <c r="AF44" s="17"/>
      <c r="AG44" s="68"/>
      <c r="AH44" s="17"/>
      <c r="AI44" s="68"/>
      <c r="AJ44" s="17"/>
      <c r="AK44" s="68"/>
      <c r="AL44" s="17"/>
      <c r="AM44" s="68"/>
      <c r="AN44" s="68">
        <f>IF((AP42+AT42)&gt;=60,IF(AT42&gt;=30,"0","1"),0)</f>
        <v>0</v>
      </c>
      <c r="AO44" s="17"/>
      <c r="AP44" s="68"/>
      <c r="AQ44" s="17"/>
      <c r="AR44" s="68">
        <f>IF((AP42+AT42)&gt;=60,IF(AT42&gt;=30,"1","0"),0)</f>
        <v>0</v>
      </c>
      <c r="AS44" s="17"/>
      <c r="AT44" s="68"/>
      <c r="AV44" s="10"/>
      <c r="AW44" s="10"/>
      <c r="AX44" s="30">
        <v>34</v>
      </c>
      <c r="AY44" s="30">
        <v>22</v>
      </c>
      <c r="AZ44" s="10"/>
      <c r="BA44" s="10"/>
    </row>
    <row r="45" spans="1:56" s="13" customFormat="1" ht="8.1" customHeight="1" x14ac:dyDescent="0.4">
      <c r="A45" s="58"/>
      <c r="P45" s="16"/>
      <c r="T45" s="16"/>
      <c r="X45" s="16"/>
      <c r="AD45" s="16"/>
      <c r="AE45" s="77"/>
      <c r="AF45" s="78"/>
      <c r="AG45" s="68"/>
      <c r="AH45" s="78"/>
      <c r="AI45" s="68"/>
      <c r="AJ45" s="78"/>
      <c r="AK45" s="68"/>
      <c r="AL45" s="78"/>
      <c r="AM45" s="68"/>
      <c r="AN45" s="68"/>
      <c r="AO45" s="78"/>
      <c r="AP45" s="68"/>
      <c r="AQ45" s="78"/>
      <c r="AR45" s="68"/>
      <c r="AS45" s="78"/>
      <c r="AT45" s="68"/>
      <c r="AV45" s="10"/>
      <c r="AW45" s="10"/>
      <c r="AX45" s="30">
        <v>35</v>
      </c>
      <c r="AY45" s="30">
        <v>23</v>
      </c>
      <c r="AZ45" s="10"/>
      <c r="BA45" s="10"/>
    </row>
    <row r="46" spans="1:56" s="13" customFormat="1" ht="8.1" customHeight="1" x14ac:dyDescent="0.4">
      <c r="A46" s="58"/>
      <c r="P46" s="16"/>
      <c r="T46" s="16"/>
      <c r="X46" s="16"/>
      <c r="AD46" s="16"/>
      <c r="AE46" s="77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V46" s="10"/>
      <c r="AW46" s="10"/>
      <c r="AX46" s="30">
        <v>36</v>
      </c>
      <c r="AY46" s="30">
        <v>24</v>
      </c>
      <c r="AZ46" s="10"/>
      <c r="BA46" s="10"/>
    </row>
    <row r="47" spans="1:56" s="13" customFormat="1" x14ac:dyDescent="0.4">
      <c r="A47" s="58"/>
      <c r="P47" s="16"/>
      <c r="T47" s="16"/>
      <c r="X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V47" s="10"/>
      <c r="AW47" s="10"/>
      <c r="AX47" s="30">
        <v>37</v>
      </c>
      <c r="AY47" s="10"/>
      <c r="AZ47" s="10"/>
      <c r="BA47" s="10"/>
    </row>
    <row r="48" spans="1:56" s="13" customFormat="1" ht="23.1" customHeight="1" x14ac:dyDescent="0.4">
      <c r="A48" s="58"/>
      <c r="P48" s="16"/>
      <c r="T48" s="16"/>
      <c r="X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V48" s="10"/>
      <c r="AW48" s="10"/>
      <c r="AX48" s="30">
        <v>38</v>
      </c>
      <c r="AY48" s="10"/>
      <c r="AZ48" s="10"/>
      <c r="BA48" s="10"/>
    </row>
    <row r="49" spans="1:53" s="13" customFormat="1" x14ac:dyDescent="0.4">
      <c r="A49" s="58"/>
      <c r="P49" s="16"/>
      <c r="T49" s="16"/>
      <c r="X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V49" s="10"/>
      <c r="AW49" s="10"/>
      <c r="AX49" s="30">
        <v>39</v>
      </c>
      <c r="AY49" s="10"/>
      <c r="AZ49" s="10"/>
      <c r="BA49" s="10"/>
    </row>
    <row r="50" spans="1:53" s="13" customFormat="1" x14ac:dyDescent="0.4">
      <c r="A50" s="58"/>
      <c r="P50" s="16"/>
      <c r="T50" s="16"/>
      <c r="X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V50" s="10"/>
      <c r="AW50" s="10"/>
      <c r="AX50" s="30">
        <v>40</v>
      </c>
      <c r="AY50" s="10"/>
      <c r="AZ50" s="10"/>
      <c r="BA50" s="10"/>
    </row>
    <row r="51" spans="1:53" s="13" customFormat="1" x14ac:dyDescent="0.4">
      <c r="A51" s="58"/>
      <c r="P51" s="16"/>
      <c r="T51" s="16"/>
      <c r="X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V51" s="10"/>
      <c r="AW51" s="10"/>
      <c r="AX51" s="30">
        <v>41</v>
      </c>
      <c r="AY51" s="10"/>
      <c r="AZ51" s="10"/>
      <c r="BA51" s="10"/>
    </row>
    <row r="52" spans="1:53" s="13" customFormat="1" x14ac:dyDescent="0.4">
      <c r="A52" s="58"/>
      <c r="P52" s="16"/>
      <c r="T52" s="16"/>
      <c r="X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V52" s="10"/>
      <c r="AW52" s="10"/>
      <c r="AX52" s="30">
        <v>42</v>
      </c>
      <c r="AY52" s="10"/>
      <c r="AZ52" s="10"/>
      <c r="BA52" s="10"/>
    </row>
    <row r="53" spans="1:53" s="13" customFormat="1" x14ac:dyDescent="0.4">
      <c r="A53" s="58"/>
      <c r="P53" s="16"/>
      <c r="T53" s="16"/>
      <c r="X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V53" s="10"/>
      <c r="AW53" s="10"/>
      <c r="AX53" s="30">
        <v>43</v>
      </c>
      <c r="AY53" s="10"/>
      <c r="AZ53" s="10"/>
      <c r="BA53" s="10"/>
    </row>
    <row r="54" spans="1:53" s="13" customFormat="1" x14ac:dyDescent="0.4">
      <c r="A54" s="58"/>
      <c r="P54" s="16"/>
      <c r="T54" s="16"/>
      <c r="X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V54" s="10"/>
      <c r="AW54" s="10"/>
      <c r="AX54" s="30">
        <v>44</v>
      </c>
      <c r="AY54" s="10"/>
      <c r="AZ54" s="10"/>
      <c r="BA54" s="10"/>
    </row>
    <row r="55" spans="1:53" s="13" customFormat="1" x14ac:dyDescent="0.4">
      <c r="A55" s="58"/>
      <c r="P55" s="16"/>
      <c r="T55" s="16"/>
      <c r="X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V55" s="10"/>
      <c r="AW55" s="10"/>
      <c r="AX55" s="30">
        <v>46</v>
      </c>
      <c r="AY55" s="10"/>
      <c r="AZ55" s="10"/>
      <c r="BA55" s="10"/>
    </row>
    <row r="56" spans="1:53" s="13" customFormat="1" x14ac:dyDescent="0.4">
      <c r="A56" s="58"/>
      <c r="P56" s="16"/>
      <c r="T56" s="16"/>
      <c r="X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V56" s="10"/>
      <c r="AW56" s="10"/>
      <c r="AX56" s="30">
        <v>47</v>
      </c>
      <c r="AY56" s="10"/>
      <c r="AZ56" s="10"/>
      <c r="BA56" s="10"/>
    </row>
    <row r="57" spans="1:53" s="13" customFormat="1" x14ac:dyDescent="0.4">
      <c r="A57" s="58"/>
      <c r="P57" s="16"/>
      <c r="T57" s="16"/>
      <c r="X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V57" s="10"/>
      <c r="AW57" s="10"/>
      <c r="AX57" s="30">
        <v>48</v>
      </c>
      <c r="AY57" s="10"/>
      <c r="AZ57" s="10"/>
      <c r="BA57" s="10"/>
    </row>
    <row r="58" spans="1:53" s="13" customFormat="1" x14ac:dyDescent="0.4">
      <c r="A58" s="58"/>
      <c r="P58" s="16"/>
      <c r="T58" s="16"/>
      <c r="X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V58" s="10"/>
      <c r="AW58" s="10"/>
      <c r="AX58" s="30">
        <v>49</v>
      </c>
      <c r="AY58" s="10"/>
      <c r="AZ58" s="10"/>
      <c r="BA58" s="10"/>
    </row>
    <row r="59" spans="1:53" s="13" customFormat="1" x14ac:dyDescent="0.4">
      <c r="A59" s="58"/>
      <c r="P59" s="16"/>
      <c r="T59" s="16"/>
      <c r="X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V59" s="10"/>
      <c r="AW59" s="10"/>
      <c r="AX59" s="30">
        <v>50</v>
      </c>
      <c r="AY59" s="10"/>
      <c r="AZ59" s="10"/>
      <c r="BA59" s="10"/>
    </row>
    <row r="60" spans="1:53" s="13" customFormat="1" x14ac:dyDescent="0.4">
      <c r="A60" s="58"/>
      <c r="P60" s="16"/>
      <c r="T60" s="16"/>
      <c r="X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V60" s="10"/>
      <c r="AW60" s="10"/>
      <c r="AX60" s="30">
        <v>51</v>
      </c>
      <c r="AY60" s="10"/>
      <c r="AZ60" s="10"/>
      <c r="BA60" s="10"/>
    </row>
    <row r="61" spans="1:53" s="13" customFormat="1" x14ac:dyDescent="0.4">
      <c r="A61" s="58"/>
      <c r="P61" s="16"/>
      <c r="T61" s="16"/>
      <c r="X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V61" s="10"/>
      <c r="AW61" s="10"/>
      <c r="AX61" s="30">
        <v>52</v>
      </c>
      <c r="AY61" s="10"/>
      <c r="AZ61" s="10"/>
      <c r="BA61" s="10"/>
    </row>
    <row r="62" spans="1:53" s="13" customFormat="1" x14ac:dyDescent="0.4">
      <c r="A62" s="58"/>
      <c r="P62" s="16"/>
      <c r="T62" s="16"/>
      <c r="X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V62" s="10"/>
      <c r="AW62" s="10"/>
      <c r="AX62" s="30">
        <v>53</v>
      </c>
      <c r="AY62" s="10"/>
      <c r="AZ62" s="10"/>
      <c r="BA62" s="10"/>
    </row>
    <row r="63" spans="1:53" s="13" customFormat="1" x14ac:dyDescent="0.4">
      <c r="A63" s="58"/>
      <c r="P63" s="16"/>
      <c r="T63" s="16"/>
      <c r="X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V63" s="10"/>
      <c r="AW63" s="10"/>
      <c r="AX63" s="30">
        <v>54</v>
      </c>
      <c r="AY63" s="10"/>
      <c r="AZ63" s="10"/>
      <c r="BA63" s="10"/>
    </row>
    <row r="64" spans="1:53" s="13" customFormat="1" x14ac:dyDescent="0.4">
      <c r="A64" s="58"/>
      <c r="P64" s="16"/>
      <c r="T64" s="16"/>
      <c r="X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V64" s="10"/>
      <c r="AW64" s="10"/>
      <c r="AX64" s="30">
        <v>55</v>
      </c>
      <c r="AY64" s="10"/>
      <c r="AZ64" s="10"/>
      <c r="BA64" s="10"/>
    </row>
    <row r="65" spans="1:53" s="13" customFormat="1" x14ac:dyDescent="0.4">
      <c r="A65" s="58"/>
      <c r="P65" s="16"/>
      <c r="T65" s="16"/>
      <c r="X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V65" s="10"/>
      <c r="AW65" s="10"/>
      <c r="AX65" s="30">
        <v>56</v>
      </c>
      <c r="AY65" s="10"/>
      <c r="AZ65" s="10"/>
      <c r="BA65" s="10"/>
    </row>
    <row r="66" spans="1:53" s="13" customFormat="1" x14ac:dyDescent="0.4">
      <c r="A66" s="58"/>
      <c r="P66" s="16"/>
      <c r="T66" s="16"/>
      <c r="X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V66" s="10"/>
      <c r="AW66" s="10"/>
      <c r="AX66" s="30">
        <v>57</v>
      </c>
      <c r="AY66" s="10"/>
      <c r="AZ66" s="10"/>
      <c r="BA66" s="10"/>
    </row>
    <row r="67" spans="1:53" s="13" customFormat="1" x14ac:dyDescent="0.4">
      <c r="A67" s="58"/>
      <c r="P67" s="16"/>
      <c r="T67" s="16"/>
      <c r="X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V67" s="10"/>
      <c r="AW67" s="10"/>
      <c r="AX67" s="30">
        <v>58</v>
      </c>
      <c r="AY67" s="10"/>
      <c r="AZ67" s="10"/>
      <c r="BA67" s="10"/>
    </row>
    <row r="68" spans="1:53" s="13" customFormat="1" x14ac:dyDescent="0.4">
      <c r="A68" s="58"/>
      <c r="P68" s="16"/>
      <c r="T68" s="16"/>
      <c r="X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V68" s="10"/>
      <c r="AW68" s="10"/>
      <c r="AX68" s="30">
        <v>59</v>
      </c>
      <c r="AY68" s="10"/>
      <c r="AZ68" s="10"/>
      <c r="BA68" s="10"/>
    </row>
    <row r="69" spans="1:53" s="13" customFormat="1" x14ac:dyDescent="0.4">
      <c r="A69" s="58"/>
      <c r="P69" s="16"/>
      <c r="T69" s="16"/>
      <c r="X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V69" s="10"/>
      <c r="AW69" s="10"/>
      <c r="AX69" s="10"/>
      <c r="AY69" s="10"/>
      <c r="AZ69" s="10"/>
      <c r="BA69" s="10"/>
    </row>
    <row r="70" spans="1:53" s="13" customFormat="1" x14ac:dyDescent="0.4">
      <c r="A70" s="58"/>
      <c r="P70" s="16"/>
      <c r="T70" s="16"/>
      <c r="X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V70" s="10"/>
      <c r="AW70" s="10"/>
      <c r="AX70" s="10"/>
      <c r="AY70" s="10"/>
      <c r="AZ70" s="10"/>
      <c r="BA70" s="10"/>
    </row>
    <row r="71" spans="1:53" s="13" customFormat="1" x14ac:dyDescent="0.4">
      <c r="A71" s="58"/>
      <c r="P71" s="16"/>
      <c r="T71" s="16"/>
      <c r="X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V71" s="10"/>
      <c r="AW71" s="10"/>
      <c r="AX71" s="10"/>
      <c r="AY71" s="10"/>
      <c r="AZ71" s="10"/>
      <c r="BA71" s="10"/>
    </row>
    <row r="72" spans="1:53" s="13" customFormat="1" x14ac:dyDescent="0.4">
      <c r="A72" s="58"/>
      <c r="P72" s="16"/>
      <c r="T72" s="16"/>
      <c r="X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V72" s="10"/>
      <c r="AW72" s="10"/>
      <c r="AX72" s="10"/>
      <c r="AY72" s="10"/>
      <c r="AZ72" s="10"/>
      <c r="BA72" s="10"/>
    </row>
    <row r="73" spans="1:53" s="13" customFormat="1" x14ac:dyDescent="0.4">
      <c r="A73" s="58"/>
      <c r="P73" s="16"/>
      <c r="T73" s="16"/>
      <c r="X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V73" s="10"/>
      <c r="AW73" s="10"/>
      <c r="AX73" s="10"/>
      <c r="AY73" s="10"/>
      <c r="AZ73" s="10"/>
      <c r="BA73" s="10"/>
    </row>
    <row r="74" spans="1:53" s="13" customFormat="1" x14ac:dyDescent="0.4">
      <c r="A74" s="58"/>
      <c r="P74" s="16"/>
      <c r="T74" s="16"/>
      <c r="X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V74" s="10"/>
      <c r="AW74" s="10"/>
      <c r="AX74" s="10"/>
      <c r="AY74" s="10"/>
      <c r="AZ74" s="10"/>
      <c r="BA74" s="10"/>
    </row>
    <row r="75" spans="1:53" s="13" customFormat="1" x14ac:dyDescent="0.4">
      <c r="A75" s="58"/>
      <c r="P75" s="16"/>
      <c r="T75" s="16"/>
      <c r="X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V75" s="10"/>
      <c r="AW75" s="10"/>
      <c r="AX75" s="10"/>
      <c r="AY75" s="10"/>
      <c r="AZ75" s="10"/>
      <c r="BA75" s="10"/>
    </row>
    <row r="76" spans="1:53" s="13" customFormat="1" x14ac:dyDescent="0.4">
      <c r="A76" s="58"/>
      <c r="P76" s="16"/>
      <c r="T76" s="16"/>
      <c r="X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V76" s="10"/>
      <c r="AW76" s="10"/>
      <c r="AX76" s="10"/>
      <c r="AY76" s="10"/>
      <c r="AZ76" s="10"/>
      <c r="BA76" s="10"/>
    </row>
    <row r="77" spans="1:53" s="13" customFormat="1" x14ac:dyDescent="0.4">
      <c r="A77" s="58"/>
      <c r="P77" s="16"/>
      <c r="T77" s="16"/>
      <c r="X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V77" s="10"/>
      <c r="AW77" s="10"/>
      <c r="AX77" s="10"/>
      <c r="AY77" s="10"/>
      <c r="AZ77" s="10"/>
      <c r="BA77" s="10"/>
    </row>
    <row r="78" spans="1:53" s="13" customFormat="1" x14ac:dyDescent="0.4">
      <c r="A78" s="58"/>
      <c r="P78" s="16"/>
      <c r="T78" s="16"/>
      <c r="X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V78" s="10"/>
      <c r="AW78" s="10"/>
      <c r="AX78" s="10"/>
      <c r="AY78" s="10"/>
      <c r="AZ78" s="10"/>
      <c r="BA78" s="10"/>
    </row>
    <row r="79" spans="1:53" s="13" customFormat="1" x14ac:dyDescent="0.4">
      <c r="A79" s="58"/>
      <c r="P79" s="16"/>
      <c r="T79" s="16"/>
      <c r="X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V79" s="10"/>
      <c r="AW79" s="10"/>
      <c r="AX79" s="10"/>
      <c r="AY79" s="10"/>
      <c r="AZ79" s="10"/>
      <c r="BA79" s="10"/>
    </row>
    <row r="80" spans="1:53" s="13" customFormat="1" x14ac:dyDescent="0.4">
      <c r="A80" s="58"/>
      <c r="P80" s="16"/>
      <c r="T80" s="16"/>
      <c r="X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V80" s="10"/>
      <c r="AW80" s="10"/>
      <c r="AX80" s="10"/>
      <c r="AY80" s="10"/>
      <c r="AZ80" s="10"/>
      <c r="BA80" s="10"/>
    </row>
    <row r="81" spans="1:53" s="13" customFormat="1" x14ac:dyDescent="0.4">
      <c r="A81" s="58"/>
      <c r="P81" s="16"/>
      <c r="T81" s="16"/>
      <c r="X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V81" s="10"/>
      <c r="AW81" s="10"/>
      <c r="AX81" s="10"/>
      <c r="AY81" s="10"/>
      <c r="AZ81" s="10"/>
      <c r="BA81" s="10"/>
    </row>
    <row r="82" spans="1:53" s="13" customFormat="1" x14ac:dyDescent="0.4">
      <c r="A82" s="58"/>
      <c r="D82" s="44"/>
      <c r="E82" s="44"/>
      <c r="F82" s="44"/>
      <c r="H82" s="44"/>
      <c r="J82" s="44"/>
      <c r="L82" s="44"/>
      <c r="M82" s="44"/>
      <c r="O82" s="44"/>
      <c r="P82" s="16"/>
      <c r="Q82" s="44"/>
      <c r="S82" s="44"/>
      <c r="T82" s="16"/>
      <c r="U82" s="44"/>
      <c r="W82" s="44"/>
      <c r="X82" s="16"/>
      <c r="Y82" s="44"/>
      <c r="AA82" s="44"/>
      <c r="AC82" s="44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V82" s="10"/>
      <c r="AW82" s="10"/>
      <c r="AX82" s="10"/>
      <c r="AY82" s="10"/>
      <c r="AZ82" s="10"/>
      <c r="BA82" s="10"/>
    </row>
    <row r="83" spans="1:53" s="13" customFormat="1" x14ac:dyDescent="0.4">
      <c r="A83" s="56"/>
      <c r="B83" s="10"/>
      <c r="C83" s="10"/>
      <c r="D83" s="10"/>
      <c r="E83" s="10"/>
      <c r="F83" s="10"/>
      <c r="G83" s="16"/>
      <c r="H83" s="10"/>
      <c r="I83" s="16"/>
      <c r="J83" s="10"/>
      <c r="K83" s="16"/>
      <c r="L83" s="10"/>
      <c r="M83" s="10"/>
      <c r="N83" s="16"/>
      <c r="O83" s="10"/>
      <c r="P83" s="16"/>
      <c r="Q83" s="10"/>
      <c r="R83" s="16"/>
      <c r="S83" s="10"/>
      <c r="T83" s="16"/>
      <c r="U83" s="10"/>
      <c r="V83" s="16"/>
      <c r="W83" s="10"/>
      <c r="X83" s="16"/>
      <c r="Y83" s="10"/>
      <c r="Z83" s="16"/>
      <c r="AA83" s="10"/>
      <c r="AB83" s="16"/>
      <c r="AC83" s="10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V83" s="10"/>
      <c r="AW83" s="10"/>
      <c r="AX83" s="10"/>
      <c r="AY83" s="10"/>
      <c r="AZ83" s="10"/>
      <c r="BA83" s="10"/>
    </row>
    <row r="84" spans="1:53" s="13" customFormat="1" x14ac:dyDescent="0.4">
      <c r="A84" s="56"/>
      <c r="B84" s="10"/>
      <c r="C84" s="10"/>
      <c r="D84" s="10"/>
      <c r="E84" s="10"/>
      <c r="F84" s="10"/>
      <c r="G84" s="16"/>
      <c r="H84" s="10"/>
      <c r="I84" s="16"/>
      <c r="J84" s="10"/>
      <c r="K84" s="16"/>
      <c r="L84" s="10"/>
      <c r="M84" s="10"/>
      <c r="N84" s="16"/>
      <c r="O84" s="10"/>
      <c r="P84" s="16"/>
      <c r="Q84" s="10"/>
      <c r="R84" s="16"/>
      <c r="S84" s="10"/>
      <c r="T84" s="16"/>
      <c r="U84" s="10"/>
      <c r="V84" s="16"/>
      <c r="W84" s="10"/>
      <c r="X84" s="16"/>
      <c r="Y84" s="10"/>
      <c r="Z84" s="16"/>
      <c r="AA84" s="10"/>
      <c r="AB84" s="16"/>
      <c r="AC84" s="10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V84" s="10"/>
      <c r="AW84" s="10"/>
      <c r="AX84" s="10"/>
      <c r="AY84" s="10"/>
      <c r="AZ84" s="10"/>
      <c r="BA84" s="10"/>
    </row>
    <row r="85" spans="1:53" s="13" customFormat="1" x14ac:dyDescent="0.4">
      <c r="A85" s="56"/>
      <c r="B85" s="10"/>
      <c r="C85" s="10"/>
      <c r="D85" s="10"/>
      <c r="E85" s="10"/>
      <c r="F85" s="10"/>
      <c r="G85" s="16"/>
      <c r="H85" s="10"/>
      <c r="I85" s="16"/>
      <c r="J85" s="10"/>
      <c r="K85" s="16"/>
      <c r="L85" s="10"/>
      <c r="M85" s="10"/>
      <c r="N85" s="16"/>
      <c r="O85" s="10"/>
      <c r="P85" s="16"/>
      <c r="Q85" s="10"/>
      <c r="R85" s="16"/>
      <c r="S85" s="10"/>
      <c r="T85" s="16"/>
      <c r="U85" s="10"/>
      <c r="V85" s="16"/>
      <c r="W85" s="10"/>
      <c r="X85" s="16"/>
      <c r="Y85" s="10"/>
      <c r="Z85" s="16"/>
      <c r="AA85" s="10"/>
      <c r="AB85" s="16"/>
      <c r="AC85" s="10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V85" s="10"/>
      <c r="AW85" s="10"/>
      <c r="AX85" s="10"/>
      <c r="AY85" s="10"/>
      <c r="AZ85" s="10"/>
      <c r="BA85" s="10"/>
    </row>
    <row r="86" spans="1:53" s="13" customFormat="1" x14ac:dyDescent="0.4">
      <c r="A86" s="56"/>
      <c r="B86" s="10"/>
      <c r="C86" s="10"/>
      <c r="D86" s="10"/>
      <c r="E86" s="10"/>
      <c r="F86" s="10"/>
      <c r="G86" s="16"/>
      <c r="H86" s="10"/>
      <c r="I86" s="16"/>
      <c r="J86" s="10"/>
      <c r="K86" s="16"/>
      <c r="L86" s="10"/>
      <c r="M86" s="10"/>
      <c r="N86" s="16"/>
      <c r="O86" s="10"/>
      <c r="P86" s="16"/>
      <c r="Q86" s="10"/>
      <c r="R86" s="16"/>
      <c r="S86" s="10"/>
      <c r="T86" s="16"/>
      <c r="U86" s="10"/>
      <c r="V86" s="16"/>
      <c r="W86" s="10"/>
      <c r="X86" s="16"/>
      <c r="Y86" s="10"/>
      <c r="Z86" s="16"/>
      <c r="AA86" s="10"/>
      <c r="AB86" s="16"/>
      <c r="AC86" s="10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V86" s="10"/>
      <c r="AW86" s="10"/>
      <c r="AX86" s="10"/>
      <c r="AY86" s="10"/>
      <c r="AZ86" s="10"/>
      <c r="BA86" s="10"/>
    </row>
    <row r="87" spans="1:53" s="13" customFormat="1" x14ac:dyDescent="0.4">
      <c r="A87" s="56"/>
      <c r="B87" s="10"/>
      <c r="C87" s="10"/>
      <c r="D87" s="10"/>
      <c r="E87" s="10"/>
      <c r="F87" s="10"/>
      <c r="G87" s="16"/>
      <c r="H87" s="10"/>
      <c r="I87" s="16"/>
      <c r="J87" s="10"/>
      <c r="K87" s="16"/>
      <c r="L87" s="10"/>
      <c r="M87" s="10"/>
      <c r="N87" s="16"/>
      <c r="O87" s="10"/>
      <c r="P87" s="16"/>
      <c r="Q87" s="10"/>
      <c r="R87" s="16"/>
      <c r="S87" s="10"/>
      <c r="T87" s="16"/>
      <c r="U87" s="10"/>
      <c r="V87" s="16"/>
      <c r="W87" s="10"/>
      <c r="X87" s="16"/>
      <c r="Y87" s="10"/>
      <c r="Z87" s="16"/>
      <c r="AA87" s="10"/>
      <c r="AB87" s="16"/>
      <c r="AC87" s="10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V87" s="10"/>
      <c r="AW87" s="10"/>
      <c r="AX87" s="10"/>
      <c r="AY87" s="10"/>
      <c r="AZ87" s="10"/>
      <c r="BA87" s="10"/>
    </row>
  </sheetData>
  <sheetProtection password="C47A" sheet="1" formatCells="0" selectLockedCells="1"/>
  <mergeCells count="84">
    <mergeCell ref="B2:D2"/>
    <mergeCell ref="D7:E7"/>
    <mergeCell ref="F7:Q7"/>
    <mergeCell ref="E2:K2"/>
    <mergeCell ref="S7:T7"/>
    <mergeCell ref="D8:AA8"/>
    <mergeCell ref="B9:E9"/>
    <mergeCell ref="F9:L9"/>
    <mergeCell ref="M9:P9"/>
    <mergeCell ref="Q9:T9"/>
    <mergeCell ref="U9:X9"/>
    <mergeCell ref="Y9:AA9"/>
    <mergeCell ref="AB9:AD9"/>
    <mergeCell ref="AG9:AM9"/>
    <mergeCell ref="AN9:AQ9"/>
    <mergeCell ref="AR9:AU9"/>
    <mergeCell ref="Y10:Z10"/>
    <mergeCell ref="AB10:AC10"/>
    <mergeCell ref="Y11:Z11"/>
    <mergeCell ref="AB11:AC11"/>
    <mergeCell ref="Y12:Z12"/>
    <mergeCell ref="AB12:AC12"/>
    <mergeCell ref="Y13:Z13"/>
    <mergeCell ref="AB13:AC13"/>
    <mergeCell ref="Y14:Z14"/>
    <mergeCell ref="AB14:AC14"/>
    <mergeCell ref="Y15:Z15"/>
    <mergeCell ref="AB15:AC15"/>
    <mergeCell ref="Y16:Z16"/>
    <mergeCell ref="AB16:AC16"/>
    <mergeCell ref="Y17:Z17"/>
    <mergeCell ref="AB17:AC17"/>
    <mergeCell ref="Y18:Z18"/>
    <mergeCell ref="AB18:AC18"/>
    <mergeCell ref="Y19:Z19"/>
    <mergeCell ref="AB19:AC19"/>
    <mergeCell ref="Y20:Z20"/>
    <mergeCell ref="AB20:AC20"/>
    <mergeCell ref="Y21:Z21"/>
    <mergeCell ref="AB21:AC21"/>
    <mergeCell ref="Y22:Z22"/>
    <mergeCell ref="AB22:AC22"/>
    <mergeCell ref="Y23:Z23"/>
    <mergeCell ref="AB23:AC23"/>
    <mergeCell ref="Y24:Z24"/>
    <mergeCell ref="AB24:AC24"/>
    <mergeCell ref="Y25:Z25"/>
    <mergeCell ref="AB25:AC25"/>
    <mergeCell ref="Y26:Z26"/>
    <mergeCell ref="AB26:AC26"/>
    <mergeCell ref="Y27:Z27"/>
    <mergeCell ref="AB27:AC27"/>
    <mergeCell ref="Y28:Z28"/>
    <mergeCell ref="AB28:AC28"/>
    <mergeCell ref="H36:J37"/>
    <mergeCell ref="K36:AD37"/>
    <mergeCell ref="Y29:Z29"/>
    <mergeCell ref="AB29:AC29"/>
    <mergeCell ref="Y30:Z30"/>
    <mergeCell ref="AB30:AC30"/>
    <mergeCell ref="Y31:Z31"/>
    <mergeCell ref="AB31:AC31"/>
    <mergeCell ref="Y32:Z32"/>
    <mergeCell ref="AB32:AC32"/>
    <mergeCell ref="Y33:Z33"/>
    <mergeCell ref="AB33:AC33"/>
    <mergeCell ref="Y34:Z34"/>
    <mergeCell ref="AB34:AC34"/>
    <mergeCell ref="E42:AD43"/>
    <mergeCell ref="K41:Q41"/>
    <mergeCell ref="R41:S41"/>
    <mergeCell ref="T41:V41"/>
    <mergeCell ref="W41:Y41"/>
    <mergeCell ref="Z41:AD41"/>
    <mergeCell ref="C37:G41"/>
    <mergeCell ref="H39:L39"/>
    <mergeCell ref="Y39:Z39"/>
    <mergeCell ref="AB39:AC39"/>
    <mergeCell ref="H40:Q40"/>
    <mergeCell ref="R40:S40"/>
    <mergeCell ref="U40:Y40"/>
    <mergeCell ref="Z40:AB40"/>
    <mergeCell ref="AC40:AD40"/>
    <mergeCell ref="H41:J41"/>
  </mergeCells>
  <phoneticPr fontId="2"/>
  <dataValidations count="6">
    <dataValidation type="list" allowBlank="1" showInputMessage="1" showErrorMessage="1" sqref="J10:J35">
      <formula1>$AY$22:$AY$46</formula1>
    </dataValidation>
    <dataValidation type="list" allowBlank="1" showInputMessage="1" showErrorMessage="1" sqref="F10:F35">
      <formula1>$AY$22:$AY$45</formula1>
    </dataValidation>
    <dataValidation type="list" allowBlank="1" showInputMessage="1" showErrorMessage="1" sqref="B10:B35">
      <formula1>$AY$9:$AY$20</formula1>
    </dataValidation>
    <dataValidation type="list" allowBlank="1" showInputMessage="1" showErrorMessage="1" sqref="H10:H35">
      <formula1>$AX$9:$AX$68</formula1>
    </dataValidation>
    <dataValidation type="list" allowBlank="1" showInputMessage="1" showErrorMessage="1" sqref="D10:D35">
      <formula1>$AW$9:$AW$39</formula1>
    </dataValidation>
    <dataValidation type="list" allowBlank="1" showInputMessage="1" showErrorMessage="1" sqref="L10:L35">
      <formula1>IF(J10=24,$AX$9,$AX$9:$AX$68)</formula1>
    </dataValidation>
  </dataValidations>
  <printOptions horizontalCentered="1" verticalCentered="1"/>
  <pageMargins left="0.23622047244094491" right="0.23622047244094491" top="0.59055118110236227" bottom="0.19685039370078741" header="0" footer="0"/>
  <pageSetup paperSize="9" scale="67" orientation="portrait" r:id="rId1"/>
  <colBreaks count="1" manualBreakCount="1">
    <brk id="10" max="4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87"/>
  <sheetViews>
    <sheetView showGridLines="0" view="pageBreakPreview" topLeftCell="A22" zoomScale="96" zoomScaleNormal="96" zoomScaleSheetLayoutView="96" workbookViewId="0">
      <selection activeCell="AG31" sqref="AG1:BD1048576"/>
    </sheetView>
  </sheetViews>
  <sheetFormatPr defaultColWidth="9" defaultRowHeight="18.75" x14ac:dyDescent="0.4"/>
  <cols>
    <col min="1" max="1" width="3" style="56" customWidth="1"/>
    <col min="2" max="2" width="3.875" style="10" customWidth="1"/>
    <col min="3" max="3" width="3.25" style="10" customWidth="1"/>
    <col min="4" max="6" width="4.375" style="10" customWidth="1"/>
    <col min="7" max="7" width="1.875" style="16" customWidth="1"/>
    <col min="8" max="8" width="4.375" style="10" customWidth="1"/>
    <col min="9" max="9" width="3.125" style="16" customWidth="1"/>
    <col min="10" max="10" width="4.375" style="10" customWidth="1"/>
    <col min="11" max="11" width="1.875" style="16" customWidth="1"/>
    <col min="12" max="13" width="4.375" style="10" customWidth="1"/>
    <col min="14" max="14" width="5.125" style="16" customWidth="1"/>
    <col min="15" max="15" width="4.375" style="10" customWidth="1"/>
    <col min="16" max="16" width="3" style="16" customWidth="1"/>
    <col min="17" max="17" width="4.375" style="10" customWidth="1"/>
    <col min="18" max="18" width="5.125" style="16" customWidth="1"/>
    <col min="19" max="19" width="4.375" style="10" customWidth="1"/>
    <col min="20" max="20" width="3" style="16" customWidth="1"/>
    <col min="21" max="21" width="4.375" style="10" customWidth="1"/>
    <col min="22" max="22" width="5.125" style="16" customWidth="1"/>
    <col min="23" max="23" width="4.375" style="10" customWidth="1"/>
    <col min="24" max="24" width="3" style="16" customWidth="1"/>
    <col min="25" max="25" width="5.5" style="10" customWidth="1"/>
    <col min="26" max="26" width="5.5" style="16" customWidth="1"/>
    <col min="27" max="27" width="2.875" style="10" customWidth="1"/>
    <col min="28" max="28" width="5.5" style="16" customWidth="1"/>
    <col min="29" max="29" width="5.5" style="10" customWidth="1"/>
    <col min="30" max="30" width="2.875" style="16" customWidth="1"/>
    <col min="31" max="31" width="7.875" style="16" customWidth="1"/>
    <col min="32" max="32" width="4.125" style="16" customWidth="1"/>
    <col min="33" max="43" width="4" style="16" hidden="1" customWidth="1"/>
    <col min="44" max="46" width="4.625" style="16" hidden="1" customWidth="1"/>
    <col min="47" max="47" width="4.625" style="13" hidden="1" customWidth="1"/>
    <col min="48" max="56" width="9" style="10" hidden="1" customWidth="1"/>
    <col min="57" max="16384" width="9" style="10"/>
  </cols>
  <sheetData>
    <row r="1" spans="1:53" ht="30" customHeight="1" x14ac:dyDescent="0.5">
      <c r="B1" s="9" t="s">
        <v>0</v>
      </c>
      <c r="D1" s="11"/>
      <c r="E1" s="12"/>
      <c r="F1" s="12"/>
      <c r="G1" s="99"/>
      <c r="H1" s="12"/>
      <c r="I1" s="99"/>
      <c r="J1" s="12"/>
      <c r="K1" s="99"/>
      <c r="L1" s="12"/>
      <c r="M1" s="12"/>
      <c r="N1" s="99"/>
      <c r="O1" s="12"/>
      <c r="P1" s="99"/>
      <c r="Q1" s="12"/>
      <c r="R1" s="99"/>
      <c r="S1" s="12"/>
      <c r="T1" s="99"/>
      <c r="U1" s="12"/>
      <c r="V1" s="99"/>
      <c r="W1" s="12"/>
      <c r="X1" s="99"/>
      <c r="Y1" s="12"/>
      <c r="Z1" s="99"/>
      <c r="AA1" s="12"/>
      <c r="AB1" s="99"/>
      <c r="AC1" s="12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</row>
    <row r="2" spans="1:53" ht="29.45" customHeight="1" x14ac:dyDescent="0.4">
      <c r="B2" s="128" t="s">
        <v>1</v>
      </c>
      <c r="C2" s="129"/>
      <c r="D2" s="130"/>
      <c r="E2" s="216" t="s">
        <v>42</v>
      </c>
      <c r="F2" s="216"/>
      <c r="G2" s="216"/>
      <c r="H2" s="216"/>
      <c r="I2" s="216"/>
      <c r="J2" s="216"/>
      <c r="K2" s="216"/>
      <c r="L2" s="15"/>
      <c r="M2" s="14" t="s">
        <v>2</v>
      </c>
      <c r="N2" s="15"/>
      <c r="P2" s="10"/>
      <c r="Q2" s="16"/>
      <c r="R2" s="10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2"/>
      <c r="AM2" s="12"/>
      <c r="AN2" s="10"/>
      <c r="AO2" s="10"/>
      <c r="AP2" s="10"/>
      <c r="AQ2" s="10"/>
      <c r="AR2" s="10"/>
      <c r="AS2" s="10"/>
      <c r="AT2" s="10"/>
      <c r="AU2" s="10"/>
    </row>
    <row r="3" spans="1:53" ht="8.25" customHeight="1" x14ac:dyDescent="0.4">
      <c r="D3" s="67"/>
      <c r="E3" s="17"/>
      <c r="F3" s="67"/>
      <c r="G3" s="15"/>
      <c r="H3" s="15"/>
      <c r="I3" s="15"/>
      <c r="J3" s="15"/>
      <c r="K3" s="15"/>
      <c r="L3" s="15"/>
      <c r="M3" s="15"/>
      <c r="N3" s="15"/>
      <c r="O3" s="15"/>
      <c r="P3" s="10"/>
      <c r="Q3" s="15"/>
      <c r="R3" s="15"/>
      <c r="S3" s="15"/>
      <c r="T3" s="10"/>
      <c r="U3" s="15"/>
      <c r="V3" s="15"/>
      <c r="W3" s="15"/>
      <c r="X3" s="10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2"/>
      <c r="AV3" s="12"/>
    </row>
    <row r="4" spans="1:53" ht="16.5" customHeight="1" x14ac:dyDescent="0.4">
      <c r="D4" s="24" t="s">
        <v>3</v>
      </c>
      <c r="E4" s="12"/>
      <c r="F4" s="12"/>
      <c r="G4" s="99"/>
      <c r="H4" s="12"/>
      <c r="I4" s="99"/>
      <c r="J4" s="12"/>
      <c r="K4" s="99"/>
      <c r="L4" s="12"/>
      <c r="M4" s="12"/>
      <c r="N4" s="99"/>
      <c r="O4" s="12"/>
      <c r="P4" s="99"/>
      <c r="Q4" s="12"/>
      <c r="R4" s="99"/>
      <c r="S4" s="12"/>
      <c r="T4" s="99"/>
      <c r="U4" s="12"/>
      <c r="V4" s="99"/>
      <c r="W4" s="12"/>
      <c r="X4" s="99"/>
      <c r="Y4" s="12"/>
      <c r="Z4" s="99"/>
      <c r="AA4" s="12"/>
      <c r="AB4" s="99"/>
      <c r="AC4" s="12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</row>
    <row r="5" spans="1:53" ht="16.5" customHeight="1" x14ac:dyDescent="0.4">
      <c r="D5" s="24" t="s">
        <v>3</v>
      </c>
      <c r="E5" s="12"/>
      <c r="F5" s="12"/>
      <c r="G5" s="99"/>
      <c r="H5" s="12"/>
      <c r="I5" s="99"/>
      <c r="J5" s="12"/>
      <c r="K5" s="99"/>
      <c r="L5" s="12"/>
      <c r="M5" s="12"/>
      <c r="N5" s="99"/>
      <c r="O5" s="99"/>
      <c r="P5" s="25"/>
      <c r="Q5" s="12"/>
      <c r="R5" s="99"/>
      <c r="S5" s="99"/>
      <c r="T5" s="25"/>
      <c r="U5" s="12"/>
      <c r="V5" s="99"/>
      <c r="W5" s="99"/>
      <c r="X5" s="25"/>
      <c r="Y5" s="99"/>
      <c r="Z5" s="12"/>
      <c r="AA5" s="99"/>
      <c r="AB5" s="12"/>
      <c r="AC5" s="99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0"/>
    </row>
    <row r="6" spans="1:53" ht="8.25" customHeight="1" x14ac:dyDescent="0.4">
      <c r="D6" s="12"/>
      <c r="E6" s="12"/>
      <c r="F6" s="12"/>
      <c r="G6" s="99"/>
      <c r="H6" s="12"/>
      <c r="I6" s="99"/>
      <c r="J6" s="12"/>
      <c r="K6" s="99"/>
      <c r="L6" s="12"/>
      <c r="M6" s="12"/>
      <c r="N6" s="99"/>
      <c r="O6" s="99"/>
      <c r="P6" s="25"/>
      <c r="Q6" s="12"/>
      <c r="R6" s="99"/>
      <c r="S6" s="99"/>
      <c r="T6" s="25"/>
      <c r="U6" s="12"/>
      <c r="V6" s="99"/>
      <c r="W6" s="99"/>
      <c r="X6" s="25"/>
      <c r="Y6" s="99"/>
      <c r="Z6" s="12"/>
      <c r="AA6" s="99"/>
      <c r="AB6" s="12"/>
      <c r="AC6" s="99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0"/>
    </row>
    <row r="7" spans="1:53" ht="44.25" customHeight="1" x14ac:dyDescent="0.4">
      <c r="D7" s="187"/>
      <c r="E7" s="187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2"/>
      <c r="S7" s="189"/>
      <c r="T7" s="189"/>
      <c r="U7" s="69"/>
      <c r="V7" s="99"/>
      <c r="W7" s="12"/>
      <c r="X7" s="99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0"/>
      <c r="AN7" s="10"/>
      <c r="AO7" s="10"/>
      <c r="AP7" s="10"/>
      <c r="AQ7" s="10"/>
      <c r="AR7" s="10"/>
      <c r="AS7" s="10"/>
      <c r="AT7" s="10"/>
      <c r="AU7" s="10"/>
    </row>
    <row r="8" spans="1:53" s="13" customFormat="1" ht="21.95" customHeight="1" x14ac:dyDescent="0.4">
      <c r="A8" s="58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2"/>
      <c r="AC8" s="99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V8" s="10"/>
      <c r="AW8" s="10"/>
      <c r="AX8" s="10"/>
      <c r="AY8" s="10"/>
      <c r="AZ8" s="10"/>
      <c r="BA8" s="10"/>
    </row>
    <row r="9" spans="1:53" s="13" customFormat="1" ht="36.75" customHeight="1" x14ac:dyDescent="0.4">
      <c r="A9" s="55" t="s">
        <v>4</v>
      </c>
      <c r="B9" s="121" t="s">
        <v>5</v>
      </c>
      <c r="C9" s="122"/>
      <c r="D9" s="122"/>
      <c r="E9" s="123"/>
      <c r="F9" s="126" t="s">
        <v>6</v>
      </c>
      <c r="G9" s="127"/>
      <c r="H9" s="127"/>
      <c r="I9" s="127"/>
      <c r="J9" s="127"/>
      <c r="K9" s="127"/>
      <c r="L9" s="127"/>
      <c r="M9" s="124" t="s">
        <v>7</v>
      </c>
      <c r="N9" s="125"/>
      <c r="O9" s="125"/>
      <c r="P9" s="125"/>
      <c r="Q9" s="121" t="s">
        <v>38</v>
      </c>
      <c r="R9" s="125"/>
      <c r="S9" s="125"/>
      <c r="T9" s="125"/>
      <c r="U9" s="121" t="s">
        <v>39</v>
      </c>
      <c r="V9" s="125"/>
      <c r="W9" s="125"/>
      <c r="X9" s="125"/>
      <c r="Y9" s="121" t="s">
        <v>10</v>
      </c>
      <c r="Z9" s="122"/>
      <c r="AA9" s="123"/>
      <c r="AB9" s="184" t="s">
        <v>11</v>
      </c>
      <c r="AC9" s="185"/>
      <c r="AD9" s="185"/>
      <c r="AE9" s="17"/>
      <c r="AF9" s="17"/>
      <c r="AG9" s="117" t="s">
        <v>12</v>
      </c>
      <c r="AH9" s="117"/>
      <c r="AI9" s="117"/>
      <c r="AJ9" s="117"/>
      <c r="AK9" s="117"/>
      <c r="AL9" s="117"/>
      <c r="AM9" s="117"/>
      <c r="AN9" s="124" t="s">
        <v>13</v>
      </c>
      <c r="AO9" s="125"/>
      <c r="AP9" s="125"/>
      <c r="AQ9" s="125"/>
      <c r="AR9" s="117" t="s">
        <v>14</v>
      </c>
      <c r="AS9" s="117"/>
      <c r="AT9" s="117"/>
      <c r="AU9" s="117"/>
      <c r="AV9" s="10"/>
      <c r="AW9" s="29">
        <v>1</v>
      </c>
      <c r="AX9" s="30">
        <v>0</v>
      </c>
      <c r="AY9" s="30">
        <v>4</v>
      </c>
      <c r="AZ9" s="10"/>
      <c r="BA9" s="10"/>
    </row>
    <row r="10" spans="1:53" s="13" customFormat="1" ht="27.95" customHeight="1" x14ac:dyDescent="0.4">
      <c r="A10" s="59">
        <v>1</v>
      </c>
      <c r="B10" s="94">
        <v>4</v>
      </c>
      <c r="C10" s="31" t="s">
        <v>15</v>
      </c>
      <c r="D10" s="95">
        <v>10</v>
      </c>
      <c r="E10" s="32" t="s">
        <v>16</v>
      </c>
      <c r="F10" s="94">
        <v>17</v>
      </c>
      <c r="G10" s="97" t="s">
        <v>17</v>
      </c>
      <c r="H10" s="96">
        <v>0</v>
      </c>
      <c r="I10" s="97" t="s">
        <v>18</v>
      </c>
      <c r="J10" s="96">
        <v>20</v>
      </c>
      <c r="K10" s="97" t="s">
        <v>17</v>
      </c>
      <c r="L10" s="96">
        <v>45</v>
      </c>
      <c r="M10" s="81">
        <f>IF(OR(ISBLANK(F10),ISBLANK(H10),ISBLANK(J10),ISBLANK(L10)),"",IF(IF(L10-H10&lt;0,J10-F10-1,J10-F10)&lt;0,"エラー",IF(L10-H10&lt;0,J10-F10-1,J10-F10)))</f>
        <v>3</v>
      </c>
      <c r="N10" s="71" t="s">
        <v>19</v>
      </c>
      <c r="O10" s="82">
        <f>IF(OR(ISBLANK(F10),ISBLANK(H10),ISBLANK(J10),ISBLANK(L10)),"",IF(M10="エラー","エラー",IF(L10-H10&lt;0,L10-H10+60,L10-H10)))</f>
        <v>45</v>
      </c>
      <c r="P10" s="72" t="s">
        <v>20</v>
      </c>
      <c r="Q10" s="81">
        <f>AN10</f>
        <v>3</v>
      </c>
      <c r="R10" s="71" t="s">
        <v>19</v>
      </c>
      <c r="S10" s="82">
        <f>AP10</f>
        <v>45</v>
      </c>
      <c r="T10" s="72" t="s">
        <v>20</v>
      </c>
      <c r="U10" s="81">
        <f>AR10</f>
        <v>0</v>
      </c>
      <c r="V10" s="71" t="s">
        <v>19</v>
      </c>
      <c r="W10" s="82">
        <f>AT10</f>
        <v>0</v>
      </c>
      <c r="X10" s="72" t="s">
        <v>20</v>
      </c>
      <c r="Y10" s="213">
        <v>12000</v>
      </c>
      <c r="Z10" s="214"/>
      <c r="AA10" s="36" t="s">
        <v>21</v>
      </c>
      <c r="AB10" s="215"/>
      <c r="AC10" s="213"/>
      <c r="AD10" s="36" t="s">
        <v>21</v>
      </c>
      <c r="AE10" s="99"/>
      <c r="AF10" s="17"/>
      <c r="AG10" s="46">
        <f>IF(M10="","",IF(J10&lt;7,"0",IF(F10&gt;22,0,IF(F10&lt;7,7,F10))))</f>
        <v>17</v>
      </c>
      <c r="AH10" s="97" t="s">
        <v>17</v>
      </c>
      <c r="AI10" s="48">
        <f t="shared" ref="AI10:AI34" si="0">IF(AG10="","",IF(F10&gt;21,0,IF(F10&lt;7,0,H10)))</f>
        <v>0</v>
      </c>
      <c r="AJ10" s="97" t="s">
        <v>18</v>
      </c>
      <c r="AK10" s="48">
        <f t="shared" ref="AK10:AK34" si="1">IF(AG10="","",IF(F10&gt;22,"",IF(J10&gt;22,22,IF(J10&lt;7,0,J10))))</f>
        <v>20</v>
      </c>
      <c r="AL10" s="97" t="s">
        <v>17</v>
      </c>
      <c r="AM10" s="48">
        <f t="shared" ref="AM10:AM34" si="2">IF(AG10="","",IF(J10&gt;21,0,IF(J10&lt;7,0,L10)))</f>
        <v>45</v>
      </c>
      <c r="AN10" s="46">
        <f>IFERROR(IF(OR(ISBLANK(AG10),ISBLANK(AI10),ISBLANK(AK10),ISBLANK(AM10)),"",IF(AM10-AI10&lt;0,AK10-AG10-1,AK10-AG10)),"")</f>
        <v>3</v>
      </c>
      <c r="AO10" s="97" t="s">
        <v>19</v>
      </c>
      <c r="AP10" s="48">
        <f>IFERROR(IF(OR(ISBLANK(AG10),ISBLANK(AI10),ISBLANK(AK10),ISBLANK(AM10)),"",IF(AM10-AI10&lt;0,AM10-AI10+60,AM10-AI10)),"")</f>
        <v>45</v>
      </c>
      <c r="AQ10" s="33" t="s">
        <v>20</v>
      </c>
      <c r="AR10" s="46">
        <f t="shared" ref="AR10:AR34" si="3">IF(AN10="",M10,IFERROR(IF(O10-AP10&lt;0,M10-AN10-1,M10-AN10),""))</f>
        <v>0</v>
      </c>
      <c r="AS10" s="97" t="s">
        <v>19</v>
      </c>
      <c r="AT10" s="48">
        <f t="shared" ref="AT10:AT34" si="4">IF(AP10="",O10,IFERROR(IF(O10-AP10&lt;0,O10-AP10+60,O10-AP10),""))</f>
        <v>0</v>
      </c>
      <c r="AU10" s="36" t="s">
        <v>20</v>
      </c>
      <c r="AV10" s="10"/>
      <c r="AW10" s="29">
        <v>2</v>
      </c>
      <c r="AX10" s="30">
        <v>30</v>
      </c>
      <c r="AY10" s="30">
        <v>5</v>
      </c>
      <c r="AZ10" s="10"/>
      <c r="BA10" s="10"/>
    </row>
    <row r="11" spans="1:53" s="13" customFormat="1" ht="27.95" customHeight="1" x14ac:dyDescent="0.4">
      <c r="A11" s="59">
        <v>2</v>
      </c>
      <c r="B11" s="94"/>
      <c r="C11" s="31" t="s">
        <v>15</v>
      </c>
      <c r="D11" s="94">
        <v>13</v>
      </c>
      <c r="E11" s="97" t="s">
        <v>16</v>
      </c>
      <c r="F11" s="94">
        <v>18</v>
      </c>
      <c r="G11" s="97" t="s">
        <v>17</v>
      </c>
      <c r="H11" s="96">
        <v>0</v>
      </c>
      <c r="I11" s="97" t="s">
        <v>18</v>
      </c>
      <c r="J11" s="96">
        <v>23</v>
      </c>
      <c r="K11" s="97" t="s">
        <v>17</v>
      </c>
      <c r="L11" s="96">
        <v>0</v>
      </c>
      <c r="M11" s="81">
        <f t="shared" ref="M11:M34" si="5">IF(OR(ISBLANK(F11),ISBLANK(H11),ISBLANK(J11),ISBLANK(L11)),"",IF(IF(L11-H11&lt;0,J11-F11-1,J11-F11)&lt;0,"エラー",IF(L11-H11&lt;0,J11-F11-1,J11-F11)))</f>
        <v>5</v>
      </c>
      <c r="N11" s="71" t="s">
        <v>19</v>
      </c>
      <c r="O11" s="82">
        <f t="shared" ref="O11:O34" si="6">IF(OR(ISBLANK(F11),ISBLANK(H11),ISBLANK(J11),ISBLANK(L11)),"",IF(M11="エラー","エラー",IF(L11-H11&lt;0,L11-H11+60,L11-H11)))</f>
        <v>0</v>
      </c>
      <c r="P11" s="72" t="s">
        <v>20</v>
      </c>
      <c r="Q11" s="81">
        <f t="shared" ref="Q11:Q34" si="7">AN11</f>
        <v>4</v>
      </c>
      <c r="R11" s="71" t="s">
        <v>19</v>
      </c>
      <c r="S11" s="82">
        <f t="shared" ref="S11:S34" si="8">AP11</f>
        <v>0</v>
      </c>
      <c r="T11" s="72" t="s">
        <v>20</v>
      </c>
      <c r="U11" s="81">
        <f t="shared" ref="U11:U34" si="9">AR11</f>
        <v>1</v>
      </c>
      <c r="V11" s="71" t="s">
        <v>19</v>
      </c>
      <c r="W11" s="82">
        <f t="shared" ref="W11:W34" si="10">AT11</f>
        <v>0</v>
      </c>
      <c r="X11" s="72" t="s">
        <v>20</v>
      </c>
      <c r="Y11" s="213">
        <v>20000</v>
      </c>
      <c r="Z11" s="214"/>
      <c r="AA11" s="36" t="s">
        <v>21</v>
      </c>
      <c r="AB11" s="215">
        <v>2000</v>
      </c>
      <c r="AC11" s="213"/>
      <c r="AD11" s="36" t="s">
        <v>21</v>
      </c>
      <c r="AE11" s="99"/>
      <c r="AF11" s="17"/>
      <c r="AG11" s="46">
        <f t="shared" ref="AG11:AG12" si="11">IF(M11="","",IF(J11&lt;7,"0",IF(F11&gt;22,0,IF(F11&lt;7,7,F11))))</f>
        <v>18</v>
      </c>
      <c r="AH11" s="97" t="s">
        <v>17</v>
      </c>
      <c r="AI11" s="48">
        <f t="shared" si="0"/>
        <v>0</v>
      </c>
      <c r="AJ11" s="97" t="s">
        <v>18</v>
      </c>
      <c r="AK11" s="48">
        <f t="shared" si="1"/>
        <v>22</v>
      </c>
      <c r="AL11" s="97" t="s">
        <v>17</v>
      </c>
      <c r="AM11" s="48">
        <f t="shared" si="2"/>
        <v>0</v>
      </c>
      <c r="AN11" s="46">
        <f t="shared" ref="AN11:AN40" si="12">IFERROR(IF(OR(ISBLANK(AG11),ISBLANK(AI11),ISBLANK(AK11),ISBLANK(AM11)),"",IF(AM11-AI11&lt;0,AK11-AG11-1,AK11-AG11)),"")</f>
        <v>4</v>
      </c>
      <c r="AO11" s="97" t="s">
        <v>19</v>
      </c>
      <c r="AP11" s="48">
        <f t="shared" ref="AP11:AP40" si="13">IFERROR(IF(OR(ISBLANK(AG11),ISBLANK(AI11),ISBLANK(AK11),ISBLANK(AM11)),"",IF(AM11-AI11&lt;0,AM11-AI11+60,AM11-AI11)),"")</f>
        <v>0</v>
      </c>
      <c r="AQ11" s="33" t="s">
        <v>20</v>
      </c>
      <c r="AR11" s="46">
        <f t="shared" si="3"/>
        <v>1</v>
      </c>
      <c r="AS11" s="97" t="s">
        <v>19</v>
      </c>
      <c r="AT11" s="48">
        <f t="shared" si="4"/>
        <v>0</v>
      </c>
      <c r="AU11" s="36" t="s">
        <v>20</v>
      </c>
      <c r="AV11" s="10"/>
      <c r="AW11" s="29">
        <v>3</v>
      </c>
      <c r="AX11" s="30">
        <v>15</v>
      </c>
      <c r="AY11" s="30">
        <v>6</v>
      </c>
      <c r="AZ11" s="10"/>
      <c r="BA11" s="10"/>
    </row>
    <row r="12" spans="1:53" s="13" customFormat="1" ht="27.95" customHeight="1" x14ac:dyDescent="0.4">
      <c r="A12" s="59">
        <v>3</v>
      </c>
      <c r="B12" s="94">
        <v>5</v>
      </c>
      <c r="C12" s="31" t="s">
        <v>15</v>
      </c>
      <c r="D12" s="94">
        <v>15</v>
      </c>
      <c r="E12" s="97" t="s">
        <v>16</v>
      </c>
      <c r="F12" s="94">
        <v>20</v>
      </c>
      <c r="G12" s="97" t="s">
        <v>17</v>
      </c>
      <c r="H12" s="96">
        <v>0</v>
      </c>
      <c r="I12" s="97" t="s">
        <v>18</v>
      </c>
      <c r="J12" s="96">
        <v>24</v>
      </c>
      <c r="K12" s="97" t="s">
        <v>17</v>
      </c>
      <c r="L12" s="96">
        <v>0</v>
      </c>
      <c r="M12" s="81">
        <f t="shared" si="5"/>
        <v>4</v>
      </c>
      <c r="N12" s="71" t="s">
        <v>19</v>
      </c>
      <c r="O12" s="82">
        <f t="shared" si="6"/>
        <v>0</v>
      </c>
      <c r="P12" s="72" t="s">
        <v>20</v>
      </c>
      <c r="Q12" s="81">
        <f t="shared" si="7"/>
        <v>2</v>
      </c>
      <c r="R12" s="71" t="s">
        <v>19</v>
      </c>
      <c r="S12" s="82">
        <f t="shared" si="8"/>
        <v>0</v>
      </c>
      <c r="T12" s="72" t="s">
        <v>20</v>
      </c>
      <c r="U12" s="81">
        <f t="shared" si="9"/>
        <v>2</v>
      </c>
      <c r="V12" s="71" t="s">
        <v>19</v>
      </c>
      <c r="W12" s="82">
        <f t="shared" si="10"/>
        <v>0</v>
      </c>
      <c r="X12" s="72" t="s">
        <v>20</v>
      </c>
      <c r="Y12" s="213"/>
      <c r="Z12" s="214"/>
      <c r="AA12" s="36" t="s">
        <v>21</v>
      </c>
      <c r="AB12" s="215"/>
      <c r="AC12" s="213"/>
      <c r="AD12" s="36" t="s">
        <v>21</v>
      </c>
      <c r="AE12" s="99"/>
      <c r="AF12" s="17"/>
      <c r="AG12" s="46">
        <f t="shared" si="11"/>
        <v>20</v>
      </c>
      <c r="AH12" s="97" t="s">
        <v>17</v>
      </c>
      <c r="AI12" s="48">
        <f t="shared" si="0"/>
        <v>0</v>
      </c>
      <c r="AJ12" s="97" t="s">
        <v>18</v>
      </c>
      <c r="AK12" s="48">
        <f t="shared" si="1"/>
        <v>22</v>
      </c>
      <c r="AL12" s="97" t="s">
        <v>17</v>
      </c>
      <c r="AM12" s="48">
        <f t="shared" si="2"/>
        <v>0</v>
      </c>
      <c r="AN12" s="46">
        <f t="shared" si="12"/>
        <v>2</v>
      </c>
      <c r="AO12" s="97" t="s">
        <v>19</v>
      </c>
      <c r="AP12" s="48">
        <f t="shared" si="13"/>
        <v>0</v>
      </c>
      <c r="AQ12" s="33" t="s">
        <v>20</v>
      </c>
      <c r="AR12" s="46">
        <f t="shared" si="3"/>
        <v>2</v>
      </c>
      <c r="AS12" s="97" t="s">
        <v>19</v>
      </c>
      <c r="AT12" s="48">
        <f t="shared" si="4"/>
        <v>0</v>
      </c>
      <c r="AU12" s="36" t="s">
        <v>20</v>
      </c>
      <c r="AV12" s="10"/>
      <c r="AW12" s="29">
        <v>4</v>
      </c>
      <c r="AX12" s="30">
        <v>45</v>
      </c>
      <c r="AY12" s="30">
        <v>7</v>
      </c>
      <c r="AZ12" s="10"/>
      <c r="BA12" s="10"/>
    </row>
    <row r="13" spans="1:53" s="13" customFormat="1" ht="27.95" customHeight="1" x14ac:dyDescent="0.4">
      <c r="A13" s="59">
        <v>4</v>
      </c>
      <c r="B13" s="94"/>
      <c r="C13" s="31" t="s">
        <v>15</v>
      </c>
      <c r="D13" s="94">
        <v>16</v>
      </c>
      <c r="E13" s="97" t="s">
        <v>16</v>
      </c>
      <c r="F13" s="94">
        <v>0</v>
      </c>
      <c r="G13" s="97" t="s">
        <v>17</v>
      </c>
      <c r="H13" s="96">
        <v>0</v>
      </c>
      <c r="I13" s="97" t="s">
        <v>18</v>
      </c>
      <c r="J13" s="96">
        <v>6</v>
      </c>
      <c r="K13" s="97" t="s">
        <v>17</v>
      </c>
      <c r="L13" s="96">
        <v>30</v>
      </c>
      <c r="M13" s="81">
        <f t="shared" si="5"/>
        <v>6</v>
      </c>
      <c r="N13" s="71" t="s">
        <v>19</v>
      </c>
      <c r="O13" s="82">
        <f t="shared" si="6"/>
        <v>30</v>
      </c>
      <c r="P13" s="72" t="s">
        <v>20</v>
      </c>
      <c r="Q13" s="81">
        <f t="shared" si="7"/>
        <v>0</v>
      </c>
      <c r="R13" s="71" t="s">
        <v>19</v>
      </c>
      <c r="S13" s="82">
        <f t="shared" si="8"/>
        <v>0</v>
      </c>
      <c r="T13" s="72" t="s">
        <v>20</v>
      </c>
      <c r="U13" s="81">
        <f t="shared" si="9"/>
        <v>6</v>
      </c>
      <c r="V13" s="71" t="s">
        <v>19</v>
      </c>
      <c r="W13" s="82">
        <f t="shared" si="10"/>
        <v>30</v>
      </c>
      <c r="X13" s="72" t="s">
        <v>20</v>
      </c>
      <c r="Y13" s="213">
        <v>30000</v>
      </c>
      <c r="Z13" s="214"/>
      <c r="AA13" s="36" t="s">
        <v>21</v>
      </c>
      <c r="AB13" s="215">
        <v>4000</v>
      </c>
      <c r="AC13" s="213"/>
      <c r="AD13" s="36" t="s">
        <v>21</v>
      </c>
      <c r="AE13" s="99"/>
      <c r="AF13" s="99"/>
      <c r="AG13" s="46" t="str">
        <f>IF(M13="","",IF(J13&lt;7,"0",IF(F13&gt;22,0,IF(F13&lt;7,7,F13))))</f>
        <v>0</v>
      </c>
      <c r="AH13" s="97" t="s">
        <v>17</v>
      </c>
      <c r="AI13" s="48">
        <f t="shared" si="0"/>
        <v>0</v>
      </c>
      <c r="AJ13" s="97" t="s">
        <v>18</v>
      </c>
      <c r="AK13" s="48">
        <f t="shared" si="1"/>
        <v>0</v>
      </c>
      <c r="AL13" s="97" t="s">
        <v>17</v>
      </c>
      <c r="AM13" s="48">
        <f t="shared" si="2"/>
        <v>0</v>
      </c>
      <c r="AN13" s="46">
        <f t="shared" si="12"/>
        <v>0</v>
      </c>
      <c r="AO13" s="97" t="s">
        <v>19</v>
      </c>
      <c r="AP13" s="48">
        <f t="shared" si="13"/>
        <v>0</v>
      </c>
      <c r="AQ13" s="33" t="s">
        <v>20</v>
      </c>
      <c r="AR13" s="46">
        <f t="shared" si="3"/>
        <v>6</v>
      </c>
      <c r="AS13" s="97" t="s">
        <v>19</v>
      </c>
      <c r="AT13" s="48">
        <f t="shared" si="4"/>
        <v>30</v>
      </c>
      <c r="AU13" s="36" t="s">
        <v>20</v>
      </c>
      <c r="AV13" s="10"/>
      <c r="AW13" s="29">
        <v>5</v>
      </c>
      <c r="AX13" s="30">
        <v>1</v>
      </c>
      <c r="AY13" s="30">
        <v>8</v>
      </c>
      <c r="AZ13" s="10"/>
      <c r="BA13" s="10"/>
    </row>
    <row r="14" spans="1:53" s="13" customFormat="1" ht="27.95" customHeight="1" x14ac:dyDescent="0.4">
      <c r="A14" s="59">
        <v>5</v>
      </c>
      <c r="B14" s="94"/>
      <c r="C14" s="31" t="s">
        <v>15</v>
      </c>
      <c r="D14" s="94"/>
      <c r="E14" s="97" t="s">
        <v>16</v>
      </c>
      <c r="F14" s="94"/>
      <c r="G14" s="97" t="s">
        <v>17</v>
      </c>
      <c r="H14" s="96"/>
      <c r="I14" s="97" t="s">
        <v>18</v>
      </c>
      <c r="J14" s="96"/>
      <c r="K14" s="97" t="s">
        <v>17</v>
      </c>
      <c r="L14" s="96"/>
      <c r="M14" s="81" t="str">
        <f t="shared" si="5"/>
        <v/>
      </c>
      <c r="N14" s="71" t="s">
        <v>19</v>
      </c>
      <c r="O14" s="82" t="str">
        <f t="shared" si="6"/>
        <v/>
      </c>
      <c r="P14" s="72" t="s">
        <v>20</v>
      </c>
      <c r="Q14" s="81" t="str">
        <f t="shared" si="7"/>
        <v/>
      </c>
      <c r="R14" s="71" t="s">
        <v>19</v>
      </c>
      <c r="S14" s="82" t="str">
        <f t="shared" si="8"/>
        <v/>
      </c>
      <c r="T14" s="72" t="s">
        <v>20</v>
      </c>
      <c r="U14" s="81" t="str">
        <f t="shared" si="9"/>
        <v/>
      </c>
      <c r="V14" s="71" t="s">
        <v>19</v>
      </c>
      <c r="W14" s="82" t="str">
        <f t="shared" si="10"/>
        <v/>
      </c>
      <c r="X14" s="72" t="s">
        <v>20</v>
      </c>
      <c r="Y14" s="213"/>
      <c r="Z14" s="214"/>
      <c r="AA14" s="36" t="s">
        <v>21</v>
      </c>
      <c r="AB14" s="215"/>
      <c r="AC14" s="213"/>
      <c r="AD14" s="36" t="s">
        <v>21</v>
      </c>
      <c r="AE14" s="99"/>
      <c r="AF14" s="99"/>
      <c r="AG14" s="46" t="str">
        <f t="shared" ref="AG14:AG34" si="14">IF(M14="","",IF(J14&lt;7,"0",IF(F14&gt;22,0,IF(F14&lt;7,7,F14))))</f>
        <v/>
      </c>
      <c r="AH14" s="97" t="s">
        <v>17</v>
      </c>
      <c r="AI14" s="48" t="str">
        <f t="shared" si="0"/>
        <v/>
      </c>
      <c r="AJ14" s="97" t="s">
        <v>18</v>
      </c>
      <c r="AK14" s="48" t="str">
        <f t="shared" si="1"/>
        <v/>
      </c>
      <c r="AL14" s="97" t="s">
        <v>17</v>
      </c>
      <c r="AM14" s="48" t="str">
        <f t="shared" si="2"/>
        <v/>
      </c>
      <c r="AN14" s="46" t="str">
        <f>IFERROR(IF(OR(ISBLANK(AG14),ISBLANK(AI14),ISBLANK(AK14),ISBLANK(AM14)),"",IF(AM14-AI14&lt;0,AK14-AG14-1,AK14-AG14)),"")</f>
        <v/>
      </c>
      <c r="AO14" s="97" t="s">
        <v>19</v>
      </c>
      <c r="AP14" s="48" t="str">
        <f t="shared" si="13"/>
        <v/>
      </c>
      <c r="AQ14" s="33" t="s">
        <v>20</v>
      </c>
      <c r="AR14" s="46" t="str">
        <f t="shared" si="3"/>
        <v/>
      </c>
      <c r="AS14" s="97" t="s">
        <v>19</v>
      </c>
      <c r="AT14" s="48" t="str">
        <f t="shared" si="4"/>
        <v/>
      </c>
      <c r="AU14" s="36" t="s">
        <v>20</v>
      </c>
      <c r="AV14" s="10"/>
      <c r="AW14" s="29">
        <v>6</v>
      </c>
      <c r="AX14" s="30">
        <v>2</v>
      </c>
      <c r="AY14" s="30">
        <v>9</v>
      </c>
      <c r="AZ14" s="10"/>
      <c r="BA14" s="10"/>
    </row>
    <row r="15" spans="1:53" s="13" customFormat="1" ht="27.95" customHeight="1" x14ac:dyDescent="0.4">
      <c r="A15" s="59">
        <v>6</v>
      </c>
      <c r="B15" s="94"/>
      <c r="C15" s="31" t="s">
        <v>15</v>
      </c>
      <c r="D15" s="94"/>
      <c r="E15" s="97" t="s">
        <v>16</v>
      </c>
      <c r="F15" s="94"/>
      <c r="G15" s="97" t="s">
        <v>17</v>
      </c>
      <c r="H15" s="96"/>
      <c r="I15" s="97" t="s">
        <v>18</v>
      </c>
      <c r="J15" s="96"/>
      <c r="K15" s="97" t="s">
        <v>17</v>
      </c>
      <c r="L15" s="96"/>
      <c r="M15" s="81" t="str">
        <f t="shared" si="5"/>
        <v/>
      </c>
      <c r="N15" s="71" t="s">
        <v>19</v>
      </c>
      <c r="O15" s="82" t="str">
        <f t="shared" si="6"/>
        <v/>
      </c>
      <c r="P15" s="72" t="s">
        <v>20</v>
      </c>
      <c r="Q15" s="81" t="str">
        <f t="shared" si="7"/>
        <v/>
      </c>
      <c r="R15" s="71" t="s">
        <v>19</v>
      </c>
      <c r="S15" s="82" t="str">
        <f t="shared" si="8"/>
        <v/>
      </c>
      <c r="T15" s="72" t="s">
        <v>20</v>
      </c>
      <c r="U15" s="81" t="str">
        <f t="shared" si="9"/>
        <v/>
      </c>
      <c r="V15" s="71" t="s">
        <v>19</v>
      </c>
      <c r="W15" s="82" t="str">
        <f t="shared" si="10"/>
        <v/>
      </c>
      <c r="X15" s="72" t="s">
        <v>20</v>
      </c>
      <c r="Y15" s="213"/>
      <c r="Z15" s="214"/>
      <c r="AA15" s="36" t="s">
        <v>21</v>
      </c>
      <c r="AB15" s="215"/>
      <c r="AC15" s="213"/>
      <c r="AD15" s="36" t="s">
        <v>21</v>
      </c>
      <c r="AE15" s="99"/>
      <c r="AF15" s="99"/>
      <c r="AG15" s="46" t="str">
        <f t="shared" si="14"/>
        <v/>
      </c>
      <c r="AH15" s="97" t="s">
        <v>17</v>
      </c>
      <c r="AI15" s="48" t="str">
        <f t="shared" si="0"/>
        <v/>
      </c>
      <c r="AJ15" s="97" t="s">
        <v>18</v>
      </c>
      <c r="AK15" s="48" t="str">
        <f t="shared" si="1"/>
        <v/>
      </c>
      <c r="AL15" s="97" t="s">
        <v>17</v>
      </c>
      <c r="AM15" s="48" t="str">
        <f t="shared" si="2"/>
        <v/>
      </c>
      <c r="AN15" s="46" t="str">
        <f t="shared" si="12"/>
        <v/>
      </c>
      <c r="AO15" s="97" t="s">
        <v>19</v>
      </c>
      <c r="AP15" s="48" t="str">
        <f t="shared" si="13"/>
        <v/>
      </c>
      <c r="AQ15" s="33" t="s">
        <v>20</v>
      </c>
      <c r="AR15" s="46" t="str">
        <f t="shared" si="3"/>
        <v/>
      </c>
      <c r="AS15" s="97" t="s">
        <v>19</v>
      </c>
      <c r="AT15" s="48" t="str">
        <f t="shared" si="4"/>
        <v/>
      </c>
      <c r="AU15" s="36" t="s">
        <v>20</v>
      </c>
      <c r="AV15" s="10"/>
      <c r="AW15" s="29">
        <v>7</v>
      </c>
      <c r="AX15" s="30">
        <v>3</v>
      </c>
      <c r="AY15" s="30">
        <v>10</v>
      </c>
      <c r="AZ15" s="10"/>
      <c r="BA15" s="10"/>
    </row>
    <row r="16" spans="1:53" s="13" customFormat="1" ht="27.95" customHeight="1" x14ac:dyDescent="0.4">
      <c r="A16" s="59">
        <v>7</v>
      </c>
      <c r="B16" s="94"/>
      <c r="C16" s="31" t="s">
        <v>15</v>
      </c>
      <c r="D16" s="94"/>
      <c r="E16" s="97" t="s">
        <v>16</v>
      </c>
      <c r="F16" s="94"/>
      <c r="G16" s="97" t="s">
        <v>17</v>
      </c>
      <c r="H16" s="96"/>
      <c r="I16" s="97" t="s">
        <v>18</v>
      </c>
      <c r="J16" s="96"/>
      <c r="K16" s="97" t="s">
        <v>17</v>
      </c>
      <c r="L16" s="96"/>
      <c r="M16" s="81" t="str">
        <f t="shared" si="5"/>
        <v/>
      </c>
      <c r="N16" s="71" t="s">
        <v>19</v>
      </c>
      <c r="O16" s="82" t="str">
        <f t="shared" si="6"/>
        <v/>
      </c>
      <c r="P16" s="72" t="s">
        <v>20</v>
      </c>
      <c r="Q16" s="81" t="str">
        <f t="shared" si="7"/>
        <v/>
      </c>
      <c r="R16" s="71" t="s">
        <v>19</v>
      </c>
      <c r="S16" s="82" t="str">
        <f t="shared" si="8"/>
        <v/>
      </c>
      <c r="T16" s="72" t="s">
        <v>20</v>
      </c>
      <c r="U16" s="81" t="str">
        <f t="shared" si="9"/>
        <v/>
      </c>
      <c r="V16" s="71" t="s">
        <v>19</v>
      </c>
      <c r="W16" s="82" t="str">
        <f t="shared" si="10"/>
        <v/>
      </c>
      <c r="X16" s="72" t="s">
        <v>20</v>
      </c>
      <c r="Y16" s="213"/>
      <c r="Z16" s="214"/>
      <c r="AA16" s="36" t="s">
        <v>21</v>
      </c>
      <c r="AB16" s="215"/>
      <c r="AC16" s="213"/>
      <c r="AD16" s="36" t="s">
        <v>21</v>
      </c>
      <c r="AE16" s="99"/>
      <c r="AF16" s="99"/>
      <c r="AG16" s="46" t="str">
        <f t="shared" si="14"/>
        <v/>
      </c>
      <c r="AH16" s="97" t="s">
        <v>17</v>
      </c>
      <c r="AI16" s="48" t="str">
        <f t="shared" si="0"/>
        <v/>
      </c>
      <c r="AJ16" s="97" t="s">
        <v>18</v>
      </c>
      <c r="AK16" s="48" t="str">
        <f t="shared" si="1"/>
        <v/>
      </c>
      <c r="AL16" s="97" t="s">
        <v>17</v>
      </c>
      <c r="AM16" s="48" t="str">
        <f t="shared" si="2"/>
        <v/>
      </c>
      <c r="AN16" s="46" t="str">
        <f t="shared" si="12"/>
        <v/>
      </c>
      <c r="AO16" s="97" t="s">
        <v>19</v>
      </c>
      <c r="AP16" s="48" t="str">
        <f t="shared" si="13"/>
        <v/>
      </c>
      <c r="AQ16" s="33" t="s">
        <v>20</v>
      </c>
      <c r="AR16" s="46" t="str">
        <f t="shared" si="3"/>
        <v/>
      </c>
      <c r="AS16" s="97" t="s">
        <v>19</v>
      </c>
      <c r="AT16" s="48" t="str">
        <f t="shared" si="4"/>
        <v/>
      </c>
      <c r="AU16" s="36" t="s">
        <v>20</v>
      </c>
      <c r="AV16" s="10"/>
      <c r="AW16" s="29">
        <v>8</v>
      </c>
      <c r="AX16" s="30">
        <v>4</v>
      </c>
      <c r="AY16" s="30">
        <v>11</v>
      </c>
      <c r="AZ16" s="10"/>
      <c r="BA16" s="10"/>
    </row>
    <row r="17" spans="1:53" s="13" customFormat="1" ht="27.95" customHeight="1" x14ac:dyDescent="0.4">
      <c r="A17" s="59">
        <v>8</v>
      </c>
      <c r="B17" s="94"/>
      <c r="C17" s="31" t="s">
        <v>15</v>
      </c>
      <c r="D17" s="94"/>
      <c r="E17" s="97" t="s">
        <v>16</v>
      </c>
      <c r="F17" s="94"/>
      <c r="G17" s="97" t="s">
        <v>17</v>
      </c>
      <c r="H17" s="96"/>
      <c r="I17" s="97" t="s">
        <v>18</v>
      </c>
      <c r="J17" s="96"/>
      <c r="K17" s="97" t="s">
        <v>17</v>
      </c>
      <c r="L17" s="96"/>
      <c r="M17" s="81" t="str">
        <f t="shared" si="5"/>
        <v/>
      </c>
      <c r="N17" s="71" t="s">
        <v>19</v>
      </c>
      <c r="O17" s="82" t="str">
        <f t="shared" si="6"/>
        <v/>
      </c>
      <c r="P17" s="72" t="s">
        <v>20</v>
      </c>
      <c r="Q17" s="81" t="str">
        <f t="shared" si="7"/>
        <v/>
      </c>
      <c r="R17" s="71" t="s">
        <v>19</v>
      </c>
      <c r="S17" s="82" t="str">
        <f t="shared" si="8"/>
        <v/>
      </c>
      <c r="T17" s="72" t="s">
        <v>20</v>
      </c>
      <c r="U17" s="81" t="str">
        <f t="shared" si="9"/>
        <v/>
      </c>
      <c r="V17" s="71" t="s">
        <v>19</v>
      </c>
      <c r="W17" s="82" t="str">
        <f t="shared" si="10"/>
        <v/>
      </c>
      <c r="X17" s="72" t="s">
        <v>20</v>
      </c>
      <c r="Y17" s="213"/>
      <c r="Z17" s="214"/>
      <c r="AA17" s="36" t="s">
        <v>21</v>
      </c>
      <c r="AB17" s="215"/>
      <c r="AC17" s="213"/>
      <c r="AD17" s="36" t="s">
        <v>21</v>
      </c>
      <c r="AE17" s="99"/>
      <c r="AF17" s="99"/>
      <c r="AG17" s="46" t="str">
        <f t="shared" si="14"/>
        <v/>
      </c>
      <c r="AH17" s="97" t="s">
        <v>17</v>
      </c>
      <c r="AI17" s="48" t="str">
        <f t="shared" si="0"/>
        <v/>
      </c>
      <c r="AJ17" s="97" t="s">
        <v>18</v>
      </c>
      <c r="AK17" s="48" t="str">
        <f t="shared" si="1"/>
        <v/>
      </c>
      <c r="AL17" s="97" t="s">
        <v>17</v>
      </c>
      <c r="AM17" s="48" t="str">
        <f t="shared" si="2"/>
        <v/>
      </c>
      <c r="AN17" s="46" t="str">
        <f t="shared" si="12"/>
        <v/>
      </c>
      <c r="AO17" s="97" t="s">
        <v>19</v>
      </c>
      <c r="AP17" s="48" t="str">
        <f t="shared" si="13"/>
        <v/>
      </c>
      <c r="AQ17" s="33" t="s">
        <v>20</v>
      </c>
      <c r="AR17" s="46" t="str">
        <f t="shared" si="3"/>
        <v/>
      </c>
      <c r="AS17" s="97" t="s">
        <v>19</v>
      </c>
      <c r="AT17" s="48" t="str">
        <f t="shared" si="4"/>
        <v/>
      </c>
      <c r="AU17" s="36" t="s">
        <v>20</v>
      </c>
      <c r="AV17" s="10"/>
      <c r="AW17" s="29">
        <v>9</v>
      </c>
      <c r="AX17" s="30">
        <v>5</v>
      </c>
      <c r="AY17" s="30">
        <v>12</v>
      </c>
      <c r="AZ17" s="10"/>
      <c r="BA17" s="10"/>
    </row>
    <row r="18" spans="1:53" s="13" customFormat="1" ht="27.95" customHeight="1" x14ac:dyDescent="0.4">
      <c r="A18" s="59">
        <v>9</v>
      </c>
      <c r="B18" s="94"/>
      <c r="C18" s="31" t="s">
        <v>15</v>
      </c>
      <c r="D18" s="94"/>
      <c r="E18" s="97" t="s">
        <v>16</v>
      </c>
      <c r="F18" s="94"/>
      <c r="G18" s="97" t="s">
        <v>17</v>
      </c>
      <c r="H18" s="96"/>
      <c r="I18" s="97" t="s">
        <v>18</v>
      </c>
      <c r="J18" s="96"/>
      <c r="K18" s="97" t="s">
        <v>17</v>
      </c>
      <c r="L18" s="96"/>
      <c r="M18" s="81" t="str">
        <f t="shared" si="5"/>
        <v/>
      </c>
      <c r="N18" s="71" t="s">
        <v>19</v>
      </c>
      <c r="O18" s="82" t="str">
        <f t="shared" si="6"/>
        <v/>
      </c>
      <c r="P18" s="72" t="s">
        <v>20</v>
      </c>
      <c r="Q18" s="81" t="str">
        <f t="shared" si="7"/>
        <v/>
      </c>
      <c r="R18" s="71" t="s">
        <v>19</v>
      </c>
      <c r="S18" s="82" t="str">
        <f t="shared" si="8"/>
        <v/>
      </c>
      <c r="T18" s="72" t="s">
        <v>20</v>
      </c>
      <c r="U18" s="81" t="str">
        <f t="shared" si="9"/>
        <v/>
      </c>
      <c r="V18" s="71" t="s">
        <v>19</v>
      </c>
      <c r="W18" s="82" t="str">
        <f t="shared" si="10"/>
        <v/>
      </c>
      <c r="X18" s="72" t="s">
        <v>20</v>
      </c>
      <c r="Y18" s="213"/>
      <c r="Z18" s="214"/>
      <c r="AA18" s="36" t="s">
        <v>21</v>
      </c>
      <c r="AB18" s="215"/>
      <c r="AC18" s="213"/>
      <c r="AD18" s="36" t="s">
        <v>21</v>
      </c>
      <c r="AE18" s="99"/>
      <c r="AF18" s="99"/>
      <c r="AG18" s="46" t="str">
        <f t="shared" si="14"/>
        <v/>
      </c>
      <c r="AH18" s="97" t="s">
        <v>17</v>
      </c>
      <c r="AI18" s="48" t="str">
        <f t="shared" si="0"/>
        <v/>
      </c>
      <c r="AJ18" s="97" t="s">
        <v>18</v>
      </c>
      <c r="AK18" s="48" t="str">
        <f t="shared" si="1"/>
        <v/>
      </c>
      <c r="AL18" s="97" t="s">
        <v>17</v>
      </c>
      <c r="AM18" s="48" t="str">
        <f t="shared" si="2"/>
        <v/>
      </c>
      <c r="AN18" s="46" t="str">
        <f t="shared" si="12"/>
        <v/>
      </c>
      <c r="AO18" s="97" t="s">
        <v>19</v>
      </c>
      <c r="AP18" s="48" t="str">
        <f t="shared" si="13"/>
        <v/>
      </c>
      <c r="AQ18" s="33" t="s">
        <v>20</v>
      </c>
      <c r="AR18" s="46" t="str">
        <f t="shared" si="3"/>
        <v/>
      </c>
      <c r="AS18" s="97" t="s">
        <v>19</v>
      </c>
      <c r="AT18" s="48" t="str">
        <f t="shared" si="4"/>
        <v/>
      </c>
      <c r="AU18" s="36" t="s">
        <v>20</v>
      </c>
      <c r="AV18" s="10"/>
      <c r="AW18" s="29">
        <v>10</v>
      </c>
      <c r="AX18" s="30">
        <v>6</v>
      </c>
      <c r="AY18" s="30">
        <v>1</v>
      </c>
      <c r="AZ18" s="10"/>
      <c r="BA18" s="10"/>
    </row>
    <row r="19" spans="1:53" s="13" customFormat="1" ht="27.95" customHeight="1" x14ac:dyDescent="0.4">
      <c r="A19" s="59">
        <v>10</v>
      </c>
      <c r="B19" s="94"/>
      <c r="C19" s="31" t="s">
        <v>15</v>
      </c>
      <c r="D19" s="94"/>
      <c r="E19" s="97" t="s">
        <v>16</v>
      </c>
      <c r="F19" s="94"/>
      <c r="G19" s="97" t="s">
        <v>17</v>
      </c>
      <c r="H19" s="96"/>
      <c r="I19" s="97" t="s">
        <v>18</v>
      </c>
      <c r="J19" s="96"/>
      <c r="K19" s="97" t="s">
        <v>17</v>
      </c>
      <c r="L19" s="96"/>
      <c r="M19" s="81" t="str">
        <f t="shared" si="5"/>
        <v/>
      </c>
      <c r="N19" s="71" t="s">
        <v>19</v>
      </c>
      <c r="O19" s="82" t="str">
        <f t="shared" si="6"/>
        <v/>
      </c>
      <c r="P19" s="72" t="s">
        <v>20</v>
      </c>
      <c r="Q19" s="81" t="str">
        <f t="shared" si="7"/>
        <v/>
      </c>
      <c r="R19" s="71" t="s">
        <v>19</v>
      </c>
      <c r="S19" s="82" t="str">
        <f t="shared" si="8"/>
        <v/>
      </c>
      <c r="T19" s="72" t="s">
        <v>20</v>
      </c>
      <c r="U19" s="81" t="str">
        <f t="shared" si="9"/>
        <v/>
      </c>
      <c r="V19" s="71" t="s">
        <v>19</v>
      </c>
      <c r="W19" s="82" t="str">
        <f t="shared" si="10"/>
        <v/>
      </c>
      <c r="X19" s="72" t="s">
        <v>20</v>
      </c>
      <c r="Y19" s="213"/>
      <c r="Z19" s="214"/>
      <c r="AA19" s="36" t="s">
        <v>21</v>
      </c>
      <c r="AB19" s="215"/>
      <c r="AC19" s="213"/>
      <c r="AD19" s="36" t="s">
        <v>21</v>
      </c>
      <c r="AE19" s="99"/>
      <c r="AF19" s="99"/>
      <c r="AG19" s="46" t="str">
        <f t="shared" si="14"/>
        <v/>
      </c>
      <c r="AH19" s="97" t="s">
        <v>17</v>
      </c>
      <c r="AI19" s="48" t="str">
        <f t="shared" si="0"/>
        <v/>
      </c>
      <c r="AJ19" s="97" t="s">
        <v>18</v>
      </c>
      <c r="AK19" s="48" t="str">
        <f t="shared" si="1"/>
        <v/>
      </c>
      <c r="AL19" s="97" t="s">
        <v>17</v>
      </c>
      <c r="AM19" s="48" t="str">
        <f t="shared" si="2"/>
        <v/>
      </c>
      <c r="AN19" s="46" t="str">
        <f t="shared" si="12"/>
        <v/>
      </c>
      <c r="AO19" s="97" t="s">
        <v>19</v>
      </c>
      <c r="AP19" s="48" t="str">
        <f t="shared" si="13"/>
        <v/>
      </c>
      <c r="AQ19" s="33" t="s">
        <v>20</v>
      </c>
      <c r="AR19" s="46" t="str">
        <f t="shared" si="3"/>
        <v/>
      </c>
      <c r="AS19" s="97" t="s">
        <v>19</v>
      </c>
      <c r="AT19" s="48" t="str">
        <f t="shared" si="4"/>
        <v/>
      </c>
      <c r="AU19" s="36" t="s">
        <v>20</v>
      </c>
      <c r="AV19" s="10"/>
      <c r="AW19" s="29">
        <v>11</v>
      </c>
      <c r="AX19" s="30">
        <v>7</v>
      </c>
      <c r="AY19" s="30">
        <v>2</v>
      </c>
      <c r="AZ19" s="10"/>
      <c r="BA19" s="10"/>
    </row>
    <row r="20" spans="1:53" s="13" customFormat="1" ht="27.95" customHeight="1" x14ac:dyDescent="0.4">
      <c r="A20" s="59">
        <v>11</v>
      </c>
      <c r="B20" s="94"/>
      <c r="C20" s="31" t="s">
        <v>15</v>
      </c>
      <c r="D20" s="94"/>
      <c r="E20" s="97" t="s">
        <v>16</v>
      </c>
      <c r="F20" s="94"/>
      <c r="G20" s="97" t="s">
        <v>17</v>
      </c>
      <c r="H20" s="96"/>
      <c r="I20" s="97" t="s">
        <v>18</v>
      </c>
      <c r="J20" s="96"/>
      <c r="K20" s="97" t="s">
        <v>17</v>
      </c>
      <c r="L20" s="96"/>
      <c r="M20" s="81" t="str">
        <f t="shared" si="5"/>
        <v/>
      </c>
      <c r="N20" s="71" t="s">
        <v>19</v>
      </c>
      <c r="O20" s="82" t="str">
        <f t="shared" si="6"/>
        <v/>
      </c>
      <c r="P20" s="72" t="s">
        <v>20</v>
      </c>
      <c r="Q20" s="81" t="str">
        <f t="shared" si="7"/>
        <v/>
      </c>
      <c r="R20" s="71" t="s">
        <v>19</v>
      </c>
      <c r="S20" s="82" t="str">
        <f t="shared" si="8"/>
        <v/>
      </c>
      <c r="T20" s="72" t="s">
        <v>20</v>
      </c>
      <c r="U20" s="81" t="str">
        <f t="shared" si="9"/>
        <v/>
      </c>
      <c r="V20" s="71" t="s">
        <v>19</v>
      </c>
      <c r="W20" s="82" t="str">
        <f t="shared" si="10"/>
        <v/>
      </c>
      <c r="X20" s="72" t="s">
        <v>20</v>
      </c>
      <c r="Y20" s="213"/>
      <c r="Z20" s="214"/>
      <c r="AA20" s="36" t="s">
        <v>21</v>
      </c>
      <c r="AB20" s="215"/>
      <c r="AC20" s="213"/>
      <c r="AD20" s="36" t="s">
        <v>21</v>
      </c>
      <c r="AE20" s="99"/>
      <c r="AF20" s="99"/>
      <c r="AG20" s="46" t="str">
        <f t="shared" si="14"/>
        <v/>
      </c>
      <c r="AH20" s="97" t="s">
        <v>17</v>
      </c>
      <c r="AI20" s="48" t="str">
        <f t="shared" si="0"/>
        <v/>
      </c>
      <c r="AJ20" s="97" t="s">
        <v>18</v>
      </c>
      <c r="AK20" s="48" t="str">
        <f t="shared" si="1"/>
        <v/>
      </c>
      <c r="AL20" s="97" t="s">
        <v>17</v>
      </c>
      <c r="AM20" s="48" t="str">
        <f t="shared" si="2"/>
        <v/>
      </c>
      <c r="AN20" s="46" t="str">
        <f t="shared" si="12"/>
        <v/>
      </c>
      <c r="AO20" s="97" t="s">
        <v>19</v>
      </c>
      <c r="AP20" s="48" t="str">
        <f t="shared" si="13"/>
        <v/>
      </c>
      <c r="AQ20" s="33" t="s">
        <v>20</v>
      </c>
      <c r="AR20" s="46" t="str">
        <f t="shared" si="3"/>
        <v/>
      </c>
      <c r="AS20" s="97" t="s">
        <v>19</v>
      </c>
      <c r="AT20" s="48" t="str">
        <f t="shared" si="4"/>
        <v/>
      </c>
      <c r="AU20" s="36" t="s">
        <v>20</v>
      </c>
      <c r="AV20" s="10"/>
      <c r="AW20" s="29">
        <v>12</v>
      </c>
      <c r="AX20" s="30">
        <v>8</v>
      </c>
      <c r="AY20" s="30">
        <v>3</v>
      </c>
      <c r="AZ20" s="10"/>
      <c r="BA20" s="10"/>
    </row>
    <row r="21" spans="1:53" s="13" customFormat="1" ht="27.95" customHeight="1" x14ac:dyDescent="0.4">
      <c r="A21" s="59">
        <v>12</v>
      </c>
      <c r="B21" s="94"/>
      <c r="C21" s="31" t="s">
        <v>15</v>
      </c>
      <c r="D21" s="94"/>
      <c r="E21" s="97" t="s">
        <v>16</v>
      </c>
      <c r="F21" s="94"/>
      <c r="G21" s="97" t="s">
        <v>17</v>
      </c>
      <c r="H21" s="96"/>
      <c r="I21" s="97" t="s">
        <v>18</v>
      </c>
      <c r="J21" s="96"/>
      <c r="K21" s="97" t="s">
        <v>17</v>
      </c>
      <c r="L21" s="96"/>
      <c r="M21" s="81" t="str">
        <f t="shared" si="5"/>
        <v/>
      </c>
      <c r="N21" s="71" t="s">
        <v>19</v>
      </c>
      <c r="O21" s="82" t="str">
        <f t="shared" si="6"/>
        <v/>
      </c>
      <c r="P21" s="72" t="s">
        <v>20</v>
      </c>
      <c r="Q21" s="81" t="str">
        <f t="shared" si="7"/>
        <v/>
      </c>
      <c r="R21" s="71" t="s">
        <v>19</v>
      </c>
      <c r="S21" s="82" t="str">
        <f t="shared" si="8"/>
        <v/>
      </c>
      <c r="T21" s="72" t="s">
        <v>20</v>
      </c>
      <c r="U21" s="81" t="str">
        <f t="shared" si="9"/>
        <v/>
      </c>
      <c r="V21" s="71" t="s">
        <v>19</v>
      </c>
      <c r="W21" s="82" t="str">
        <f t="shared" si="10"/>
        <v/>
      </c>
      <c r="X21" s="72" t="s">
        <v>20</v>
      </c>
      <c r="Y21" s="213"/>
      <c r="Z21" s="214"/>
      <c r="AA21" s="36" t="s">
        <v>21</v>
      </c>
      <c r="AB21" s="215"/>
      <c r="AC21" s="213"/>
      <c r="AD21" s="36" t="s">
        <v>21</v>
      </c>
      <c r="AE21" s="99"/>
      <c r="AF21" s="99"/>
      <c r="AG21" s="46" t="str">
        <f t="shared" si="14"/>
        <v/>
      </c>
      <c r="AH21" s="97" t="s">
        <v>17</v>
      </c>
      <c r="AI21" s="48" t="str">
        <f t="shared" si="0"/>
        <v/>
      </c>
      <c r="AJ21" s="97" t="s">
        <v>18</v>
      </c>
      <c r="AK21" s="48" t="str">
        <f t="shared" si="1"/>
        <v/>
      </c>
      <c r="AL21" s="97" t="s">
        <v>17</v>
      </c>
      <c r="AM21" s="48" t="str">
        <f t="shared" si="2"/>
        <v/>
      </c>
      <c r="AN21" s="46" t="str">
        <f t="shared" si="12"/>
        <v/>
      </c>
      <c r="AO21" s="97" t="s">
        <v>19</v>
      </c>
      <c r="AP21" s="48" t="str">
        <f t="shared" si="13"/>
        <v/>
      </c>
      <c r="AQ21" s="33" t="s">
        <v>20</v>
      </c>
      <c r="AR21" s="46" t="str">
        <f t="shared" si="3"/>
        <v/>
      </c>
      <c r="AS21" s="97" t="s">
        <v>19</v>
      </c>
      <c r="AT21" s="48" t="str">
        <f t="shared" si="4"/>
        <v/>
      </c>
      <c r="AU21" s="36" t="s">
        <v>20</v>
      </c>
      <c r="AV21" s="10"/>
      <c r="AW21" s="29">
        <v>13</v>
      </c>
      <c r="AX21" s="30">
        <v>9</v>
      </c>
      <c r="AY21" s="10"/>
      <c r="AZ21" s="10"/>
      <c r="BA21" s="10"/>
    </row>
    <row r="22" spans="1:53" s="13" customFormat="1" ht="27.95" customHeight="1" x14ac:dyDescent="0.4">
      <c r="A22" s="59">
        <v>13</v>
      </c>
      <c r="B22" s="94"/>
      <c r="C22" s="31" t="s">
        <v>15</v>
      </c>
      <c r="D22" s="94"/>
      <c r="E22" s="97" t="s">
        <v>16</v>
      </c>
      <c r="F22" s="94"/>
      <c r="G22" s="97" t="s">
        <v>17</v>
      </c>
      <c r="H22" s="96"/>
      <c r="I22" s="97" t="s">
        <v>18</v>
      </c>
      <c r="J22" s="96"/>
      <c r="K22" s="97" t="s">
        <v>17</v>
      </c>
      <c r="L22" s="96"/>
      <c r="M22" s="81" t="str">
        <f t="shared" si="5"/>
        <v/>
      </c>
      <c r="N22" s="71" t="s">
        <v>19</v>
      </c>
      <c r="O22" s="82" t="str">
        <f t="shared" si="6"/>
        <v/>
      </c>
      <c r="P22" s="72" t="s">
        <v>20</v>
      </c>
      <c r="Q22" s="81" t="str">
        <f t="shared" si="7"/>
        <v/>
      </c>
      <c r="R22" s="71" t="s">
        <v>19</v>
      </c>
      <c r="S22" s="82" t="str">
        <f t="shared" si="8"/>
        <v/>
      </c>
      <c r="T22" s="72" t="s">
        <v>20</v>
      </c>
      <c r="U22" s="81" t="str">
        <f t="shared" si="9"/>
        <v/>
      </c>
      <c r="V22" s="71" t="s">
        <v>19</v>
      </c>
      <c r="W22" s="82" t="str">
        <f t="shared" si="10"/>
        <v/>
      </c>
      <c r="X22" s="72" t="s">
        <v>20</v>
      </c>
      <c r="Y22" s="213"/>
      <c r="Z22" s="214"/>
      <c r="AA22" s="36" t="s">
        <v>21</v>
      </c>
      <c r="AB22" s="215"/>
      <c r="AC22" s="213"/>
      <c r="AD22" s="36" t="s">
        <v>21</v>
      </c>
      <c r="AE22" s="99"/>
      <c r="AF22" s="99"/>
      <c r="AG22" s="46" t="str">
        <f t="shared" si="14"/>
        <v/>
      </c>
      <c r="AH22" s="97" t="s">
        <v>17</v>
      </c>
      <c r="AI22" s="48" t="str">
        <f t="shared" si="0"/>
        <v/>
      </c>
      <c r="AJ22" s="97" t="s">
        <v>18</v>
      </c>
      <c r="AK22" s="48" t="str">
        <f t="shared" si="1"/>
        <v/>
      </c>
      <c r="AL22" s="97" t="s">
        <v>17</v>
      </c>
      <c r="AM22" s="48" t="str">
        <f t="shared" si="2"/>
        <v/>
      </c>
      <c r="AN22" s="46" t="str">
        <f t="shared" si="12"/>
        <v/>
      </c>
      <c r="AO22" s="97" t="s">
        <v>19</v>
      </c>
      <c r="AP22" s="48" t="str">
        <f t="shared" si="13"/>
        <v/>
      </c>
      <c r="AQ22" s="33" t="s">
        <v>20</v>
      </c>
      <c r="AR22" s="46" t="str">
        <f t="shared" si="3"/>
        <v/>
      </c>
      <c r="AS22" s="97" t="s">
        <v>19</v>
      </c>
      <c r="AT22" s="48" t="str">
        <f t="shared" si="4"/>
        <v/>
      </c>
      <c r="AU22" s="36" t="s">
        <v>20</v>
      </c>
      <c r="AV22" s="10"/>
      <c r="AW22" s="29">
        <v>14</v>
      </c>
      <c r="AX22" s="30">
        <v>10</v>
      </c>
      <c r="AY22" s="30">
        <v>0</v>
      </c>
      <c r="AZ22" s="10"/>
      <c r="BA22" s="10"/>
    </row>
    <row r="23" spans="1:53" s="13" customFormat="1" ht="27.95" customHeight="1" x14ac:dyDescent="0.4">
      <c r="A23" s="59">
        <v>14</v>
      </c>
      <c r="B23" s="94"/>
      <c r="C23" s="31" t="s">
        <v>15</v>
      </c>
      <c r="D23" s="94"/>
      <c r="E23" s="97" t="s">
        <v>16</v>
      </c>
      <c r="F23" s="94"/>
      <c r="G23" s="97" t="s">
        <v>17</v>
      </c>
      <c r="H23" s="96"/>
      <c r="I23" s="97" t="s">
        <v>18</v>
      </c>
      <c r="J23" s="96"/>
      <c r="K23" s="97" t="s">
        <v>17</v>
      </c>
      <c r="L23" s="96"/>
      <c r="M23" s="81" t="str">
        <f t="shared" si="5"/>
        <v/>
      </c>
      <c r="N23" s="71" t="s">
        <v>19</v>
      </c>
      <c r="O23" s="82" t="str">
        <f t="shared" si="6"/>
        <v/>
      </c>
      <c r="P23" s="72" t="s">
        <v>20</v>
      </c>
      <c r="Q23" s="81" t="str">
        <f t="shared" si="7"/>
        <v/>
      </c>
      <c r="R23" s="71" t="s">
        <v>19</v>
      </c>
      <c r="S23" s="82" t="str">
        <f t="shared" si="8"/>
        <v/>
      </c>
      <c r="T23" s="72" t="s">
        <v>20</v>
      </c>
      <c r="U23" s="81" t="str">
        <f t="shared" si="9"/>
        <v/>
      </c>
      <c r="V23" s="71" t="s">
        <v>19</v>
      </c>
      <c r="W23" s="82" t="str">
        <f t="shared" si="10"/>
        <v/>
      </c>
      <c r="X23" s="72" t="s">
        <v>20</v>
      </c>
      <c r="Y23" s="213"/>
      <c r="Z23" s="214"/>
      <c r="AA23" s="36" t="s">
        <v>21</v>
      </c>
      <c r="AB23" s="215"/>
      <c r="AC23" s="213"/>
      <c r="AD23" s="36" t="s">
        <v>21</v>
      </c>
      <c r="AE23" s="99"/>
      <c r="AF23" s="99"/>
      <c r="AG23" s="46" t="str">
        <f t="shared" si="14"/>
        <v/>
      </c>
      <c r="AH23" s="97" t="s">
        <v>17</v>
      </c>
      <c r="AI23" s="48" t="str">
        <f t="shared" si="0"/>
        <v/>
      </c>
      <c r="AJ23" s="97" t="s">
        <v>18</v>
      </c>
      <c r="AK23" s="48" t="str">
        <f t="shared" si="1"/>
        <v/>
      </c>
      <c r="AL23" s="97" t="s">
        <v>17</v>
      </c>
      <c r="AM23" s="48" t="str">
        <f t="shared" si="2"/>
        <v/>
      </c>
      <c r="AN23" s="46" t="str">
        <f t="shared" si="12"/>
        <v/>
      </c>
      <c r="AO23" s="97" t="s">
        <v>19</v>
      </c>
      <c r="AP23" s="48" t="str">
        <f t="shared" si="13"/>
        <v/>
      </c>
      <c r="AQ23" s="33" t="s">
        <v>20</v>
      </c>
      <c r="AR23" s="46" t="str">
        <f t="shared" si="3"/>
        <v/>
      </c>
      <c r="AS23" s="97" t="s">
        <v>19</v>
      </c>
      <c r="AT23" s="48" t="str">
        <f t="shared" si="4"/>
        <v/>
      </c>
      <c r="AU23" s="36" t="s">
        <v>20</v>
      </c>
      <c r="AV23" s="10"/>
      <c r="AW23" s="29">
        <v>15</v>
      </c>
      <c r="AX23" s="30">
        <v>11</v>
      </c>
      <c r="AY23" s="30">
        <v>1</v>
      </c>
      <c r="AZ23" s="10"/>
      <c r="BA23" s="10"/>
    </row>
    <row r="24" spans="1:53" s="13" customFormat="1" ht="27.95" customHeight="1" x14ac:dyDescent="0.4">
      <c r="A24" s="59">
        <v>15</v>
      </c>
      <c r="B24" s="94"/>
      <c r="C24" s="31" t="s">
        <v>15</v>
      </c>
      <c r="D24" s="94"/>
      <c r="E24" s="97" t="s">
        <v>16</v>
      </c>
      <c r="F24" s="94"/>
      <c r="G24" s="97" t="s">
        <v>17</v>
      </c>
      <c r="H24" s="96"/>
      <c r="I24" s="97" t="s">
        <v>18</v>
      </c>
      <c r="J24" s="96"/>
      <c r="K24" s="97" t="s">
        <v>17</v>
      </c>
      <c r="L24" s="96"/>
      <c r="M24" s="81" t="str">
        <f t="shared" si="5"/>
        <v/>
      </c>
      <c r="N24" s="71" t="s">
        <v>19</v>
      </c>
      <c r="O24" s="82" t="str">
        <f t="shared" si="6"/>
        <v/>
      </c>
      <c r="P24" s="72" t="s">
        <v>20</v>
      </c>
      <c r="Q24" s="81" t="str">
        <f t="shared" si="7"/>
        <v/>
      </c>
      <c r="R24" s="71" t="s">
        <v>19</v>
      </c>
      <c r="S24" s="82" t="str">
        <f t="shared" si="8"/>
        <v/>
      </c>
      <c r="T24" s="72" t="s">
        <v>20</v>
      </c>
      <c r="U24" s="81" t="str">
        <f t="shared" si="9"/>
        <v/>
      </c>
      <c r="V24" s="71" t="s">
        <v>19</v>
      </c>
      <c r="W24" s="82" t="str">
        <f t="shared" si="10"/>
        <v/>
      </c>
      <c r="X24" s="72" t="s">
        <v>20</v>
      </c>
      <c r="Y24" s="213"/>
      <c r="Z24" s="214"/>
      <c r="AA24" s="36" t="s">
        <v>21</v>
      </c>
      <c r="AB24" s="215"/>
      <c r="AC24" s="213"/>
      <c r="AD24" s="36" t="s">
        <v>21</v>
      </c>
      <c r="AE24" s="99"/>
      <c r="AF24" s="99"/>
      <c r="AG24" s="46" t="str">
        <f t="shared" si="14"/>
        <v/>
      </c>
      <c r="AH24" s="97" t="s">
        <v>17</v>
      </c>
      <c r="AI24" s="48" t="str">
        <f t="shared" si="0"/>
        <v/>
      </c>
      <c r="AJ24" s="97" t="s">
        <v>18</v>
      </c>
      <c r="AK24" s="48" t="str">
        <f t="shared" si="1"/>
        <v/>
      </c>
      <c r="AL24" s="97" t="s">
        <v>17</v>
      </c>
      <c r="AM24" s="48" t="str">
        <f t="shared" si="2"/>
        <v/>
      </c>
      <c r="AN24" s="46" t="str">
        <f t="shared" si="12"/>
        <v/>
      </c>
      <c r="AO24" s="97" t="s">
        <v>19</v>
      </c>
      <c r="AP24" s="48" t="str">
        <f t="shared" si="13"/>
        <v/>
      </c>
      <c r="AQ24" s="33" t="s">
        <v>20</v>
      </c>
      <c r="AR24" s="46" t="str">
        <f t="shared" si="3"/>
        <v/>
      </c>
      <c r="AS24" s="97" t="s">
        <v>19</v>
      </c>
      <c r="AT24" s="48" t="str">
        <f t="shared" si="4"/>
        <v/>
      </c>
      <c r="AU24" s="36" t="s">
        <v>20</v>
      </c>
      <c r="AV24" s="10"/>
      <c r="AW24" s="29">
        <v>16</v>
      </c>
      <c r="AX24" s="30">
        <v>12</v>
      </c>
      <c r="AY24" s="30">
        <v>2</v>
      </c>
      <c r="AZ24" s="10"/>
      <c r="BA24" s="10"/>
    </row>
    <row r="25" spans="1:53" s="13" customFormat="1" ht="27.95" customHeight="1" x14ac:dyDescent="0.4">
      <c r="A25" s="59">
        <v>16</v>
      </c>
      <c r="B25" s="94"/>
      <c r="C25" s="31" t="s">
        <v>15</v>
      </c>
      <c r="D25" s="94"/>
      <c r="E25" s="97" t="s">
        <v>16</v>
      </c>
      <c r="F25" s="94"/>
      <c r="G25" s="97" t="s">
        <v>17</v>
      </c>
      <c r="H25" s="96"/>
      <c r="I25" s="97" t="s">
        <v>18</v>
      </c>
      <c r="J25" s="96"/>
      <c r="K25" s="97" t="s">
        <v>17</v>
      </c>
      <c r="L25" s="96"/>
      <c r="M25" s="81" t="str">
        <f t="shared" si="5"/>
        <v/>
      </c>
      <c r="N25" s="71" t="s">
        <v>19</v>
      </c>
      <c r="O25" s="82" t="str">
        <f t="shared" si="6"/>
        <v/>
      </c>
      <c r="P25" s="72" t="s">
        <v>20</v>
      </c>
      <c r="Q25" s="81" t="str">
        <f t="shared" si="7"/>
        <v/>
      </c>
      <c r="R25" s="71" t="s">
        <v>19</v>
      </c>
      <c r="S25" s="82" t="str">
        <f t="shared" si="8"/>
        <v/>
      </c>
      <c r="T25" s="72" t="s">
        <v>20</v>
      </c>
      <c r="U25" s="81" t="str">
        <f t="shared" si="9"/>
        <v/>
      </c>
      <c r="V25" s="71" t="s">
        <v>19</v>
      </c>
      <c r="W25" s="82" t="str">
        <f t="shared" si="10"/>
        <v/>
      </c>
      <c r="X25" s="72" t="s">
        <v>20</v>
      </c>
      <c r="Y25" s="213"/>
      <c r="Z25" s="214"/>
      <c r="AA25" s="36" t="s">
        <v>21</v>
      </c>
      <c r="AB25" s="215"/>
      <c r="AC25" s="213"/>
      <c r="AD25" s="36" t="s">
        <v>21</v>
      </c>
      <c r="AE25" s="99"/>
      <c r="AF25" s="99"/>
      <c r="AG25" s="46" t="str">
        <f t="shared" si="14"/>
        <v/>
      </c>
      <c r="AH25" s="97" t="s">
        <v>17</v>
      </c>
      <c r="AI25" s="48" t="str">
        <f t="shared" si="0"/>
        <v/>
      </c>
      <c r="AJ25" s="97" t="s">
        <v>18</v>
      </c>
      <c r="AK25" s="48" t="str">
        <f t="shared" si="1"/>
        <v/>
      </c>
      <c r="AL25" s="97" t="s">
        <v>17</v>
      </c>
      <c r="AM25" s="48" t="str">
        <f t="shared" si="2"/>
        <v/>
      </c>
      <c r="AN25" s="46" t="str">
        <f t="shared" si="12"/>
        <v/>
      </c>
      <c r="AO25" s="97" t="s">
        <v>19</v>
      </c>
      <c r="AP25" s="48" t="str">
        <f t="shared" si="13"/>
        <v/>
      </c>
      <c r="AQ25" s="33" t="s">
        <v>20</v>
      </c>
      <c r="AR25" s="46" t="str">
        <f t="shared" si="3"/>
        <v/>
      </c>
      <c r="AS25" s="97" t="s">
        <v>19</v>
      </c>
      <c r="AT25" s="48" t="str">
        <f t="shared" si="4"/>
        <v/>
      </c>
      <c r="AU25" s="36" t="s">
        <v>20</v>
      </c>
      <c r="AV25" s="10"/>
      <c r="AW25" s="29">
        <v>17</v>
      </c>
      <c r="AX25" s="30">
        <v>13</v>
      </c>
      <c r="AY25" s="30">
        <v>3</v>
      </c>
      <c r="AZ25" s="10"/>
      <c r="BA25" s="10"/>
    </row>
    <row r="26" spans="1:53" s="13" customFormat="1" ht="27.95" customHeight="1" x14ac:dyDescent="0.4">
      <c r="A26" s="59">
        <v>17</v>
      </c>
      <c r="B26" s="94"/>
      <c r="C26" s="31" t="s">
        <v>15</v>
      </c>
      <c r="D26" s="94"/>
      <c r="E26" s="97" t="s">
        <v>16</v>
      </c>
      <c r="F26" s="94"/>
      <c r="G26" s="97" t="s">
        <v>17</v>
      </c>
      <c r="H26" s="96"/>
      <c r="I26" s="97" t="s">
        <v>18</v>
      </c>
      <c r="J26" s="96"/>
      <c r="K26" s="97" t="s">
        <v>17</v>
      </c>
      <c r="L26" s="96"/>
      <c r="M26" s="81" t="str">
        <f t="shared" si="5"/>
        <v/>
      </c>
      <c r="N26" s="71" t="s">
        <v>19</v>
      </c>
      <c r="O26" s="82" t="str">
        <f t="shared" si="6"/>
        <v/>
      </c>
      <c r="P26" s="72" t="s">
        <v>20</v>
      </c>
      <c r="Q26" s="81" t="str">
        <f t="shared" si="7"/>
        <v/>
      </c>
      <c r="R26" s="71" t="s">
        <v>19</v>
      </c>
      <c r="S26" s="82" t="str">
        <f t="shared" si="8"/>
        <v/>
      </c>
      <c r="T26" s="72" t="s">
        <v>20</v>
      </c>
      <c r="U26" s="81" t="str">
        <f t="shared" si="9"/>
        <v/>
      </c>
      <c r="V26" s="71" t="s">
        <v>19</v>
      </c>
      <c r="W26" s="82" t="str">
        <f t="shared" si="10"/>
        <v/>
      </c>
      <c r="X26" s="72" t="s">
        <v>20</v>
      </c>
      <c r="Y26" s="213"/>
      <c r="Z26" s="214"/>
      <c r="AA26" s="36" t="s">
        <v>21</v>
      </c>
      <c r="AB26" s="215"/>
      <c r="AC26" s="213"/>
      <c r="AD26" s="36" t="s">
        <v>21</v>
      </c>
      <c r="AE26" s="99"/>
      <c r="AF26" s="99"/>
      <c r="AG26" s="46" t="str">
        <f t="shared" si="14"/>
        <v/>
      </c>
      <c r="AH26" s="97" t="s">
        <v>17</v>
      </c>
      <c r="AI26" s="48" t="str">
        <f t="shared" si="0"/>
        <v/>
      </c>
      <c r="AJ26" s="97" t="s">
        <v>18</v>
      </c>
      <c r="AK26" s="48" t="str">
        <f t="shared" si="1"/>
        <v/>
      </c>
      <c r="AL26" s="97" t="s">
        <v>17</v>
      </c>
      <c r="AM26" s="48" t="str">
        <f t="shared" si="2"/>
        <v/>
      </c>
      <c r="AN26" s="46" t="str">
        <f t="shared" si="12"/>
        <v/>
      </c>
      <c r="AO26" s="97" t="s">
        <v>19</v>
      </c>
      <c r="AP26" s="48" t="str">
        <f t="shared" si="13"/>
        <v/>
      </c>
      <c r="AQ26" s="33" t="s">
        <v>20</v>
      </c>
      <c r="AR26" s="46" t="str">
        <f t="shared" si="3"/>
        <v/>
      </c>
      <c r="AS26" s="97" t="s">
        <v>19</v>
      </c>
      <c r="AT26" s="48" t="str">
        <f t="shared" si="4"/>
        <v/>
      </c>
      <c r="AU26" s="36" t="s">
        <v>20</v>
      </c>
      <c r="AV26" s="10"/>
      <c r="AW26" s="29">
        <v>18</v>
      </c>
      <c r="AX26" s="30">
        <v>14</v>
      </c>
      <c r="AY26" s="30">
        <v>4</v>
      </c>
      <c r="AZ26" s="10"/>
      <c r="BA26" s="10"/>
    </row>
    <row r="27" spans="1:53" s="13" customFormat="1" ht="27.95" customHeight="1" x14ac:dyDescent="0.4">
      <c r="A27" s="59">
        <v>18</v>
      </c>
      <c r="B27" s="94"/>
      <c r="C27" s="31" t="s">
        <v>15</v>
      </c>
      <c r="D27" s="94"/>
      <c r="E27" s="97" t="s">
        <v>16</v>
      </c>
      <c r="F27" s="94"/>
      <c r="G27" s="97" t="s">
        <v>17</v>
      </c>
      <c r="H27" s="96"/>
      <c r="I27" s="97" t="s">
        <v>18</v>
      </c>
      <c r="J27" s="96"/>
      <c r="K27" s="97" t="s">
        <v>17</v>
      </c>
      <c r="L27" s="96"/>
      <c r="M27" s="81" t="str">
        <f t="shared" si="5"/>
        <v/>
      </c>
      <c r="N27" s="71" t="s">
        <v>19</v>
      </c>
      <c r="O27" s="82" t="str">
        <f t="shared" si="6"/>
        <v/>
      </c>
      <c r="P27" s="72" t="s">
        <v>20</v>
      </c>
      <c r="Q27" s="81" t="str">
        <f t="shared" si="7"/>
        <v/>
      </c>
      <c r="R27" s="71" t="s">
        <v>19</v>
      </c>
      <c r="S27" s="82" t="str">
        <f t="shared" si="8"/>
        <v/>
      </c>
      <c r="T27" s="72" t="s">
        <v>20</v>
      </c>
      <c r="U27" s="81" t="str">
        <f t="shared" si="9"/>
        <v/>
      </c>
      <c r="V27" s="71" t="s">
        <v>19</v>
      </c>
      <c r="W27" s="82" t="str">
        <f t="shared" si="10"/>
        <v/>
      </c>
      <c r="X27" s="72" t="s">
        <v>20</v>
      </c>
      <c r="Y27" s="213"/>
      <c r="Z27" s="214"/>
      <c r="AA27" s="36" t="s">
        <v>21</v>
      </c>
      <c r="AB27" s="215"/>
      <c r="AC27" s="213"/>
      <c r="AD27" s="36" t="s">
        <v>21</v>
      </c>
      <c r="AE27" s="99"/>
      <c r="AF27" s="99"/>
      <c r="AG27" s="46" t="str">
        <f t="shared" si="14"/>
        <v/>
      </c>
      <c r="AH27" s="97" t="s">
        <v>17</v>
      </c>
      <c r="AI27" s="48" t="str">
        <f t="shared" si="0"/>
        <v/>
      </c>
      <c r="AJ27" s="97" t="s">
        <v>18</v>
      </c>
      <c r="AK27" s="48" t="str">
        <f t="shared" si="1"/>
        <v/>
      </c>
      <c r="AL27" s="97" t="s">
        <v>17</v>
      </c>
      <c r="AM27" s="48" t="str">
        <f t="shared" si="2"/>
        <v/>
      </c>
      <c r="AN27" s="46" t="str">
        <f t="shared" si="12"/>
        <v/>
      </c>
      <c r="AO27" s="97" t="s">
        <v>19</v>
      </c>
      <c r="AP27" s="48" t="str">
        <f t="shared" si="13"/>
        <v/>
      </c>
      <c r="AQ27" s="33" t="s">
        <v>20</v>
      </c>
      <c r="AR27" s="46" t="str">
        <f t="shared" si="3"/>
        <v/>
      </c>
      <c r="AS27" s="97" t="s">
        <v>19</v>
      </c>
      <c r="AT27" s="48" t="str">
        <f t="shared" si="4"/>
        <v/>
      </c>
      <c r="AU27" s="36" t="s">
        <v>20</v>
      </c>
      <c r="AV27" s="10"/>
      <c r="AW27" s="29">
        <v>19</v>
      </c>
      <c r="AX27" s="30">
        <v>16</v>
      </c>
      <c r="AY27" s="30">
        <v>5</v>
      </c>
      <c r="AZ27" s="10"/>
      <c r="BA27" s="10"/>
    </row>
    <row r="28" spans="1:53" s="13" customFormat="1" ht="27.95" customHeight="1" x14ac:dyDescent="0.4">
      <c r="A28" s="59">
        <v>19</v>
      </c>
      <c r="B28" s="94"/>
      <c r="C28" s="31" t="s">
        <v>15</v>
      </c>
      <c r="D28" s="94"/>
      <c r="E28" s="97" t="s">
        <v>16</v>
      </c>
      <c r="F28" s="94"/>
      <c r="G28" s="97" t="s">
        <v>17</v>
      </c>
      <c r="H28" s="96"/>
      <c r="I28" s="97" t="s">
        <v>18</v>
      </c>
      <c r="J28" s="96"/>
      <c r="K28" s="97" t="s">
        <v>17</v>
      </c>
      <c r="L28" s="96"/>
      <c r="M28" s="81" t="str">
        <f t="shared" si="5"/>
        <v/>
      </c>
      <c r="N28" s="71" t="s">
        <v>19</v>
      </c>
      <c r="O28" s="82" t="str">
        <f t="shared" si="6"/>
        <v/>
      </c>
      <c r="P28" s="72" t="s">
        <v>20</v>
      </c>
      <c r="Q28" s="81" t="str">
        <f t="shared" si="7"/>
        <v/>
      </c>
      <c r="R28" s="71" t="s">
        <v>19</v>
      </c>
      <c r="S28" s="82" t="str">
        <f t="shared" si="8"/>
        <v/>
      </c>
      <c r="T28" s="72" t="s">
        <v>20</v>
      </c>
      <c r="U28" s="81" t="str">
        <f>AR28</f>
        <v/>
      </c>
      <c r="V28" s="71" t="s">
        <v>19</v>
      </c>
      <c r="W28" s="82" t="str">
        <f t="shared" si="10"/>
        <v/>
      </c>
      <c r="X28" s="72" t="s">
        <v>20</v>
      </c>
      <c r="Y28" s="213"/>
      <c r="Z28" s="214"/>
      <c r="AA28" s="36" t="s">
        <v>21</v>
      </c>
      <c r="AB28" s="215"/>
      <c r="AC28" s="213"/>
      <c r="AD28" s="36" t="s">
        <v>21</v>
      </c>
      <c r="AE28" s="99"/>
      <c r="AF28" s="99"/>
      <c r="AG28" s="46" t="str">
        <f t="shared" si="14"/>
        <v/>
      </c>
      <c r="AH28" s="97" t="s">
        <v>17</v>
      </c>
      <c r="AI28" s="48" t="str">
        <f t="shared" si="0"/>
        <v/>
      </c>
      <c r="AJ28" s="97" t="s">
        <v>18</v>
      </c>
      <c r="AK28" s="48" t="str">
        <f t="shared" si="1"/>
        <v/>
      </c>
      <c r="AL28" s="97" t="s">
        <v>17</v>
      </c>
      <c r="AM28" s="48" t="str">
        <f t="shared" si="2"/>
        <v/>
      </c>
      <c r="AN28" s="46" t="str">
        <f t="shared" si="12"/>
        <v/>
      </c>
      <c r="AO28" s="97" t="s">
        <v>19</v>
      </c>
      <c r="AP28" s="48" t="str">
        <f t="shared" si="13"/>
        <v/>
      </c>
      <c r="AQ28" s="33" t="s">
        <v>20</v>
      </c>
      <c r="AR28" s="46" t="str">
        <f t="shared" si="3"/>
        <v/>
      </c>
      <c r="AS28" s="97" t="s">
        <v>19</v>
      </c>
      <c r="AT28" s="48" t="str">
        <f t="shared" si="4"/>
        <v/>
      </c>
      <c r="AU28" s="36" t="s">
        <v>20</v>
      </c>
      <c r="AV28" s="10"/>
      <c r="AW28" s="29">
        <v>20</v>
      </c>
      <c r="AX28" s="30">
        <v>17</v>
      </c>
      <c r="AY28" s="30">
        <v>6</v>
      </c>
      <c r="AZ28" s="10"/>
      <c r="BA28" s="10"/>
    </row>
    <row r="29" spans="1:53" s="13" customFormat="1" ht="27.95" customHeight="1" x14ac:dyDescent="0.4">
      <c r="A29" s="59">
        <v>20</v>
      </c>
      <c r="B29" s="94"/>
      <c r="C29" s="31" t="s">
        <v>15</v>
      </c>
      <c r="D29" s="94"/>
      <c r="E29" s="97" t="s">
        <v>16</v>
      </c>
      <c r="F29" s="94"/>
      <c r="G29" s="97" t="s">
        <v>17</v>
      </c>
      <c r="H29" s="96"/>
      <c r="I29" s="97" t="s">
        <v>18</v>
      </c>
      <c r="J29" s="96"/>
      <c r="K29" s="97" t="s">
        <v>17</v>
      </c>
      <c r="L29" s="96"/>
      <c r="M29" s="81" t="str">
        <f t="shared" si="5"/>
        <v/>
      </c>
      <c r="N29" s="71" t="s">
        <v>19</v>
      </c>
      <c r="O29" s="82" t="str">
        <f t="shared" si="6"/>
        <v/>
      </c>
      <c r="P29" s="72" t="s">
        <v>20</v>
      </c>
      <c r="Q29" s="81" t="str">
        <f t="shared" si="7"/>
        <v/>
      </c>
      <c r="R29" s="71" t="s">
        <v>19</v>
      </c>
      <c r="S29" s="82" t="str">
        <f t="shared" si="8"/>
        <v/>
      </c>
      <c r="T29" s="72" t="s">
        <v>20</v>
      </c>
      <c r="U29" s="81" t="str">
        <f t="shared" si="9"/>
        <v/>
      </c>
      <c r="V29" s="71" t="s">
        <v>19</v>
      </c>
      <c r="W29" s="82" t="str">
        <f t="shared" si="10"/>
        <v/>
      </c>
      <c r="X29" s="72" t="s">
        <v>20</v>
      </c>
      <c r="Y29" s="213"/>
      <c r="Z29" s="214"/>
      <c r="AA29" s="36" t="s">
        <v>21</v>
      </c>
      <c r="AB29" s="215"/>
      <c r="AC29" s="213"/>
      <c r="AD29" s="36" t="s">
        <v>21</v>
      </c>
      <c r="AE29" s="99"/>
      <c r="AF29" s="99"/>
      <c r="AG29" s="46" t="str">
        <f t="shared" si="14"/>
        <v/>
      </c>
      <c r="AH29" s="97" t="s">
        <v>17</v>
      </c>
      <c r="AI29" s="48" t="str">
        <f t="shared" si="0"/>
        <v/>
      </c>
      <c r="AJ29" s="97" t="s">
        <v>18</v>
      </c>
      <c r="AK29" s="48" t="str">
        <f t="shared" si="1"/>
        <v/>
      </c>
      <c r="AL29" s="97" t="s">
        <v>17</v>
      </c>
      <c r="AM29" s="48" t="str">
        <f t="shared" si="2"/>
        <v/>
      </c>
      <c r="AN29" s="46" t="str">
        <f t="shared" si="12"/>
        <v/>
      </c>
      <c r="AO29" s="97" t="s">
        <v>19</v>
      </c>
      <c r="AP29" s="48" t="str">
        <f t="shared" si="13"/>
        <v/>
      </c>
      <c r="AQ29" s="33" t="s">
        <v>20</v>
      </c>
      <c r="AR29" s="46" t="str">
        <f t="shared" si="3"/>
        <v/>
      </c>
      <c r="AS29" s="97" t="s">
        <v>19</v>
      </c>
      <c r="AT29" s="48" t="str">
        <f t="shared" si="4"/>
        <v/>
      </c>
      <c r="AU29" s="36" t="s">
        <v>20</v>
      </c>
      <c r="AV29" s="10"/>
      <c r="AW29" s="29">
        <v>21</v>
      </c>
      <c r="AX29" s="30">
        <v>18</v>
      </c>
      <c r="AY29" s="30">
        <v>7</v>
      </c>
      <c r="AZ29" s="10"/>
      <c r="BA29" s="10"/>
    </row>
    <row r="30" spans="1:53" s="13" customFormat="1" ht="27.95" customHeight="1" x14ac:dyDescent="0.4">
      <c r="A30" s="59">
        <v>21</v>
      </c>
      <c r="B30" s="94"/>
      <c r="C30" s="31" t="s">
        <v>15</v>
      </c>
      <c r="D30" s="94"/>
      <c r="E30" s="97" t="s">
        <v>16</v>
      </c>
      <c r="F30" s="94"/>
      <c r="G30" s="97" t="s">
        <v>17</v>
      </c>
      <c r="H30" s="96"/>
      <c r="I30" s="97" t="s">
        <v>18</v>
      </c>
      <c r="J30" s="96"/>
      <c r="K30" s="97" t="s">
        <v>17</v>
      </c>
      <c r="L30" s="96"/>
      <c r="M30" s="81" t="str">
        <f t="shared" si="5"/>
        <v/>
      </c>
      <c r="N30" s="71" t="s">
        <v>19</v>
      </c>
      <c r="O30" s="82" t="str">
        <f t="shared" si="6"/>
        <v/>
      </c>
      <c r="P30" s="72" t="s">
        <v>20</v>
      </c>
      <c r="Q30" s="81" t="str">
        <f t="shared" si="7"/>
        <v/>
      </c>
      <c r="R30" s="71" t="s">
        <v>19</v>
      </c>
      <c r="S30" s="82" t="str">
        <f t="shared" si="8"/>
        <v/>
      </c>
      <c r="T30" s="72" t="s">
        <v>20</v>
      </c>
      <c r="U30" s="81" t="str">
        <f t="shared" si="9"/>
        <v/>
      </c>
      <c r="V30" s="71" t="s">
        <v>19</v>
      </c>
      <c r="W30" s="82" t="str">
        <f t="shared" si="10"/>
        <v/>
      </c>
      <c r="X30" s="72" t="s">
        <v>20</v>
      </c>
      <c r="Y30" s="213"/>
      <c r="Z30" s="214"/>
      <c r="AA30" s="36" t="s">
        <v>21</v>
      </c>
      <c r="AB30" s="215"/>
      <c r="AC30" s="213"/>
      <c r="AD30" s="36" t="s">
        <v>21</v>
      </c>
      <c r="AE30" s="99"/>
      <c r="AF30" s="99"/>
      <c r="AG30" s="46" t="str">
        <f t="shared" si="14"/>
        <v/>
      </c>
      <c r="AH30" s="97" t="s">
        <v>17</v>
      </c>
      <c r="AI30" s="48" t="str">
        <f t="shared" si="0"/>
        <v/>
      </c>
      <c r="AJ30" s="97" t="s">
        <v>18</v>
      </c>
      <c r="AK30" s="48" t="str">
        <f t="shared" si="1"/>
        <v/>
      </c>
      <c r="AL30" s="97" t="s">
        <v>17</v>
      </c>
      <c r="AM30" s="48" t="str">
        <f t="shared" si="2"/>
        <v/>
      </c>
      <c r="AN30" s="46" t="str">
        <f t="shared" si="12"/>
        <v/>
      </c>
      <c r="AO30" s="97" t="s">
        <v>19</v>
      </c>
      <c r="AP30" s="48" t="str">
        <f t="shared" si="13"/>
        <v/>
      </c>
      <c r="AQ30" s="33" t="s">
        <v>20</v>
      </c>
      <c r="AR30" s="46" t="str">
        <f t="shared" si="3"/>
        <v/>
      </c>
      <c r="AS30" s="97" t="s">
        <v>19</v>
      </c>
      <c r="AT30" s="48" t="str">
        <f t="shared" si="4"/>
        <v/>
      </c>
      <c r="AU30" s="36" t="s">
        <v>20</v>
      </c>
      <c r="AV30" s="10"/>
      <c r="AW30" s="29">
        <v>22</v>
      </c>
      <c r="AX30" s="30">
        <v>19</v>
      </c>
      <c r="AY30" s="30">
        <v>8</v>
      </c>
      <c r="AZ30" s="10"/>
      <c r="BA30" s="10"/>
    </row>
    <row r="31" spans="1:53" s="13" customFormat="1" ht="27.95" customHeight="1" x14ac:dyDescent="0.4">
      <c r="A31" s="59">
        <v>22</v>
      </c>
      <c r="B31" s="94"/>
      <c r="C31" s="31" t="s">
        <v>15</v>
      </c>
      <c r="D31" s="94"/>
      <c r="E31" s="97" t="s">
        <v>16</v>
      </c>
      <c r="F31" s="94"/>
      <c r="G31" s="97" t="s">
        <v>17</v>
      </c>
      <c r="H31" s="96"/>
      <c r="I31" s="97" t="s">
        <v>18</v>
      </c>
      <c r="J31" s="96"/>
      <c r="K31" s="97" t="s">
        <v>17</v>
      </c>
      <c r="L31" s="96"/>
      <c r="M31" s="81" t="str">
        <f t="shared" si="5"/>
        <v/>
      </c>
      <c r="N31" s="71" t="s">
        <v>19</v>
      </c>
      <c r="O31" s="82" t="str">
        <f t="shared" si="6"/>
        <v/>
      </c>
      <c r="P31" s="72" t="s">
        <v>20</v>
      </c>
      <c r="Q31" s="81" t="str">
        <f t="shared" si="7"/>
        <v/>
      </c>
      <c r="R31" s="71" t="s">
        <v>19</v>
      </c>
      <c r="S31" s="82" t="str">
        <f t="shared" si="8"/>
        <v/>
      </c>
      <c r="T31" s="72" t="s">
        <v>20</v>
      </c>
      <c r="U31" s="81" t="str">
        <f t="shared" si="9"/>
        <v/>
      </c>
      <c r="V31" s="71" t="s">
        <v>19</v>
      </c>
      <c r="W31" s="82" t="str">
        <f t="shared" si="10"/>
        <v/>
      </c>
      <c r="X31" s="72" t="s">
        <v>20</v>
      </c>
      <c r="Y31" s="213"/>
      <c r="Z31" s="214"/>
      <c r="AA31" s="36" t="s">
        <v>21</v>
      </c>
      <c r="AB31" s="215"/>
      <c r="AC31" s="213"/>
      <c r="AD31" s="36" t="s">
        <v>21</v>
      </c>
      <c r="AE31" s="99"/>
      <c r="AF31" s="99"/>
      <c r="AG31" s="46" t="str">
        <f t="shared" si="14"/>
        <v/>
      </c>
      <c r="AH31" s="97" t="s">
        <v>17</v>
      </c>
      <c r="AI31" s="48" t="str">
        <f t="shared" si="0"/>
        <v/>
      </c>
      <c r="AJ31" s="97" t="s">
        <v>18</v>
      </c>
      <c r="AK31" s="48" t="str">
        <f t="shared" si="1"/>
        <v/>
      </c>
      <c r="AL31" s="97" t="s">
        <v>17</v>
      </c>
      <c r="AM31" s="48" t="str">
        <f t="shared" si="2"/>
        <v/>
      </c>
      <c r="AN31" s="46" t="str">
        <f t="shared" si="12"/>
        <v/>
      </c>
      <c r="AO31" s="97" t="s">
        <v>19</v>
      </c>
      <c r="AP31" s="48" t="str">
        <f t="shared" si="13"/>
        <v/>
      </c>
      <c r="AQ31" s="33" t="s">
        <v>20</v>
      </c>
      <c r="AR31" s="46" t="str">
        <f t="shared" si="3"/>
        <v/>
      </c>
      <c r="AS31" s="97" t="s">
        <v>19</v>
      </c>
      <c r="AT31" s="48" t="str">
        <f t="shared" si="4"/>
        <v/>
      </c>
      <c r="AU31" s="36" t="s">
        <v>20</v>
      </c>
      <c r="AV31" s="10"/>
      <c r="AW31" s="29">
        <v>23</v>
      </c>
      <c r="AX31" s="30">
        <v>20</v>
      </c>
      <c r="AY31" s="30">
        <v>9</v>
      </c>
      <c r="AZ31" s="10"/>
      <c r="BA31" s="10"/>
    </row>
    <row r="32" spans="1:53" s="13" customFormat="1" ht="27.95" customHeight="1" x14ac:dyDescent="0.4">
      <c r="A32" s="59">
        <v>23</v>
      </c>
      <c r="B32" s="94"/>
      <c r="C32" s="31" t="s">
        <v>15</v>
      </c>
      <c r="D32" s="94"/>
      <c r="E32" s="97" t="s">
        <v>16</v>
      </c>
      <c r="F32" s="94"/>
      <c r="G32" s="97" t="s">
        <v>17</v>
      </c>
      <c r="H32" s="96"/>
      <c r="I32" s="97" t="s">
        <v>18</v>
      </c>
      <c r="J32" s="96"/>
      <c r="K32" s="97" t="s">
        <v>17</v>
      </c>
      <c r="L32" s="96"/>
      <c r="M32" s="81" t="str">
        <f t="shared" si="5"/>
        <v/>
      </c>
      <c r="N32" s="71" t="s">
        <v>19</v>
      </c>
      <c r="O32" s="82" t="str">
        <f t="shared" si="6"/>
        <v/>
      </c>
      <c r="P32" s="72" t="s">
        <v>20</v>
      </c>
      <c r="Q32" s="81" t="str">
        <f t="shared" si="7"/>
        <v/>
      </c>
      <c r="R32" s="71" t="s">
        <v>19</v>
      </c>
      <c r="S32" s="82" t="str">
        <f t="shared" si="8"/>
        <v/>
      </c>
      <c r="T32" s="72" t="s">
        <v>20</v>
      </c>
      <c r="U32" s="81" t="str">
        <f t="shared" si="9"/>
        <v/>
      </c>
      <c r="V32" s="71" t="s">
        <v>19</v>
      </c>
      <c r="W32" s="82" t="str">
        <f t="shared" si="10"/>
        <v/>
      </c>
      <c r="X32" s="72" t="s">
        <v>20</v>
      </c>
      <c r="Y32" s="213"/>
      <c r="Z32" s="214"/>
      <c r="AA32" s="36" t="s">
        <v>21</v>
      </c>
      <c r="AB32" s="215"/>
      <c r="AC32" s="213"/>
      <c r="AD32" s="36" t="s">
        <v>21</v>
      </c>
      <c r="AE32" s="99"/>
      <c r="AF32" s="99"/>
      <c r="AG32" s="46" t="str">
        <f t="shared" si="14"/>
        <v/>
      </c>
      <c r="AH32" s="97" t="s">
        <v>17</v>
      </c>
      <c r="AI32" s="48" t="str">
        <f t="shared" si="0"/>
        <v/>
      </c>
      <c r="AJ32" s="97" t="s">
        <v>18</v>
      </c>
      <c r="AK32" s="48" t="str">
        <f t="shared" si="1"/>
        <v/>
      </c>
      <c r="AL32" s="97" t="s">
        <v>17</v>
      </c>
      <c r="AM32" s="48" t="str">
        <f t="shared" si="2"/>
        <v/>
      </c>
      <c r="AN32" s="46" t="str">
        <f t="shared" si="12"/>
        <v/>
      </c>
      <c r="AO32" s="97" t="s">
        <v>19</v>
      </c>
      <c r="AP32" s="48" t="str">
        <f t="shared" si="13"/>
        <v/>
      </c>
      <c r="AQ32" s="33" t="s">
        <v>20</v>
      </c>
      <c r="AR32" s="46" t="str">
        <f t="shared" si="3"/>
        <v/>
      </c>
      <c r="AS32" s="97" t="s">
        <v>19</v>
      </c>
      <c r="AT32" s="48" t="str">
        <f t="shared" si="4"/>
        <v/>
      </c>
      <c r="AU32" s="36" t="s">
        <v>20</v>
      </c>
      <c r="AV32" s="10"/>
      <c r="AW32" s="29">
        <v>24</v>
      </c>
      <c r="AX32" s="30">
        <v>21</v>
      </c>
      <c r="AY32" s="30">
        <v>10</v>
      </c>
      <c r="AZ32" s="10"/>
      <c r="BA32" s="10"/>
    </row>
    <row r="33" spans="1:56" s="13" customFormat="1" ht="27.95" customHeight="1" x14ac:dyDescent="0.4">
      <c r="A33" s="59">
        <v>24</v>
      </c>
      <c r="B33" s="94"/>
      <c r="C33" s="31" t="s">
        <v>15</v>
      </c>
      <c r="D33" s="94"/>
      <c r="E33" s="97" t="s">
        <v>16</v>
      </c>
      <c r="F33" s="94"/>
      <c r="G33" s="97" t="s">
        <v>17</v>
      </c>
      <c r="H33" s="96"/>
      <c r="I33" s="97" t="s">
        <v>18</v>
      </c>
      <c r="J33" s="96"/>
      <c r="K33" s="97" t="s">
        <v>17</v>
      </c>
      <c r="L33" s="96"/>
      <c r="M33" s="81" t="str">
        <f t="shared" si="5"/>
        <v/>
      </c>
      <c r="N33" s="71" t="s">
        <v>19</v>
      </c>
      <c r="O33" s="82" t="str">
        <f t="shared" si="6"/>
        <v/>
      </c>
      <c r="P33" s="72" t="s">
        <v>20</v>
      </c>
      <c r="Q33" s="81" t="str">
        <f t="shared" si="7"/>
        <v/>
      </c>
      <c r="R33" s="71" t="s">
        <v>19</v>
      </c>
      <c r="S33" s="82" t="str">
        <f t="shared" si="8"/>
        <v/>
      </c>
      <c r="T33" s="72" t="s">
        <v>20</v>
      </c>
      <c r="U33" s="81" t="str">
        <f t="shared" si="9"/>
        <v/>
      </c>
      <c r="V33" s="71" t="s">
        <v>19</v>
      </c>
      <c r="W33" s="82" t="str">
        <f t="shared" si="10"/>
        <v/>
      </c>
      <c r="X33" s="72" t="s">
        <v>20</v>
      </c>
      <c r="Y33" s="213"/>
      <c r="Z33" s="214"/>
      <c r="AA33" s="36" t="s">
        <v>21</v>
      </c>
      <c r="AB33" s="215"/>
      <c r="AC33" s="213"/>
      <c r="AD33" s="36" t="s">
        <v>21</v>
      </c>
      <c r="AE33" s="99"/>
      <c r="AF33" s="99"/>
      <c r="AG33" s="46" t="str">
        <f t="shared" si="14"/>
        <v/>
      </c>
      <c r="AH33" s="97" t="s">
        <v>17</v>
      </c>
      <c r="AI33" s="48" t="str">
        <f t="shared" si="0"/>
        <v/>
      </c>
      <c r="AJ33" s="97" t="s">
        <v>18</v>
      </c>
      <c r="AK33" s="48" t="str">
        <f t="shared" si="1"/>
        <v/>
      </c>
      <c r="AL33" s="97" t="s">
        <v>17</v>
      </c>
      <c r="AM33" s="48" t="str">
        <f t="shared" si="2"/>
        <v/>
      </c>
      <c r="AN33" s="46" t="str">
        <f t="shared" si="12"/>
        <v/>
      </c>
      <c r="AO33" s="97" t="s">
        <v>19</v>
      </c>
      <c r="AP33" s="48" t="str">
        <f t="shared" si="13"/>
        <v/>
      </c>
      <c r="AQ33" s="33" t="s">
        <v>20</v>
      </c>
      <c r="AR33" s="46" t="str">
        <f t="shared" si="3"/>
        <v/>
      </c>
      <c r="AS33" s="97" t="s">
        <v>19</v>
      </c>
      <c r="AT33" s="48" t="str">
        <f t="shared" si="4"/>
        <v/>
      </c>
      <c r="AU33" s="36" t="s">
        <v>20</v>
      </c>
      <c r="AV33" s="10"/>
      <c r="AW33" s="29">
        <v>25</v>
      </c>
      <c r="AX33" s="30">
        <v>22</v>
      </c>
      <c r="AY33" s="30">
        <v>11</v>
      </c>
      <c r="AZ33" s="10"/>
      <c r="BA33" s="10"/>
    </row>
    <row r="34" spans="1:56" s="13" customFormat="1" ht="27.95" customHeight="1" x14ac:dyDescent="0.4">
      <c r="A34" s="59">
        <v>25</v>
      </c>
      <c r="B34" s="94"/>
      <c r="C34" s="31" t="s">
        <v>15</v>
      </c>
      <c r="D34" s="94"/>
      <c r="E34" s="97" t="s">
        <v>16</v>
      </c>
      <c r="F34" s="94"/>
      <c r="G34" s="97" t="s">
        <v>17</v>
      </c>
      <c r="H34" s="96"/>
      <c r="I34" s="97" t="s">
        <v>18</v>
      </c>
      <c r="J34" s="96"/>
      <c r="K34" s="97" t="s">
        <v>17</v>
      </c>
      <c r="L34" s="96"/>
      <c r="M34" s="81" t="str">
        <f t="shared" si="5"/>
        <v/>
      </c>
      <c r="N34" s="71" t="s">
        <v>19</v>
      </c>
      <c r="O34" s="82" t="str">
        <f t="shared" si="6"/>
        <v/>
      </c>
      <c r="P34" s="72" t="s">
        <v>20</v>
      </c>
      <c r="Q34" s="81" t="str">
        <f t="shared" si="7"/>
        <v/>
      </c>
      <c r="R34" s="71" t="s">
        <v>19</v>
      </c>
      <c r="S34" s="82" t="str">
        <f t="shared" si="8"/>
        <v/>
      </c>
      <c r="T34" s="72" t="s">
        <v>20</v>
      </c>
      <c r="U34" s="81" t="str">
        <f t="shared" si="9"/>
        <v/>
      </c>
      <c r="V34" s="71" t="s">
        <v>19</v>
      </c>
      <c r="W34" s="82" t="str">
        <f t="shared" si="10"/>
        <v/>
      </c>
      <c r="X34" s="72" t="s">
        <v>20</v>
      </c>
      <c r="Y34" s="213"/>
      <c r="Z34" s="214"/>
      <c r="AA34" s="36" t="s">
        <v>21</v>
      </c>
      <c r="AB34" s="215"/>
      <c r="AC34" s="213"/>
      <c r="AD34" s="36" t="s">
        <v>21</v>
      </c>
      <c r="AE34" s="99"/>
      <c r="AF34" s="99"/>
      <c r="AG34" s="46" t="str">
        <f t="shared" si="14"/>
        <v/>
      </c>
      <c r="AH34" s="97" t="s">
        <v>17</v>
      </c>
      <c r="AI34" s="48" t="str">
        <f t="shared" si="0"/>
        <v/>
      </c>
      <c r="AJ34" s="97" t="s">
        <v>18</v>
      </c>
      <c r="AK34" s="48" t="str">
        <f t="shared" si="1"/>
        <v/>
      </c>
      <c r="AL34" s="97" t="s">
        <v>17</v>
      </c>
      <c r="AM34" s="48" t="str">
        <f t="shared" si="2"/>
        <v/>
      </c>
      <c r="AN34" s="46" t="str">
        <f t="shared" si="12"/>
        <v/>
      </c>
      <c r="AO34" s="97" t="s">
        <v>19</v>
      </c>
      <c r="AP34" s="48" t="str">
        <f t="shared" si="13"/>
        <v/>
      </c>
      <c r="AQ34" s="33" t="s">
        <v>20</v>
      </c>
      <c r="AR34" s="46" t="str">
        <f t="shared" si="3"/>
        <v/>
      </c>
      <c r="AS34" s="97" t="s">
        <v>19</v>
      </c>
      <c r="AT34" s="48" t="str">
        <f t="shared" si="4"/>
        <v/>
      </c>
      <c r="AU34" s="36" t="s">
        <v>20</v>
      </c>
      <c r="AV34" s="10"/>
      <c r="AW34" s="29">
        <v>26</v>
      </c>
      <c r="AX34" s="30">
        <v>23</v>
      </c>
      <c r="AY34" s="30">
        <v>12</v>
      </c>
      <c r="AZ34" s="10"/>
      <c r="BA34" s="10"/>
    </row>
    <row r="35" spans="1:56" s="13" customFormat="1" ht="27" customHeight="1" x14ac:dyDescent="0.4">
      <c r="A35" s="86"/>
      <c r="B35" s="87"/>
      <c r="C35" s="88"/>
      <c r="D35" s="87"/>
      <c r="E35" s="88"/>
      <c r="F35" s="87"/>
      <c r="G35" s="88"/>
      <c r="H35" s="87"/>
      <c r="I35" s="88"/>
      <c r="J35" s="87"/>
      <c r="K35" s="88"/>
      <c r="L35" s="87"/>
      <c r="M35" s="89"/>
      <c r="N35" s="90"/>
      <c r="O35" s="89"/>
      <c r="P35" s="91"/>
      <c r="Q35" s="89"/>
      <c r="R35" s="90"/>
      <c r="S35" s="89"/>
      <c r="T35" s="91"/>
      <c r="U35" s="89"/>
      <c r="V35" s="90"/>
      <c r="W35" s="89"/>
      <c r="X35" s="91"/>
      <c r="Y35" s="92"/>
      <c r="Z35" s="92"/>
      <c r="AA35" s="93"/>
      <c r="AB35" s="92"/>
      <c r="AC35" s="92"/>
      <c r="AD35" s="93"/>
      <c r="AE35" s="99"/>
      <c r="AF35" s="99"/>
      <c r="AG35" s="46" t="e">
        <f>IF(#REF!="","",IF(#REF!&lt;7,"0",IF(#REF!&gt;22,0,IF(#REF!&lt;7,7,#REF!))))</f>
        <v>#REF!</v>
      </c>
      <c r="AH35" s="97" t="s">
        <v>17</v>
      </c>
      <c r="AI35" s="48" t="e">
        <f>IF(AG35="","",IF(#REF!&gt;21,0,IF(#REF!&lt;7,0,#REF!)))</f>
        <v>#REF!</v>
      </c>
      <c r="AJ35" s="97" t="s">
        <v>18</v>
      </c>
      <c r="AK35" s="48" t="e">
        <f>IF(AG35="","",IF(#REF!&gt;22,"",IF(#REF!&gt;22,22,IF(#REF!&lt;7,0,#REF!))))</f>
        <v>#REF!</v>
      </c>
      <c r="AL35" s="97" t="s">
        <v>17</v>
      </c>
      <c r="AM35" s="48" t="e">
        <f>IF(AG35="","",IF(#REF!&gt;21,0,IF(#REF!&lt;7,0,#REF!)))</f>
        <v>#REF!</v>
      </c>
      <c r="AN35" s="46" t="str">
        <f t="shared" si="12"/>
        <v/>
      </c>
      <c r="AO35" s="97" t="s">
        <v>19</v>
      </c>
      <c r="AP35" s="48" t="str">
        <f t="shared" si="13"/>
        <v/>
      </c>
      <c r="AQ35" s="33" t="s">
        <v>20</v>
      </c>
      <c r="AR35" s="46" t="e">
        <f>IF(AN35="",#REF!,IFERROR(IF(#REF!-AP35&lt;0,#REF!-AN35-1,#REF!-AN35),""))</f>
        <v>#REF!</v>
      </c>
      <c r="AS35" s="97" t="s">
        <v>19</v>
      </c>
      <c r="AT35" s="48" t="e">
        <f>IF(AP35="",#REF!,IFERROR(IF(#REF!-AP35&lt;0,#REF!-AP35+60,#REF!-AP35),""))</f>
        <v>#REF!</v>
      </c>
      <c r="AU35" s="36" t="s">
        <v>20</v>
      </c>
      <c r="AV35" s="10"/>
      <c r="AW35" s="29">
        <v>27</v>
      </c>
      <c r="AX35" s="30">
        <v>24</v>
      </c>
      <c r="AY35" s="30">
        <v>13</v>
      </c>
      <c r="AZ35" s="10"/>
      <c r="BA35" s="10"/>
    </row>
    <row r="36" spans="1:56" s="13" customFormat="1" ht="27" customHeight="1" x14ac:dyDescent="0.4">
      <c r="A36" s="58"/>
      <c r="H36" s="155" t="s">
        <v>31</v>
      </c>
      <c r="I36" s="155"/>
      <c r="J36" s="155"/>
      <c r="K36" s="211" t="s">
        <v>40</v>
      </c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99"/>
      <c r="AF36" s="99"/>
      <c r="AG36" s="46" t="e">
        <f>IF(#REF!="","",IF(#REF!&lt;7,"0",IF(#REF!&gt;22,0,IF(#REF!&lt;7,7,#REF!))))</f>
        <v>#REF!</v>
      </c>
      <c r="AH36" s="97" t="s">
        <v>17</v>
      </c>
      <c r="AI36" s="48" t="e">
        <f>IF(AG36="","",IF(#REF!&gt;21,0,IF(#REF!&lt;7,0,#REF!)))</f>
        <v>#REF!</v>
      </c>
      <c r="AJ36" s="97" t="s">
        <v>18</v>
      </c>
      <c r="AK36" s="48" t="e">
        <f>IF(AG36="","",IF(#REF!&gt;22,"",IF(#REF!&gt;22,22,IF(#REF!&lt;7,0,#REF!))))</f>
        <v>#REF!</v>
      </c>
      <c r="AL36" s="97" t="s">
        <v>17</v>
      </c>
      <c r="AM36" s="48" t="e">
        <f>IF(AG36="","",IF(#REF!&gt;21,0,IF(#REF!&lt;7,0,#REF!)))</f>
        <v>#REF!</v>
      </c>
      <c r="AN36" s="46" t="str">
        <f t="shared" si="12"/>
        <v/>
      </c>
      <c r="AO36" s="97" t="s">
        <v>19</v>
      </c>
      <c r="AP36" s="48" t="str">
        <f t="shared" si="13"/>
        <v/>
      </c>
      <c r="AQ36" s="33" t="s">
        <v>20</v>
      </c>
      <c r="AR36" s="46" t="e">
        <f>IF(AN36="",#REF!,IFERROR(IF(#REF!-AP36&lt;0,#REF!-AN36-1,#REF!-AN36),""))</f>
        <v>#REF!</v>
      </c>
      <c r="AS36" s="97" t="s">
        <v>19</v>
      </c>
      <c r="AT36" s="48" t="e">
        <f>IF(AP36="",#REF!,IFERROR(IF(#REF!-AP36&lt;0,#REF!-AP36+60,#REF!-AP36),""))</f>
        <v>#REF!</v>
      </c>
      <c r="AU36" s="36" t="s">
        <v>20</v>
      </c>
      <c r="AV36" s="10"/>
      <c r="AW36" s="29">
        <v>28</v>
      </c>
      <c r="AX36" s="30">
        <v>25</v>
      </c>
      <c r="AY36" s="30">
        <v>14</v>
      </c>
      <c r="AZ36" s="10"/>
      <c r="BA36" s="10"/>
    </row>
    <row r="37" spans="1:56" s="13" customFormat="1" ht="27.95" customHeight="1" x14ac:dyDescent="0.4">
      <c r="A37" s="58"/>
      <c r="C37" s="201" t="s">
        <v>23</v>
      </c>
      <c r="D37" s="202"/>
      <c r="E37" s="202"/>
      <c r="F37" s="202"/>
      <c r="G37" s="203"/>
      <c r="H37" s="155"/>
      <c r="I37" s="155"/>
      <c r="J37" s="155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99"/>
      <c r="AF37" s="99"/>
      <c r="AG37" s="46" t="e">
        <f>IF(#REF!="","",IF(#REF!&lt;7,"0",IF(#REF!&gt;22,0,IF(#REF!&lt;7,7,#REF!))))</f>
        <v>#REF!</v>
      </c>
      <c r="AH37" s="97" t="s">
        <v>17</v>
      </c>
      <c r="AI37" s="48" t="e">
        <f>IF(AG37="","",IF(#REF!&gt;21,0,IF(#REF!&lt;7,0,#REF!)))</f>
        <v>#REF!</v>
      </c>
      <c r="AJ37" s="97" t="s">
        <v>18</v>
      </c>
      <c r="AK37" s="48" t="e">
        <f>IF(AG37="","",IF(#REF!&gt;22,"",IF(#REF!&gt;22,22,IF(#REF!&lt;7,0,#REF!))))</f>
        <v>#REF!</v>
      </c>
      <c r="AL37" s="97" t="s">
        <v>17</v>
      </c>
      <c r="AM37" s="48" t="e">
        <f>IF(AG37="","",IF(#REF!&gt;21,0,IF(#REF!&lt;7,0,#REF!)))</f>
        <v>#REF!</v>
      </c>
      <c r="AN37" s="46" t="str">
        <f t="shared" si="12"/>
        <v/>
      </c>
      <c r="AO37" s="97" t="s">
        <v>19</v>
      </c>
      <c r="AP37" s="48" t="str">
        <f t="shared" si="13"/>
        <v/>
      </c>
      <c r="AQ37" s="33" t="s">
        <v>20</v>
      </c>
      <c r="AR37" s="46" t="e">
        <f>IF(AN37="",#REF!,IFERROR(IF(#REF!-AP37&lt;0,#REF!-AN37-1,#REF!-AN37),""))</f>
        <v>#REF!</v>
      </c>
      <c r="AS37" s="97" t="s">
        <v>19</v>
      </c>
      <c r="AT37" s="48" t="e">
        <f>IF(AP37="",#REF!,IFERROR(IF(#REF!-AP37&lt;0,#REF!-AP37+60,#REF!-AP37),""))</f>
        <v>#REF!</v>
      </c>
      <c r="AU37" s="36" t="s">
        <v>20</v>
      </c>
      <c r="AV37" s="10"/>
      <c r="AW37" s="29">
        <v>29</v>
      </c>
      <c r="AX37" s="30">
        <v>26</v>
      </c>
      <c r="AY37" s="30">
        <v>15</v>
      </c>
      <c r="AZ37" s="10"/>
      <c r="BA37" s="10"/>
    </row>
    <row r="38" spans="1:56" s="13" customFormat="1" ht="27.95" customHeight="1" x14ac:dyDescent="0.4">
      <c r="A38" s="58"/>
      <c r="C38" s="202"/>
      <c r="D38" s="202"/>
      <c r="E38" s="202"/>
      <c r="F38" s="202"/>
      <c r="G38" s="204"/>
      <c r="H38" s="85"/>
      <c r="P38" s="16"/>
      <c r="T38" s="16"/>
      <c r="X38" s="16"/>
      <c r="AD38" s="16"/>
      <c r="AE38" s="99"/>
      <c r="AF38" s="99"/>
      <c r="AG38" s="46" t="e">
        <f>IF(#REF!="","",IF(#REF!&lt;7,"0",IF(#REF!&gt;22,0,IF(#REF!&lt;7,7,#REF!))))</f>
        <v>#REF!</v>
      </c>
      <c r="AH38" s="97" t="s">
        <v>17</v>
      </c>
      <c r="AI38" s="48" t="e">
        <f>IF(AG38="","",IF(#REF!&gt;21,0,IF(#REF!&lt;7,0,#REF!)))</f>
        <v>#REF!</v>
      </c>
      <c r="AJ38" s="97" t="s">
        <v>18</v>
      </c>
      <c r="AK38" s="48" t="e">
        <f>IF(AG38="","",IF(#REF!&gt;22,"",IF(#REF!&gt;22,22,IF(#REF!&lt;7,0,#REF!))))</f>
        <v>#REF!</v>
      </c>
      <c r="AL38" s="97" t="s">
        <v>17</v>
      </c>
      <c r="AM38" s="48" t="e">
        <f>IF(AG38="","",IF(#REF!&gt;21,0,IF(#REF!&lt;7,0,#REF!)))</f>
        <v>#REF!</v>
      </c>
      <c r="AN38" s="46" t="str">
        <f t="shared" si="12"/>
        <v/>
      </c>
      <c r="AO38" s="97" t="s">
        <v>19</v>
      </c>
      <c r="AP38" s="48" t="str">
        <f t="shared" si="13"/>
        <v/>
      </c>
      <c r="AQ38" s="33" t="s">
        <v>20</v>
      </c>
      <c r="AR38" s="46" t="e">
        <f>IF(AN38="",#REF!,IFERROR(IF(#REF!-AP38&lt;0,#REF!-AN38-1,#REF!-AN38),""))</f>
        <v>#REF!</v>
      </c>
      <c r="AS38" s="97" t="s">
        <v>19</v>
      </c>
      <c r="AT38" s="48" t="e">
        <f>IF(AP38="",#REF!,IFERROR(IF(#REF!-AP38&lt;0,#REF!-AP38+60,#REF!-AP38),""))</f>
        <v>#REF!</v>
      </c>
      <c r="AU38" s="36" t="s">
        <v>20</v>
      </c>
      <c r="AV38" s="10"/>
      <c r="AW38" s="29">
        <v>30</v>
      </c>
      <c r="AX38" s="30">
        <v>27</v>
      </c>
      <c r="AY38" s="30">
        <v>16</v>
      </c>
      <c r="AZ38" s="10"/>
      <c r="BA38" s="10"/>
    </row>
    <row r="39" spans="1:56" s="13" customFormat="1" ht="28.5" customHeight="1" x14ac:dyDescent="0.4">
      <c r="A39" s="58"/>
      <c r="C39" s="202"/>
      <c r="D39" s="202"/>
      <c r="E39" s="202"/>
      <c r="F39" s="202"/>
      <c r="G39" s="203"/>
      <c r="H39" s="155" t="s">
        <v>24</v>
      </c>
      <c r="I39" s="155"/>
      <c r="J39" s="155"/>
      <c r="K39" s="155"/>
      <c r="L39" s="155"/>
      <c r="M39" s="83">
        <f>SUM(M10:M34)+AH42</f>
        <v>19</v>
      </c>
      <c r="N39" s="73" t="s">
        <v>19</v>
      </c>
      <c r="O39" s="100">
        <f>AI42</f>
        <v>15</v>
      </c>
      <c r="P39" s="98" t="s">
        <v>20</v>
      </c>
      <c r="Q39" s="83">
        <f>AN42</f>
        <v>9</v>
      </c>
      <c r="R39" s="73" t="s">
        <v>19</v>
      </c>
      <c r="S39" s="100">
        <f>AP42</f>
        <v>45</v>
      </c>
      <c r="T39" s="98" t="s">
        <v>20</v>
      </c>
      <c r="U39" s="83">
        <f>AR42</f>
        <v>9</v>
      </c>
      <c r="V39" s="73" t="s">
        <v>19</v>
      </c>
      <c r="W39" s="100">
        <f>AT42</f>
        <v>30</v>
      </c>
      <c r="X39" s="98" t="s">
        <v>20</v>
      </c>
      <c r="Y39" s="205">
        <f>SUM(Y10:Z34)</f>
        <v>62000</v>
      </c>
      <c r="Z39" s="206"/>
      <c r="AA39" s="98" t="s">
        <v>21</v>
      </c>
      <c r="AB39" s="207">
        <f>SUM(AB10:AC34)</f>
        <v>6000</v>
      </c>
      <c r="AC39" s="205"/>
      <c r="AD39" s="98" t="s">
        <v>21</v>
      </c>
      <c r="AE39" s="99"/>
      <c r="AF39" s="99"/>
      <c r="AG39" s="46" t="e">
        <f>IF(#REF!="","",IF(#REF!&lt;7,"0",IF(#REF!&gt;22,0,IF(#REF!&lt;7,7,#REF!))))</f>
        <v>#REF!</v>
      </c>
      <c r="AH39" s="97" t="s">
        <v>17</v>
      </c>
      <c r="AI39" s="48" t="e">
        <f>IF(AG39="","",IF(#REF!&gt;21,0,IF(#REF!&lt;7,0,#REF!)))</f>
        <v>#REF!</v>
      </c>
      <c r="AJ39" s="97" t="s">
        <v>18</v>
      </c>
      <c r="AK39" s="48" t="e">
        <f>IF(AG39="","",IF(#REF!&gt;22,"",IF(#REF!&gt;22,22,IF(#REF!&lt;7,0,#REF!))))</f>
        <v>#REF!</v>
      </c>
      <c r="AL39" s="97" t="s">
        <v>17</v>
      </c>
      <c r="AM39" s="48" t="e">
        <f>IF(AG39="","",IF(#REF!&gt;21,0,IF(#REF!&lt;7,0,#REF!)))</f>
        <v>#REF!</v>
      </c>
      <c r="AN39" s="46" t="str">
        <f t="shared" si="12"/>
        <v/>
      </c>
      <c r="AO39" s="97" t="s">
        <v>19</v>
      </c>
      <c r="AP39" s="48" t="str">
        <f t="shared" si="13"/>
        <v/>
      </c>
      <c r="AQ39" s="33" t="s">
        <v>20</v>
      </c>
      <c r="AR39" s="46" t="e">
        <f>IF(AN39="",#REF!,IFERROR(IF(#REF!-AP39&lt;0,#REF!-AN39-1,#REF!-AN39),""))</f>
        <v>#REF!</v>
      </c>
      <c r="AS39" s="97" t="s">
        <v>19</v>
      </c>
      <c r="AT39" s="48" t="e">
        <f>IF(AP39="",#REF!,IFERROR(IF(#REF!-AP39&lt;0,#REF!-AP39+60,#REF!-AP39),""))</f>
        <v>#REF!</v>
      </c>
      <c r="AU39" s="36" t="s">
        <v>20</v>
      </c>
      <c r="AV39" s="10"/>
      <c r="AW39" s="29">
        <v>31</v>
      </c>
      <c r="AX39" s="30">
        <v>28</v>
      </c>
      <c r="AY39" s="30">
        <v>17</v>
      </c>
      <c r="AZ39" s="10"/>
      <c r="BA39" s="10"/>
    </row>
    <row r="40" spans="1:56" s="13" customFormat="1" ht="28.5" customHeight="1" thickBot="1" x14ac:dyDescent="0.45">
      <c r="A40" s="58"/>
      <c r="C40" s="202"/>
      <c r="D40" s="202"/>
      <c r="E40" s="202"/>
      <c r="F40" s="202"/>
      <c r="G40" s="204"/>
      <c r="H40" s="162" t="s">
        <v>25</v>
      </c>
      <c r="I40" s="163"/>
      <c r="J40" s="163"/>
      <c r="K40" s="163"/>
      <c r="L40" s="163"/>
      <c r="M40" s="163"/>
      <c r="N40" s="163"/>
      <c r="O40" s="163"/>
      <c r="P40" s="163"/>
      <c r="Q40" s="164"/>
      <c r="R40" s="208">
        <f>AN42+AN44</f>
        <v>9</v>
      </c>
      <c r="S40" s="208"/>
      <c r="T40" s="98" t="s">
        <v>26</v>
      </c>
      <c r="U40" s="162" t="s">
        <v>27</v>
      </c>
      <c r="V40" s="163"/>
      <c r="W40" s="166"/>
      <c r="X40" s="166"/>
      <c r="Y40" s="167"/>
      <c r="Z40" s="209">
        <f>AR42+AR44</f>
        <v>10</v>
      </c>
      <c r="AA40" s="210"/>
      <c r="AB40" s="210"/>
      <c r="AC40" s="170" t="s">
        <v>26</v>
      </c>
      <c r="AD40" s="171"/>
      <c r="AE40" s="99"/>
      <c r="AF40" s="99"/>
      <c r="AG40" s="46" t="e">
        <f>IF(#REF!="","",IF(#REF!&lt;7,"0",IF(#REF!&gt;22,0,IF(#REF!&lt;7,7,#REF!))))</f>
        <v>#REF!</v>
      </c>
      <c r="AH40" s="97" t="s">
        <v>17</v>
      </c>
      <c r="AI40" s="48" t="e">
        <f>IF(AG40="","",IF(#REF!&gt;21,0,IF(#REF!&lt;7,0,#REF!)))</f>
        <v>#REF!</v>
      </c>
      <c r="AJ40" s="97" t="s">
        <v>18</v>
      </c>
      <c r="AK40" s="48" t="e">
        <f>IF(AG40="","",IF(#REF!&gt;22,"",IF(#REF!&gt;22,22,IF(#REF!&lt;7,0,#REF!))))</f>
        <v>#REF!</v>
      </c>
      <c r="AL40" s="97" t="s">
        <v>17</v>
      </c>
      <c r="AM40" s="48" t="e">
        <f>IF(AG40="","",IF(#REF!&gt;21,0,IF(#REF!&lt;7,0,#REF!)))</f>
        <v>#REF!</v>
      </c>
      <c r="AN40" s="46" t="str">
        <f t="shared" si="12"/>
        <v/>
      </c>
      <c r="AO40" s="97" t="s">
        <v>19</v>
      </c>
      <c r="AP40" s="48" t="str">
        <f t="shared" si="13"/>
        <v/>
      </c>
      <c r="AQ40" s="33" t="s">
        <v>20</v>
      </c>
      <c r="AR40" s="46" t="e">
        <f>IF(AN40="",#REF!,IFERROR(IF(#REF!-AP40&lt;0,#REF!-AN40-1,#REF!-AN40),""))</f>
        <v>#REF!</v>
      </c>
      <c r="AS40" s="97" t="s">
        <v>19</v>
      </c>
      <c r="AT40" s="48" t="e">
        <f>IF(AP40="",#REF!,IFERROR(IF(#REF!-AP40&lt;0,#REF!-AP40+60,#REF!-AP40),""))</f>
        <v>#REF!</v>
      </c>
      <c r="AU40" s="36" t="s">
        <v>20</v>
      </c>
      <c r="AV40" s="10"/>
      <c r="AW40" s="10"/>
      <c r="AX40" s="30">
        <v>29</v>
      </c>
      <c r="AY40" s="30">
        <v>18</v>
      </c>
      <c r="AZ40" s="10"/>
      <c r="BA40" s="10"/>
    </row>
    <row r="41" spans="1:56" s="13" customFormat="1" ht="28.5" customHeight="1" thickTop="1" thickBot="1" x14ac:dyDescent="0.45">
      <c r="A41" s="58"/>
      <c r="C41" s="202"/>
      <c r="D41" s="202"/>
      <c r="E41" s="202"/>
      <c r="F41" s="202"/>
      <c r="G41" s="204"/>
      <c r="H41" s="172" t="s">
        <v>28</v>
      </c>
      <c r="I41" s="172"/>
      <c r="J41" s="172"/>
      <c r="K41" s="191">
        <f>Y39-AB39</f>
        <v>56000</v>
      </c>
      <c r="L41" s="192"/>
      <c r="M41" s="192"/>
      <c r="N41" s="192"/>
      <c r="O41" s="192"/>
      <c r="P41" s="192"/>
      <c r="Q41" s="193"/>
      <c r="R41" s="176" t="s">
        <v>29</v>
      </c>
      <c r="S41" s="177"/>
      <c r="T41" s="194">
        <f>R40*2500+Z40*3500</f>
        <v>57500</v>
      </c>
      <c r="U41" s="195"/>
      <c r="V41" s="195"/>
      <c r="W41" s="196" t="s">
        <v>30</v>
      </c>
      <c r="X41" s="197"/>
      <c r="Y41" s="197"/>
      <c r="Z41" s="198">
        <f>MIN(K41,T41)</f>
        <v>56000</v>
      </c>
      <c r="AA41" s="199"/>
      <c r="AB41" s="199"/>
      <c r="AC41" s="199"/>
      <c r="AD41" s="200"/>
      <c r="AE41" s="16"/>
      <c r="AF41" s="16"/>
      <c r="AG41" s="99"/>
      <c r="AH41" s="16"/>
      <c r="AI41" s="99"/>
      <c r="AJ41" s="16"/>
      <c r="AK41" s="99"/>
      <c r="AL41" s="16"/>
      <c r="AM41" s="99"/>
      <c r="AN41" s="99"/>
      <c r="AO41" s="16"/>
      <c r="AP41" s="99"/>
      <c r="AQ41" s="16"/>
      <c r="AR41" s="99"/>
      <c r="AS41" s="16"/>
      <c r="AT41" s="99"/>
      <c r="AV41" s="10"/>
      <c r="AW41" s="10"/>
      <c r="AX41" s="30">
        <v>31</v>
      </c>
      <c r="AY41" s="30">
        <v>19</v>
      </c>
      <c r="AZ41" s="10"/>
      <c r="BA41" s="10"/>
    </row>
    <row r="42" spans="1:56" s="13" customFormat="1" ht="24" customHeight="1" thickTop="1" x14ac:dyDescent="0.4">
      <c r="A42" s="58"/>
      <c r="E42" s="190" t="s">
        <v>41</v>
      </c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74"/>
      <c r="AF42" s="99"/>
      <c r="AG42" s="50">
        <f>SUM(O10:O34)/24/60</f>
        <v>5.2083333333333336E-2</v>
      </c>
      <c r="AH42" s="38">
        <f>HOUR(AG42)</f>
        <v>1</v>
      </c>
      <c r="AI42" s="38">
        <f>MINUTE(AG42)</f>
        <v>15</v>
      </c>
      <c r="AJ42" s="50">
        <f>SUM(AP10:AP40)/24/60</f>
        <v>3.125E-2</v>
      </c>
      <c r="AK42" s="38">
        <f>HOUR(AJ42)</f>
        <v>0</v>
      </c>
      <c r="AL42" s="38">
        <f>MINUTE(AJ42)</f>
        <v>45</v>
      </c>
      <c r="AM42" s="99"/>
      <c r="AN42" s="46">
        <f>SUM(AN10:AN40)+AK42</f>
        <v>9</v>
      </c>
      <c r="AO42" s="97" t="s">
        <v>19</v>
      </c>
      <c r="AP42" s="48">
        <f>AL42</f>
        <v>45</v>
      </c>
      <c r="AQ42" s="33" t="s">
        <v>20</v>
      </c>
      <c r="AR42" s="46">
        <f>IF(AN42="",M39,IFERROR(IF(O39-AP42&lt;0,M39-AN42-1,M39-AN42),""))</f>
        <v>9</v>
      </c>
      <c r="AS42" s="97" t="s">
        <v>19</v>
      </c>
      <c r="AT42" s="48">
        <f>IF(AP42="",O39,IFERROR(IF(O39-AP42&lt;0,O39-AP42+60,O39-AP42),""))</f>
        <v>30</v>
      </c>
      <c r="AU42" s="36" t="s">
        <v>20</v>
      </c>
      <c r="AV42" s="10"/>
      <c r="AW42" s="10"/>
      <c r="AX42" s="30">
        <v>32</v>
      </c>
      <c r="AY42" s="30">
        <v>20</v>
      </c>
      <c r="AZ42" s="39" t="s">
        <v>33</v>
      </c>
      <c r="BA42" s="38" t="s">
        <v>34</v>
      </c>
      <c r="BB42" s="40" t="s">
        <v>35</v>
      </c>
      <c r="BC42" s="40" t="s">
        <v>36</v>
      </c>
      <c r="BD42" s="40" t="s">
        <v>37</v>
      </c>
    </row>
    <row r="43" spans="1:56" s="13" customFormat="1" ht="12" customHeight="1" x14ac:dyDescent="0.4">
      <c r="A43" s="58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74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V43" s="10"/>
      <c r="AW43" s="10"/>
      <c r="AX43" s="30">
        <v>33</v>
      </c>
      <c r="AY43" s="30">
        <v>21</v>
      </c>
      <c r="AZ43" s="51">
        <f>R40</f>
        <v>9</v>
      </c>
      <c r="BA43" s="52">
        <f>Z40</f>
        <v>10</v>
      </c>
      <c r="BB43" s="53">
        <f>K41</f>
        <v>56000</v>
      </c>
      <c r="BC43" s="53">
        <f>Z41</f>
        <v>56000</v>
      </c>
      <c r="BD43" s="53">
        <f>Z41</f>
        <v>56000</v>
      </c>
    </row>
    <row r="44" spans="1:56" s="13" customFormat="1" ht="24" customHeight="1" x14ac:dyDescent="0.4">
      <c r="A44" s="58"/>
      <c r="P44" s="16"/>
      <c r="T44" s="16"/>
      <c r="X44" s="16"/>
      <c r="AD44" s="16"/>
      <c r="AE44" s="76"/>
      <c r="AF44" s="17"/>
      <c r="AG44" s="99"/>
      <c r="AH44" s="17"/>
      <c r="AI44" s="99"/>
      <c r="AJ44" s="17"/>
      <c r="AK44" s="99"/>
      <c r="AL44" s="17"/>
      <c r="AM44" s="99"/>
      <c r="AN44" s="99" t="str">
        <f>IF((AP42+AT42)&gt;=60,IF(AT42&gt;=30,"0","1"),0)</f>
        <v>0</v>
      </c>
      <c r="AO44" s="17"/>
      <c r="AP44" s="99"/>
      <c r="AQ44" s="17"/>
      <c r="AR44" s="99" t="str">
        <f>IF((AP42+AT42)&gt;=60,IF(AT42&gt;=30,"1","0"),0)</f>
        <v>1</v>
      </c>
      <c r="AS44" s="17"/>
      <c r="AT44" s="99"/>
      <c r="AV44" s="10"/>
      <c r="AW44" s="10"/>
      <c r="AX44" s="30">
        <v>34</v>
      </c>
      <c r="AY44" s="30">
        <v>22</v>
      </c>
      <c r="AZ44" s="10"/>
      <c r="BA44" s="10"/>
    </row>
    <row r="45" spans="1:56" s="13" customFormat="1" ht="8.1" customHeight="1" x14ac:dyDescent="0.4">
      <c r="A45" s="58"/>
      <c r="P45" s="16"/>
      <c r="T45" s="16"/>
      <c r="X45" s="16"/>
      <c r="AD45" s="16"/>
      <c r="AE45" s="77"/>
      <c r="AF45" s="78"/>
      <c r="AG45" s="99"/>
      <c r="AH45" s="78"/>
      <c r="AI45" s="99"/>
      <c r="AJ45" s="78"/>
      <c r="AK45" s="99"/>
      <c r="AL45" s="78"/>
      <c r="AM45" s="99"/>
      <c r="AN45" s="99"/>
      <c r="AO45" s="78"/>
      <c r="AP45" s="99"/>
      <c r="AQ45" s="78"/>
      <c r="AR45" s="99"/>
      <c r="AS45" s="78"/>
      <c r="AT45" s="99"/>
      <c r="AV45" s="10"/>
      <c r="AW45" s="10"/>
      <c r="AX45" s="30">
        <v>35</v>
      </c>
      <c r="AY45" s="30">
        <v>23</v>
      </c>
      <c r="AZ45" s="10"/>
      <c r="BA45" s="10"/>
    </row>
    <row r="46" spans="1:56" s="13" customFormat="1" ht="8.1" customHeight="1" x14ac:dyDescent="0.4">
      <c r="A46" s="58"/>
      <c r="P46" s="16"/>
      <c r="T46" s="16"/>
      <c r="X46" s="16"/>
      <c r="AD46" s="16"/>
      <c r="AE46" s="77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V46" s="10"/>
      <c r="AW46" s="10"/>
      <c r="AX46" s="30">
        <v>36</v>
      </c>
      <c r="AY46" s="30">
        <v>24</v>
      </c>
      <c r="AZ46" s="10"/>
      <c r="BA46" s="10"/>
    </row>
    <row r="47" spans="1:56" s="13" customFormat="1" x14ac:dyDescent="0.4">
      <c r="A47" s="58"/>
      <c r="P47" s="16"/>
      <c r="T47" s="16"/>
      <c r="X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V47" s="10"/>
      <c r="AW47" s="10"/>
      <c r="AX47" s="30">
        <v>37</v>
      </c>
      <c r="AY47" s="10"/>
      <c r="AZ47" s="10"/>
      <c r="BA47" s="10"/>
    </row>
    <row r="48" spans="1:56" s="13" customFormat="1" ht="23.1" customHeight="1" x14ac:dyDescent="0.4">
      <c r="A48" s="58"/>
      <c r="P48" s="16"/>
      <c r="T48" s="16"/>
      <c r="X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V48" s="10"/>
      <c r="AW48" s="10"/>
      <c r="AX48" s="30">
        <v>38</v>
      </c>
      <c r="AY48" s="10"/>
      <c r="AZ48" s="10"/>
      <c r="BA48" s="10"/>
    </row>
    <row r="49" spans="1:53" s="13" customFormat="1" x14ac:dyDescent="0.4">
      <c r="A49" s="58"/>
      <c r="P49" s="16"/>
      <c r="T49" s="16"/>
      <c r="X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V49" s="10"/>
      <c r="AW49" s="10"/>
      <c r="AX49" s="30">
        <v>39</v>
      </c>
      <c r="AY49" s="10"/>
      <c r="AZ49" s="10"/>
      <c r="BA49" s="10"/>
    </row>
    <row r="50" spans="1:53" s="13" customFormat="1" x14ac:dyDescent="0.4">
      <c r="A50" s="58"/>
      <c r="P50" s="16"/>
      <c r="T50" s="16"/>
      <c r="X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V50" s="10"/>
      <c r="AW50" s="10"/>
      <c r="AX50" s="30">
        <v>40</v>
      </c>
      <c r="AY50" s="10"/>
      <c r="AZ50" s="10"/>
      <c r="BA50" s="10"/>
    </row>
    <row r="51" spans="1:53" s="13" customFormat="1" x14ac:dyDescent="0.4">
      <c r="A51" s="58"/>
      <c r="P51" s="16"/>
      <c r="T51" s="16"/>
      <c r="X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V51" s="10"/>
      <c r="AW51" s="10"/>
      <c r="AX51" s="30">
        <v>41</v>
      </c>
      <c r="AY51" s="10"/>
      <c r="AZ51" s="10"/>
      <c r="BA51" s="10"/>
    </row>
    <row r="52" spans="1:53" s="13" customFormat="1" x14ac:dyDescent="0.4">
      <c r="A52" s="58"/>
      <c r="P52" s="16"/>
      <c r="T52" s="16"/>
      <c r="X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V52" s="10"/>
      <c r="AW52" s="10"/>
      <c r="AX52" s="30">
        <v>42</v>
      </c>
      <c r="AY52" s="10"/>
      <c r="AZ52" s="10"/>
      <c r="BA52" s="10"/>
    </row>
    <row r="53" spans="1:53" s="13" customFormat="1" x14ac:dyDescent="0.4">
      <c r="A53" s="58"/>
      <c r="P53" s="16"/>
      <c r="T53" s="16"/>
      <c r="X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V53" s="10"/>
      <c r="AW53" s="10"/>
      <c r="AX53" s="30">
        <v>43</v>
      </c>
      <c r="AY53" s="10"/>
      <c r="AZ53" s="10"/>
      <c r="BA53" s="10"/>
    </row>
    <row r="54" spans="1:53" s="13" customFormat="1" x14ac:dyDescent="0.4">
      <c r="A54" s="58"/>
      <c r="P54" s="16"/>
      <c r="T54" s="16"/>
      <c r="X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V54" s="10"/>
      <c r="AW54" s="10"/>
      <c r="AX54" s="30">
        <v>44</v>
      </c>
      <c r="AY54" s="10"/>
      <c r="AZ54" s="10"/>
      <c r="BA54" s="10"/>
    </row>
    <row r="55" spans="1:53" s="13" customFormat="1" x14ac:dyDescent="0.4">
      <c r="A55" s="58"/>
      <c r="P55" s="16"/>
      <c r="T55" s="16"/>
      <c r="X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V55" s="10"/>
      <c r="AW55" s="10"/>
      <c r="AX55" s="30">
        <v>46</v>
      </c>
      <c r="AY55" s="10"/>
      <c r="AZ55" s="10"/>
      <c r="BA55" s="10"/>
    </row>
    <row r="56" spans="1:53" s="13" customFormat="1" x14ac:dyDescent="0.4">
      <c r="A56" s="58"/>
      <c r="P56" s="16"/>
      <c r="T56" s="16"/>
      <c r="X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V56" s="10"/>
      <c r="AW56" s="10"/>
      <c r="AX56" s="30">
        <v>47</v>
      </c>
      <c r="AY56" s="10"/>
      <c r="AZ56" s="10"/>
      <c r="BA56" s="10"/>
    </row>
    <row r="57" spans="1:53" s="13" customFormat="1" x14ac:dyDescent="0.4">
      <c r="A57" s="58"/>
      <c r="P57" s="16"/>
      <c r="T57" s="16"/>
      <c r="X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V57" s="10"/>
      <c r="AW57" s="10"/>
      <c r="AX57" s="30">
        <v>48</v>
      </c>
      <c r="AY57" s="10"/>
      <c r="AZ57" s="10"/>
      <c r="BA57" s="10"/>
    </row>
    <row r="58" spans="1:53" s="13" customFormat="1" x14ac:dyDescent="0.4">
      <c r="A58" s="58"/>
      <c r="P58" s="16"/>
      <c r="T58" s="16"/>
      <c r="X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V58" s="10"/>
      <c r="AW58" s="10"/>
      <c r="AX58" s="30">
        <v>49</v>
      </c>
      <c r="AY58" s="10"/>
      <c r="AZ58" s="10"/>
      <c r="BA58" s="10"/>
    </row>
    <row r="59" spans="1:53" s="13" customFormat="1" x14ac:dyDescent="0.4">
      <c r="A59" s="58"/>
      <c r="P59" s="16"/>
      <c r="T59" s="16"/>
      <c r="X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V59" s="10"/>
      <c r="AW59" s="10"/>
      <c r="AX59" s="30">
        <v>50</v>
      </c>
      <c r="AY59" s="10"/>
      <c r="AZ59" s="10"/>
      <c r="BA59" s="10"/>
    </row>
    <row r="60" spans="1:53" s="13" customFormat="1" x14ac:dyDescent="0.4">
      <c r="A60" s="58"/>
      <c r="P60" s="16"/>
      <c r="T60" s="16"/>
      <c r="X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V60" s="10"/>
      <c r="AW60" s="10"/>
      <c r="AX60" s="30">
        <v>51</v>
      </c>
      <c r="AY60" s="10"/>
      <c r="AZ60" s="10"/>
      <c r="BA60" s="10"/>
    </row>
    <row r="61" spans="1:53" s="13" customFormat="1" x14ac:dyDescent="0.4">
      <c r="A61" s="58"/>
      <c r="P61" s="16"/>
      <c r="T61" s="16"/>
      <c r="X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V61" s="10"/>
      <c r="AW61" s="10"/>
      <c r="AX61" s="30">
        <v>52</v>
      </c>
      <c r="AY61" s="10"/>
      <c r="AZ61" s="10"/>
      <c r="BA61" s="10"/>
    </row>
    <row r="62" spans="1:53" s="13" customFormat="1" x14ac:dyDescent="0.4">
      <c r="A62" s="58"/>
      <c r="P62" s="16"/>
      <c r="T62" s="16"/>
      <c r="X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V62" s="10"/>
      <c r="AW62" s="10"/>
      <c r="AX62" s="30">
        <v>53</v>
      </c>
      <c r="AY62" s="10"/>
      <c r="AZ62" s="10"/>
      <c r="BA62" s="10"/>
    </row>
    <row r="63" spans="1:53" s="13" customFormat="1" x14ac:dyDescent="0.4">
      <c r="A63" s="58"/>
      <c r="P63" s="16"/>
      <c r="T63" s="16"/>
      <c r="X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V63" s="10"/>
      <c r="AW63" s="10"/>
      <c r="AX63" s="30">
        <v>54</v>
      </c>
      <c r="AY63" s="10"/>
      <c r="AZ63" s="10"/>
      <c r="BA63" s="10"/>
    </row>
    <row r="64" spans="1:53" s="13" customFormat="1" x14ac:dyDescent="0.4">
      <c r="A64" s="58"/>
      <c r="P64" s="16"/>
      <c r="T64" s="16"/>
      <c r="X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V64" s="10"/>
      <c r="AW64" s="10"/>
      <c r="AX64" s="30">
        <v>55</v>
      </c>
      <c r="AY64" s="10"/>
      <c r="AZ64" s="10"/>
      <c r="BA64" s="10"/>
    </row>
    <row r="65" spans="1:53" s="13" customFormat="1" x14ac:dyDescent="0.4">
      <c r="A65" s="58"/>
      <c r="P65" s="16"/>
      <c r="T65" s="16"/>
      <c r="X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V65" s="10"/>
      <c r="AW65" s="10"/>
      <c r="AX65" s="30">
        <v>56</v>
      </c>
      <c r="AY65" s="10"/>
      <c r="AZ65" s="10"/>
      <c r="BA65" s="10"/>
    </row>
    <row r="66" spans="1:53" s="13" customFormat="1" x14ac:dyDescent="0.4">
      <c r="A66" s="58"/>
      <c r="P66" s="16"/>
      <c r="T66" s="16"/>
      <c r="X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V66" s="10"/>
      <c r="AW66" s="10"/>
      <c r="AX66" s="30">
        <v>57</v>
      </c>
      <c r="AY66" s="10"/>
      <c r="AZ66" s="10"/>
      <c r="BA66" s="10"/>
    </row>
    <row r="67" spans="1:53" s="13" customFormat="1" x14ac:dyDescent="0.4">
      <c r="A67" s="58"/>
      <c r="P67" s="16"/>
      <c r="T67" s="16"/>
      <c r="X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V67" s="10"/>
      <c r="AW67" s="10"/>
      <c r="AX67" s="30">
        <v>58</v>
      </c>
      <c r="AY67" s="10"/>
      <c r="AZ67" s="10"/>
      <c r="BA67" s="10"/>
    </row>
    <row r="68" spans="1:53" s="13" customFormat="1" x14ac:dyDescent="0.4">
      <c r="A68" s="58"/>
      <c r="P68" s="16"/>
      <c r="T68" s="16"/>
      <c r="X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V68" s="10"/>
      <c r="AW68" s="10"/>
      <c r="AX68" s="30">
        <v>59</v>
      </c>
      <c r="AY68" s="10"/>
      <c r="AZ68" s="10"/>
      <c r="BA68" s="10"/>
    </row>
    <row r="69" spans="1:53" s="13" customFormat="1" x14ac:dyDescent="0.4">
      <c r="A69" s="58"/>
      <c r="P69" s="16"/>
      <c r="T69" s="16"/>
      <c r="X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V69" s="10"/>
      <c r="AW69" s="10"/>
      <c r="AX69" s="10"/>
      <c r="AY69" s="10"/>
      <c r="AZ69" s="10"/>
      <c r="BA69" s="10"/>
    </row>
    <row r="70" spans="1:53" s="13" customFormat="1" x14ac:dyDescent="0.4">
      <c r="A70" s="58"/>
      <c r="P70" s="16"/>
      <c r="T70" s="16"/>
      <c r="X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V70" s="10"/>
      <c r="AW70" s="10"/>
      <c r="AX70" s="10"/>
      <c r="AY70" s="10"/>
      <c r="AZ70" s="10"/>
      <c r="BA70" s="10"/>
    </row>
    <row r="71" spans="1:53" s="13" customFormat="1" x14ac:dyDescent="0.4">
      <c r="A71" s="58"/>
      <c r="P71" s="16"/>
      <c r="T71" s="16"/>
      <c r="X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V71" s="10"/>
      <c r="AW71" s="10"/>
      <c r="AX71" s="10"/>
      <c r="AY71" s="10"/>
      <c r="AZ71" s="10"/>
      <c r="BA71" s="10"/>
    </row>
    <row r="72" spans="1:53" s="13" customFormat="1" x14ac:dyDescent="0.4">
      <c r="A72" s="58"/>
      <c r="P72" s="16"/>
      <c r="T72" s="16"/>
      <c r="X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V72" s="10"/>
      <c r="AW72" s="10"/>
      <c r="AX72" s="10"/>
      <c r="AY72" s="10"/>
      <c r="AZ72" s="10"/>
      <c r="BA72" s="10"/>
    </row>
    <row r="73" spans="1:53" s="13" customFormat="1" x14ac:dyDescent="0.4">
      <c r="A73" s="58"/>
      <c r="P73" s="16"/>
      <c r="T73" s="16"/>
      <c r="X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V73" s="10"/>
      <c r="AW73" s="10"/>
      <c r="AX73" s="10"/>
      <c r="AY73" s="10"/>
      <c r="AZ73" s="10"/>
      <c r="BA73" s="10"/>
    </row>
    <row r="74" spans="1:53" s="13" customFormat="1" x14ac:dyDescent="0.4">
      <c r="A74" s="58"/>
      <c r="P74" s="16"/>
      <c r="T74" s="16"/>
      <c r="X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V74" s="10"/>
      <c r="AW74" s="10"/>
      <c r="AX74" s="10"/>
      <c r="AY74" s="10"/>
      <c r="AZ74" s="10"/>
      <c r="BA74" s="10"/>
    </row>
    <row r="75" spans="1:53" s="13" customFormat="1" x14ac:dyDescent="0.4">
      <c r="A75" s="58"/>
      <c r="P75" s="16"/>
      <c r="T75" s="16"/>
      <c r="X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V75" s="10"/>
      <c r="AW75" s="10"/>
      <c r="AX75" s="10"/>
      <c r="AY75" s="10"/>
      <c r="AZ75" s="10"/>
      <c r="BA75" s="10"/>
    </row>
    <row r="76" spans="1:53" s="13" customFormat="1" x14ac:dyDescent="0.4">
      <c r="A76" s="58"/>
      <c r="P76" s="16"/>
      <c r="T76" s="16"/>
      <c r="X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V76" s="10"/>
      <c r="AW76" s="10"/>
      <c r="AX76" s="10"/>
      <c r="AY76" s="10"/>
      <c r="AZ76" s="10"/>
      <c r="BA76" s="10"/>
    </row>
    <row r="77" spans="1:53" s="13" customFormat="1" x14ac:dyDescent="0.4">
      <c r="A77" s="58"/>
      <c r="P77" s="16"/>
      <c r="T77" s="16"/>
      <c r="X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V77" s="10"/>
      <c r="AW77" s="10"/>
      <c r="AX77" s="10"/>
      <c r="AY77" s="10"/>
      <c r="AZ77" s="10"/>
      <c r="BA77" s="10"/>
    </row>
    <row r="78" spans="1:53" s="13" customFormat="1" x14ac:dyDescent="0.4">
      <c r="A78" s="58"/>
      <c r="P78" s="16"/>
      <c r="T78" s="16"/>
      <c r="X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V78" s="10"/>
      <c r="AW78" s="10"/>
      <c r="AX78" s="10"/>
      <c r="AY78" s="10"/>
      <c r="AZ78" s="10"/>
      <c r="BA78" s="10"/>
    </row>
    <row r="79" spans="1:53" s="13" customFormat="1" x14ac:dyDescent="0.4">
      <c r="A79" s="58"/>
      <c r="P79" s="16"/>
      <c r="T79" s="16"/>
      <c r="X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V79" s="10"/>
      <c r="AW79" s="10"/>
      <c r="AX79" s="10"/>
      <c r="AY79" s="10"/>
      <c r="AZ79" s="10"/>
      <c r="BA79" s="10"/>
    </row>
    <row r="80" spans="1:53" s="13" customFormat="1" x14ac:dyDescent="0.4">
      <c r="A80" s="58"/>
      <c r="P80" s="16"/>
      <c r="T80" s="16"/>
      <c r="X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V80" s="10"/>
      <c r="AW80" s="10"/>
      <c r="AX80" s="10"/>
      <c r="AY80" s="10"/>
      <c r="AZ80" s="10"/>
      <c r="BA80" s="10"/>
    </row>
    <row r="81" spans="1:53" s="13" customFormat="1" x14ac:dyDescent="0.4">
      <c r="A81" s="58"/>
      <c r="P81" s="16"/>
      <c r="T81" s="16"/>
      <c r="X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V81" s="10"/>
      <c r="AW81" s="10"/>
      <c r="AX81" s="10"/>
      <c r="AY81" s="10"/>
      <c r="AZ81" s="10"/>
      <c r="BA81" s="10"/>
    </row>
    <row r="82" spans="1:53" s="13" customFormat="1" x14ac:dyDescent="0.4">
      <c r="A82" s="58"/>
      <c r="D82" s="44"/>
      <c r="E82" s="44"/>
      <c r="F82" s="44"/>
      <c r="H82" s="44"/>
      <c r="J82" s="44"/>
      <c r="L82" s="44"/>
      <c r="M82" s="44"/>
      <c r="O82" s="44"/>
      <c r="P82" s="16"/>
      <c r="Q82" s="44"/>
      <c r="S82" s="44"/>
      <c r="T82" s="16"/>
      <c r="U82" s="44"/>
      <c r="W82" s="44"/>
      <c r="X82" s="16"/>
      <c r="Y82" s="44"/>
      <c r="AA82" s="44"/>
      <c r="AC82" s="44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V82" s="10"/>
      <c r="AW82" s="10"/>
      <c r="AX82" s="10"/>
      <c r="AY82" s="10"/>
      <c r="AZ82" s="10"/>
      <c r="BA82" s="10"/>
    </row>
    <row r="83" spans="1:53" s="13" customFormat="1" x14ac:dyDescent="0.4">
      <c r="A83" s="56"/>
      <c r="B83" s="10"/>
      <c r="C83" s="10"/>
      <c r="D83" s="10"/>
      <c r="E83" s="10"/>
      <c r="F83" s="10"/>
      <c r="G83" s="16"/>
      <c r="H83" s="10"/>
      <c r="I83" s="16"/>
      <c r="J83" s="10"/>
      <c r="K83" s="16"/>
      <c r="L83" s="10"/>
      <c r="M83" s="10"/>
      <c r="N83" s="16"/>
      <c r="O83" s="10"/>
      <c r="P83" s="16"/>
      <c r="Q83" s="10"/>
      <c r="R83" s="16"/>
      <c r="S83" s="10"/>
      <c r="T83" s="16"/>
      <c r="U83" s="10"/>
      <c r="V83" s="16"/>
      <c r="W83" s="10"/>
      <c r="X83" s="16"/>
      <c r="Y83" s="10"/>
      <c r="Z83" s="16"/>
      <c r="AA83" s="10"/>
      <c r="AB83" s="16"/>
      <c r="AC83" s="10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V83" s="10"/>
      <c r="AW83" s="10"/>
      <c r="AX83" s="10"/>
      <c r="AY83" s="10"/>
      <c r="AZ83" s="10"/>
      <c r="BA83" s="10"/>
    </row>
    <row r="84" spans="1:53" s="13" customFormat="1" x14ac:dyDescent="0.4">
      <c r="A84" s="56"/>
      <c r="B84" s="10"/>
      <c r="C84" s="10"/>
      <c r="D84" s="10"/>
      <c r="E84" s="10"/>
      <c r="F84" s="10"/>
      <c r="G84" s="16"/>
      <c r="H84" s="10"/>
      <c r="I84" s="16"/>
      <c r="J84" s="10"/>
      <c r="K84" s="16"/>
      <c r="L84" s="10"/>
      <c r="M84" s="10"/>
      <c r="N84" s="16"/>
      <c r="O84" s="10"/>
      <c r="P84" s="16"/>
      <c r="Q84" s="10"/>
      <c r="R84" s="16"/>
      <c r="S84" s="10"/>
      <c r="T84" s="16"/>
      <c r="U84" s="10"/>
      <c r="V84" s="16"/>
      <c r="W84" s="10"/>
      <c r="X84" s="16"/>
      <c r="Y84" s="10"/>
      <c r="Z84" s="16"/>
      <c r="AA84" s="10"/>
      <c r="AB84" s="16"/>
      <c r="AC84" s="10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V84" s="10"/>
      <c r="AW84" s="10"/>
      <c r="AX84" s="10"/>
      <c r="AY84" s="10"/>
      <c r="AZ84" s="10"/>
      <c r="BA84" s="10"/>
    </row>
    <row r="85" spans="1:53" s="13" customFormat="1" x14ac:dyDescent="0.4">
      <c r="A85" s="56"/>
      <c r="B85" s="10"/>
      <c r="C85" s="10"/>
      <c r="D85" s="10"/>
      <c r="E85" s="10"/>
      <c r="F85" s="10"/>
      <c r="G85" s="16"/>
      <c r="H85" s="10"/>
      <c r="I85" s="16"/>
      <c r="J85" s="10"/>
      <c r="K85" s="16"/>
      <c r="L85" s="10"/>
      <c r="M85" s="10"/>
      <c r="N85" s="16"/>
      <c r="O85" s="10"/>
      <c r="P85" s="16"/>
      <c r="Q85" s="10"/>
      <c r="R85" s="16"/>
      <c r="S85" s="10"/>
      <c r="T85" s="16"/>
      <c r="U85" s="10"/>
      <c r="V85" s="16"/>
      <c r="W85" s="10"/>
      <c r="X85" s="16"/>
      <c r="Y85" s="10"/>
      <c r="Z85" s="16"/>
      <c r="AA85" s="10"/>
      <c r="AB85" s="16"/>
      <c r="AC85" s="10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V85" s="10"/>
      <c r="AW85" s="10"/>
      <c r="AX85" s="10"/>
      <c r="AY85" s="10"/>
      <c r="AZ85" s="10"/>
      <c r="BA85" s="10"/>
    </row>
    <row r="86" spans="1:53" s="13" customFormat="1" x14ac:dyDescent="0.4">
      <c r="A86" s="56"/>
      <c r="B86" s="10"/>
      <c r="C86" s="10"/>
      <c r="D86" s="10"/>
      <c r="E86" s="10"/>
      <c r="F86" s="10"/>
      <c r="G86" s="16"/>
      <c r="H86" s="10"/>
      <c r="I86" s="16"/>
      <c r="J86" s="10"/>
      <c r="K86" s="16"/>
      <c r="L86" s="10"/>
      <c r="M86" s="10"/>
      <c r="N86" s="16"/>
      <c r="O86" s="10"/>
      <c r="P86" s="16"/>
      <c r="Q86" s="10"/>
      <c r="R86" s="16"/>
      <c r="S86" s="10"/>
      <c r="T86" s="16"/>
      <c r="U86" s="10"/>
      <c r="V86" s="16"/>
      <c r="W86" s="10"/>
      <c r="X86" s="16"/>
      <c r="Y86" s="10"/>
      <c r="Z86" s="16"/>
      <c r="AA86" s="10"/>
      <c r="AB86" s="16"/>
      <c r="AC86" s="10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V86" s="10"/>
      <c r="AW86" s="10"/>
      <c r="AX86" s="10"/>
      <c r="AY86" s="10"/>
      <c r="AZ86" s="10"/>
      <c r="BA86" s="10"/>
    </row>
    <row r="87" spans="1:53" s="13" customFormat="1" x14ac:dyDescent="0.4">
      <c r="A87" s="56"/>
      <c r="B87" s="10"/>
      <c r="C87" s="10"/>
      <c r="D87" s="10"/>
      <c r="E87" s="10"/>
      <c r="F87" s="10"/>
      <c r="G87" s="16"/>
      <c r="H87" s="10"/>
      <c r="I87" s="16"/>
      <c r="J87" s="10"/>
      <c r="K87" s="16"/>
      <c r="L87" s="10"/>
      <c r="M87" s="10"/>
      <c r="N87" s="16"/>
      <c r="O87" s="10"/>
      <c r="P87" s="16"/>
      <c r="Q87" s="10"/>
      <c r="R87" s="16"/>
      <c r="S87" s="10"/>
      <c r="T87" s="16"/>
      <c r="U87" s="10"/>
      <c r="V87" s="16"/>
      <c r="W87" s="10"/>
      <c r="X87" s="16"/>
      <c r="Y87" s="10"/>
      <c r="Z87" s="16"/>
      <c r="AA87" s="10"/>
      <c r="AB87" s="16"/>
      <c r="AC87" s="10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V87" s="10"/>
      <c r="AW87" s="10"/>
      <c r="AX87" s="10"/>
      <c r="AY87" s="10"/>
      <c r="AZ87" s="10"/>
      <c r="BA87" s="10"/>
    </row>
  </sheetData>
  <sheetProtection password="C47A" sheet="1" formatCells="0" selectLockedCells="1"/>
  <mergeCells count="84">
    <mergeCell ref="D8:AA8"/>
    <mergeCell ref="B2:D2"/>
    <mergeCell ref="E2:K2"/>
    <mergeCell ref="D7:E7"/>
    <mergeCell ref="F7:Q7"/>
    <mergeCell ref="S7:T7"/>
    <mergeCell ref="B9:E9"/>
    <mergeCell ref="F9:L9"/>
    <mergeCell ref="M9:P9"/>
    <mergeCell ref="Q9:T9"/>
    <mergeCell ref="U9:X9"/>
    <mergeCell ref="AB9:AD9"/>
    <mergeCell ref="AG9:AM9"/>
    <mergeCell ref="AN9:AQ9"/>
    <mergeCell ref="AR9:AU9"/>
    <mergeCell ref="Y10:Z10"/>
    <mergeCell ref="AB10:AC10"/>
    <mergeCell ref="Y9:AA9"/>
    <mergeCell ref="Y11:Z11"/>
    <mergeCell ref="AB11:AC11"/>
    <mergeCell ref="Y12:Z12"/>
    <mergeCell ref="AB12:AC12"/>
    <mergeCell ref="Y13:Z13"/>
    <mergeCell ref="AB13:AC13"/>
    <mergeCell ref="Y14:Z14"/>
    <mergeCell ref="AB14:AC14"/>
    <mergeCell ref="Y15:Z15"/>
    <mergeCell ref="AB15:AC15"/>
    <mergeCell ref="Y16:Z16"/>
    <mergeCell ref="AB16:AC16"/>
    <mergeCell ref="Y17:Z17"/>
    <mergeCell ref="AB17:AC17"/>
    <mergeCell ref="Y18:Z18"/>
    <mergeCell ref="AB18:AC18"/>
    <mergeCell ref="Y19:Z19"/>
    <mergeCell ref="AB19:AC19"/>
    <mergeCell ref="Y20:Z20"/>
    <mergeCell ref="AB20:AC20"/>
    <mergeCell ref="Y21:Z21"/>
    <mergeCell ref="AB21:AC21"/>
    <mergeCell ref="Y22:Z22"/>
    <mergeCell ref="AB22:AC22"/>
    <mergeCell ref="Y23:Z23"/>
    <mergeCell ref="AB23:AC23"/>
    <mergeCell ref="Y24:Z24"/>
    <mergeCell ref="AB24:AC24"/>
    <mergeCell ref="Y25:Z25"/>
    <mergeCell ref="AB25:AC25"/>
    <mergeCell ref="Y26:Z26"/>
    <mergeCell ref="AB26:AC26"/>
    <mergeCell ref="Y27:Z27"/>
    <mergeCell ref="AB27:AC27"/>
    <mergeCell ref="Y28:Z28"/>
    <mergeCell ref="AB28:AC28"/>
    <mergeCell ref="Y29:Z29"/>
    <mergeCell ref="AB29:AC29"/>
    <mergeCell ref="Y30:Z30"/>
    <mergeCell ref="AB30:AC30"/>
    <mergeCell ref="Y31:Z31"/>
    <mergeCell ref="AB31:AC31"/>
    <mergeCell ref="Y32:Z32"/>
    <mergeCell ref="AB32:AC32"/>
    <mergeCell ref="Y33:Z33"/>
    <mergeCell ref="AB33:AC33"/>
    <mergeCell ref="Y34:Z34"/>
    <mergeCell ref="AB34:AC34"/>
    <mergeCell ref="H36:J37"/>
    <mergeCell ref="K36:AD37"/>
    <mergeCell ref="C37:G41"/>
    <mergeCell ref="H39:L39"/>
    <mergeCell ref="Y39:Z39"/>
    <mergeCell ref="AB39:AC39"/>
    <mergeCell ref="H40:Q40"/>
    <mergeCell ref="R40:S40"/>
    <mergeCell ref="U40:Y40"/>
    <mergeCell ref="Z40:AB40"/>
    <mergeCell ref="E42:AD43"/>
    <mergeCell ref="AC40:AD40"/>
    <mergeCell ref="H41:J41"/>
    <mergeCell ref="K41:Q41"/>
    <mergeCell ref="R41:S41"/>
    <mergeCell ref="T41:V41"/>
    <mergeCell ref="W41:Y41"/>
    <mergeCell ref="Z41:AD41"/>
  </mergeCells>
  <phoneticPr fontId="2"/>
  <dataValidations count="6">
    <dataValidation type="list" allowBlank="1" showInputMessage="1" showErrorMessage="1" sqref="L10:L35">
      <formula1>IF(J10=24,$AX$9,$AX$9:$AX$68)</formula1>
    </dataValidation>
    <dataValidation type="list" allowBlank="1" showInputMessage="1" showErrorMessage="1" sqref="D10:D35">
      <formula1>$AW$9:$AW$39</formula1>
    </dataValidation>
    <dataValidation type="list" allowBlank="1" showInputMessage="1" showErrorMessage="1" sqref="H10:H35">
      <formula1>$AX$9:$AX$68</formula1>
    </dataValidation>
    <dataValidation type="list" allowBlank="1" showInputMessage="1" showErrorMessage="1" sqref="B10:B35">
      <formula1>$AY$9:$AY$20</formula1>
    </dataValidation>
    <dataValidation type="list" allowBlank="1" showInputMessage="1" showErrorMessage="1" sqref="F10:F35">
      <formula1>$AY$22:$AY$45</formula1>
    </dataValidation>
    <dataValidation type="list" allowBlank="1" showInputMessage="1" showErrorMessage="1" sqref="J10:J35">
      <formula1>$AY$22:$AY$46</formula1>
    </dataValidation>
  </dataValidations>
  <printOptions horizontalCentered="1" verticalCentered="1"/>
  <pageMargins left="0.23622047244094491" right="0.23622047244094491" top="0.59055118110236227" bottom="0.19685039370078741" header="0" footer="0"/>
  <pageSetup paperSize="9" scale="67" orientation="portrait" r:id="rId1"/>
  <colBreaks count="1" manualBreakCount="1">
    <brk id="10" max="4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(15日パターン）利用内訳表</vt:lpstr>
      <vt:lpstr>（20日パターン）利用内訳表</vt:lpstr>
      <vt:lpstr>利用内訳表</vt:lpstr>
      <vt:lpstr>記入例</vt:lpstr>
      <vt:lpstr>'(15日パターン）利用内訳表'!Print_Area</vt:lpstr>
      <vt:lpstr>'（20日パターン）利用内訳表'!Print_Area</vt:lpstr>
      <vt:lpstr>記入例!Print_Area</vt:lpstr>
      <vt:lpstr>利用内訳表!Print_Area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2024-06-15T05:07:37Z</dcterms:created>
  <dcterms:modified xsi:type="dcterms:W3CDTF">2025-02-26T03:10:14Z</dcterms:modified>
  <cp:category/>
  <cp:contentStatus/>
</cp:coreProperties>
</file>