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8955" tabRatio="784" firstSheet="1" activeTab="1"/>
  </bookViews>
  <sheets>
    <sheet name="【記載例】市区町村別" sheetId="2" state="hidden" r:id="rId1"/>
    <sheet name="品川区医師会" sheetId="6" r:id="rId2"/>
  </sheets>
  <definedNames>
    <definedName name="_xlnm.Print_Area" localSheetId="0">【記載例】市区町村別!$A$1:$M$39</definedName>
    <definedName name="_xlnm.Print_Area" localSheetId="1">品川区医師会!$A$1:$M$38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6" l="1"/>
  <c r="I22" i="6"/>
  <c r="I27" i="6" l="1"/>
  <c r="K25" i="6"/>
  <c r="K24" i="6"/>
  <c r="J24" i="6"/>
  <c r="K23" i="6"/>
  <c r="J23" i="6"/>
  <c r="J26" i="6" s="1"/>
  <c r="K17" i="6"/>
  <c r="K18" i="6"/>
  <c r="K19" i="6"/>
  <c r="K20" i="6"/>
  <c r="K21" i="6"/>
  <c r="K16" i="6"/>
  <c r="J17" i="6"/>
  <c r="J18" i="6"/>
  <c r="J19" i="6"/>
  <c r="J20" i="6"/>
  <c r="J21" i="6"/>
  <c r="J16" i="6"/>
  <c r="K26" i="6" l="1"/>
  <c r="J22" i="6"/>
  <c r="K22" i="6"/>
  <c r="J27" i="6"/>
  <c r="K27" i="6"/>
  <c r="T29" i="6"/>
  <c r="T24" i="6" l="1"/>
  <c r="T31" i="2" l="1"/>
  <c r="U31" i="2"/>
  <c r="J31" i="2" s="1"/>
  <c r="V31" i="2"/>
  <c r="K31" i="2" s="1"/>
  <c r="V24" i="6"/>
  <c r="U24" i="6"/>
  <c r="I31" i="2"/>
  <c r="R26" i="6" l="1"/>
  <c r="U25" i="6"/>
  <c r="T25" i="6"/>
  <c r="V25" i="6" s="1"/>
  <c r="U23" i="6"/>
  <c r="U26" i="6" s="1"/>
  <c r="T23" i="6"/>
  <c r="R22" i="6"/>
  <c r="U21" i="6"/>
  <c r="T21" i="6"/>
  <c r="U20" i="6"/>
  <c r="T20" i="6"/>
  <c r="U19" i="6"/>
  <c r="T19" i="6"/>
  <c r="U18" i="6"/>
  <c r="T18" i="6"/>
  <c r="U17" i="6"/>
  <c r="T17" i="6"/>
  <c r="U16" i="6"/>
  <c r="T16" i="6"/>
  <c r="T32" i="2"/>
  <c r="T30" i="2"/>
  <c r="T28" i="2"/>
  <c r="T27" i="2"/>
  <c r="T26" i="2"/>
  <c r="T25" i="2"/>
  <c r="T24" i="2"/>
  <c r="T23" i="2"/>
  <c r="V23" i="2" s="1"/>
  <c r="K23" i="2" s="1"/>
  <c r="V16" i="6" l="1"/>
  <c r="V17" i="6"/>
  <c r="V18" i="6"/>
  <c r="V19" i="6"/>
  <c r="V20" i="6"/>
  <c r="V21" i="6"/>
  <c r="V23" i="6"/>
  <c r="R27" i="6"/>
  <c r="U22" i="6"/>
  <c r="U27" i="6" s="1"/>
  <c r="V26" i="6"/>
  <c r="V22" i="6" l="1"/>
  <c r="V27" i="6"/>
  <c r="V32" i="2"/>
  <c r="V30" i="2"/>
  <c r="U32" i="2"/>
  <c r="U30" i="2"/>
  <c r="U28" i="2" l="1"/>
  <c r="U27" i="2"/>
  <c r="U26" i="2"/>
  <c r="U25" i="2"/>
  <c r="U23" i="2"/>
  <c r="I32" i="2"/>
  <c r="I30" i="2"/>
  <c r="I28" i="2"/>
  <c r="I27" i="2"/>
  <c r="I26" i="2"/>
  <c r="I25" i="2"/>
  <c r="I24" i="2"/>
  <c r="I23" i="2"/>
  <c r="R33" i="2"/>
  <c r="I33" i="2" s="1"/>
  <c r="J32" i="2"/>
  <c r="J30" i="2"/>
  <c r="R29" i="2"/>
  <c r="I29" i="2" s="1"/>
  <c r="V24" i="2" l="1"/>
  <c r="K24" i="2" s="1"/>
  <c r="U24" i="2"/>
  <c r="V33" i="2"/>
  <c r="J28" i="2"/>
  <c r="V28" i="2"/>
  <c r="K28" i="2" s="1"/>
  <c r="J24" i="2"/>
  <c r="J25" i="2"/>
  <c r="J26" i="2"/>
  <c r="K32" i="2"/>
  <c r="J27" i="2"/>
  <c r="K30" i="2"/>
  <c r="R34" i="2"/>
  <c r="I34" i="2" s="1"/>
  <c r="U33" i="2"/>
  <c r="V27" i="2" l="1"/>
  <c r="K27" i="2" s="1"/>
  <c r="V26" i="2"/>
  <c r="K26" i="2" s="1"/>
  <c r="V25" i="2"/>
  <c r="K25" i="2" s="1"/>
  <c r="U29" i="2"/>
  <c r="U34" i="2" s="1"/>
  <c r="J23" i="2"/>
  <c r="V29" i="2" l="1"/>
  <c r="V34" i="2" s="1"/>
  <c r="J29" i="2"/>
  <c r="K29" i="2" l="1"/>
  <c r="K33" i="2"/>
  <c r="K34" i="2" l="1"/>
  <c r="J33" i="2" l="1"/>
  <c r="J34" i="2" s="1"/>
</calcChain>
</file>

<file path=xl/comments1.xml><?xml version="1.0" encoding="utf-8"?>
<comments xmlns="http://schemas.openxmlformats.org/spreadsheetml/2006/main">
  <authors>
    <author>作成者</author>
  </authors>
  <commentList>
    <comment ref="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請求先に応じて変更してください。
例１：○○市長様
例２：××町長様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請求先に応じて変更してください。
例１：○○市長様
例２：××町長様</t>
        </r>
      </text>
    </comment>
  </commentList>
</comments>
</file>

<file path=xl/sharedStrings.xml><?xml version="1.0" encoding="utf-8"?>
<sst xmlns="http://schemas.openxmlformats.org/spreadsheetml/2006/main" count="127" uniqueCount="63">
  <si>
    <t>　　　　</t>
    <phoneticPr fontId="2"/>
  </si>
  <si>
    <t>電話番号</t>
    <rPh sb="0" eb="2">
      <t>デンワ</t>
    </rPh>
    <rPh sb="2" eb="4">
      <t>バンゴウ</t>
    </rPh>
    <phoneticPr fontId="2"/>
  </si>
  <si>
    <t>印</t>
    <rPh sb="0" eb="1">
      <t>イン</t>
    </rPh>
    <phoneticPr fontId="2"/>
  </si>
  <si>
    <t>医療機関・健診機関名称</t>
    <rPh sb="0" eb="2">
      <t>イリョウ</t>
    </rPh>
    <rPh sb="2" eb="4">
      <t>キカン</t>
    </rPh>
    <rPh sb="5" eb="7">
      <t>ケンシン</t>
    </rPh>
    <rPh sb="7" eb="9">
      <t>キカン</t>
    </rPh>
    <rPh sb="9" eb="11">
      <t>メイショウ</t>
    </rPh>
    <phoneticPr fontId="2"/>
  </si>
  <si>
    <t>抗体検査</t>
    <rPh sb="0" eb="2">
      <t>コウタイ</t>
    </rPh>
    <rPh sb="2" eb="4">
      <t>ケンサ</t>
    </rPh>
    <phoneticPr fontId="2"/>
  </si>
  <si>
    <t>小計</t>
    <rPh sb="0" eb="2">
      <t>ショウケイ</t>
    </rPh>
    <phoneticPr fontId="2"/>
  </si>
  <si>
    <t>予防接種</t>
    <rPh sb="0" eb="2">
      <t>ヨボウ</t>
    </rPh>
    <rPh sb="2" eb="4">
      <t>セッシュ</t>
    </rPh>
    <phoneticPr fontId="2"/>
  </si>
  <si>
    <t>予診のみ</t>
    <rPh sb="0" eb="2">
      <t>ヨシン</t>
    </rPh>
    <phoneticPr fontId="2"/>
  </si>
  <si>
    <t>合計</t>
    <rPh sb="0" eb="2">
      <t>ゴウケイ</t>
    </rPh>
    <phoneticPr fontId="2"/>
  </si>
  <si>
    <t>請求件数</t>
    <rPh sb="0" eb="2">
      <t>セイキュウ</t>
    </rPh>
    <rPh sb="2" eb="4">
      <t>ケンスウ</t>
    </rPh>
    <phoneticPr fontId="2"/>
  </si>
  <si>
    <t>税抜き単価</t>
    <rPh sb="0" eb="2">
      <t>ゼイヌ</t>
    </rPh>
    <rPh sb="3" eb="5">
      <t>タンカ</t>
    </rPh>
    <phoneticPr fontId="2"/>
  </si>
  <si>
    <t>税込み単価</t>
    <rPh sb="0" eb="2">
      <t>ゼイコ</t>
    </rPh>
    <rPh sb="3" eb="5">
      <t>タンカ</t>
    </rPh>
    <phoneticPr fontId="2"/>
  </si>
  <si>
    <t>請求年月</t>
    <rPh sb="0" eb="2">
      <t>セイキュウ</t>
    </rPh>
    <rPh sb="2" eb="4">
      <t>ネンゲツ</t>
    </rPh>
    <phoneticPr fontId="2"/>
  </si>
  <si>
    <t>　　　　</t>
    <phoneticPr fontId="2"/>
  </si>
  <si>
    <t>医療機関・健診機関番号</t>
    <rPh sb="0" eb="2">
      <t>イリョウ</t>
    </rPh>
    <rPh sb="2" eb="4">
      <t>キカン</t>
    </rPh>
    <rPh sb="5" eb="7">
      <t>ケンシン</t>
    </rPh>
    <rPh sb="7" eb="9">
      <t>キカン</t>
    </rPh>
    <rPh sb="9" eb="11">
      <t>バンゴウ</t>
    </rPh>
    <phoneticPr fontId="2"/>
  </si>
  <si>
    <t>①健診・HI法</t>
    <rPh sb="1" eb="3">
      <t>ケンシン</t>
    </rPh>
    <rPh sb="6" eb="7">
      <t>ホウ</t>
    </rPh>
    <phoneticPr fontId="2"/>
  </si>
  <si>
    <t>②健診・EIA法</t>
    <rPh sb="1" eb="3">
      <t>ケンシン</t>
    </rPh>
    <rPh sb="7" eb="8">
      <t>ホウ</t>
    </rPh>
    <phoneticPr fontId="2"/>
  </si>
  <si>
    <t>③HI法</t>
    <rPh sb="3" eb="4">
      <t>ホウ</t>
    </rPh>
    <phoneticPr fontId="2"/>
  </si>
  <si>
    <t>④EIA法</t>
    <rPh sb="4" eb="5">
      <t>ホウ</t>
    </rPh>
    <phoneticPr fontId="2"/>
  </si>
  <si>
    <t>⑤夜間休日・HI法</t>
    <rPh sb="1" eb="3">
      <t>ヤカン</t>
    </rPh>
    <rPh sb="3" eb="5">
      <t>キュウジツ</t>
    </rPh>
    <rPh sb="8" eb="9">
      <t>ホウ</t>
    </rPh>
    <phoneticPr fontId="2"/>
  </si>
  <si>
    <t>⑥夜間休日・EIA法</t>
    <rPh sb="1" eb="3">
      <t>ヤカン</t>
    </rPh>
    <rPh sb="3" eb="5">
      <t>キュウジツ</t>
    </rPh>
    <rPh sb="9" eb="10">
      <t>ホウ</t>
    </rPh>
    <phoneticPr fontId="2"/>
  </si>
  <si>
    <t>請求金額
（税抜）</t>
    <rPh sb="0" eb="2">
      <t>セイキュウ</t>
    </rPh>
    <rPh sb="2" eb="4">
      <t>キンガク</t>
    </rPh>
    <rPh sb="6" eb="8">
      <t>ゼイヌキ</t>
    </rPh>
    <phoneticPr fontId="2"/>
  </si>
  <si>
    <t>○○○市区町村長様</t>
    <rPh sb="3" eb="5">
      <t>シク</t>
    </rPh>
    <rPh sb="5" eb="6">
      <t>チョウ</t>
    </rPh>
    <rPh sb="6" eb="7">
      <t>ソン</t>
    </rPh>
    <rPh sb="7" eb="8">
      <t>チョウ</t>
    </rPh>
    <rPh sb="8" eb="9">
      <t>サマ</t>
    </rPh>
    <phoneticPr fontId="2"/>
  </si>
  <si>
    <t>市区町村番号</t>
    <rPh sb="0" eb="2">
      <t>シク</t>
    </rPh>
    <rPh sb="2" eb="4">
      <t>チョウソン</t>
    </rPh>
    <rPh sb="4" eb="6">
      <t>バンゴウ</t>
    </rPh>
    <phoneticPr fontId="2"/>
  </si>
  <si>
    <t>請求金額
（税抜）</t>
    <rPh sb="0" eb="2">
      <t>セイキュウ</t>
    </rPh>
    <rPh sb="2" eb="4">
      <t>キンガク</t>
    </rPh>
    <rPh sb="6" eb="8">
      <t>ゼイヌキ</t>
    </rPh>
    <phoneticPr fontId="2"/>
  </si>
  <si>
    <t>請求金額
（税込）</t>
    <rPh sb="0" eb="2">
      <t>セイキュウ</t>
    </rPh>
    <rPh sb="2" eb="4">
      <t>キンガク</t>
    </rPh>
    <rPh sb="6" eb="7">
      <t>ゼイ</t>
    </rPh>
    <rPh sb="7" eb="8">
      <t>コミ</t>
    </rPh>
    <phoneticPr fontId="2"/>
  </si>
  <si>
    <t>【計算スペース】※こちらに件数を記入すると請求書が埋まっていきます</t>
    <rPh sb="1" eb="3">
      <t>ケイサン</t>
    </rPh>
    <rPh sb="13" eb="15">
      <t>ケンスウ</t>
    </rPh>
    <rPh sb="16" eb="18">
      <t>キニュウ</t>
    </rPh>
    <rPh sb="21" eb="24">
      <t>セイキュウショ</t>
    </rPh>
    <rPh sb="25" eb="26">
      <t>ウ</t>
    </rPh>
    <phoneticPr fontId="2"/>
  </si>
  <si>
    <t>請求総額（税抜き）
※システムエラーのチェック用</t>
    <rPh sb="0" eb="2">
      <t>セイキュウ</t>
    </rPh>
    <rPh sb="2" eb="4">
      <t>ソウガク</t>
    </rPh>
    <rPh sb="5" eb="6">
      <t>ゼイ</t>
    </rPh>
    <rPh sb="6" eb="7">
      <t>ヌ</t>
    </rPh>
    <rPh sb="23" eb="24">
      <t>ヨウ</t>
    </rPh>
    <phoneticPr fontId="2"/>
  </si>
  <si>
    <t>請求総額（税込み）</t>
    <rPh sb="0" eb="2">
      <t>セイキュウ</t>
    </rPh>
    <rPh sb="2" eb="4">
      <t>ソウガク</t>
    </rPh>
    <rPh sb="5" eb="6">
      <t>ゼイ</t>
    </rPh>
    <rPh sb="6" eb="7">
      <t>コ</t>
    </rPh>
    <phoneticPr fontId="2"/>
  </si>
  <si>
    <t>消費税率</t>
    <rPh sb="0" eb="2">
      <t>ショウヒ</t>
    </rPh>
    <rPh sb="2" eb="4">
      <t>ゼイリツ</t>
    </rPh>
    <phoneticPr fontId="2"/>
  </si>
  <si>
    <t>％</t>
    <phoneticPr fontId="2"/>
  </si>
  <si>
    <t>風しん対策　市区町村別請求書</t>
    <rPh sb="0" eb="1">
      <t>フウ</t>
    </rPh>
    <rPh sb="3" eb="5">
      <t>タイサク</t>
    </rPh>
    <rPh sb="6" eb="10">
      <t>シクチョウソン</t>
    </rPh>
    <rPh sb="10" eb="11">
      <t>ベツ</t>
    </rPh>
    <rPh sb="11" eb="14">
      <t>セイキュウショ</t>
    </rPh>
    <phoneticPr fontId="2"/>
  </si>
  <si>
    <r>
      <t xml:space="preserve">  </t>
    </r>
    <r>
      <rPr>
        <sz val="11"/>
        <color rgb="FFFF0000"/>
        <rFont val="游ゴシック"/>
        <family val="3"/>
        <charset val="128"/>
        <scheme val="minor"/>
      </rPr>
      <t>※税込単価は、１円未満の端数は切り捨て</t>
    </r>
    <rPh sb="3" eb="5">
      <t>ゼイコミ</t>
    </rPh>
    <rPh sb="5" eb="7">
      <t>タンカ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</si>
  <si>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</si>
  <si>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○○県○○市○○町○丁目○番○号</t>
  </si>
  <si>
    <t>労働次郎</t>
  </si>
  <si>
    <t>○○○ー○○○ー○○○○</t>
  </si>
  <si>
    <t>厚労病院○○○○○○○○○○○○</t>
  </si>
  <si>
    <t>2019年○○月分</t>
  </si>
  <si>
    <t>通常（MRワクチン）</t>
    <rPh sb="0" eb="2">
      <t>ツウジョウ</t>
    </rPh>
    <phoneticPr fontId="2"/>
  </si>
  <si>
    <t>通常（単独ワクチン）</t>
    <rPh sb="0" eb="2">
      <t>ツウジョウ</t>
    </rPh>
    <rPh sb="3" eb="5">
      <t>タンドク</t>
    </rPh>
    <phoneticPr fontId="2"/>
  </si>
  <si>
    <t>通常（ＭＲワクチン）</t>
    <rPh sb="0" eb="2">
      <t>ツウジョウ</t>
    </rPh>
    <phoneticPr fontId="2"/>
  </si>
  <si>
    <t>←市区町村から連絡のあった金額を記載ください。</t>
    <rPh sb="1" eb="5">
      <t>シクチョウソン</t>
    </rPh>
    <rPh sb="7" eb="9">
      <t>レンラク</t>
    </rPh>
    <phoneticPr fontId="2"/>
  </si>
  <si>
    <t>←クーポンの「予防接種」の金額を記載ください。</t>
    <rPh sb="7" eb="9">
      <t>ヨボウ</t>
    </rPh>
    <rPh sb="9" eb="11">
      <t>セッシュ</t>
    </rPh>
    <rPh sb="13" eb="15">
      <t>キンガク</t>
    </rPh>
    <rPh sb="16" eb="18">
      <t>キサイ</t>
    </rPh>
    <phoneticPr fontId="2"/>
  </si>
  <si>
    <t>予防接種関係の価格は市区町村で決定いたします。</t>
    <phoneticPr fontId="2"/>
  </si>
  <si>
    <t>予防接種関係の価格は市区町村で決定いたします。</t>
    <phoneticPr fontId="2"/>
  </si>
  <si>
    <t>別紙３</t>
    <rPh sb="0" eb="2">
      <t>ベッシ</t>
    </rPh>
    <phoneticPr fontId="2"/>
  </si>
  <si>
    <t>←内容に合わせて選択</t>
    <rPh sb="1" eb="3">
      <t>ナイヨウ</t>
    </rPh>
    <rPh sb="4" eb="5">
      <t>ア</t>
    </rPh>
    <rPh sb="8" eb="10">
      <t>センタク</t>
    </rPh>
    <phoneticPr fontId="2"/>
  </si>
  <si>
    <t>品川区長様</t>
    <rPh sb="0" eb="2">
      <t>シナガワ</t>
    </rPh>
    <rPh sb="2" eb="4">
      <t>クチョウ</t>
    </rPh>
    <rPh sb="3" eb="4">
      <t>チョウ</t>
    </rPh>
    <rPh sb="4" eb="5">
      <t>サマ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</si>
  <si>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</si>
  <si>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□</t>
    <phoneticPr fontId="2"/>
  </si>
  <si>
    <t>【添付書類】</t>
    <rPh sb="1" eb="3">
      <t>テンプ</t>
    </rPh>
    <rPh sb="3" eb="5">
      <t>ショルイ</t>
    </rPh>
    <phoneticPr fontId="2"/>
  </si>
  <si>
    <t xml:space="preserve">【提出先】　
</t>
    <rPh sb="1" eb="3">
      <t>テイシュツ</t>
    </rPh>
    <rPh sb="3" eb="4">
      <t>サキ</t>
    </rPh>
    <phoneticPr fontId="2"/>
  </si>
  <si>
    <r>
      <t xml:space="preserve"> 風しんの抗体検査・風しんの第５期定期接種に係る費用の請求及び受領に関する届</t>
    </r>
    <r>
      <rPr>
        <sz val="8"/>
        <color theme="1"/>
        <rFont val="游ゴシック"/>
        <family val="3"/>
        <charset val="128"/>
        <scheme val="minor"/>
      </rPr>
      <t>※</t>
    </r>
    <phoneticPr fontId="2"/>
  </si>
  <si>
    <t>※品川区ホームページからダウンロード可能です。</t>
    <phoneticPr fontId="2"/>
  </si>
  <si>
    <r>
      <t>2025年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scheme val="minor"/>
      </rPr>
      <t>月実施分</t>
    </r>
    <rPh sb="8" eb="10">
      <t>ジッシ</t>
    </rPh>
    <phoneticPr fontId="2"/>
  </si>
  <si>
    <t xml:space="preserve"> 風しんの抗体検査受診票・風しんの第５期の定期接種予診票（クーポン券を貼付）</t>
    <rPh sb="1" eb="2">
      <t>フウ</t>
    </rPh>
    <rPh sb="5" eb="9">
      <t>コウタイケンサ</t>
    </rPh>
    <rPh sb="9" eb="12">
      <t>ジュシンヒョウ</t>
    </rPh>
    <phoneticPr fontId="2"/>
  </si>
  <si>
    <t>2025.3月</t>
    <phoneticPr fontId="2"/>
  </si>
  <si>
    <t>品川区請求用
（国保連提出　不可）</t>
    <rPh sb="0" eb="3">
      <t>シナガワク</t>
    </rPh>
    <rPh sb="3" eb="5">
      <t>セイキュウ</t>
    </rPh>
    <rPh sb="5" eb="6">
      <t>ヨウ</t>
    </rPh>
    <rPh sb="8" eb="11">
      <t>コクホレン</t>
    </rPh>
    <rPh sb="11" eb="13">
      <t>テイシュツ</t>
    </rPh>
    <rPh sb="14" eb="16">
      <t>フカ</t>
    </rPh>
    <phoneticPr fontId="2"/>
  </si>
  <si>
    <t>　品川区保健予防課予防接種担当</t>
    <rPh sb="1" eb="4">
      <t>シナガワク</t>
    </rPh>
    <rPh sb="4" eb="9">
      <t>ホケンヨボウカ</t>
    </rPh>
    <rPh sb="9" eb="13">
      <t>ヨボウセッシュ</t>
    </rPh>
    <rPh sb="13" eb="15">
      <t>タントウ</t>
    </rPh>
    <phoneticPr fontId="2"/>
  </si>
  <si>
    <t>　品川区広町２－１－３６</t>
    <rPh sb="1" eb="4">
      <t>シナガワク</t>
    </rPh>
    <rPh sb="4" eb="6">
      <t>ヒロマチ</t>
    </rPh>
    <phoneticPr fontId="2"/>
  </si>
  <si>
    <t>〒140-8715</t>
    <phoneticPr fontId="2"/>
  </si>
  <si>
    <r>
      <t>　</t>
    </r>
    <r>
      <rPr>
        <sz val="9"/>
        <color theme="1"/>
        <rFont val="游ゴシック"/>
        <family val="3"/>
        <charset val="128"/>
        <scheme val="minor"/>
      </rPr>
      <t>注）郵送する場合、追跡可能な方法で発送してください。</t>
    </r>
    <rPh sb="1" eb="2">
      <t>チュウ</t>
    </rPh>
    <rPh sb="3" eb="5">
      <t>ユウソウ</t>
    </rPh>
    <rPh sb="7" eb="9">
      <t>バアイ</t>
    </rPh>
    <rPh sb="10" eb="12">
      <t>ツイセキ</t>
    </rPh>
    <rPh sb="12" eb="14">
      <t>カノウ</t>
    </rPh>
    <rPh sb="15" eb="17">
      <t>ホウホウ</t>
    </rPh>
    <rPh sb="18" eb="20">
      <t>ハッソウ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</si>
</sst>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scheme val="minor"/>
    </font>
    <font>
      <u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theme="1"/>
      <name val="HGP創英角ｺﾞｼｯｸUB"/>
      <family val="3"/>
      <charset val="128"/>
    </font>
    <font>
      <sz val="9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8" fontId="0" fillId="0" borderId="3" xfId="1" applyFont="1" applyBorder="1" applyAlignment="1"/>
    <xf numFmtId="38" fontId="0" fillId="0" borderId="4" xfId="1" applyFont="1" applyBorder="1" applyAlignment="1"/>
    <xf numFmtId="38" fontId="0" fillId="0" borderId="1" xfId="1" applyFont="1" applyBorder="1" applyAlignment="1"/>
    <xf numFmtId="38" fontId="0" fillId="0" borderId="5" xfId="1" applyFont="1" applyBorder="1" applyAlignment="1"/>
    <xf numFmtId="38" fontId="0" fillId="0" borderId="15" xfId="1" applyFont="1" applyBorder="1" applyAlignment="1"/>
    <xf numFmtId="38" fontId="0" fillId="0" borderId="16" xfId="1" applyFont="1" applyBorder="1" applyAlignment="1"/>
    <xf numFmtId="38" fontId="0" fillId="0" borderId="12" xfId="1" applyFont="1" applyBorder="1" applyAlignment="1"/>
    <xf numFmtId="0" fontId="0" fillId="0" borderId="12" xfId="0" applyBorder="1" applyAlignment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quotePrefix="1" applyFill="1"/>
    <xf numFmtId="0" fontId="4" fillId="0" borderId="49" xfId="0" applyFont="1" applyBorder="1" applyAlignment="1">
      <alignment horizontal="center" wrapText="1"/>
    </xf>
    <xf numFmtId="38" fontId="0" fillId="0" borderId="19" xfId="1" applyFont="1" applyBorder="1" applyAlignment="1"/>
    <xf numFmtId="38" fontId="0" fillId="0" borderId="20" xfId="1" applyFont="1" applyBorder="1" applyAlignment="1"/>
    <xf numFmtId="38" fontId="0" fillId="0" borderId="51" xfId="1" applyFont="1" applyBorder="1" applyAlignment="1"/>
    <xf numFmtId="38" fontId="0" fillId="0" borderId="52" xfId="1" applyFont="1" applyBorder="1" applyAlignment="1"/>
    <xf numFmtId="38" fontId="0" fillId="0" borderId="17" xfId="1" applyFont="1" applyBorder="1" applyAlignment="1"/>
    <xf numFmtId="38" fontId="0" fillId="0" borderId="53" xfId="1" applyFont="1" applyBorder="1" applyAlignment="1"/>
    <xf numFmtId="38" fontId="0" fillId="0" borderId="47" xfId="1" applyFont="1" applyBorder="1" applyAlignment="1"/>
    <xf numFmtId="38" fontId="0" fillId="0" borderId="22" xfId="1" applyFont="1" applyBorder="1" applyAlignment="1"/>
    <xf numFmtId="38" fontId="0" fillId="0" borderId="24" xfId="1" applyFont="1" applyBorder="1" applyAlignment="1"/>
    <xf numFmtId="38" fontId="0" fillId="0" borderId="11" xfId="1" applyFont="1" applyBorder="1" applyAlignment="1"/>
    <xf numFmtId="38" fontId="0" fillId="0" borderId="54" xfId="1" applyFont="1" applyBorder="1" applyAlignment="1"/>
    <xf numFmtId="38" fontId="0" fillId="0" borderId="55" xfId="1" applyFont="1" applyBorder="1" applyAlignment="1"/>
    <xf numFmtId="176" fontId="0" fillId="0" borderId="3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/>
    </xf>
    <xf numFmtId="176" fontId="0" fillId="3" borderId="3" xfId="0" applyNumberFormat="1" applyFill="1" applyBorder="1" applyAlignment="1">
      <alignment horizontal="right"/>
    </xf>
    <xf numFmtId="176" fontId="0" fillId="3" borderId="1" xfId="0" applyNumberFormat="1" applyFill="1" applyBorder="1" applyAlignment="1">
      <alignment horizontal="right"/>
    </xf>
    <xf numFmtId="176" fontId="0" fillId="3" borderId="15" xfId="0" applyNumberFormat="1" applyFill="1" applyBorder="1" applyAlignment="1">
      <alignment horizontal="right"/>
    </xf>
    <xf numFmtId="38" fontId="0" fillId="3" borderId="4" xfId="0" applyNumberFormat="1" applyFill="1" applyBorder="1" applyAlignment="1"/>
    <xf numFmtId="38" fontId="0" fillId="3" borderId="16" xfId="0" applyNumberFormat="1" applyFill="1" applyBorder="1" applyAlignment="1"/>
    <xf numFmtId="38" fontId="0" fillId="0" borderId="23" xfId="1" applyFont="1" applyBorder="1" applyAlignment="1"/>
    <xf numFmtId="38" fontId="0" fillId="0" borderId="25" xfId="1" applyFont="1" applyBorder="1" applyAlignment="1"/>
    <xf numFmtId="38" fontId="0" fillId="3" borderId="22" xfId="0" applyNumberFormat="1" applyFill="1" applyBorder="1" applyAlignment="1"/>
    <xf numFmtId="38" fontId="0" fillId="3" borderId="24" xfId="0" applyNumberFormat="1" applyFill="1" applyBorder="1" applyAlignment="1"/>
    <xf numFmtId="0" fontId="0" fillId="0" borderId="25" xfId="0" applyBorder="1" applyAlignment="1"/>
    <xf numFmtId="0" fontId="3" fillId="0" borderId="21" xfId="0" applyFont="1" applyBorder="1" applyAlignment="1">
      <alignment horizontal="center" wrapText="1"/>
    </xf>
    <xf numFmtId="0" fontId="3" fillId="0" borderId="50" xfId="0" applyFont="1" applyBorder="1" applyAlignment="1">
      <alignment horizontal="center" wrapText="1"/>
    </xf>
    <xf numFmtId="0" fontId="5" fillId="0" borderId="0" xfId="0" applyFont="1"/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15" xfId="0" applyNumberFormat="1" applyFill="1" applyBorder="1" applyAlignment="1">
      <alignment horizontal="right" vertical="center"/>
    </xf>
    <xf numFmtId="38" fontId="0" fillId="2" borderId="22" xfId="1" applyFont="1" applyFill="1" applyBorder="1" applyAlignment="1"/>
    <xf numFmtId="38" fontId="0" fillId="2" borderId="24" xfId="1" applyFont="1" applyFill="1" applyBorder="1" applyAlignment="1"/>
    <xf numFmtId="0" fontId="0" fillId="2" borderId="0" xfId="0" applyFill="1"/>
    <xf numFmtId="0" fontId="0" fillId="2" borderId="1" xfId="0" applyFill="1" applyBorder="1"/>
    <xf numFmtId="176" fontId="0" fillId="0" borderId="58" xfId="0" applyNumberFormat="1" applyBorder="1" applyAlignment="1">
      <alignment horizontal="right" vertical="center"/>
    </xf>
    <xf numFmtId="38" fontId="0" fillId="0" borderId="59" xfId="1" applyFont="1" applyBorder="1" applyAlignment="1"/>
    <xf numFmtId="38" fontId="0" fillId="0" borderId="58" xfId="1" applyFont="1" applyBorder="1" applyAlignment="1"/>
    <xf numFmtId="38" fontId="0" fillId="0" borderId="60" xfId="1" applyFont="1" applyBorder="1" applyAlignment="1"/>
    <xf numFmtId="176" fontId="0" fillId="3" borderId="58" xfId="0" applyNumberFormat="1" applyFill="1" applyBorder="1" applyAlignment="1">
      <alignment horizontal="right"/>
    </xf>
    <xf numFmtId="38" fontId="0" fillId="3" borderId="59" xfId="0" applyNumberFormat="1" applyFill="1" applyBorder="1" applyAlignment="1"/>
    <xf numFmtId="38" fontId="0" fillId="3" borderId="62" xfId="0" applyNumberFormat="1" applyFill="1" applyBorder="1" applyAlignment="1"/>
    <xf numFmtId="176" fontId="0" fillId="2" borderId="58" xfId="0" applyNumberFormat="1" applyFill="1" applyBorder="1" applyAlignment="1">
      <alignment horizontal="right" vertical="center"/>
    </xf>
    <xf numFmtId="38" fontId="0" fillId="2" borderId="59" xfId="1" applyFont="1" applyFill="1" applyBorder="1" applyAlignment="1"/>
    <xf numFmtId="0" fontId="9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176" fontId="0" fillId="3" borderId="63" xfId="0" applyNumberFormat="1" applyFill="1" applyBorder="1" applyAlignment="1">
      <alignment horizontal="right"/>
    </xf>
    <xf numFmtId="38" fontId="0" fillId="0" borderId="65" xfId="1" applyFont="1" applyBorder="1" applyAlignment="1"/>
    <xf numFmtId="38" fontId="0" fillId="0" borderId="64" xfId="1" applyFont="1" applyBorder="1" applyAlignment="1"/>
    <xf numFmtId="38" fontId="0" fillId="0" borderId="25" xfId="0" applyNumberFormat="1" applyBorder="1" applyAlignment="1"/>
    <xf numFmtId="176" fontId="0" fillId="4" borderId="58" xfId="0" applyNumberFormat="1" applyFill="1" applyBorder="1" applyAlignment="1">
      <alignment horizontal="right"/>
    </xf>
    <xf numFmtId="0" fontId="0" fillId="4" borderId="23" xfId="0" applyFill="1" applyBorder="1"/>
    <xf numFmtId="0" fontId="0" fillId="4" borderId="32" xfId="0" applyFill="1" applyBorder="1"/>
    <xf numFmtId="0" fontId="0" fillId="4" borderId="2" xfId="0" applyFill="1" applyBorder="1"/>
    <xf numFmtId="0" fontId="11" fillId="0" borderId="0" xfId="0" applyFont="1"/>
    <xf numFmtId="0" fontId="0" fillId="0" borderId="0" xfId="0" applyAlignment="1"/>
    <xf numFmtId="0" fontId="3" fillId="0" borderId="0" xfId="0" applyFont="1" applyAlignment="1">
      <alignment vertical="top"/>
    </xf>
    <xf numFmtId="38" fontId="0" fillId="0" borderId="0" xfId="0" applyNumberFormat="1"/>
    <xf numFmtId="0" fontId="0" fillId="0" borderId="0" xfId="0" applyAlignment="1">
      <alignment horizontal="left"/>
    </xf>
    <xf numFmtId="38" fontId="0" fillId="0" borderId="23" xfId="1" applyFont="1" applyFill="1" applyBorder="1" applyAlignment="1"/>
    <xf numFmtId="38" fontId="0" fillId="0" borderId="5" xfId="1" applyFont="1" applyFill="1" applyBorder="1" applyAlignment="1"/>
    <xf numFmtId="176" fontId="0" fillId="4" borderId="3" xfId="0" applyNumberFormat="1" applyFill="1" applyBorder="1" applyAlignment="1">
      <alignment horizontal="right"/>
    </xf>
    <xf numFmtId="176" fontId="0" fillId="4" borderId="1" xfId="0" applyNumberFormat="1" applyFill="1" applyBorder="1" applyAlignment="1">
      <alignment horizontal="right"/>
    </xf>
    <xf numFmtId="176" fontId="0" fillId="4" borderId="15" xfId="0" applyNumberFormat="1" applyFill="1" applyBorder="1" applyAlignment="1">
      <alignment horizontal="righ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6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13" xfId="0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0" fillId="0" borderId="0" xfId="0" applyFill="1" applyAlignment="1">
      <alignment horizontal="left"/>
    </xf>
    <xf numFmtId="0" fontId="12" fillId="5" borderId="66" xfId="0" applyFont="1" applyFill="1" applyBorder="1" applyAlignment="1">
      <alignment horizontal="center" vertical="center" wrapText="1"/>
    </xf>
    <xf numFmtId="0" fontId="12" fillId="5" borderId="67" xfId="0" applyFont="1" applyFill="1" applyBorder="1" applyAlignment="1">
      <alignment horizontal="center" vertical="center"/>
    </xf>
    <xf numFmtId="0" fontId="12" fillId="5" borderId="59" xfId="0" applyFont="1" applyFill="1" applyBorder="1" applyAlignment="1">
      <alignment horizontal="center" vertical="center"/>
    </xf>
    <xf numFmtId="0" fontId="12" fillId="5" borderId="57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61" xfId="0" applyBorder="1" applyAlignment="1">
      <alignment horizontal="left"/>
    </xf>
    <xf numFmtId="0" fontId="0" fillId="4" borderId="23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2" xfId="0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0</xdr:row>
      <xdr:rowOff>57150</xdr:rowOff>
    </xdr:from>
    <xdr:to>
      <xdr:col>11</xdr:col>
      <xdr:colOff>304801</xdr:colOff>
      <xdr:row>1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3981450" y="57150"/>
          <a:ext cx="1571626" cy="3238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（記載例）</a:t>
          </a:r>
        </a:p>
      </xdr:txBody>
    </xdr:sp>
    <xdr:clientData/>
  </xdr:twoCellAnchor>
  <xdr:twoCellAnchor>
    <xdr:from>
      <xdr:col>9</xdr:col>
      <xdr:colOff>447675</xdr:colOff>
      <xdr:row>1</xdr:row>
      <xdr:rowOff>123825</xdr:rowOff>
    </xdr:from>
    <xdr:to>
      <xdr:col>11</xdr:col>
      <xdr:colOff>371475</xdr:colOff>
      <xdr:row>2</xdr:row>
      <xdr:rowOff>209550</xdr:rowOff>
    </xdr:to>
    <xdr:sp macro="" textlink="">
      <xdr:nvSpPr>
        <xdr:cNvPr id="3" name="テキスト ボックス 2"/>
        <xdr:cNvSpPr txBox="1"/>
      </xdr:nvSpPr>
      <xdr:spPr>
        <a:xfrm>
          <a:off x="3886200" y="361950"/>
          <a:ext cx="1733550" cy="323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請求総括書（小計）</a:t>
          </a:r>
        </a:p>
      </xdr:txBody>
    </xdr:sp>
    <xdr:clientData/>
  </xdr:twoCellAnchor>
  <xdr:twoCellAnchor>
    <xdr:from>
      <xdr:col>14</xdr:col>
      <xdr:colOff>638175</xdr:colOff>
      <xdr:row>2</xdr:row>
      <xdr:rowOff>28575</xdr:rowOff>
    </xdr:from>
    <xdr:to>
      <xdr:col>21</xdr:col>
      <xdr:colOff>704850</xdr:colOff>
      <xdr:row>5</xdr:row>
      <xdr:rowOff>114300</xdr:rowOff>
    </xdr:to>
    <xdr:sp macro="" textlink="">
      <xdr:nvSpPr>
        <xdr:cNvPr id="4" name="テキスト ボックス 3"/>
        <xdr:cNvSpPr txBox="1"/>
      </xdr:nvSpPr>
      <xdr:spPr>
        <a:xfrm>
          <a:off x="6819900" y="504825"/>
          <a:ext cx="505777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①「○○○市区町村長様」は請求先に応じて変更してください。</a:t>
          </a:r>
          <a:endParaRPr kumimoji="1" lang="en-US" altLang="ja-JP" sz="1100"/>
        </a:p>
        <a:p>
          <a:r>
            <a:rPr kumimoji="1" lang="ja-JP" altLang="en-US" sz="1100"/>
            <a:t>②市区町村番号は、クーポン券に記載の６桁の数字を記載してください。</a:t>
          </a:r>
        </a:p>
      </xdr:txBody>
    </xdr:sp>
    <xdr:clientData/>
  </xdr:twoCellAnchor>
  <xdr:twoCellAnchor>
    <xdr:from>
      <xdr:col>1</xdr:col>
      <xdr:colOff>47625</xdr:colOff>
      <xdr:row>5</xdr:row>
      <xdr:rowOff>228599</xdr:rowOff>
    </xdr:from>
    <xdr:to>
      <xdr:col>7</xdr:col>
      <xdr:colOff>561975</xdr:colOff>
      <xdr:row>8</xdr:row>
      <xdr:rowOff>228600</xdr:rowOff>
    </xdr:to>
    <xdr:sp macro="" textlink="">
      <xdr:nvSpPr>
        <xdr:cNvPr id="5" name="円形吹き出し 4"/>
        <xdr:cNvSpPr/>
      </xdr:nvSpPr>
      <xdr:spPr>
        <a:xfrm>
          <a:off x="276225" y="1219199"/>
          <a:ext cx="2057400" cy="828676"/>
        </a:xfrm>
        <a:prstGeom prst="wedgeEllipseCallout">
          <a:avLst>
            <a:gd name="adj1" fmla="val -24085"/>
            <a:gd name="adj2" fmla="val -694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クーポン券に記載の</a:t>
          </a:r>
          <a:endParaRPr kumimoji="1" lang="en-US" altLang="ja-JP" sz="1100"/>
        </a:p>
        <a:p>
          <a:pPr algn="ctr"/>
          <a:r>
            <a:rPr kumimoji="1" lang="ja-JP" altLang="en-US" sz="1100"/>
            <a:t>６桁の番号を転記</a:t>
          </a:r>
        </a:p>
      </xdr:txBody>
    </xdr:sp>
    <xdr:clientData/>
  </xdr:twoCellAnchor>
  <xdr:twoCellAnchor>
    <xdr:from>
      <xdr:col>9</xdr:col>
      <xdr:colOff>809625</xdr:colOff>
      <xdr:row>8</xdr:row>
      <xdr:rowOff>152398</xdr:rowOff>
    </xdr:from>
    <xdr:to>
      <xdr:col>12</xdr:col>
      <xdr:colOff>152400</xdr:colOff>
      <xdr:row>12</xdr:row>
      <xdr:rowOff>57149</xdr:rowOff>
    </xdr:to>
    <xdr:sp macro="" textlink="">
      <xdr:nvSpPr>
        <xdr:cNvPr id="6" name="円形吹き出し 5"/>
        <xdr:cNvSpPr/>
      </xdr:nvSpPr>
      <xdr:spPr>
        <a:xfrm>
          <a:off x="4248150" y="1971673"/>
          <a:ext cx="1638300" cy="876301"/>
        </a:xfrm>
        <a:prstGeom prst="wedgeEllipseCallout">
          <a:avLst>
            <a:gd name="adj1" fmla="val 15773"/>
            <a:gd name="adj2" fmla="val -980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任意の印鑑で</a:t>
          </a:r>
          <a:endParaRPr kumimoji="1" lang="en-US" altLang="ja-JP" sz="1100"/>
        </a:p>
        <a:p>
          <a:pPr algn="ctr"/>
          <a:r>
            <a:rPr kumimoji="1" lang="ja-JP" altLang="en-US" sz="1100"/>
            <a:t>構いません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752474</xdr:colOff>
      <xdr:row>10</xdr:row>
      <xdr:rowOff>2381</xdr:rowOff>
    </xdr:from>
    <xdr:to>
      <xdr:col>11</xdr:col>
      <xdr:colOff>21981</xdr:colOff>
      <xdr:row>10</xdr:row>
      <xdr:rowOff>234462</xdr:rowOff>
    </xdr:to>
    <xdr:grpSp>
      <xdr:nvGrpSpPr>
        <xdr:cNvPr id="33" name="グループ化 32"/>
        <xdr:cNvGrpSpPr/>
      </xdr:nvGrpSpPr>
      <xdr:grpSpPr>
        <a:xfrm>
          <a:off x="2523003" y="2321999"/>
          <a:ext cx="2754537" cy="232081"/>
          <a:chOff x="4572000" y="3128963"/>
          <a:chExt cx="1785938" cy="176113"/>
        </a:xfrm>
        <a:solidFill>
          <a:schemeClr val="accent4">
            <a:lumMod val="20000"/>
            <a:lumOff val="80000"/>
          </a:schemeClr>
        </a:solidFill>
      </xdr:grpSpPr>
      <xdr:grpSp>
        <xdr:nvGrpSpPr>
          <xdr:cNvPr id="16" name="グループ化 15"/>
          <xdr:cNvGrpSpPr/>
        </xdr:nvGrpSpPr>
        <xdr:grpSpPr>
          <a:xfrm>
            <a:off x="4572000" y="3128963"/>
            <a:ext cx="1428752" cy="176113"/>
            <a:chOff x="4572000" y="3128963"/>
            <a:chExt cx="1428752" cy="176113"/>
          </a:xfrm>
          <a:grpFill/>
        </xdr:grpSpPr>
        <xdr:grpSp>
          <xdr:nvGrpSpPr>
            <xdr:cNvPr id="8" name="グループ化 7"/>
            <xdr:cNvGrpSpPr/>
          </xdr:nvGrpSpPr>
          <xdr:grpSpPr>
            <a:xfrm>
              <a:off x="4572000" y="3128963"/>
              <a:ext cx="714376" cy="176113"/>
              <a:chOff x="4572000" y="3128963"/>
              <a:chExt cx="714376" cy="176113"/>
            </a:xfrm>
            <a:grpFill/>
          </xdr:grpSpPr>
          <xdr:grpSp>
            <xdr:nvGrpSpPr>
              <xdr:cNvPr id="4" name="グループ化 3"/>
              <xdr:cNvGrpSpPr/>
            </xdr:nvGrpSpPr>
            <xdr:grpSpPr>
              <a:xfrm>
                <a:off x="4572000" y="3128963"/>
                <a:ext cx="357188" cy="176113"/>
                <a:chOff x="4572000" y="3128963"/>
                <a:chExt cx="357188" cy="176113"/>
              </a:xfrm>
              <a:grpFill/>
            </xdr:grpSpPr>
            <xdr:sp macro="" textlink="">
              <xdr:nvSpPr>
                <xdr:cNvPr id="2" name="正方形/長方形 1"/>
                <xdr:cNvSpPr/>
              </xdr:nvSpPr>
              <xdr:spPr>
                <a:xfrm>
                  <a:off x="4572000" y="3128963"/>
                  <a:ext cx="178594" cy="176113"/>
                </a:xfrm>
                <a:prstGeom prst="rect">
                  <a:avLst/>
                </a:prstGeom>
                <a:grpFill/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3" name="正方形/長方形 2"/>
                <xdr:cNvSpPr/>
              </xdr:nvSpPr>
              <xdr:spPr>
                <a:xfrm>
                  <a:off x="4750594" y="3128963"/>
                  <a:ext cx="178594" cy="176113"/>
                </a:xfrm>
                <a:prstGeom prst="rect">
                  <a:avLst/>
                </a:prstGeom>
                <a:grpFill/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  <xdr:grpSp>
            <xdr:nvGrpSpPr>
              <xdr:cNvPr id="5" name="グループ化 4"/>
              <xdr:cNvGrpSpPr/>
            </xdr:nvGrpSpPr>
            <xdr:grpSpPr>
              <a:xfrm>
                <a:off x="4929188" y="3128963"/>
                <a:ext cx="357188" cy="176113"/>
                <a:chOff x="4572000" y="3128963"/>
                <a:chExt cx="357188" cy="176113"/>
              </a:xfrm>
              <a:grpFill/>
            </xdr:grpSpPr>
            <xdr:sp macro="" textlink="">
              <xdr:nvSpPr>
                <xdr:cNvPr id="6" name="正方形/長方形 5"/>
                <xdr:cNvSpPr/>
              </xdr:nvSpPr>
              <xdr:spPr>
                <a:xfrm>
                  <a:off x="4572000" y="3128963"/>
                  <a:ext cx="178594" cy="176113"/>
                </a:xfrm>
                <a:prstGeom prst="rect">
                  <a:avLst/>
                </a:prstGeom>
                <a:grpFill/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7" name="正方形/長方形 6"/>
                <xdr:cNvSpPr/>
              </xdr:nvSpPr>
              <xdr:spPr>
                <a:xfrm>
                  <a:off x="4750594" y="3128963"/>
                  <a:ext cx="178594" cy="176113"/>
                </a:xfrm>
                <a:prstGeom prst="rect">
                  <a:avLst/>
                </a:prstGeom>
                <a:grpFill/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</xdr:grpSp>
        <xdr:grpSp>
          <xdr:nvGrpSpPr>
            <xdr:cNvPr id="9" name="グループ化 8"/>
            <xdr:cNvGrpSpPr/>
          </xdr:nvGrpSpPr>
          <xdr:grpSpPr>
            <a:xfrm>
              <a:off x="5286376" y="3128963"/>
              <a:ext cx="714376" cy="176113"/>
              <a:chOff x="4572000" y="3128963"/>
              <a:chExt cx="714376" cy="176113"/>
            </a:xfrm>
            <a:grpFill/>
          </xdr:grpSpPr>
          <xdr:grpSp>
            <xdr:nvGrpSpPr>
              <xdr:cNvPr id="10" name="グループ化 9"/>
              <xdr:cNvGrpSpPr/>
            </xdr:nvGrpSpPr>
            <xdr:grpSpPr>
              <a:xfrm>
                <a:off x="4572000" y="3128963"/>
                <a:ext cx="357188" cy="176113"/>
                <a:chOff x="4572000" y="3128963"/>
                <a:chExt cx="357188" cy="176113"/>
              </a:xfrm>
              <a:grpFill/>
            </xdr:grpSpPr>
            <xdr:sp macro="" textlink="">
              <xdr:nvSpPr>
                <xdr:cNvPr id="14" name="正方形/長方形 13"/>
                <xdr:cNvSpPr/>
              </xdr:nvSpPr>
              <xdr:spPr>
                <a:xfrm>
                  <a:off x="4572000" y="3128963"/>
                  <a:ext cx="178594" cy="176113"/>
                </a:xfrm>
                <a:prstGeom prst="rect">
                  <a:avLst/>
                </a:prstGeom>
                <a:grpFill/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15" name="正方形/長方形 14"/>
                <xdr:cNvSpPr/>
              </xdr:nvSpPr>
              <xdr:spPr>
                <a:xfrm>
                  <a:off x="4750594" y="3128963"/>
                  <a:ext cx="178594" cy="176113"/>
                </a:xfrm>
                <a:prstGeom prst="rect">
                  <a:avLst/>
                </a:prstGeom>
                <a:grpFill/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  <xdr:grpSp>
            <xdr:nvGrpSpPr>
              <xdr:cNvPr id="11" name="グループ化 10"/>
              <xdr:cNvGrpSpPr/>
            </xdr:nvGrpSpPr>
            <xdr:grpSpPr>
              <a:xfrm>
                <a:off x="4929188" y="3128963"/>
                <a:ext cx="357188" cy="176113"/>
                <a:chOff x="4572000" y="3128963"/>
                <a:chExt cx="357188" cy="176113"/>
              </a:xfrm>
              <a:grpFill/>
            </xdr:grpSpPr>
            <xdr:sp macro="" textlink="">
              <xdr:nvSpPr>
                <xdr:cNvPr id="12" name="正方形/長方形 11"/>
                <xdr:cNvSpPr/>
              </xdr:nvSpPr>
              <xdr:spPr>
                <a:xfrm>
                  <a:off x="4572000" y="3128963"/>
                  <a:ext cx="178594" cy="176113"/>
                </a:xfrm>
                <a:prstGeom prst="rect">
                  <a:avLst/>
                </a:prstGeom>
                <a:grpFill/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13" name="正方形/長方形 12"/>
                <xdr:cNvSpPr/>
              </xdr:nvSpPr>
              <xdr:spPr>
                <a:xfrm>
                  <a:off x="4750594" y="3128963"/>
                  <a:ext cx="178594" cy="176113"/>
                </a:xfrm>
                <a:prstGeom prst="rect">
                  <a:avLst/>
                </a:prstGeom>
                <a:grpFill/>
                <a:ln w="3175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</xdr:grpSp>
      </xdr:grpSp>
      <xdr:grpSp>
        <xdr:nvGrpSpPr>
          <xdr:cNvPr id="26" name="グループ化 25"/>
          <xdr:cNvGrpSpPr/>
        </xdr:nvGrpSpPr>
        <xdr:grpSpPr>
          <a:xfrm>
            <a:off x="6000750" y="3128963"/>
            <a:ext cx="357188" cy="176113"/>
            <a:chOff x="4572000" y="3128963"/>
            <a:chExt cx="357188" cy="176113"/>
          </a:xfrm>
          <a:grpFill/>
        </xdr:grpSpPr>
        <xdr:sp macro="" textlink="">
          <xdr:nvSpPr>
            <xdr:cNvPr id="30" name="正方形/長方形 29"/>
            <xdr:cNvSpPr/>
          </xdr:nvSpPr>
          <xdr:spPr>
            <a:xfrm>
              <a:off x="4572000" y="3128963"/>
              <a:ext cx="178594" cy="176113"/>
            </a:xfrm>
            <a:prstGeom prst="rect">
              <a:avLst/>
            </a:prstGeom>
            <a:grp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1" name="正方形/長方形 30"/>
            <xdr:cNvSpPr/>
          </xdr:nvSpPr>
          <xdr:spPr>
            <a:xfrm>
              <a:off x="4750594" y="3128963"/>
              <a:ext cx="178594" cy="176113"/>
            </a:xfrm>
            <a:prstGeom prst="rect">
              <a:avLst/>
            </a:prstGeom>
            <a:grpFill/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W36"/>
  <sheetViews>
    <sheetView zoomScale="85" zoomScaleNormal="85" zoomScaleSheetLayoutView="100" workbookViewId="0">
      <selection activeCell="M36" sqref="M36"/>
    </sheetView>
  </sheetViews>
  <sheetFormatPr defaultRowHeight="18.75"/>
  <cols>
    <col min="1" max="1" width="3" customWidth="1"/>
    <col min="2" max="7" width="3.375" customWidth="1"/>
    <col min="8" max="8" width="10" customWidth="1"/>
    <col min="9" max="11" width="11.875" customWidth="1"/>
    <col min="12" max="12" width="6.375" customWidth="1"/>
    <col min="13" max="13" width="3" customWidth="1"/>
    <col min="14" max="14" width="2.875" customWidth="1"/>
    <col min="15" max="15" width="9.375" customWidth="1"/>
    <col min="17" max="17" width="10.875" customWidth="1"/>
    <col min="21" max="21" width="11.125" customWidth="1"/>
    <col min="22" max="22" width="10.5" bestFit="1" customWidth="1"/>
  </cols>
  <sheetData>
    <row r="1" spans="2:13">
      <c r="M1" s="71" t="s">
        <v>46</v>
      </c>
    </row>
    <row r="2" spans="2:13">
      <c r="B2" s="126" t="s">
        <v>22</v>
      </c>
      <c r="C2" s="126"/>
      <c r="D2" s="126"/>
      <c r="E2" s="126"/>
      <c r="F2" s="126"/>
      <c r="G2" s="126"/>
    </row>
    <row r="3" spans="2:13">
      <c r="B3" t="s">
        <v>23</v>
      </c>
    </row>
    <row r="4" spans="2:13" ht="5.25" customHeight="1"/>
    <row r="5" spans="2:13" ht="16.5" customHeight="1">
      <c r="B5" s="52"/>
      <c r="C5" s="52"/>
      <c r="D5" s="52"/>
      <c r="E5" s="52"/>
      <c r="F5" s="52"/>
      <c r="G5" s="52"/>
    </row>
    <row r="6" spans="2:13" ht="21.75" customHeight="1">
      <c r="I6" s="59" t="s">
        <v>34</v>
      </c>
      <c r="J6" s="59"/>
      <c r="K6" s="59"/>
      <c r="L6" s="59"/>
    </row>
    <row r="7" spans="2:13" ht="21.75" customHeight="1">
      <c r="B7" t="s">
        <v>13</v>
      </c>
      <c r="I7" s="59" t="s">
        <v>33</v>
      </c>
      <c r="J7" s="59" t="s">
        <v>35</v>
      </c>
      <c r="K7" s="59"/>
      <c r="L7" s="59" t="s">
        <v>2</v>
      </c>
    </row>
    <row r="8" spans="2:13" ht="21.75" customHeight="1">
      <c r="I8" s="59" t="s">
        <v>1</v>
      </c>
      <c r="J8" s="59" t="s">
        <v>36</v>
      </c>
      <c r="K8" s="59"/>
      <c r="L8" s="59"/>
    </row>
    <row r="11" spans="2:13" ht="19.5" thickBot="1">
      <c r="B11" s="127" t="s">
        <v>31</v>
      </c>
      <c r="C11" s="127"/>
      <c r="D11" s="127"/>
      <c r="E11" s="127"/>
      <c r="F11" s="127"/>
      <c r="G11" s="127"/>
      <c r="H11" s="127"/>
      <c r="I11" s="127"/>
      <c r="J11" s="127"/>
      <c r="K11" s="127"/>
      <c r="L11" s="127"/>
    </row>
    <row r="12" spans="2:13" ht="19.5" thickTop="1">
      <c r="G12" s="1"/>
      <c r="H12" s="1"/>
      <c r="I12" s="1"/>
      <c r="J12" s="1"/>
    </row>
    <row r="14" spans="2:13" ht="21.75" customHeight="1">
      <c r="B14" t="s">
        <v>14</v>
      </c>
      <c r="I14" s="126">
        <v>1234567890</v>
      </c>
      <c r="J14" s="126"/>
      <c r="K14" s="59"/>
    </row>
    <row r="15" spans="2:13" ht="21.75" customHeight="1">
      <c r="B15" t="s">
        <v>3</v>
      </c>
      <c r="I15" s="59" t="s">
        <v>37</v>
      </c>
      <c r="J15" s="59"/>
      <c r="K15" s="59"/>
    </row>
    <row r="16" spans="2:13" ht="21.75" customHeight="1">
      <c r="B16" t="s">
        <v>12</v>
      </c>
      <c r="I16" s="59" t="s">
        <v>38</v>
      </c>
      <c r="J16" s="59"/>
      <c r="K16" s="59"/>
    </row>
    <row r="17" spans="2:23">
      <c r="H17" s="17"/>
      <c r="I17" s="14"/>
    </row>
    <row r="18" spans="2:23">
      <c r="H18" s="14"/>
      <c r="I18" s="14"/>
    </row>
    <row r="21" spans="2:23" ht="19.5" thickBot="1">
      <c r="O21" t="s">
        <v>26</v>
      </c>
    </row>
    <row r="22" spans="2:23" ht="27" customHeight="1" thickBot="1">
      <c r="B22" s="2"/>
      <c r="C22" s="3"/>
      <c r="D22" s="3"/>
      <c r="E22" s="3"/>
      <c r="F22" s="3"/>
      <c r="G22" s="3"/>
      <c r="H22" s="3"/>
      <c r="I22" s="51" t="s">
        <v>9</v>
      </c>
      <c r="J22" s="49" t="s">
        <v>24</v>
      </c>
      <c r="K22" s="50" t="s">
        <v>25</v>
      </c>
      <c r="O22" s="2"/>
      <c r="P22" s="3"/>
      <c r="Q22" s="4"/>
      <c r="R22" s="5" t="s">
        <v>9</v>
      </c>
      <c r="S22" s="46" t="s">
        <v>10</v>
      </c>
      <c r="T22" s="46" t="s">
        <v>11</v>
      </c>
      <c r="U22" s="18" t="s">
        <v>27</v>
      </c>
      <c r="V22" s="47" t="s">
        <v>28</v>
      </c>
    </row>
    <row r="23" spans="2:23">
      <c r="B23" s="109" t="s">
        <v>4</v>
      </c>
      <c r="C23" s="110"/>
      <c r="D23" s="111"/>
      <c r="E23" s="107" t="s">
        <v>15</v>
      </c>
      <c r="F23" s="131"/>
      <c r="G23" s="131"/>
      <c r="H23" s="108"/>
      <c r="I23" s="36">
        <f t="shared" ref="I23:I34" si="0">R23</f>
        <v>0</v>
      </c>
      <c r="J23" s="26">
        <f t="shared" ref="J23:J32" si="1">U23</f>
        <v>0</v>
      </c>
      <c r="K23" s="7">
        <f>V23</f>
        <v>0</v>
      </c>
      <c r="O23" s="128" t="s">
        <v>4</v>
      </c>
      <c r="P23" s="107" t="s">
        <v>15</v>
      </c>
      <c r="Q23" s="108"/>
      <c r="R23" s="54"/>
      <c r="S23" s="6">
        <v>1290</v>
      </c>
      <c r="T23" s="6">
        <f>ROUNDDOWN(S23*(1+(K36)/100),0)</f>
        <v>1419</v>
      </c>
      <c r="U23" s="6">
        <f t="shared" ref="U23:U28" si="2">S23*R23</f>
        <v>0</v>
      </c>
      <c r="V23" s="19">
        <f>T23*R23</f>
        <v>0</v>
      </c>
    </row>
    <row r="24" spans="2:23">
      <c r="B24" s="112"/>
      <c r="C24" s="113"/>
      <c r="D24" s="114"/>
      <c r="E24" s="92" t="s">
        <v>16</v>
      </c>
      <c r="F24" s="93"/>
      <c r="G24" s="93"/>
      <c r="H24" s="94"/>
      <c r="I24" s="37">
        <f t="shared" si="0"/>
        <v>0</v>
      </c>
      <c r="J24" s="41">
        <f t="shared" si="1"/>
        <v>0</v>
      </c>
      <c r="K24" s="9">
        <f t="shared" ref="K24:K32" si="3">V24</f>
        <v>0</v>
      </c>
      <c r="O24" s="129"/>
      <c r="P24" s="92" t="s">
        <v>16</v>
      </c>
      <c r="Q24" s="94"/>
      <c r="R24" s="55"/>
      <c r="S24" s="8">
        <v>2680</v>
      </c>
      <c r="T24" s="8">
        <f>ROUNDDOWN(S24*(1+(K36)/100),0)</f>
        <v>2948</v>
      </c>
      <c r="U24" s="8">
        <f t="shared" si="2"/>
        <v>0</v>
      </c>
      <c r="V24" s="20">
        <f t="shared" ref="V24:V28" si="4">T24*R24</f>
        <v>0</v>
      </c>
    </row>
    <row r="25" spans="2:23">
      <c r="B25" s="112"/>
      <c r="C25" s="113"/>
      <c r="D25" s="114"/>
      <c r="E25" s="92" t="s">
        <v>17</v>
      </c>
      <c r="F25" s="93"/>
      <c r="G25" s="93"/>
      <c r="H25" s="94"/>
      <c r="I25" s="37">
        <f t="shared" si="0"/>
        <v>0</v>
      </c>
      <c r="J25" s="41">
        <f t="shared" si="1"/>
        <v>0</v>
      </c>
      <c r="K25" s="9">
        <f t="shared" si="3"/>
        <v>0</v>
      </c>
      <c r="O25" s="129"/>
      <c r="P25" s="92" t="s">
        <v>17</v>
      </c>
      <c r="Q25" s="94"/>
      <c r="R25" s="55"/>
      <c r="S25" s="8">
        <v>4930</v>
      </c>
      <c r="T25" s="8">
        <f>ROUNDDOWN(S25*(1+(K36)/100),0)</f>
        <v>5423</v>
      </c>
      <c r="U25" s="8">
        <f t="shared" si="2"/>
        <v>0</v>
      </c>
      <c r="V25" s="20">
        <f t="shared" si="4"/>
        <v>0</v>
      </c>
    </row>
    <row r="26" spans="2:23">
      <c r="B26" s="112"/>
      <c r="C26" s="113"/>
      <c r="D26" s="114"/>
      <c r="E26" s="92" t="s">
        <v>18</v>
      </c>
      <c r="F26" s="93"/>
      <c r="G26" s="93"/>
      <c r="H26" s="94"/>
      <c r="I26" s="37">
        <f t="shared" si="0"/>
        <v>0</v>
      </c>
      <c r="J26" s="41">
        <f t="shared" si="1"/>
        <v>0</v>
      </c>
      <c r="K26" s="9">
        <f t="shared" si="3"/>
        <v>0</v>
      </c>
      <c r="O26" s="129"/>
      <c r="P26" s="92" t="s">
        <v>18</v>
      </c>
      <c r="Q26" s="94"/>
      <c r="R26" s="55"/>
      <c r="S26" s="8">
        <v>6320</v>
      </c>
      <c r="T26" s="8">
        <f>ROUNDDOWN(S26*(1+(K36)/100),0)</f>
        <v>6952</v>
      </c>
      <c r="U26" s="8">
        <f t="shared" si="2"/>
        <v>0</v>
      </c>
      <c r="V26" s="20">
        <f t="shared" si="4"/>
        <v>0</v>
      </c>
    </row>
    <row r="27" spans="2:23">
      <c r="B27" s="112"/>
      <c r="C27" s="113"/>
      <c r="D27" s="114"/>
      <c r="E27" s="92" t="s">
        <v>19</v>
      </c>
      <c r="F27" s="93"/>
      <c r="G27" s="93"/>
      <c r="H27" s="94"/>
      <c r="I27" s="37">
        <f t="shared" si="0"/>
        <v>0</v>
      </c>
      <c r="J27" s="41">
        <f t="shared" si="1"/>
        <v>0</v>
      </c>
      <c r="K27" s="9">
        <f t="shared" si="3"/>
        <v>0</v>
      </c>
      <c r="O27" s="129"/>
      <c r="P27" s="92" t="s">
        <v>19</v>
      </c>
      <c r="Q27" s="94"/>
      <c r="R27" s="55"/>
      <c r="S27" s="8">
        <v>5430</v>
      </c>
      <c r="T27" s="8">
        <f>ROUNDDOWN(S27*(1+(K36)/100),0)</f>
        <v>5973</v>
      </c>
      <c r="U27" s="8">
        <f t="shared" si="2"/>
        <v>0</v>
      </c>
      <c r="V27" s="20">
        <f t="shared" si="4"/>
        <v>0</v>
      </c>
    </row>
    <row r="28" spans="2:23" ht="19.5" thickBot="1">
      <c r="B28" s="112"/>
      <c r="C28" s="113"/>
      <c r="D28" s="114"/>
      <c r="E28" s="95" t="s">
        <v>20</v>
      </c>
      <c r="F28" s="96"/>
      <c r="G28" s="96"/>
      <c r="H28" s="97"/>
      <c r="I28" s="38">
        <f t="shared" si="0"/>
        <v>0</v>
      </c>
      <c r="J28" s="27">
        <f t="shared" si="1"/>
        <v>0</v>
      </c>
      <c r="K28" s="11">
        <f t="shared" si="3"/>
        <v>0</v>
      </c>
      <c r="O28" s="129"/>
      <c r="P28" s="95" t="s">
        <v>20</v>
      </c>
      <c r="Q28" s="97"/>
      <c r="R28" s="56"/>
      <c r="S28" s="10">
        <v>6820</v>
      </c>
      <c r="T28" s="10">
        <f>ROUNDDOWN(S28*(1+(K36)/100),0)</f>
        <v>7502</v>
      </c>
      <c r="U28" s="10">
        <f t="shared" si="2"/>
        <v>0</v>
      </c>
      <c r="V28" s="21">
        <f t="shared" si="4"/>
        <v>0</v>
      </c>
    </row>
    <row r="29" spans="2:23" ht="20.25" thickTop="1" thickBot="1">
      <c r="B29" s="115"/>
      <c r="C29" s="116"/>
      <c r="D29" s="117"/>
      <c r="E29" s="98" t="s">
        <v>5</v>
      </c>
      <c r="F29" s="99"/>
      <c r="G29" s="99"/>
      <c r="H29" s="100"/>
      <c r="I29" s="35">
        <f t="shared" si="0"/>
        <v>0</v>
      </c>
      <c r="J29" s="42">
        <f t="shared" si="1"/>
        <v>0</v>
      </c>
      <c r="K29" s="12">
        <f t="shared" si="3"/>
        <v>0</v>
      </c>
      <c r="O29" s="130"/>
      <c r="P29" s="98" t="s">
        <v>5</v>
      </c>
      <c r="Q29" s="100"/>
      <c r="R29" s="34">
        <f>SUM(R23:R28)</f>
        <v>0</v>
      </c>
      <c r="S29" s="22"/>
      <c r="T29" s="23"/>
      <c r="U29" s="24">
        <f>SUM(U23:U28)</f>
        <v>0</v>
      </c>
      <c r="V29" s="25">
        <f>SUM(V23:V28)</f>
        <v>0</v>
      </c>
      <c r="W29" s="48" t="s">
        <v>45</v>
      </c>
    </row>
    <row r="30" spans="2:23">
      <c r="B30" s="109" t="s">
        <v>6</v>
      </c>
      <c r="C30" s="110"/>
      <c r="D30" s="111"/>
      <c r="E30" s="101" t="s">
        <v>39</v>
      </c>
      <c r="F30" s="102"/>
      <c r="G30" s="102"/>
      <c r="H30" s="103"/>
      <c r="I30" s="36">
        <f t="shared" si="0"/>
        <v>0</v>
      </c>
      <c r="J30" s="43">
        <f t="shared" si="1"/>
        <v>0</v>
      </c>
      <c r="K30" s="39">
        <f t="shared" si="3"/>
        <v>0</v>
      </c>
      <c r="O30" s="128" t="s">
        <v>6</v>
      </c>
      <c r="P30" s="107" t="s">
        <v>41</v>
      </c>
      <c r="Q30" s="108"/>
      <c r="R30" s="54"/>
      <c r="S30" s="57"/>
      <c r="T30" s="6">
        <f>ROUNDDOWN(S30*(1+(K36)/100),0)</f>
        <v>0</v>
      </c>
      <c r="U30" s="6">
        <f>S30*R30</f>
        <v>0</v>
      </c>
      <c r="V30" s="19">
        <f>T30*R30</f>
        <v>0</v>
      </c>
      <c r="W30" s="48" t="s">
        <v>43</v>
      </c>
    </row>
    <row r="31" spans="2:23">
      <c r="B31" s="112"/>
      <c r="C31" s="113"/>
      <c r="D31" s="114"/>
      <c r="E31" s="121" t="s">
        <v>40</v>
      </c>
      <c r="F31" s="122"/>
      <c r="G31" s="122"/>
      <c r="H31" s="123"/>
      <c r="I31" s="65">
        <f t="shared" ref="I31" si="5">R31</f>
        <v>0</v>
      </c>
      <c r="J31" s="66">
        <f t="shared" ref="J31" si="6">U31</f>
        <v>0</v>
      </c>
      <c r="K31" s="67">
        <f t="shared" ref="K31" si="7">V31</f>
        <v>0</v>
      </c>
      <c r="O31" s="129"/>
      <c r="P31" s="124" t="s">
        <v>40</v>
      </c>
      <c r="Q31" s="125"/>
      <c r="R31" s="68"/>
      <c r="S31" s="69"/>
      <c r="T31" s="63">
        <f>ROUNDDOWN(S31*(1+(K37)/100),0)</f>
        <v>0</v>
      </c>
      <c r="U31" s="63">
        <f>S31*R31</f>
        <v>0</v>
      </c>
      <c r="V31" s="64">
        <f>T31*R31</f>
        <v>0</v>
      </c>
      <c r="W31" s="48" t="s">
        <v>42</v>
      </c>
    </row>
    <row r="32" spans="2:23" ht="19.5" thickBot="1">
      <c r="B32" s="112"/>
      <c r="C32" s="113"/>
      <c r="D32" s="114"/>
      <c r="E32" s="118" t="s">
        <v>7</v>
      </c>
      <c r="F32" s="119"/>
      <c r="G32" s="119"/>
      <c r="H32" s="120"/>
      <c r="I32" s="38">
        <f t="shared" si="0"/>
        <v>0</v>
      </c>
      <c r="J32" s="44">
        <f t="shared" si="1"/>
        <v>0</v>
      </c>
      <c r="K32" s="40">
        <f t="shared" si="3"/>
        <v>0</v>
      </c>
      <c r="O32" s="129"/>
      <c r="P32" s="95" t="s">
        <v>7</v>
      </c>
      <c r="Q32" s="97"/>
      <c r="R32" s="56"/>
      <c r="S32" s="58"/>
      <c r="T32" s="10">
        <f>ROUNDDOWN(S32*(1+(K36)/100),0)</f>
        <v>0</v>
      </c>
      <c r="U32" s="10">
        <f>S32*R32</f>
        <v>0</v>
      </c>
      <c r="V32" s="21">
        <f>T32*R32</f>
        <v>0</v>
      </c>
    </row>
    <row r="33" spans="2:23" ht="20.25" thickTop="1" thickBot="1">
      <c r="B33" s="115"/>
      <c r="C33" s="116"/>
      <c r="D33" s="117"/>
      <c r="E33" s="98" t="s">
        <v>5</v>
      </c>
      <c r="F33" s="99"/>
      <c r="G33" s="99"/>
      <c r="H33" s="100"/>
      <c r="I33" s="35">
        <f t="shared" si="0"/>
        <v>0</v>
      </c>
      <c r="J33" s="45">
        <f>SUM(J30:J32)</f>
        <v>0</v>
      </c>
      <c r="K33" s="13">
        <f>SUM(K30:K32)</f>
        <v>0</v>
      </c>
      <c r="O33" s="130"/>
      <c r="P33" s="98" t="s">
        <v>5</v>
      </c>
      <c r="Q33" s="100"/>
      <c r="R33" s="34">
        <f>SUM(R30:R32)</f>
        <v>0</v>
      </c>
      <c r="S33" s="22"/>
      <c r="T33" s="23"/>
      <c r="U33" s="28">
        <f>SUM(U30:U32)</f>
        <v>0</v>
      </c>
      <c r="V33" s="25">
        <f>SUM(V30:V32)</f>
        <v>0</v>
      </c>
      <c r="W33" t="s">
        <v>32</v>
      </c>
    </row>
    <row r="34" spans="2:23" ht="19.5" thickBot="1">
      <c r="B34" s="104" t="s">
        <v>8</v>
      </c>
      <c r="C34" s="105"/>
      <c r="D34" s="105"/>
      <c r="E34" s="105"/>
      <c r="F34" s="105"/>
      <c r="G34" s="105"/>
      <c r="H34" s="106"/>
      <c r="I34" s="35">
        <f t="shared" si="0"/>
        <v>0</v>
      </c>
      <c r="J34" s="42">
        <f>J33+J29</f>
        <v>0</v>
      </c>
      <c r="K34" s="12">
        <f>K33+K29</f>
        <v>0</v>
      </c>
      <c r="O34" s="104" t="s">
        <v>8</v>
      </c>
      <c r="P34" s="105"/>
      <c r="Q34" s="106"/>
      <c r="R34" s="34">
        <f>R33+R29</f>
        <v>0</v>
      </c>
      <c r="S34" s="29"/>
      <c r="T34" s="30"/>
      <c r="U34" s="28">
        <f>U33+U29</f>
        <v>0</v>
      </c>
      <c r="V34" s="25">
        <f>V33+V29</f>
        <v>0</v>
      </c>
    </row>
    <row r="36" spans="2:23">
      <c r="J36" s="15" t="s">
        <v>29</v>
      </c>
      <c r="K36" s="60">
        <v>10</v>
      </c>
      <c r="L36" t="s">
        <v>30</v>
      </c>
      <c r="M36" s="48" t="s">
        <v>47</v>
      </c>
    </row>
  </sheetData>
  <mergeCells count="31">
    <mergeCell ref="B2:G2"/>
    <mergeCell ref="B11:L11"/>
    <mergeCell ref="O23:O29"/>
    <mergeCell ref="P23:Q23"/>
    <mergeCell ref="O30:O33"/>
    <mergeCell ref="I14:J14"/>
    <mergeCell ref="P24:Q24"/>
    <mergeCell ref="P25:Q25"/>
    <mergeCell ref="P26:Q26"/>
    <mergeCell ref="P27:Q27"/>
    <mergeCell ref="P28:Q28"/>
    <mergeCell ref="P29:Q29"/>
    <mergeCell ref="B23:D29"/>
    <mergeCell ref="E23:H23"/>
    <mergeCell ref="E24:H24"/>
    <mergeCell ref="E25:H25"/>
    <mergeCell ref="O34:Q34"/>
    <mergeCell ref="P30:Q30"/>
    <mergeCell ref="P32:Q32"/>
    <mergeCell ref="P33:Q33"/>
    <mergeCell ref="B34:H34"/>
    <mergeCell ref="B30:D33"/>
    <mergeCell ref="E32:H32"/>
    <mergeCell ref="E33:H33"/>
    <mergeCell ref="E31:H31"/>
    <mergeCell ref="P31:Q31"/>
    <mergeCell ref="E26:H26"/>
    <mergeCell ref="E27:H27"/>
    <mergeCell ref="E28:H28"/>
    <mergeCell ref="E29:H29"/>
    <mergeCell ref="E30:H30"/>
  </mergeCells>
  <phoneticPr fontId="2"/>
  <dataValidations count="1">
    <dataValidation type="list" allowBlank="1" showInputMessage="1" showErrorMessage="1" sqref="K36">
      <formula1>"8,10"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10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W38"/>
  <sheetViews>
    <sheetView tabSelected="1" view="pageBreakPreview" zoomScale="85" zoomScaleNormal="85" zoomScaleSheetLayoutView="85" workbookViewId="0">
      <selection activeCell="K1" sqref="K1:L2"/>
    </sheetView>
  </sheetViews>
  <sheetFormatPr defaultRowHeight="18.75"/>
  <cols>
    <col min="1" max="1" width="3" customWidth="1"/>
    <col min="2" max="7" width="3.375" customWidth="1"/>
    <col min="8" max="8" width="10" customWidth="1"/>
    <col min="9" max="11" width="11.875" customWidth="1"/>
    <col min="12" max="12" width="6.375" customWidth="1"/>
    <col min="13" max="13" width="3" customWidth="1"/>
    <col min="14" max="14" width="2.875" customWidth="1"/>
    <col min="15" max="15" width="9.375" hidden="1" customWidth="1"/>
    <col min="16" max="16" width="0" hidden="1" customWidth="1"/>
    <col min="17" max="17" width="10.875" hidden="1" customWidth="1"/>
    <col min="18" max="20" width="0" hidden="1" customWidth="1"/>
    <col min="21" max="21" width="11.125" hidden="1" customWidth="1"/>
    <col min="22" max="22" width="10.5" hidden="1" customWidth="1"/>
    <col min="23" max="26" width="0" hidden="1" customWidth="1"/>
  </cols>
  <sheetData>
    <row r="1" spans="2:22">
      <c r="B1" s="132" t="s">
        <v>48</v>
      </c>
      <c r="C1" s="132"/>
      <c r="D1" s="132"/>
      <c r="E1" s="132"/>
      <c r="F1" s="132"/>
      <c r="G1" s="132"/>
      <c r="K1" s="133" t="s">
        <v>58</v>
      </c>
      <c r="L1" s="134"/>
    </row>
    <row r="2" spans="2:22">
      <c r="B2" t="s">
        <v>23</v>
      </c>
      <c r="K2" s="135"/>
      <c r="L2" s="136"/>
    </row>
    <row r="3" spans="2:22" ht="5.25" customHeight="1"/>
    <row r="4" spans="2:22" ht="16.5" customHeight="1">
      <c r="B4" s="53">
        <v>1</v>
      </c>
      <c r="C4" s="53">
        <v>3</v>
      </c>
      <c r="D4" s="53">
        <v>1</v>
      </c>
      <c r="E4" s="53">
        <v>0</v>
      </c>
      <c r="F4" s="53">
        <v>9</v>
      </c>
      <c r="G4" s="53">
        <v>1</v>
      </c>
    </row>
    <row r="5" spans="2:22" ht="21.75" customHeight="1">
      <c r="I5" s="72" t="s">
        <v>49</v>
      </c>
      <c r="J5" s="79"/>
      <c r="K5" s="80"/>
      <c r="L5" s="81"/>
    </row>
    <row r="6" spans="2:22" ht="21.75" customHeight="1">
      <c r="B6" t="s">
        <v>0</v>
      </c>
      <c r="I6" s="72" t="s">
        <v>33</v>
      </c>
      <c r="J6" s="79"/>
      <c r="K6" s="80"/>
      <c r="L6" s="81"/>
    </row>
    <row r="7" spans="2:22" ht="21.75" customHeight="1">
      <c r="I7" s="72" t="s">
        <v>1</v>
      </c>
      <c r="J7" s="79"/>
      <c r="K7" s="80"/>
      <c r="L7" s="81"/>
    </row>
    <row r="9" spans="2:22" ht="19.5" thickBot="1">
      <c r="B9" s="127" t="s">
        <v>31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</row>
    <row r="10" spans="2:22" ht="19.5" thickTop="1">
      <c r="G10" s="1"/>
      <c r="H10" s="1"/>
      <c r="I10" s="1"/>
      <c r="J10" s="1"/>
    </row>
    <row r="11" spans="2:22" ht="21.75" customHeight="1">
      <c r="B11" t="s">
        <v>14</v>
      </c>
      <c r="I11" s="132"/>
      <c r="J11" s="132"/>
    </row>
    <row r="12" spans="2:22" s="73" customFormat="1" ht="45" customHeight="1">
      <c r="B12" s="73" t="s">
        <v>3</v>
      </c>
      <c r="I12" s="142"/>
      <c r="J12" s="143"/>
      <c r="K12" s="144"/>
    </row>
    <row r="13" spans="2:22" ht="21.75" customHeight="1">
      <c r="B13" t="s">
        <v>12</v>
      </c>
      <c r="I13" s="145" t="s">
        <v>55</v>
      </c>
      <c r="J13" s="146"/>
      <c r="K13" s="147"/>
    </row>
    <row r="14" spans="2:22" ht="19.5" thickBot="1">
      <c r="O14" t="s">
        <v>26</v>
      </c>
    </row>
    <row r="15" spans="2:22" ht="30.75" customHeight="1" thickBot="1">
      <c r="B15" s="2"/>
      <c r="C15" s="3"/>
      <c r="D15" s="3"/>
      <c r="E15" s="3"/>
      <c r="F15" s="3"/>
      <c r="G15" s="3"/>
      <c r="H15" s="3"/>
      <c r="I15" s="51" t="s">
        <v>9</v>
      </c>
      <c r="J15" s="49" t="s">
        <v>21</v>
      </c>
      <c r="K15" s="50" t="s">
        <v>25</v>
      </c>
      <c r="O15" s="2"/>
      <c r="P15" s="3"/>
      <c r="Q15" s="4"/>
      <c r="R15" s="5" t="s">
        <v>9</v>
      </c>
      <c r="S15" s="46" t="s">
        <v>10</v>
      </c>
      <c r="T15" s="46" t="s">
        <v>11</v>
      </c>
      <c r="U15" s="18" t="s">
        <v>27</v>
      </c>
      <c r="V15" s="47" t="s">
        <v>28</v>
      </c>
    </row>
    <row r="16" spans="2:22">
      <c r="B16" s="109" t="s">
        <v>4</v>
      </c>
      <c r="C16" s="110"/>
      <c r="D16" s="111"/>
      <c r="E16" s="107" t="s">
        <v>15</v>
      </c>
      <c r="F16" s="131"/>
      <c r="G16" s="131"/>
      <c r="H16" s="131"/>
      <c r="I16" s="89"/>
      <c r="J16" s="26" t="str">
        <f>IF(I16="","",I16*S16)</f>
        <v/>
      </c>
      <c r="K16" s="7" t="str">
        <f>IF(I16="","",I16*T16)</f>
        <v/>
      </c>
      <c r="O16" s="128" t="s">
        <v>4</v>
      </c>
      <c r="P16" s="107" t="s">
        <v>15</v>
      </c>
      <c r="Q16" s="108"/>
      <c r="R16" s="31"/>
      <c r="S16" s="6">
        <v>1290</v>
      </c>
      <c r="T16" s="6">
        <f>ROUNDDOWN(S16*(1+(K29)/100),0)</f>
        <v>1419</v>
      </c>
      <c r="U16" s="6">
        <f t="shared" ref="U16:U21" si="0">S16*R16</f>
        <v>0</v>
      </c>
      <c r="V16" s="19">
        <f>T16*R16</f>
        <v>0</v>
      </c>
    </row>
    <row r="17" spans="2:23">
      <c r="B17" s="112"/>
      <c r="C17" s="113"/>
      <c r="D17" s="114"/>
      <c r="E17" s="92" t="s">
        <v>16</v>
      </c>
      <c r="F17" s="93"/>
      <c r="G17" s="93"/>
      <c r="H17" s="93"/>
      <c r="I17" s="90"/>
      <c r="J17" s="41" t="str">
        <f t="shared" ref="J17:J21" si="1">IF(I17="","",I17*S17)</f>
        <v/>
      </c>
      <c r="K17" s="9" t="str">
        <f t="shared" ref="K17:K21" si="2">IF(I17="","",I17*T17)</f>
        <v/>
      </c>
      <c r="O17" s="129"/>
      <c r="P17" s="92" t="s">
        <v>16</v>
      </c>
      <c r="Q17" s="94"/>
      <c r="R17" s="32"/>
      <c r="S17" s="8">
        <v>2680</v>
      </c>
      <c r="T17" s="8">
        <f>ROUNDDOWN(S17*(1+(K29)/100),0)</f>
        <v>2948</v>
      </c>
      <c r="U17" s="8">
        <f t="shared" si="0"/>
        <v>0</v>
      </c>
      <c r="V17" s="20">
        <f t="shared" ref="V17:V21" si="3">T17*R17</f>
        <v>0</v>
      </c>
    </row>
    <row r="18" spans="2:23">
      <c r="B18" s="112"/>
      <c r="C18" s="113"/>
      <c r="D18" s="114"/>
      <c r="E18" s="92" t="s">
        <v>17</v>
      </c>
      <c r="F18" s="93"/>
      <c r="G18" s="93"/>
      <c r="H18" s="93"/>
      <c r="I18" s="90"/>
      <c r="J18" s="41" t="str">
        <f t="shared" si="1"/>
        <v/>
      </c>
      <c r="K18" s="9" t="str">
        <f t="shared" si="2"/>
        <v/>
      </c>
      <c r="O18" s="129"/>
      <c r="P18" s="92" t="s">
        <v>17</v>
      </c>
      <c r="Q18" s="94"/>
      <c r="R18" s="32"/>
      <c r="S18" s="8">
        <v>4930</v>
      </c>
      <c r="T18" s="8">
        <f>ROUNDDOWN(S18*(1+(K29)/100),0)</f>
        <v>5423</v>
      </c>
      <c r="U18" s="8">
        <f t="shared" si="0"/>
        <v>0</v>
      </c>
      <c r="V18" s="20">
        <f t="shared" si="3"/>
        <v>0</v>
      </c>
    </row>
    <row r="19" spans="2:23">
      <c r="B19" s="112"/>
      <c r="C19" s="113"/>
      <c r="D19" s="114"/>
      <c r="E19" s="92" t="s">
        <v>18</v>
      </c>
      <c r="F19" s="93"/>
      <c r="G19" s="93"/>
      <c r="H19" s="93"/>
      <c r="I19" s="90"/>
      <c r="J19" s="41" t="str">
        <f t="shared" si="1"/>
        <v/>
      </c>
      <c r="K19" s="9" t="str">
        <f t="shared" si="2"/>
        <v/>
      </c>
      <c r="O19" s="129"/>
      <c r="P19" s="92" t="s">
        <v>18</v>
      </c>
      <c r="Q19" s="94"/>
      <c r="R19" s="32"/>
      <c r="S19" s="8">
        <v>6320</v>
      </c>
      <c r="T19" s="8">
        <f>ROUNDDOWN(S19*(1+(K29)/100),0)</f>
        <v>6952</v>
      </c>
      <c r="U19" s="8">
        <f t="shared" si="0"/>
        <v>0</v>
      </c>
      <c r="V19" s="20">
        <f t="shared" si="3"/>
        <v>0</v>
      </c>
    </row>
    <row r="20" spans="2:23">
      <c r="B20" s="112"/>
      <c r="C20" s="113"/>
      <c r="D20" s="114"/>
      <c r="E20" s="92" t="s">
        <v>19</v>
      </c>
      <c r="F20" s="93"/>
      <c r="G20" s="93"/>
      <c r="H20" s="93"/>
      <c r="I20" s="90"/>
      <c r="J20" s="41" t="str">
        <f t="shared" si="1"/>
        <v/>
      </c>
      <c r="K20" s="9" t="str">
        <f t="shared" si="2"/>
        <v/>
      </c>
      <c r="O20" s="129"/>
      <c r="P20" s="92" t="s">
        <v>19</v>
      </c>
      <c r="Q20" s="94"/>
      <c r="R20" s="32"/>
      <c r="S20" s="8">
        <v>5430</v>
      </c>
      <c r="T20" s="8">
        <f>ROUNDDOWN(S20*(1+(K29)/100),0)</f>
        <v>5973</v>
      </c>
      <c r="U20" s="8">
        <f t="shared" si="0"/>
        <v>0</v>
      </c>
      <c r="V20" s="20">
        <f t="shared" si="3"/>
        <v>0</v>
      </c>
    </row>
    <row r="21" spans="2:23" ht="19.5" thickBot="1">
      <c r="B21" s="112"/>
      <c r="C21" s="113"/>
      <c r="D21" s="114"/>
      <c r="E21" s="95" t="s">
        <v>20</v>
      </c>
      <c r="F21" s="96"/>
      <c r="G21" s="96"/>
      <c r="H21" s="96"/>
      <c r="I21" s="91"/>
      <c r="J21" s="27" t="str">
        <f t="shared" si="1"/>
        <v/>
      </c>
      <c r="K21" s="11" t="str">
        <f t="shared" si="2"/>
        <v/>
      </c>
      <c r="L21" s="85"/>
      <c r="O21" s="129"/>
      <c r="P21" s="95" t="s">
        <v>20</v>
      </c>
      <c r="Q21" s="97"/>
      <c r="R21" s="33"/>
      <c r="S21" s="10">
        <v>6820</v>
      </c>
      <c r="T21" s="10">
        <f>ROUNDDOWN(S21*(1+(K29)/100),0)</f>
        <v>7502</v>
      </c>
      <c r="U21" s="10">
        <f t="shared" si="0"/>
        <v>0</v>
      </c>
      <c r="V21" s="21">
        <f t="shared" si="3"/>
        <v>0</v>
      </c>
    </row>
    <row r="22" spans="2:23" ht="20.25" thickTop="1" thickBot="1">
      <c r="B22" s="115"/>
      <c r="C22" s="116"/>
      <c r="D22" s="117"/>
      <c r="E22" s="137" t="s">
        <v>5</v>
      </c>
      <c r="F22" s="138"/>
      <c r="G22" s="138"/>
      <c r="H22" s="138"/>
      <c r="I22" s="35" t="str">
        <f>IF(SUM(I16:I21)=0,"",SUM(I16:I21))</f>
        <v/>
      </c>
      <c r="J22" s="42" t="str">
        <f t="shared" ref="J22:K22" si="4">IF(SUM(J16:J21)=0,"",SUM(J16:J21))</f>
        <v/>
      </c>
      <c r="K22" s="12" t="str">
        <f t="shared" si="4"/>
        <v/>
      </c>
      <c r="O22" s="130"/>
      <c r="P22" s="98" t="s">
        <v>5</v>
      </c>
      <c r="Q22" s="100"/>
      <c r="R22" s="34">
        <f>SUM(R16:R21)</f>
        <v>0</v>
      </c>
      <c r="S22" s="22"/>
      <c r="T22" s="23"/>
      <c r="U22" s="24">
        <f>SUM(U16:U21)</f>
        <v>0</v>
      </c>
      <c r="V22" s="25">
        <f>SUM(V16:V21)</f>
        <v>0</v>
      </c>
      <c r="W22" s="70" t="s">
        <v>44</v>
      </c>
    </row>
    <row r="23" spans="2:23" ht="19.5" thickBot="1">
      <c r="B23" s="109" t="s">
        <v>6</v>
      </c>
      <c r="C23" s="110"/>
      <c r="D23" s="111"/>
      <c r="E23" s="107" t="s">
        <v>39</v>
      </c>
      <c r="F23" s="131"/>
      <c r="G23" s="131"/>
      <c r="H23" s="131"/>
      <c r="I23" s="89"/>
      <c r="J23" s="26" t="str">
        <f>IF(I23="","",I23*S23)</f>
        <v/>
      </c>
      <c r="K23" s="7" t="str">
        <f>IF(I23="","",I23*T23)</f>
        <v/>
      </c>
      <c r="O23" s="128" t="s">
        <v>6</v>
      </c>
      <c r="P23" s="107" t="s">
        <v>41</v>
      </c>
      <c r="Q23" s="108"/>
      <c r="R23" s="31">
        <v>0</v>
      </c>
      <c r="S23" s="26">
        <v>9977</v>
      </c>
      <c r="T23" s="6">
        <f>ROUNDDOWN(S23*(1+(K29)/100),0)</f>
        <v>10974</v>
      </c>
      <c r="U23" s="6">
        <f>S23*R23</f>
        <v>0</v>
      </c>
      <c r="V23" s="19">
        <f>T23*R23</f>
        <v>0</v>
      </c>
      <c r="W23" s="48" t="s">
        <v>43</v>
      </c>
    </row>
    <row r="24" spans="2:23">
      <c r="B24" s="112"/>
      <c r="C24" s="113"/>
      <c r="D24" s="114"/>
      <c r="E24" s="124" t="s">
        <v>40</v>
      </c>
      <c r="F24" s="141"/>
      <c r="G24" s="141"/>
      <c r="H24" s="141"/>
      <c r="I24" s="78"/>
      <c r="J24" s="87" t="str">
        <f t="shared" ref="J24" si="5">IF(I24="","",I24*S24)</f>
        <v/>
      </c>
      <c r="K24" s="88" t="str">
        <f t="shared" ref="K24:K25" si="6">IF(I24="","",I24*T24)</f>
        <v/>
      </c>
      <c r="N24" s="86"/>
      <c r="O24" s="129"/>
      <c r="P24" s="124" t="s">
        <v>40</v>
      </c>
      <c r="Q24" s="125"/>
      <c r="R24" s="61">
        <v>1</v>
      </c>
      <c r="S24" s="62">
        <v>6107</v>
      </c>
      <c r="T24" s="6">
        <f>ROUNDDOWN(S24*(1+(K29)/100),0)</f>
        <v>6717</v>
      </c>
      <c r="U24" s="63">
        <f>S24*R24</f>
        <v>6107</v>
      </c>
      <c r="V24" s="64">
        <f>T24*R24</f>
        <v>6717</v>
      </c>
      <c r="W24" s="48" t="s">
        <v>42</v>
      </c>
    </row>
    <row r="25" spans="2:23" ht="19.5" thickBot="1">
      <c r="B25" s="112"/>
      <c r="C25" s="113"/>
      <c r="D25" s="114"/>
      <c r="E25" s="139" t="s">
        <v>7</v>
      </c>
      <c r="F25" s="140"/>
      <c r="G25" s="140"/>
      <c r="H25" s="140"/>
      <c r="I25" s="74"/>
      <c r="J25" s="75"/>
      <c r="K25" s="76" t="str">
        <f t="shared" si="6"/>
        <v/>
      </c>
      <c r="O25" s="129"/>
      <c r="P25" s="95" t="s">
        <v>7</v>
      </c>
      <c r="Q25" s="97"/>
      <c r="R25" s="33"/>
      <c r="S25" s="27"/>
      <c r="T25" s="10">
        <f>ROUNDDOWN(S25*(1+(K29)/100),0)</f>
        <v>0</v>
      </c>
      <c r="U25" s="10">
        <f>S25*R25</f>
        <v>0</v>
      </c>
      <c r="V25" s="21">
        <f>T25*R25</f>
        <v>0</v>
      </c>
    </row>
    <row r="26" spans="2:23" ht="20.25" thickTop="1" thickBot="1">
      <c r="B26" s="115"/>
      <c r="C26" s="116"/>
      <c r="D26" s="117"/>
      <c r="E26" s="98" t="s">
        <v>5</v>
      </c>
      <c r="F26" s="99"/>
      <c r="G26" s="99"/>
      <c r="H26" s="100"/>
      <c r="I26" s="35" t="str">
        <f>IF(SUM(I23:I25)=0,"",SUM(I23:I25))</f>
        <v/>
      </c>
      <c r="J26" s="77" t="str">
        <f t="shared" ref="J26:K26" si="7">IF(SUM(J23:J25)=0,"",SUM(J23:J25))</f>
        <v/>
      </c>
      <c r="K26" s="12" t="str">
        <f t="shared" si="7"/>
        <v/>
      </c>
      <c r="O26" s="130"/>
      <c r="P26" s="98" t="s">
        <v>5</v>
      </c>
      <c r="Q26" s="100"/>
      <c r="R26" s="34">
        <f>SUM(R23:R25)</f>
        <v>1</v>
      </c>
      <c r="S26" s="22"/>
      <c r="T26" s="23"/>
      <c r="U26" s="28">
        <f>SUM(U23:U25)</f>
        <v>6107</v>
      </c>
      <c r="V26" s="25">
        <f>SUM(V23:V25)</f>
        <v>6717</v>
      </c>
      <c r="W26" t="s">
        <v>32</v>
      </c>
    </row>
    <row r="27" spans="2:23" ht="19.5" thickBot="1">
      <c r="B27" s="104" t="s">
        <v>8</v>
      </c>
      <c r="C27" s="105"/>
      <c r="D27" s="105"/>
      <c r="E27" s="105"/>
      <c r="F27" s="105"/>
      <c r="G27" s="105"/>
      <c r="H27" s="105"/>
      <c r="I27" s="35" t="str">
        <f>IF(SUM(I26,I22)=0,"",SUM(I26,I22))</f>
        <v/>
      </c>
      <c r="J27" s="42" t="str">
        <f t="shared" ref="J27:K27" si="8">IF(SUM(J26,J22)=0,"",SUM(J26,J22))</f>
        <v/>
      </c>
      <c r="K27" s="12" t="str">
        <f t="shared" si="8"/>
        <v/>
      </c>
      <c r="O27" s="104" t="s">
        <v>8</v>
      </c>
      <c r="P27" s="105"/>
      <c r="Q27" s="106"/>
      <c r="R27" s="34">
        <f>R26+R22</f>
        <v>1</v>
      </c>
      <c r="S27" s="29"/>
      <c r="T27" s="30"/>
      <c r="U27" s="28">
        <f>U26+U22</f>
        <v>6107</v>
      </c>
      <c r="V27" s="25">
        <f>V26+V22</f>
        <v>6717</v>
      </c>
    </row>
    <row r="28" spans="2:23" ht="7.5" customHeight="1"/>
    <row r="29" spans="2:23">
      <c r="J29" s="15" t="s">
        <v>29</v>
      </c>
      <c r="K29" s="16">
        <v>10</v>
      </c>
      <c r="L29" t="s">
        <v>30</v>
      </c>
      <c r="M29" s="48"/>
      <c r="N29" s="48"/>
      <c r="S29">
        <v>6717</v>
      </c>
      <c r="T29">
        <f>S29/1.1</f>
        <v>6106.363636363636</v>
      </c>
    </row>
    <row r="30" spans="2:23">
      <c r="B30" t="s">
        <v>51</v>
      </c>
      <c r="F30" s="82"/>
    </row>
    <row r="31" spans="2:23">
      <c r="B31" t="s">
        <v>50</v>
      </c>
      <c r="C31" t="s">
        <v>56</v>
      </c>
    </row>
    <row r="32" spans="2:23">
      <c r="B32" t="s">
        <v>50</v>
      </c>
      <c r="C32" t="s">
        <v>53</v>
      </c>
    </row>
    <row r="33" spans="2:13">
      <c r="C33" s="84" t="s">
        <v>54</v>
      </c>
    </row>
    <row r="34" spans="2:13">
      <c r="B34" s="83" t="s">
        <v>52</v>
      </c>
    </row>
    <row r="35" spans="2:13">
      <c r="C35" t="s">
        <v>61</v>
      </c>
    </row>
    <row r="36" spans="2:13">
      <c r="C36" t="s">
        <v>60</v>
      </c>
    </row>
    <row r="37" spans="2:13">
      <c r="C37" t="s">
        <v>59</v>
      </c>
    </row>
    <row r="38" spans="2:13">
      <c r="C38" t="s">
        <v>62</v>
      </c>
      <c r="M38" s="71" t="s">
        <v>57</v>
      </c>
    </row>
  </sheetData>
  <mergeCells count="34">
    <mergeCell ref="I13:K13"/>
    <mergeCell ref="E18:H18"/>
    <mergeCell ref="B27:H27"/>
    <mergeCell ref="O27:Q27"/>
    <mergeCell ref="E22:H22"/>
    <mergeCell ref="P22:Q22"/>
    <mergeCell ref="B23:D26"/>
    <mergeCell ref="E23:H23"/>
    <mergeCell ref="O23:O26"/>
    <mergeCell ref="P23:Q23"/>
    <mergeCell ref="E25:H25"/>
    <mergeCell ref="P25:Q25"/>
    <mergeCell ref="E26:H26"/>
    <mergeCell ref="P26:Q26"/>
    <mergeCell ref="E24:H24"/>
    <mergeCell ref="P24:Q24"/>
    <mergeCell ref="B16:D22"/>
    <mergeCell ref="E16:H16"/>
    <mergeCell ref="B1:G1"/>
    <mergeCell ref="P19:Q19"/>
    <mergeCell ref="E20:H20"/>
    <mergeCell ref="P20:Q20"/>
    <mergeCell ref="E21:H21"/>
    <mergeCell ref="P21:Q21"/>
    <mergeCell ref="B9:L9"/>
    <mergeCell ref="I11:J11"/>
    <mergeCell ref="P16:Q16"/>
    <mergeCell ref="E17:H17"/>
    <mergeCell ref="P17:Q17"/>
    <mergeCell ref="O16:O22"/>
    <mergeCell ref="E19:H19"/>
    <mergeCell ref="K1:L2"/>
    <mergeCell ref="P18:Q18"/>
    <mergeCell ref="I12:K12"/>
  </mergeCells>
  <phoneticPr fontId="2"/>
  <dataValidations count="1">
    <dataValidation type="list" allowBlank="1" showInputMessage="1" showErrorMessage="1" sqref="K29">
      <formula1>"8,10"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9" scale="9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【記載例】市区町村別</vt:lpstr>
      <vt:lpstr>品川区医師会</vt:lpstr>
      <vt:lpstr>【記載例】市区町村別!Print_Area</vt:lpstr>
      <vt:lpstr>品川区医師会!Print_Area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2025-03-14T02:17:11Z</dcterms:modified>
</cp:coreProperties>
</file>