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ab\組織共有\高齢者福祉課\015_介護人材確保定着支援担当\07_介護職員等居住支援手当\R08 居住支援手当\00_要綱・様式\"/>
    </mc:Choice>
  </mc:AlternateContent>
  <xr:revisionPtr revIDLastSave="0" documentId="13_ncr:1_{E53B2400-7FD5-43C5-9927-7E5C88F74908}" xr6:coauthVersionLast="47" xr6:coauthVersionMax="47" xr10:uidLastSave="{00000000-0000-0000-0000-000000000000}"/>
  <bookViews>
    <workbookView xWindow="-120" yWindow="-120" windowWidth="20730" windowHeight="11040" tabRatio="698" firstSheet="12" activeTab="13" xr2:uid="{00000000-000D-0000-FFFF-FFFF00000000}"/>
  </bookViews>
  <sheets>
    <sheet name="シート一覧" sheetId="25" r:id="rId1"/>
    <sheet name="【入力シート】" sheetId="15" r:id="rId2"/>
    <sheet name="①【入力】就業規則等一覧" sheetId="8" r:id="rId3"/>
    <sheet name="①【入力】別紙_職員一覧" sheetId="13" r:id="rId4"/>
    <sheet name="①事業所別一覧" sheetId="12" r:id="rId5"/>
    <sheet name="①提出内容確認書" sheetId="14" r:id="rId6"/>
    <sheet name="①第１号様式_交付申請書" sheetId="1" r:id="rId7"/>
    <sheet name="②【入力】就業規則等一覧（変更）" sheetId="32" r:id="rId8"/>
    <sheet name="②【入力】別紙_職員一覧（変更）" sheetId="18" r:id="rId9"/>
    <sheet name="②事業所別一覧 (変更)" sheetId="19" r:id="rId10"/>
    <sheet name="②提出内容確認書（変更）" sheetId="24" r:id="rId11"/>
    <sheet name="②第３号様式_変更交付申請書" sheetId="20" r:id="rId12"/>
    <sheet name="③第５号様式_請求書" sheetId="31" r:id="rId13"/>
    <sheet name="④【入力】別紙_職員一覧（実績）" sheetId="28" r:id="rId14"/>
    <sheet name="④事業所別一覧 (実績)" sheetId="30" r:id="rId15"/>
    <sheet name="④第６号様式_実績報告書" sheetId="21" r:id="rId16"/>
    <sheet name="④精算書" sheetId="23" r:id="rId17"/>
    <sheet name="【集計シート】" sheetId="26" state="hidden" r:id="rId18"/>
    <sheet name="リスト" sheetId="16" state="hidden" r:id="rId19"/>
  </sheets>
  <definedNames>
    <definedName name="_xlnm.Print_Area" localSheetId="2">①【入力】就業規則等一覧!$A$1:$AG$34</definedName>
    <definedName name="_xlnm.Print_Area" localSheetId="3">①【入力】別紙_職員一覧!$A$2:$Q$512</definedName>
    <definedName name="_xlnm.Print_Area" localSheetId="4">①事業所別一覧!$A$1:$M$109</definedName>
    <definedName name="_xlnm.Print_Area" localSheetId="5">①提出内容確認書!$A$1:$AE$24</definedName>
    <definedName name="_xlnm.Print_Area" localSheetId="7">'②【入力】就業規則等一覧（変更）'!$A$1:$AG$34</definedName>
    <definedName name="_xlnm.Print_Area" localSheetId="8">'②【入力】別紙_職員一覧（変更）'!$A$2:$Q$512</definedName>
    <definedName name="_xlnm.Print_Area" localSheetId="9">'②事業所別一覧 (変更)'!$A$1:$M$109</definedName>
    <definedName name="_xlnm.Print_Area" localSheetId="11">②第３号様式_変更交付申請書!$A$1:$AE$53</definedName>
    <definedName name="_xlnm.Print_Area" localSheetId="10">'②提出内容確認書（変更）'!$A$1:$AE$24</definedName>
    <definedName name="_xlnm.Print_Area" localSheetId="12">③第５号様式_請求書!$A$1:$AE$47</definedName>
    <definedName name="_xlnm.Print_Area" localSheetId="13">'④【入力】別紙_職員一覧（実績）'!$A$2:$R$514</definedName>
    <definedName name="_xlnm.Print_Area" localSheetId="14">'④事業所別一覧 (実績)'!$A$1:$M$109</definedName>
    <definedName name="_xlnm.Print_Area" localSheetId="15">④第６号様式_実績報告書!$A$1:$AE$52</definedName>
    <definedName name="_xlnm.Print_Titles" localSheetId="3">①【入力】別紙_職員一覧!$1:$12</definedName>
    <definedName name="_xlnm.Print_Titles" localSheetId="8">'②【入力】別紙_職員一覧（変更）'!$1:$12</definedName>
    <definedName name="_xlnm.Print_Titles" localSheetId="13">'④【入力】別紙_職員一覧（実績）'!$1:$14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28" l="1"/>
  <c r="B14" i="20"/>
  <c r="L21" i="31"/>
  <c r="U21" i="31"/>
  <c r="B16" i="31" l="1"/>
  <c r="D2" i="26" l="1"/>
  <c r="M35" i="15"/>
  <c r="I2" i="26" s="1"/>
  <c r="M34" i="15"/>
  <c r="H2" i="26" s="1"/>
  <c r="Q34" i="15"/>
  <c r="AC2" i="21" l="1"/>
  <c r="B6" i="32"/>
  <c r="B6" i="8"/>
  <c r="M512" i="18" l="1"/>
  <c r="M514" i="28" s="1"/>
  <c r="L512" i="18"/>
  <c r="L514" i="28" s="1"/>
  <c r="J512" i="18"/>
  <c r="I512" i="18"/>
  <c r="I514" i="28" s="1"/>
  <c r="H512" i="18"/>
  <c r="H514" i="28" s="1"/>
  <c r="G512" i="18"/>
  <c r="G514" i="28" s="1"/>
  <c r="F512" i="18"/>
  <c r="F514" i="28" s="1"/>
  <c r="E512" i="18"/>
  <c r="E514" i="28" s="1"/>
  <c r="D512" i="18"/>
  <c r="D514" i="28" s="1"/>
  <c r="C512" i="18"/>
  <c r="C514" i="28" s="1"/>
  <c r="M511" i="18"/>
  <c r="L511" i="18"/>
  <c r="L513" i="28" s="1"/>
  <c r="J511" i="18"/>
  <c r="J513" i="28" s="1"/>
  <c r="I511" i="18"/>
  <c r="I513" i="28" s="1"/>
  <c r="H511" i="18"/>
  <c r="H513" i="28" s="1"/>
  <c r="G511" i="18"/>
  <c r="G513" i="28" s="1"/>
  <c r="F511" i="18"/>
  <c r="F513" i="28" s="1"/>
  <c r="E511" i="18"/>
  <c r="E513" i="28" s="1"/>
  <c r="D511" i="18"/>
  <c r="D513" i="28" s="1"/>
  <c r="C511" i="18"/>
  <c r="C513" i="28" s="1"/>
  <c r="M510" i="18"/>
  <c r="L510" i="18"/>
  <c r="L512" i="28" s="1"/>
  <c r="J510" i="18"/>
  <c r="I510" i="18"/>
  <c r="I512" i="28" s="1"/>
  <c r="H510" i="18"/>
  <c r="H512" i="28" s="1"/>
  <c r="G510" i="18"/>
  <c r="G512" i="28" s="1"/>
  <c r="F510" i="18"/>
  <c r="F512" i="28" s="1"/>
  <c r="E510" i="18"/>
  <c r="E512" i="28" s="1"/>
  <c r="D510" i="18"/>
  <c r="D512" i="28" s="1"/>
  <c r="C510" i="18"/>
  <c r="C512" i="28" s="1"/>
  <c r="M509" i="18"/>
  <c r="M511" i="28" s="1"/>
  <c r="L509" i="18"/>
  <c r="L511" i="28" s="1"/>
  <c r="J509" i="18"/>
  <c r="I509" i="18"/>
  <c r="I511" i="28" s="1"/>
  <c r="H509" i="18"/>
  <c r="H511" i="28" s="1"/>
  <c r="G509" i="18"/>
  <c r="G511" i="28" s="1"/>
  <c r="F509" i="18"/>
  <c r="F511" i="28" s="1"/>
  <c r="E509" i="18"/>
  <c r="E511" i="28" s="1"/>
  <c r="D509" i="18"/>
  <c r="D511" i="28" s="1"/>
  <c r="C509" i="18"/>
  <c r="C511" i="28" s="1"/>
  <c r="M508" i="18"/>
  <c r="M510" i="28" s="1"/>
  <c r="L508" i="18"/>
  <c r="L510" i="28" s="1"/>
  <c r="J508" i="18"/>
  <c r="I508" i="18"/>
  <c r="I510" i="28" s="1"/>
  <c r="H508" i="18"/>
  <c r="H510" i="28" s="1"/>
  <c r="G508" i="18"/>
  <c r="G510" i="28" s="1"/>
  <c r="F508" i="18"/>
  <c r="F510" i="28" s="1"/>
  <c r="E508" i="18"/>
  <c r="E510" i="28" s="1"/>
  <c r="D508" i="18"/>
  <c r="D510" i="28" s="1"/>
  <c r="C508" i="18"/>
  <c r="C510" i="28" s="1"/>
  <c r="M507" i="18"/>
  <c r="M509" i="28" s="1"/>
  <c r="L507" i="18"/>
  <c r="L509" i="28" s="1"/>
  <c r="J507" i="18"/>
  <c r="J509" i="28" s="1"/>
  <c r="I507" i="18"/>
  <c r="I509" i="28" s="1"/>
  <c r="H507" i="18"/>
  <c r="H509" i="28" s="1"/>
  <c r="G507" i="18"/>
  <c r="G509" i="28" s="1"/>
  <c r="F507" i="18"/>
  <c r="F509" i="28" s="1"/>
  <c r="E507" i="18"/>
  <c r="E509" i="28" s="1"/>
  <c r="D507" i="18"/>
  <c r="D509" i="28" s="1"/>
  <c r="C507" i="18"/>
  <c r="C509" i="28" s="1"/>
  <c r="M506" i="18"/>
  <c r="M508" i="28" s="1"/>
  <c r="L506" i="18"/>
  <c r="L508" i="28" s="1"/>
  <c r="J506" i="18"/>
  <c r="I506" i="18"/>
  <c r="I508" i="28" s="1"/>
  <c r="H506" i="18"/>
  <c r="H508" i="28" s="1"/>
  <c r="G506" i="18"/>
  <c r="G508" i="28" s="1"/>
  <c r="F506" i="18"/>
  <c r="F508" i="28" s="1"/>
  <c r="E506" i="18"/>
  <c r="E508" i="28" s="1"/>
  <c r="D506" i="18"/>
  <c r="D508" i="28" s="1"/>
  <c r="C506" i="18"/>
  <c r="C508" i="28" s="1"/>
  <c r="M505" i="18"/>
  <c r="L505" i="18"/>
  <c r="L507" i="28" s="1"/>
  <c r="J505" i="18"/>
  <c r="J507" i="28" s="1"/>
  <c r="I505" i="18"/>
  <c r="I507" i="28" s="1"/>
  <c r="H505" i="18"/>
  <c r="H507" i="28" s="1"/>
  <c r="G505" i="18"/>
  <c r="G507" i="28" s="1"/>
  <c r="F505" i="18"/>
  <c r="F507" i="28" s="1"/>
  <c r="E505" i="18"/>
  <c r="E507" i="28" s="1"/>
  <c r="D505" i="18"/>
  <c r="D507" i="28" s="1"/>
  <c r="C505" i="18"/>
  <c r="C507" i="28" s="1"/>
  <c r="M504" i="18"/>
  <c r="L504" i="18"/>
  <c r="L506" i="28" s="1"/>
  <c r="J504" i="18"/>
  <c r="I504" i="18"/>
  <c r="I506" i="28" s="1"/>
  <c r="H504" i="18"/>
  <c r="H506" i="28" s="1"/>
  <c r="G504" i="18"/>
  <c r="G506" i="28" s="1"/>
  <c r="F504" i="18"/>
  <c r="F506" i="28" s="1"/>
  <c r="E504" i="18"/>
  <c r="E506" i="28" s="1"/>
  <c r="D504" i="18"/>
  <c r="D506" i="28" s="1"/>
  <c r="C504" i="18"/>
  <c r="C506" i="28" s="1"/>
  <c r="M503" i="18"/>
  <c r="M505" i="28" s="1"/>
  <c r="L503" i="18"/>
  <c r="L505" i="28" s="1"/>
  <c r="J503" i="18"/>
  <c r="J505" i="28" s="1"/>
  <c r="I503" i="18"/>
  <c r="I505" i="28" s="1"/>
  <c r="H503" i="18"/>
  <c r="H505" i="28" s="1"/>
  <c r="G503" i="18"/>
  <c r="G505" i="28" s="1"/>
  <c r="F503" i="18"/>
  <c r="F505" i="28" s="1"/>
  <c r="E503" i="18"/>
  <c r="E505" i="28" s="1"/>
  <c r="D503" i="18"/>
  <c r="D505" i="28" s="1"/>
  <c r="C503" i="18"/>
  <c r="C505" i="28" s="1"/>
  <c r="M502" i="18"/>
  <c r="M504" i="28" s="1"/>
  <c r="L502" i="18"/>
  <c r="L504" i="28" s="1"/>
  <c r="J502" i="18"/>
  <c r="I502" i="18"/>
  <c r="I504" i="28" s="1"/>
  <c r="H502" i="18"/>
  <c r="H504" i="28" s="1"/>
  <c r="G502" i="18"/>
  <c r="G504" i="28" s="1"/>
  <c r="F502" i="18"/>
  <c r="F504" i="28" s="1"/>
  <c r="E502" i="18"/>
  <c r="E504" i="28" s="1"/>
  <c r="D502" i="18"/>
  <c r="D504" i="28" s="1"/>
  <c r="C502" i="18"/>
  <c r="C504" i="28" s="1"/>
  <c r="N501" i="18"/>
  <c r="N503" i="28" s="1"/>
  <c r="M501" i="18"/>
  <c r="M503" i="28" s="1"/>
  <c r="L501" i="18"/>
  <c r="L503" i="28" s="1"/>
  <c r="J501" i="18"/>
  <c r="I501" i="18"/>
  <c r="I503" i="28" s="1"/>
  <c r="H501" i="18"/>
  <c r="H503" i="28" s="1"/>
  <c r="G501" i="18"/>
  <c r="G503" i="28" s="1"/>
  <c r="F501" i="18"/>
  <c r="F503" i="28" s="1"/>
  <c r="E501" i="18"/>
  <c r="E503" i="28" s="1"/>
  <c r="D501" i="18"/>
  <c r="D503" i="28" s="1"/>
  <c r="C501" i="18"/>
  <c r="C503" i="28" s="1"/>
  <c r="N500" i="18"/>
  <c r="M500" i="18"/>
  <c r="L500" i="18"/>
  <c r="L502" i="28" s="1"/>
  <c r="J500" i="18"/>
  <c r="J502" i="28" s="1"/>
  <c r="I500" i="18"/>
  <c r="I502" i="28" s="1"/>
  <c r="H500" i="18"/>
  <c r="H502" i="28" s="1"/>
  <c r="G500" i="18"/>
  <c r="G502" i="28" s="1"/>
  <c r="F500" i="18"/>
  <c r="F502" i="28" s="1"/>
  <c r="E500" i="18"/>
  <c r="E502" i="28" s="1"/>
  <c r="D500" i="18"/>
  <c r="D502" i="28" s="1"/>
  <c r="C500" i="18"/>
  <c r="C502" i="28" s="1"/>
  <c r="N499" i="18"/>
  <c r="M499" i="18"/>
  <c r="M501" i="28" s="1"/>
  <c r="L499" i="18"/>
  <c r="L501" i="28" s="1"/>
  <c r="J499" i="18"/>
  <c r="J501" i="28" s="1"/>
  <c r="I499" i="18"/>
  <c r="I501" i="28" s="1"/>
  <c r="H499" i="18"/>
  <c r="H501" i="28" s="1"/>
  <c r="G499" i="18"/>
  <c r="G501" i="28" s="1"/>
  <c r="F499" i="18"/>
  <c r="F501" i="28" s="1"/>
  <c r="E499" i="18"/>
  <c r="E501" i="28" s="1"/>
  <c r="D499" i="18"/>
  <c r="D501" i="28" s="1"/>
  <c r="C499" i="18"/>
  <c r="C501" i="28" s="1"/>
  <c r="N498" i="18"/>
  <c r="M498" i="18"/>
  <c r="M500" i="28" s="1"/>
  <c r="L498" i="18"/>
  <c r="L500" i="28" s="1"/>
  <c r="J498" i="18"/>
  <c r="I498" i="18"/>
  <c r="I500" i="28" s="1"/>
  <c r="H498" i="18"/>
  <c r="H500" i="28" s="1"/>
  <c r="G498" i="18"/>
  <c r="G500" i="28" s="1"/>
  <c r="F498" i="18"/>
  <c r="F500" i="28" s="1"/>
  <c r="E498" i="18"/>
  <c r="E500" i="28" s="1"/>
  <c r="D498" i="18"/>
  <c r="D500" i="28" s="1"/>
  <c r="C498" i="18"/>
  <c r="C500" i="28" s="1"/>
  <c r="M497" i="18"/>
  <c r="M499" i="28" s="1"/>
  <c r="L497" i="18"/>
  <c r="L499" i="28" s="1"/>
  <c r="J497" i="18"/>
  <c r="I497" i="18"/>
  <c r="I499" i="28" s="1"/>
  <c r="H497" i="18"/>
  <c r="H499" i="28" s="1"/>
  <c r="G497" i="18"/>
  <c r="G499" i="28" s="1"/>
  <c r="F497" i="18"/>
  <c r="F499" i="28" s="1"/>
  <c r="E497" i="18"/>
  <c r="E499" i="28" s="1"/>
  <c r="D497" i="18"/>
  <c r="D499" i="28" s="1"/>
  <c r="C497" i="18"/>
  <c r="C499" i="28" s="1"/>
  <c r="M496" i="18"/>
  <c r="M498" i="28" s="1"/>
  <c r="L496" i="18"/>
  <c r="L498" i="28" s="1"/>
  <c r="J496" i="18"/>
  <c r="I496" i="18"/>
  <c r="I498" i="28" s="1"/>
  <c r="H496" i="18"/>
  <c r="H498" i="28" s="1"/>
  <c r="G496" i="18"/>
  <c r="G498" i="28" s="1"/>
  <c r="F496" i="18"/>
  <c r="F498" i="28" s="1"/>
  <c r="E496" i="18"/>
  <c r="E498" i="28" s="1"/>
  <c r="D496" i="18"/>
  <c r="D498" i="28" s="1"/>
  <c r="C496" i="18"/>
  <c r="C498" i="28" s="1"/>
  <c r="M495" i="18"/>
  <c r="M497" i="28" s="1"/>
  <c r="L495" i="18"/>
  <c r="L497" i="28" s="1"/>
  <c r="J495" i="18"/>
  <c r="J497" i="28" s="1"/>
  <c r="I495" i="18"/>
  <c r="I497" i="28" s="1"/>
  <c r="H495" i="18"/>
  <c r="H497" i="28" s="1"/>
  <c r="G495" i="18"/>
  <c r="G497" i="28" s="1"/>
  <c r="F495" i="18"/>
  <c r="F497" i="28" s="1"/>
  <c r="E495" i="18"/>
  <c r="E497" i="28" s="1"/>
  <c r="D495" i="18"/>
  <c r="D497" i="28" s="1"/>
  <c r="C495" i="18"/>
  <c r="C497" i="28" s="1"/>
  <c r="M494" i="18"/>
  <c r="L494" i="18"/>
  <c r="L496" i="28" s="1"/>
  <c r="J494" i="18"/>
  <c r="I494" i="18"/>
  <c r="I496" i="28" s="1"/>
  <c r="H494" i="18"/>
  <c r="H496" i="28" s="1"/>
  <c r="G494" i="18"/>
  <c r="G496" i="28" s="1"/>
  <c r="F494" i="18"/>
  <c r="F496" i="28" s="1"/>
  <c r="E494" i="18"/>
  <c r="E496" i="28" s="1"/>
  <c r="D494" i="18"/>
  <c r="D496" i="28" s="1"/>
  <c r="C494" i="18"/>
  <c r="C496" i="28" s="1"/>
  <c r="M493" i="18"/>
  <c r="M495" i="28" s="1"/>
  <c r="L493" i="18"/>
  <c r="L495" i="28" s="1"/>
  <c r="J493" i="18"/>
  <c r="I493" i="18"/>
  <c r="I495" i="28" s="1"/>
  <c r="H493" i="18"/>
  <c r="H495" i="28" s="1"/>
  <c r="G493" i="18"/>
  <c r="G495" i="28" s="1"/>
  <c r="F493" i="18"/>
  <c r="F495" i="28" s="1"/>
  <c r="E493" i="18"/>
  <c r="E495" i="28" s="1"/>
  <c r="D493" i="18"/>
  <c r="D495" i="28" s="1"/>
  <c r="C493" i="18"/>
  <c r="C495" i="28" s="1"/>
  <c r="M492" i="18"/>
  <c r="M494" i="28" s="1"/>
  <c r="L492" i="18"/>
  <c r="L494" i="28" s="1"/>
  <c r="J492" i="18"/>
  <c r="J494" i="28" s="1"/>
  <c r="I492" i="18"/>
  <c r="I494" i="28" s="1"/>
  <c r="H492" i="18"/>
  <c r="H494" i="28" s="1"/>
  <c r="G492" i="18"/>
  <c r="G494" i="28" s="1"/>
  <c r="F492" i="18"/>
  <c r="F494" i="28" s="1"/>
  <c r="E492" i="18"/>
  <c r="E494" i="28" s="1"/>
  <c r="D492" i="18"/>
  <c r="D494" i="28" s="1"/>
  <c r="C492" i="18"/>
  <c r="C494" i="28" s="1"/>
  <c r="M491" i="18"/>
  <c r="M493" i="28" s="1"/>
  <c r="L491" i="18"/>
  <c r="L493" i="28" s="1"/>
  <c r="J491" i="18"/>
  <c r="I491" i="18"/>
  <c r="I493" i="28" s="1"/>
  <c r="H491" i="18"/>
  <c r="H493" i="28" s="1"/>
  <c r="G491" i="18"/>
  <c r="G493" i="28" s="1"/>
  <c r="F491" i="18"/>
  <c r="F493" i="28" s="1"/>
  <c r="E491" i="18"/>
  <c r="E493" i="28" s="1"/>
  <c r="D491" i="18"/>
  <c r="D493" i="28" s="1"/>
  <c r="C491" i="18"/>
  <c r="C493" i="28" s="1"/>
  <c r="M490" i="18"/>
  <c r="M492" i="28" s="1"/>
  <c r="L490" i="18"/>
  <c r="L492" i="28" s="1"/>
  <c r="J490" i="18"/>
  <c r="I490" i="18"/>
  <c r="I492" i="28" s="1"/>
  <c r="H490" i="18"/>
  <c r="H492" i="28" s="1"/>
  <c r="G490" i="18"/>
  <c r="G492" i="28" s="1"/>
  <c r="F490" i="18"/>
  <c r="F492" i="28" s="1"/>
  <c r="E490" i="18"/>
  <c r="E492" i="28" s="1"/>
  <c r="D490" i="18"/>
  <c r="D492" i="28" s="1"/>
  <c r="C490" i="18"/>
  <c r="C492" i="28" s="1"/>
  <c r="M489" i="18"/>
  <c r="M491" i="28" s="1"/>
  <c r="L489" i="18"/>
  <c r="L491" i="28" s="1"/>
  <c r="J489" i="18"/>
  <c r="I489" i="18"/>
  <c r="I491" i="28" s="1"/>
  <c r="H489" i="18"/>
  <c r="H491" i="28" s="1"/>
  <c r="G489" i="18"/>
  <c r="G491" i="28" s="1"/>
  <c r="F489" i="18"/>
  <c r="F491" i="28" s="1"/>
  <c r="E489" i="18"/>
  <c r="E491" i="28" s="1"/>
  <c r="D489" i="18"/>
  <c r="D491" i="28" s="1"/>
  <c r="C489" i="18"/>
  <c r="C491" i="28" s="1"/>
  <c r="M488" i="18"/>
  <c r="O488" i="18" s="1"/>
  <c r="O490" i="28" s="1"/>
  <c r="L488" i="18"/>
  <c r="L490" i="28" s="1"/>
  <c r="J488" i="18"/>
  <c r="I488" i="18"/>
  <c r="I490" i="28" s="1"/>
  <c r="H488" i="18"/>
  <c r="H490" i="28" s="1"/>
  <c r="G488" i="18"/>
  <c r="G490" i="28" s="1"/>
  <c r="F488" i="18"/>
  <c r="F490" i="28" s="1"/>
  <c r="E488" i="18"/>
  <c r="E490" i="28" s="1"/>
  <c r="D488" i="18"/>
  <c r="D490" i="28" s="1"/>
  <c r="C488" i="18"/>
  <c r="C490" i="28" s="1"/>
  <c r="M487" i="18"/>
  <c r="M489" i="28" s="1"/>
  <c r="L487" i="18"/>
  <c r="L489" i="28" s="1"/>
  <c r="J487" i="18"/>
  <c r="J489" i="28" s="1"/>
  <c r="I487" i="18"/>
  <c r="I489" i="28" s="1"/>
  <c r="H487" i="18"/>
  <c r="H489" i="28" s="1"/>
  <c r="G487" i="18"/>
  <c r="G489" i="28" s="1"/>
  <c r="F487" i="18"/>
  <c r="F489" i="28" s="1"/>
  <c r="E487" i="18"/>
  <c r="E489" i="28" s="1"/>
  <c r="D487" i="18"/>
  <c r="D489" i="28" s="1"/>
  <c r="C487" i="18"/>
  <c r="C489" i="28" s="1"/>
  <c r="M486" i="18"/>
  <c r="L486" i="18"/>
  <c r="L488" i="28" s="1"/>
  <c r="J486" i="18"/>
  <c r="I486" i="18"/>
  <c r="I488" i="28" s="1"/>
  <c r="H486" i="18"/>
  <c r="H488" i="28" s="1"/>
  <c r="G486" i="18"/>
  <c r="G488" i="28" s="1"/>
  <c r="F486" i="18"/>
  <c r="F488" i="28" s="1"/>
  <c r="E486" i="18"/>
  <c r="E488" i="28" s="1"/>
  <c r="D486" i="18"/>
  <c r="D488" i="28" s="1"/>
  <c r="C486" i="18"/>
  <c r="C488" i="28" s="1"/>
  <c r="M485" i="18"/>
  <c r="M487" i="28" s="1"/>
  <c r="L485" i="18"/>
  <c r="L487" i="28" s="1"/>
  <c r="J485" i="18"/>
  <c r="I485" i="18"/>
  <c r="I487" i="28" s="1"/>
  <c r="H485" i="18"/>
  <c r="H487" i="28" s="1"/>
  <c r="G485" i="18"/>
  <c r="G487" i="28" s="1"/>
  <c r="F485" i="18"/>
  <c r="F487" i="28" s="1"/>
  <c r="E485" i="18"/>
  <c r="E487" i="28" s="1"/>
  <c r="D485" i="18"/>
  <c r="D487" i="28" s="1"/>
  <c r="C485" i="18"/>
  <c r="C487" i="28" s="1"/>
  <c r="O484" i="18"/>
  <c r="O486" i="28" s="1"/>
  <c r="M484" i="18"/>
  <c r="M486" i="28" s="1"/>
  <c r="L484" i="18"/>
  <c r="L486" i="28" s="1"/>
  <c r="J484" i="18"/>
  <c r="J486" i="28" s="1"/>
  <c r="I484" i="18"/>
  <c r="I486" i="28" s="1"/>
  <c r="H484" i="18"/>
  <c r="H486" i="28" s="1"/>
  <c r="G484" i="18"/>
  <c r="G486" i="28" s="1"/>
  <c r="F484" i="18"/>
  <c r="F486" i="28" s="1"/>
  <c r="E484" i="18"/>
  <c r="E486" i="28" s="1"/>
  <c r="D484" i="18"/>
  <c r="D486" i="28" s="1"/>
  <c r="C484" i="18"/>
  <c r="C486" i="28" s="1"/>
  <c r="M483" i="18"/>
  <c r="M485" i="28" s="1"/>
  <c r="L483" i="18"/>
  <c r="L485" i="28" s="1"/>
  <c r="J483" i="18"/>
  <c r="I483" i="18"/>
  <c r="I485" i="28" s="1"/>
  <c r="H483" i="18"/>
  <c r="H485" i="28" s="1"/>
  <c r="G483" i="18"/>
  <c r="G485" i="28" s="1"/>
  <c r="F483" i="18"/>
  <c r="F485" i="28" s="1"/>
  <c r="E483" i="18"/>
  <c r="E485" i="28" s="1"/>
  <c r="D483" i="18"/>
  <c r="D485" i="28" s="1"/>
  <c r="C483" i="18"/>
  <c r="C485" i="28" s="1"/>
  <c r="N482" i="18"/>
  <c r="M482" i="18"/>
  <c r="M484" i="28" s="1"/>
  <c r="L482" i="18"/>
  <c r="L484" i="28" s="1"/>
  <c r="J482" i="18"/>
  <c r="I482" i="18"/>
  <c r="I484" i="28" s="1"/>
  <c r="H482" i="18"/>
  <c r="H484" i="28" s="1"/>
  <c r="G482" i="18"/>
  <c r="G484" i="28" s="1"/>
  <c r="F482" i="18"/>
  <c r="F484" i="28" s="1"/>
  <c r="E482" i="18"/>
  <c r="E484" i="28" s="1"/>
  <c r="D482" i="18"/>
  <c r="D484" i="28" s="1"/>
  <c r="C482" i="18"/>
  <c r="C484" i="28" s="1"/>
  <c r="N481" i="18"/>
  <c r="N483" i="28" s="1"/>
  <c r="M481" i="18"/>
  <c r="L481" i="18"/>
  <c r="L483" i="28" s="1"/>
  <c r="K481" i="18"/>
  <c r="K483" i="28" s="1"/>
  <c r="J481" i="18"/>
  <c r="J483" i="28" s="1"/>
  <c r="I481" i="18"/>
  <c r="I483" i="28" s="1"/>
  <c r="H481" i="18"/>
  <c r="H483" i="28" s="1"/>
  <c r="G481" i="18"/>
  <c r="G483" i="28" s="1"/>
  <c r="F481" i="18"/>
  <c r="F483" i="28" s="1"/>
  <c r="E481" i="18"/>
  <c r="E483" i="28" s="1"/>
  <c r="D481" i="18"/>
  <c r="D483" i="28" s="1"/>
  <c r="C481" i="18"/>
  <c r="C483" i="28" s="1"/>
  <c r="O480" i="18"/>
  <c r="O482" i="28" s="1"/>
  <c r="M480" i="18"/>
  <c r="L480" i="18"/>
  <c r="L482" i="28" s="1"/>
  <c r="K480" i="18"/>
  <c r="K482" i="28" s="1"/>
  <c r="J480" i="18"/>
  <c r="I480" i="18"/>
  <c r="I482" i="28" s="1"/>
  <c r="H480" i="18"/>
  <c r="H482" i="28" s="1"/>
  <c r="G480" i="18"/>
  <c r="G482" i="28" s="1"/>
  <c r="F480" i="18"/>
  <c r="F482" i="28" s="1"/>
  <c r="E480" i="18"/>
  <c r="E482" i="28" s="1"/>
  <c r="D480" i="18"/>
  <c r="D482" i="28" s="1"/>
  <c r="C480" i="18"/>
  <c r="C482" i="28" s="1"/>
  <c r="M479" i="18"/>
  <c r="L479" i="18"/>
  <c r="L481" i="28" s="1"/>
  <c r="J479" i="18"/>
  <c r="J481" i="28" s="1"/>
  <c r="I479" i="18"/>
  <c r="I481" i="28" s="1"/>
  <c r="H479" i="18"/>
  <c r="H481" i="28" s="1"/>
  <c r="G479" i="18"/>
  <c r="G481" i="28" s="1"/>
  <c r="F479" i="18"/>
  <c r="F481" i="28" s="1"/>
  <c r="E479" i="18"/>
  <c r="E481" i="28" s="1"/>
  <c r="D479" i="18"/>
  <c r="D481" i="28" s="1"/>
  <c r="C479" i="18"/>
  <c r="C481" i="28" s="1"/>
  <c r="M478" i="18"/>
  <c r="L478" i="18"/>
  <c r="L480" i="28" s="1"/>
  <c r="J478" i="18"/>
  <c r="I478" i="18"/>
  <c r="I480" i="28" s="1"/>
  <c r="H478" i="18"/>
  <c r="H480" i="28" s="1"/>
  <c r="G478" i="18"/>
  <c r="G480" i="28" s="1"/>
  <c r="F478" i="18"/>
  <c r="F480" i="28" s="1"/>
  <c r="E478" i="18"/>
  <c r="E480" i="28" s="1"/>
  <c r="D478" i="18"/>
  <c r="D480" i="28" s="1"/>
  <c r="C478" i="18"/>
  <c r="C480" i="28" s="1"/>
  <c r="N477" i="18"/>
  <c r="N479" i="28" s="1"/>
  <c r="M477" i="18"/>
  <c r="M479" i="28" s="1"/>
  <c r="L477" i="18"/>
  <c r="L479" i="28" s="1"/>
  <c r="J477" i="18"/>
  <c r="J479" i="28" s="1"/>
  <c r="I477" i="18"/>
  <c r="I479" i="28" s="1"/>
  <c r="H477" i="18"/>
  <c r="H479" i="28" s="1"/>
  <c r="G477" i="18"/>
  <c r="G479" i="28" s="1"/>
  <c r="F477" i="18"/>
  <c r="F479" i="28" s="1"/>
  <c r="E477" i="18"/>
  <c r="E479" i="28" s="1"/>
  <c r="D477" i="18"/>
  <c r="D479" i="28" s="1"/>
  <c r="C477" i="18"/>
  <c r="C479" i="28" s="1"/>
  <c r="O476" i="18"/>
  <c r="O478" i="28" s="1"/>
  <c r="N476" i="18"/>
  <c r="M476" i="18"/>
  <c r="M478" i="28" s="1"/>
  <c r="L476" i="18"/>
  <c r="L478" i="28" s="1"/>
  <c r="K476" i="18"/>
  <c r="K478" i="28" s="1"/>
  <c r="J476" i="18"/>
  <c r="J478" i="28" s="1"/>
  <c r="I476" i="18"/>
  <c r="I478" i="28" s="1"/>
  <c r="H476" i="18"/>
  <c r="H478" i="28" s="1"/>
  <c r="G476" i="18"/>
  <c r="G478" i="28" s="1"/>
  <c r="F476" i="18"/>
  <c r="F478" i="28" s="1"/>
  <c r="E476" i="18"/>
  <c r="E478" i="28" s="1"/>
  <c r="D476" i="18"/>
  <c r="D478" i="28" s="1"/>
  <c r="C476" i="18"/>
  <c r="C478" i="28" s="1"/>
  <c r="N475" i="18"/>
  <c r="M475" i="18"/>
  <c r="M477" i="28" s="1"/>
  <c r="L475" i="18"/>
  <c r="L477" i="28" s="1"/>
  <c r="J475" i="18"/>
  <c r="I475" i="18"/>
  <c r="I477" i="28" s="1"/>
  <c r="H475" i="18"/>
  <c r="H477" i="28" s="1"/>
  <c r="G475" i="18"/>
  <c r="G477" i="28" s="1"/>
  <c r="F475" i="18"/>
  <c r="F477" i="28" s="1"/>
  <c r="E475" i="18"/>
  <c r="E477" i="28" s="1"/>
  <c r="D475" i="18"/>
  <c r="D477" i="28" s="1"/>
  <c r="C475" i="18"/>
  <c r="C477" i="28" s="1"/>
  <c r="N474" i="18"/>
  <c r="M474" i="18"/>
  <c r="M476" i="28" s="1"/>
  <c r="L474" i="18"/>
  <c r="L476" i="28" s="1"/>
  <c r="J474" i="18"/>
  <c r="I474" i="18"/>
  <c r="I476" i="28" s="1"/>
  <c r="H474" i="18"/>
  <c r="H476" i="28" s="1"/>
  <c r="G474" i="18"/>
  <c r="G476" i="28" s="1"/>
  <c r="F474" i="18"/>
  <c r="F476" i="28" s="1"/>
  <c r="E474" i="18"/>
  <c r="E476" i="28" s="1"/>
  <c r="D474" i="18"/>
  <c r="D476" i="28" s="1"/>
  <c r="C474" i="18"/>
  <c r="C476" i="28" s="1"/>
  <c r="M473" i="18"/>
  <c r="M475" i="28" s="1"/>
  <c r="L473" i="18"/>
  <c r="L475" i="28" s="1"/>
  <c r="K473" i="18"/>
  <c r="K475" i="28" s="1"/>
  <c r="J473" i="18"/>
  <c r="I473" i="18"/>
  <c r="I475" i="28" s="1"/>
  <c r="H473" i="18"/>
  <c r="H475" i="28" s="1"/>
  <c r="G473" i="18"/>
  <c r="G475" i="28" s="1"/>
  <c r="F473" i="18"/>
  <c r="F475" i="28" s="1"/>
  <c r="E473" i="18"/>
  <c r="E475" i="28" s="1"/>
  <c r="D473" i="18"/>
  <c r="D475" i="28" s="1"/>
  <c r="C473" i="18"/>
  <c r="C475" i="28" s="1"/>
  <c r="M472" i="18"/>
  <c r="O472" i="18" s="1"/>
  <c r="O474" i="28" s="1"/>
  <c r="L472" i="18"/>
  <c r="L474" i="28" s="1"/>
  <c r="K472" i="18"/>
  <c r="K474" i="28" s="1"/>
  <c r="J472" i="18"/>
  <c r="I472" i="18"/>
  <c r="I474" i="28" s="1"/>
  <c r="H472" i="18"/>
  <c r="H474" i="28" s="1"/>
  <c r="G472" i="18"/>
  <c r="G474" i="28" s="1"/>
  <c r="F472" i="18"/>
  <c r="F474" i="28" s="1"/>
  <c r="E472" i="18"/>
  <c r="E474" i="28" s="1"/>
  <c r="D472" i="18"/>
  <c r="D474" i="28" s="1"/>
  <c r="C472" i="18"/>
  <c r="C474" i="28" s="1"/>
  <c r="M471" i="18"/>
  <c r="L471" i="18"/>
  <c r="L473" i="28" s="1"/>
  <c r="J471" i="18"/>
  <c r="J473" i="28" s="1"/>
  <c r="I471" i="18"/>
  <c r="I473" i="28" s="1"/>
  <c r="H471" i="18"/>
  <c r="H473" i="28" s="1"/>
  <c r="G471" i="18"/>
  <c r="G473" i="28" s="1"/>
  <c r="F471" i="18"/>
  <c r="F473" i="28" s="1"/>
  <c r="E471" i="18"/>
  <c r="E473" i="28" s="1"/>
  <c r="D471" i="18"/>
  <c r="D473" i="28" s="1"/>
  <c r="C471" i="18"/>
  <c r="C473" i="28" s="1"/>
  <c r="M470" i="18"/>
  <c r="L470" i="18"/>
  <c r="L472" i="28" s="1"/>
  <c r="J470" i="18"/>
  <c r="I470" i="18"/>
  <c r="I472" i="28" s="1"/>
  <c r="H470" i="18"/>
  <c r="H472" i="28" s="1"/>
  <c r="G470" i="18"/>
  <c r="G472" i="28" s="1"/>
  <c r="F470" i="18"/>
  <c r="F472" i="28" s="1"/>
  <c r="E470" i="18"/>
  <c r="E472" i="28" s="1"/>
  <c r="D470" i="18"/>
  <c r="D472" i="28" s="1"/>
  <c r="C470" i="18"/>
  <c r="C472" i="28" s="1"/>
  <c r="M469" i="18"/>
  <c r="M471" i="28" s="1"/>
  <c r="L469" i="18"/>
  <c r="L471" i="28" s="1"/>
  <c r="J469" i="18"/>
  <c r="J471" i="28" s="1"/>
  <c r="I469" i="18"/>
  <c r="I471" i="28" s="1"/>
  <c r="H469" i="18"/>
  <c r="H471" i="28" s="1"/>
  <c r="G469" i="18"/>
  <c r="G471" i="28" s="1"/>
  <c r="F469" i="18"/>
  <c r="F471" i="28" s="1"/>
  <c r="E469" i="18"/>
  <c r="E471" i="28" s="1"/>
  <c r="D469" i="18"/>
  <c r="D471" i="28" s="1"/>
  <c r="C469" i="18"/>
  <c r="C471" i="28" s="1"/>
  <c r="M468" i="18"/>
  <c r="M470" i="28" s="1"/>
  <c r="L468" i="18"/>
  <c r="L470" i="28" s="1"/>
  <c r="J468" i="18"/>
  <c r="I468" i="18"/>
  <c r="I470" i="28" s="1"/>
  <c r="H468" i="18"/>
  <c r="H470" i="28" s="1"/>
  <c r="G468" i="18"/>
  <c r="G470" i="28" s="1"/>
  <c r="F468" i="18"/>
  <c r="F470" i="28" s="1"/>
  <c r="E468" i="18"/>
  <c r="E470" i="28" s="1"/>
  <c r="D468" i="18"/>
  <c r="D470" i="28" s="1"/>
  <c r="C468" i="18"/>
  <c r="C470" i="28" s="1"/>
  <c r="M467" i="18"/>
  <c r="M469" i="28" s="1"/>
  <c r="L467" i="18"/>
  <c r="L469" i="28" s="1"/>
  <c r="J467" i="18"/>
  <c r="J469" i="28" s="1"/>
  <c r="I467" i="18"/>
  <c r="I469" i="28" s="1"/>
  <c r="H467" i="18"/>
  <c r="H469" i="28" s="1"/>
  <c r="G467" i="18"/>
  <c r="G469" i="28" s="1"/>
  <c r="F467" i="18"/>
  <c r="F469" i="28" s="1"/>
  <c r="E467" i="18"/>
  <c r="E469" i="28" s="1"/>
  <c r="D467" i="18"/>
  <c r="D469" i="28" s="1"/>
  <c r="C467" i="18"/>
  <c r="C469" i="28" s="1"/>
  <c r="M466" i="18"/>
  <c r="M468" i="28" s="1"/>
  <c r="L466" i="18"/>
  <c r="L468" i="28" s="1"/>
  <c r="J466" i="18"/>
  <c r="I466" i="18"/>
  <c r="I468" i="28" s="1"/>
  <c r="H466" i="18"/>
  <c r="H468" i="28" s="1"/>
  <c r="G466" i="18"/>
  <c r="G468" i="28" s="1"/>
  <c r="F466" i="18"/>
  <c r="F468" i="28" s="1"/>
  <c r="E466" i="18"/>
  <c r="E468" i="28" s="1"/>
  <c r="D466" i="18"/>
  <c r="D468" i="28" s="1"/>
  <c r="C466" i="18"/>
  <c r="C468" i="28" s="1"/>
  <c r="M465" i="18"/>
  <c r="M467" i="28" s="1"/>
  <c r="L465" i="18"/>
  <c r="L467" i="28" s="1"/>
  <c r="J465" i="18"/>
  <c r="I465" i="18"/>
  <c r="I467" i="28" s="1"/>
  <c r="H465" i="18"/>
  <c r="H467" i="28" s="1"/>
  <c r="G465" i="18"/>
  <c r="G467" i="28" s="1"/>
  <c r="F465" i="18"/>
  <c r="F467" i="28" s="1"/>
  <c r="E465" i="18"/>
  <c r="E467" i="28" s="1"/>
  <c r="D465" i="18"/>
  <c r="D467" i="28" s="1"/>
  <c r="C465" i="18"/>
  <c r="C467" i="28" s="1"/>
  <c r="M464" i="18"/>
  <c r="L464" i="18"/>
  <c r="L466" i="28" s="1"/>
  <c r="J464" i="18"/>
  <c r="I464" i="18"/>
  <c r="I466" i="28" s="1"/>
  <c r="H464" i="18"/>
  <c r="H466" i="28" s="1"/>
  <c r="G464" i="18"/>
  <c r="G466" i="28" s="1"/>
  <c r="F464" i="18"/>
  <c r="F466" i="28" s="1"/>
  <c r="E464" i="18"/>
  <c r="E466" i="28" s="1"/>
  <c r="D464" i="18"/>
  <c r="D466" i="28" s="1"/>
  <c r="C464" i="18"/>
  <c r="C466" i="28" s="1"/>
  <c r="M463" i="18"/>
  <c r="L463" i="18"/>
  <c r="L465" i="28" s="1"/>
  <c r="J463" i="18"/>
  <c r="J465" i="28" s="1"/>
  <c r="I463" i="18"/>
  <c r="I465" i="28" s="1"/>
  <c r="H463" i="18"/>
  <c r="H465" i="28" s="1"/>
  <c r="G463" i="18"/>
  <c r="G465" i="28" s="1"/>
  <c r="F463" i="18"/>
  <c r="F465" i="28" s="1"/>
  <c r="E463" i="18"/>
  <c r="E465" i="28" s="1"/>
  <c r="D463" i="18"/>
  <c r="D465" i="28" s="1"/>
  <c r="C463" i="18"/>
  <c r="C465" i="28" s="1"/>
  <c r="O462" i="18"/>
  <c r="O464" i="28" s="1"/>
  <c r="M462" i="18"/>
  <c r="M464" i="28" s="1"/>
  <c r="L462" i="18"/>
  <c r="L464" i="28" s="1"/>
  <c r="J462" i="18"/>
  <c r="I462" i="18"/>
  <c r="I464" i="28" s="1"/>
  <c r="H462" i="18"/>
  <c r="H464" i="28" s="1"/>
  <c r="G462" i="18"/>
  <c r="G464" i="28" s="1"/>
  <c r="F462" i="18"/>
  <c r="F464" i="28" s="1"/>
  <c r="E462" i="18"/>
  <c r="E464" i="28" s="1"/>
  <c r="D462" i="18"/>
  <c r="D464" i="28" s="1"/>
  <c r="C462" i="18"/>
  <c r="C464" i="28" s="1"/>
  <c r="M461" i="18"/>
  <c r="M463" i="28" s="1"/>
  <c r="L461" i="18"/>
  <c r="L463" i="28" s="1"/>
  <c r="J461" i="18"/>
  <c r="J463" i="28" s="1"/>
  <c r="I461" i="18"/>
  <c r="I463" i="28" s="1"/>
  <c r="H461" i="18"/>
  <c r="H463" i="28" s="1"/>
  <c r="G461" i="18"/>
  <c r="G463" i="28" s="1"/>
  <c r="F461" i="18"/>
  <c r="F463" i="28" s="1"/>
  <c r="E461" i="18"/>
  <c r="E463" i="28" s="1"/>
  <c r="D461" i="18"/>
  <c r="D463" i="28" s="1"/>
  <c r="C461" i="18"/>
  <c r="C463" i="28" s="1"/>
  <c r="M460" i="18"/>
  <c r="M462" i="28" s="1"/>
  <c r="L460" i="18"/>
  <c r="L462" i="28" s="1"/>
  <c r="J460" i="18"/>
  <c r="I460" i="18"/>
  <c r="I462" i="28" s="1"/>
  <c r="H460" i="18"/>
  <c r="H462" i="28" s="1"/>
  <c r="G460" i="18"/>
  <c r="G462" i="28" s="1"/>
  <c r="F460" i="18"/>
  <c r="F462" i="28" s="1"/>
  <c r="E460" i="18"/>
  <c r="E462" i="28" s="1"/>
  <c r="D460" i="18"/>
  <c r="D462" i="28" s="1"/>
  <c r="C460" i="18"/>
  <c r="C462" i="28" s="1"/>
  <c r="M459" i="18"/>
  <c r="M461" i="28" s="1"/>
  <c r="L459" i="18"/>
  <c r="L461" i="28" s="1"/>
  <c r="J459" i="18"/>
  <c r="J461" i="28" s="1"/>
  <c r="I459" i="18"/>
  <c r="I461" i="28" s="1"/>
  <c r="H459" i="18"/>
  <c r="H461" i="28" s="1"/>
  <c r="G459" i="18"/>
  <c r="G461" i="28" s="1"/>
  <c r="F459" i="18"/>
  <c r="F461" i="28" s="1"/>
  <c r="E459" i="18"/>
  <c r="E461" i="28" s="1"/>
  <c r="D459" i="18"/>
  <c r="D461" i="28" s="1"/>
  <c r="C459" i="18"/>
  <c r="C461" i="28" s="1"/>
  <c r="M458" i="18"/>
  <c r="M460" i="28" s="1"/>
  <c r="L458" i="18"/>
  <c r="L460" i="28" s="1"/>
  <c r="J458" i="18"/>
  <c r="I458" i="18"/>
  <c r="I460" i="28" s="1"/>
  <c r="H458" i="18"/>
  <c r="H460" i="28" s="1"/>
  <c r="G458" i="18"/>
  <c r="G460" i="28" s="1"/>
  <c r="F458" i="18"/>
  <c r="F460" i="28" s="1"/>
  <c r="E458" i="18"/>
  <c r="E460" i="28" s="1"/>
  <c r="D458" i="18"/>
  <c r="D460" i="28" s="1"/>
  <c r="C458" i="18"/>
  <c r="C460" i="28" s="1"/>
  <c r="M457" i="18"/>
  <c r="M459" i="28" s="1"/>
  <c r="L457" i="18"/>
  <c r="L459" i="28" s="1"/>
  <c r="J457" i="18"/>
  <c r="K457" i="18" s="1"/>
  <c r="K459" i="28" s="1"/>
  <c r="I457" i="18"/>
  <c r="I459" i="28" s="1"/>
  <c r="H457" i="18"/>
  <c r="H459" i="28" s="1"/>
  <c r="G457" i="18"/>
  <c r="G459" i="28" s="1"/>
  <c r="F457" i="18"/>
  <c r="F459" i="28" s="1"/>
  <c r="E457" i="18"/>
  <c r="E459" i="28" s="1"/>
  <c r="D457" i="18"/>
  <c r="D459" i="28" s="1"/>
  <c r="C457" i="18"/>
  <c r="C459" i="28" s="1"/>
  <c r="M456" i="18"/>
  <c r="L456" i="18"/>
  <c r="L458" i="28" s="1"/>
  <c r="J456" i="18"/>
  <c r="K456" i="18" s="1"/>
  <c r="K458" i="28" s="1"/>
  <c r="I456" i="18"/>
  <c r="I458" i="28" s="1"/>
  <c r="H456" i="18"/>
  <c r="H458" i="28" s="1"/>
  <c r="G456" i="18"/>
  <c r="G458" i="28" s="1"/>
  <c r="F456" i="18"/>
  <c r="F458" i="28" s="1"/>
  <c r="E456" i="18"/>
  <c r="E458" i="28" s="1"/>
  <c r="D456" i="18"/>
  <c r="D458" i="28" s="1"/>
  <c r="C456" i="18"/>
  <c r="C458" i="28" s="1"/>
  <c r="M455" i="18"/>
  <c r="M457" i="28" s="1"/>
  <c r="L455" i="18"/>
  <c r="L457" i="28" s="1"/>
  <c r="J455" i="18"/>
  <c r="J457" i="28" s="1"/>
  <c r="I455" i="18"/>
  <c r="I457" i="28" s="1"/>
  <c r="H455" i="18"/>
  <c r="H457" i="28" s="1"/>
  <c r="G455" i="18"/>
  <c r="G457" i="28" s="1"/>
  <c r="F455" i="18"/>
  <c r="F457" i="28" s="1"/>
  <c r="E455" i="18"/>
  <c r="E457" i="28" s="1"/>
  <c r="D455" i="18"/>
  <c r="D457" i="28" s="1"/>
  <c r="C455" i="18"/>
  <c r="C457" i="28" s="1"/>
  <c r="M454" i="18"/>
  <c r="L454" i="18"/>
  <c r="L456" i="28" s="1"/>
  <c r="J454" i="18"/>
  <c r="I454" i="18"/>
  <c r="I456" i="28" s="1"/>
  <c r="H454" i="18"/>
  <c r="H456" i="28" s="1"/>
  <c r="G454" i="18"/>
  <c r="G456" i="28" s="1"/>
  <c r="F454" i="18"/>
  <c r="F456" i="28" s="1"/>
  <c r="E454" i="18"/>
  <c r="E456" i="28" s="1"/>
  <c r="D454" i="18"/>
  <c r="D456" i="28" s="1"/>
  <c r="C454" i="18"/>
  <c r="C456" i="28" s="1"/>
  <c r="O453" i="18"/>
  <c r="O455" i="28" s="1"/>
  <c r="M453" i="18"/>
  <c r="M455" i="28" s="1"/>
  <c r="L453" i="18"/>
  <c r="L455" i="28" s="1"/>
  <c r="K453" i="18"/>
  <c r="K455" i="28" s="1"/>
  <c r="J453" i="18"/>
  <c r="I453" i="18"/>
  <c r="I455" i="28" s="1"/>
  <c r="H453" i="18"/>
  <c r="H455" i="28" s="1"/>
  <c r="G453" i="18"/>
  <c r="G455" i="28" s="1"/>
  <c r="F453" i="18"/>
  <c r="F455" i="28" s="1"/>
  <c r="E453" i="18"/>
  <c r="E455" i="28" s="1"/>
  <c r="D453" i="18"/>
  <c r="D455" i="28" s="1"/>
  <c r="C453" i="18"/>
  <c r="C455" i="28" s="1"/>
  <c r="O452" i="18"/>
  <c r="O454" i="28" s="1"/>
  <c r="M452" i="18"/>
  <c r="L452" i="18"/>
  <c r="L454" i="28" s="1"/>
  <c r="J452" i="18"/>
  <c r="I452" i="18"/>
  <c r="I454" i="28" s="1"/>
  <c r="H452" i="18"/>
  <c r="H454" i="28" s="1"/>
  <c r="G452" i="18"/>
  <c r="G454" i="28" s="1"/>
  <c r="F452" i="18"/>
  <c r="F454" i="28" s="1"/>
  <c r="E452" i="18"/>
  <c r="E454" i="28" s="1"/>
  <c r="D452" i="18"/>
  <c r="D454" i="28" s="1"/>
  <c r="C452" i="18"/>
  <c r="C454" i="28" s="1"/>
  <c r="N451" i="18"/>
  <c r="M451" i="18"/>
  <c r="M453" i="28" s="1"/>
  <c r="L451" i="18"/>
  <c r="L453" i="28" s="1"/>
  <c r="K451" i="18"/>
  <c r="K453" i="28" s="1"/>
  <c r="J451" i="18"/>
  <c r="J453" i="28" s="1"/>
  <c r="I451" i="18"/>
  <c r="I453" i="28" s="1"/>
  <c r="H451" i="18"/>
  <c r="H453" i="28" s="1"/>
  <c r="G451" i="18"/>
  <c r="G453" i="28" s="1"/>
  <c r="F451" i="18"/>
  <c r="F453" i="28" s="1"/>
  <c r="E451" i="18"/>
  <c r="E453" i="28" s="1"/>
  <c r="D451" i="18"/>
  <c r="D453" i="28" s="1"/>
  <c r="C451" i="18"/>
  <c r="C453" i="28" s="1"/>
  <c r="N450" i="18"/>
  <c r="M450" i="18"/>
  <c r="M452" i="28" s="1"/>
  <c r="L450" i="18"/>
  <c r="L452" i="28" s="1"/>
  <c r="J450" i="18"/>
  <c r="I450" i="18"/>
  <c r="I452" i="28" s="1"/>
  <c r="H450" i="18"/>
  <c r="H452" i="28" s="1"/>
  <c r="G450" i="18"/>
  <c r="G452" i="28" s="1"/>
  <c r="F450" i="18"/>
  <c r="F452" i="28" s="1"/>
  <c r="E450" i="18"/>
  <c r="E452" i="28" s="1"/>
  <c r="D450" i="18"/>
  <c r="D452" i="28" s="1"/>
  <c r="C450" i="18"/>
  <c r="C452" i="28" s="1"/>
  <c r="M449" i="18"/>
  <c r="L449" i="18"/>
  <c r="L451" i="28" s="1"/>
  <c r="J449" i="18"/>
  <c r="I449" i="18"/>
  <c r="I451" i="28" s="1"/>
  <c r="H449" i="18"/>
  <c r="H451" i="28" s="1"/>
  <c r="G449" i="18"/>
  <c r="G451" i="28" s="1"/>
  <c r="F449" i="18"/>
  <c r="F451" i="28" s="1"/>
  <c r="E449" i="18"/>
  <c r="E451" i="28" s="1"/>
  <c r="D449" i="18"/>
  <c r="D451" i="28" s="1"/>
  <c r="C449" i="18"/>
  <c r="C451" i="28" s="1"/>
  <c r="M448" i="18"/>
  <c r="M450" i="28" s="1"/>
  <c r="L448" i="18"/>
  <c r="L450" i="28" s="1"/>
  <c r="J448" i="18"/>
  <c r="I448" i="18"/>
  <c r="I450" i="28" s="1"/>
  <c r="H448" i="18"/>
  <c r="H450" i="28" s="1"/>
  <c r="G448" i="18"/>
  <c r="G450" i="28" s="1"/>
  <c r="F448" i="18"/>
  <c r="F450" i="28" s="1"/>
  <c r="E448" i="18"/>
  <c r="E450" i="28" s="1"/>
  <c r="D448" i="18"/>
  <c r="D450" i="28" s="1"/>
  <c r="C448" i="18"/>
  <c r="C450" i="28" s="1"/>
  <c r="M447" i="18"/>
  <c r="M449" i="28" s="1"/>
  <c r="L447" i="18"/>
  <c r="L449" i="28" s="1"/>
  <c r="J447" i="18"/>
  <c r="J449" i="28" s="1"/>
  <c r="I447" i="18"/>
  <c r="I449" i="28" s="1"/>
  <c r="H447" i="18"/>
  <c r="H449" i="28" s="1"/>
  <c r="G447" i="18"/>
  <c r="G449" i="28" s="1"/>
  <c r="F447" i="18"/>
  <c r="F449" i="28" s="1"/>
  <c r="E447" i="18"/>
  <c r="E449" i="28" s="1"/>
  <c r="D447" i="18"/>
  <c r="D449" i="28" s="1"/>
  <c r="C447" i="18"/>
  <c r="C449" i="28" s="1"/>
  <c r="M446" i="18"/>
  <c r="L446" i="18"/>
  <c r="L448" i="28" s="1"/>
  <c r="J446" i="18"/>
  <c r="I446" i="18"/>
  <c r="I448" i="28" s="1"/>
  <c r="H446" i="18"/>
  <c r="H448" i="28" s="1"/>
  <c r="G446" i="18"/>
  <c r="G448" i="28" s="1"/>
  <c r="F446" i="18"/>
  <c r="F448" i="28" s="1"/>
  <c r="E446" i="18"/>
  <c r="E448" i="28" s="1"/>
  <c r="D446" i="18"/>
  <c r="D448" i="28" s="1"/>
  <c r="C446" i="18"/>
  <c r="C448" i="28" s="1"/>
  <c r="N445" i="18"/>
  <c r="N447" i="28" s="1"/>
  <c r="M445" i="18"/>
  <c r="M447" i="28" s="1"/>
  <c r="L445" i="18"/>
  <c r="L447" i="28" s="1"/>
  <c r="J445" i="18"/>
  <c r="J447" i="28" s="1"/>
  <c r="I445" i="18"/>
  <c r="I447" i="28" s="1"/>
  <c r="H445" i="18"/>
  <c r="H447" i="28" s="1"/>
  <c r="G445" i="18"/>
  <c r="G447" i="28" s="1"/>
  <c r="F445" i="18"/>
  <c r="F447" i="28" s="1"/>
  <c r="E445" i="18"/>
  <c r="E447" i="28" s="1"/>
  <c r="D445" i="18"/>
  <c r="D447" i="28" s="1"/>
  <c r="C445" i="18"/>
  <c r="C447" i="28" s="1"/>
  <c r="N444" i="18"/>
  <c r="M444" i="18"/>
  <c r="M446" i="28" s="1"/>
  <c r="L444" i="18"/>
  <c r="L446" i="28" s="1"/>
  <c r="J444" i="18"/>
  <c r="I444" i="18"/>
  <c r="I446" i="28" s="1"/>
  <c r="H444" i="18"/>
  <c r="H446" i="28" s="1"/>
  <c r="G444" i="18"/>
  <c r="G446" i="28" s="1"/>
  <c r="F444" i="18"/>
  <c r="F446" i="28" s="1"/>
  <c r="E444" i="18"/>
  <c r="E446" i="28" s="1"/>
  <c r="D444" i="18"/>
  <c r="D446" i="28" s="1"/>
  <c r="C444" i="18"/>
  <c r="C446" i="28" s="1"/>
  <c r="N443" i="18"/>
  <c r="M443" i="18"/>
  <c r="M445" i="28" s="1"/>
  <c r="L443" i="18"/>
  <c r="L445" i="28" s="1"/>
  <c r="J443" i="18"/>
  <c r="J445" i="28" s="1"/>
  <c r="I443" i="18"/>
  <c r="I445" i="28" s="1"/>
  <c r="H443" i="18"/>
  <c r="H445" i="28" s="1"/>
  <c r="G443" i="18"/>
  <c r="G445" i="28" s="1"/>
  <c r="F443" i="18"/>
  <c r="F445" i="28" s="1"/>
  <c r="E443" i="18"/>
  <c r="E445" i="28" s="1"/>
  <c r="D443" i="18"/>
  <c r="D445" i="28" s="1"/>
  <c r="C443" i="18"/>
  <c r="C445" i="28" s="1"/>
  <c r="N442" i="18"/>
  <c r="M442" i="18"/>
  <c r="M444" i="28" s="1"/>
  <c r="L442" i="18"/>
  <c r="L444" i="28" s="1"/>
  <c r="J442" i="18"/>
  <c r="I442" i="18"/>
  <c r="I444" i="28" s="1"/>
  <c r="H442" i="18"/>
  <c r="H444" i="28" s="1"/>
  <c r="G442" i="18"/>
  <c r="G444" i="28" s="1"/>
  <c r="F442" i="18"/>
  <c r="F444" i="28" s="1"/>
  <c r="E442" i="18"/>
  <c r="E444" i="28" s="1"/>
  <c r="D442" i="18"/>
  <c r="D444" i="28" s="1"/>
  <c r="C442" i="18"/>
  <c r="C444" i="28" s="1"/>
  <c r="M441" i="18"/>
  <c r="M443" i="28" s="1"/>
  <c r="L441" i="18"/>
  <c r="L443" i="28" s="1"/>
  <c r="K441" i="18"/>
  <c r="K443" i="28" s="1"/>
  <c r="J441" i="18"/>
  <c r="I441" i="18"/>
  <c r="I443" i="28" s="1"/>
  <c r="H441" i="18"/>
  <c r="H443" i="28" s="1"/>
  <c r="G441" i="18"/>
  <c r="G443" i="28" s="1"/>
  <c r="F441" i="18"/>
  <c r="F443" i="28" s="1"/>
  <c r="E441" i="18"/>
  <c r="E443" i="28" s="1"/>
  <c r="D441" i="18"/>
  <c r="D443" i="28" s="1"/>
  <c r="C441" i="18"/>
  <c r="C443" i="28" s="1"/>
  <c r="M440" i="18"/>
  <c r="M442" i="28" s="1"/>
  <c r="L440" i="18"/>
  <c r="L442" i="28" s="1"/>
  <c r="J440" i="18"/>
  <c r="I440" i="18"/>
  <c r="I442" i="28" s="1"/>
  <c r="H440" i="18"/>
  <c r="H442" i="28" s="1"/>
  <c r="G440" i="18"/>
  <c r="G442" i="28" s="1"/>
  <c r="F440" i="18"/>
  <c r="F442" i="28" s="1"/>
  <c r="E440" i="18"/>
  <c r="E442" i="28" s="1"/>
  <c r="D440" i="18"/>
  <c r="D442" i="28" s="1"/>
  <c r="C440" i="18"/>
  <c r="C442" i="28" s="1"/>
  <c r="M439" i="18"/>
  <c r="M441" i="28" s="1"/>
  <c r="L439" i="18"/>
  <c r="L441" i="28" s="1"/>
  <c r="J439" i="18"/>
  <c r="I439" i="18"/>
  <c r="I441" i="28" s="1"/>
  <c r="H439" i="18"/>
  <c r="H441" i="28" s="1"/>
  <c r="G439" i="18"/>
  <c r="G441" i="28" s="1"/>
  <c r="F439" i="18"/>
  <c r="F441" i="28" s="1"/>
  <c r="E439" i="18"/>
  <c r="E441" i="28" s="1"/>
  <c r="D439" i="18"/>
  <c r="D441" i="28" s="1"/>
  <c r="C439" i="18"/>
  <c r="C441" i="28" s="1"/>
  <c r="M438" i="18"/>
  <c r="L438" i="18"/>
  <c r="L440" i="28" s="1"/>
  <c r="J438" i="18"/>
  <c r="J440" i="28" s="1"/>
  <c r="I438" i="18"/>
  <c r="I440" i="28" s="1"/>
  <c r="H438" i="18"/>
  <c r="H440" i="28" s="1"/>
  <c r="G438" i="18"/>
  <c r="G440" i="28" s="1"/>
  <c r="F438" i="18"/>
  <c r="F440" i="28" s="1"/>
  <c r="E438" i="18"/>
  <c r="E440" i="28" s="1"/>
  <c r="D438" i="18"/>
  <c r="D440" i="28" s="1"/>
  <c r="C438" i="18"/>
  <c r="C440" i="28" s="1"/>
  <c r="M437" i="18"/>
  <c r="M439" i="28" s="1"/>
  <c r="L437" i="18"/>
  <c r="L439" i="28" s="1"/>
  <c r="J437" i="18"/>
  <c r="I437" i="18"/>
  <c r="I439" i="28" s="1"/>
  <c r="H437" i="18"/>
  <c r="H439" i="28" s="1"/>
  <c r="G437" i="18"/>
  <c r="G439" i="28" s="1"/>
  <c r="F437" i="18"/>
  <c r="F439" i="28" s="1"/>
  <c r="E437" i="18"/>
  <c r="E439" i="28" s="1"/>
  <c r="D437" i="18"/>
  <c r="D439" i="28" s="1"/>
  <c r="C437" i="18"/>
  <c r="C439" i="28" s="1"/>
  <c r="M436" i="18"/>
  <c r="M438" i="28" s="1"/>
  <c r="L436" i="18"/>
  <c r="L438" i="28" s="1"/>
  <c r="J436" i="18"/>
  <c r="N436" i="18" s="1"/>
  <c r="I436" i="18"/>
  <c r="I438" i="28" s="1"/>
  <c r="H436" i="18"/>
  <c r="H438" i="28" s="1"/>
  <c r="G436" i="18"/>
  <c r="G438" i="28" s="1"/>
  <c r="F436" i="18"/>
  <c r="F438" i="28" s="1"/>
  <c r="E436" i="18"/>
  <c r="E438" i="28" s="1"/>
  <c r="D436" i="18"/>
  <c r="D438" i="28" s="1"/>
  <c r="C436" i="18"/>
  <c r="C438" i="28" s="1"/>
  <c r="M435" i="18"/>
  <c r="M437" i="28" s="1"/>
  <c r="L435" i="18"/>
  <c r="L437" i="28" s="1"/>
  <c r="J435" i="18"/>
  <c r="J437" i="28" s="1"/>
  <c r="I435" i="18"/>
  <c r="I437" i="28" s="1"/>
  <c r="H435" i="18"/>
  <c r="H437" i="28" s="1"/>
  <c r="G435" i="18"/>
  <c r="G437" i="28" s="1"/>
  <c r="F435" i="18"/>
  <c r="F437" i="28" s="1"/>
  <c r="E435" i="18"/>
  <c r="E437" i="28" s="1"/>
  <c r="D435" i="18"/>
  <c r="D437" i="28" s="1"/>
  <c r="C435" i="18"/>
  <c r="C437" i="28" s="1"/>
  <c r="M434" i="18"/>
  <c r="M436" i="28" s="1"/>
  <c r="L434" i="18"/>
  <c r="L436" i="28" s="1"/>
  <c r="J434" i="18"/>
  <c r="I434" i="18"/>
  <c r="I436" i="28" s="1"/>
  <c r="H434" i="18"/>
  <c r="H436" i="28" s="1"/>
  <c r="G434" i="18"/>
  <c r="G436" i="28" s="1"/>
  <c r="F434" i="18"/>
  <c r="F436" i="28" s="1"/>
  <c r="E434" i="18"/>
  <c r="E436" i="28" s="1"/>
  <c r="D434" i="18"/>
  <c r="D436" i="28" s="1"/>
  <c r="C434" i="18"/>
  <c r="C436" i="28" s="1"/>
  <c r="M433" i="18"/>
  <c r="M435" i="28" s="1"/>
  <c r="L433" i="18"/>
  <c r="L435" i="28" s="1"/>
  <c r="J433" i="18"/>
  <c r="J435" i="28" s="1"/>
  <c r="I433" i="18"/>
  <c r="I435" i="28" s="1"/>
  <c r="H433" i="18"/>
  <c r="H435" i="28" s="1"/>
  <c r="G433" i="18"/>
  <c r="G435" i="28" s="1"/>
  <c r="F433" i="18"/>
  <c r="F435" i="28" s="1"/>
  <c r="E433" i="18"/>
  <c r="E435" i="28" s="1"/>
  <c r="D433" i="18"/>
  <c r="D435" i="28" s="1"/>
  <c r="C433" i="18"/>
  <c r="C435" i="28" s="1"/>
  <c r="M432" i="18"/>
  <c r="M434" i="28" s="1"/>
  <c r="L432" i="18"/>
  <c r="L434" i="28" s="1"/>
  <c r="J432" i="18"/>
  <c r="I432" i="18"/>
  <c r="I434" i="28" s="1"/>
  <c r="H432" i="18"/>
  <c r="H434" i="28" s="1"/>
  <c r="G432" i="18"/>
  <c r="G434" i="28" s="1"/>
  <c r="F432" i="18"/>
  <c r="F434" i="28" s="1"/>
  <c r="E432" i="18"/>
  <c r="E434" i="28" s="1"/>
  <c r="D432" i="18"/>
  <c r="D434" i="28" s="1"/>
  <c r="C432" i="18"/>
  <c r="C434" i="28" s="1"/>
  <c r="M431" i="18"/>
  <c r="M433" i="28" s="1"/>
  <c r="L431" i="18"/>
  <c r="L433" i="28" s="1"/>
  <c r="J431" i="18"/>
  <c r="I431" i="18"/>
  <c r="I433" i="28" s="1"/>
  <c r="H431" i="18"/>
  <c r="H433" i="28" s="1"/>
  <c r="G431" i="18"/>
  <c r="G433" i="28" s="1"/>
  <c r="F431" i="18"/>
  <c r="F433" i="28" s="1"/>
  <c r="E431" i="18"/>
  <c r="E433" i="28" s="1"/>
  <c r="D431" i="18"/>
  <c r="D433" i="28" s="1"/>
  <c r="C431" i="18"/>
  <c r="C433" i="28" s="1"/>
  <c r="M430" i="18"/>
  <c r="L430" i="18"/>
  <c r="L432" i="28" s="1"/>
  <c r="J430" i="18"/>
  <c r="J432" i="28" s="1"/>
  <c r="I430" i="18"/>
  <c r="I432" i="28" s="1"/>
  <c r="H430" i="18"/>
  <c r="H432" i="28" s="1"/>
  <c r="G430" i="18"/>
  <c r="G432" i="28" s="1"/>
  <c r="F430" i="18"/>
  <c r="F432" i="28" s="1"/>
  <c r="E430" i="18"/>
  <c r="E432" i="28" s="1"/>
  <c r="D430" i="18"/>
  <c r="D432" i="28" s="1"/>
  <c r="C430" i="18"/>
  <c r="C432" i="28" s="1"/>
  <c r="M429" i="18"/>
  <c r="M431" i="28" s="1"/>
  <c r="L429" i="18"/>
  <c r="L431" i="28" s="1"/>
  <c r="J429" i="18"/>
  <c r="I429" i="18"/>
  <c r="I431" i="28" s="1"/>
  <c r="H429" i="18"/>
  <c r="H431" i="28" s="1"/>
  <c r="G429" i="18"/>
  <c r="G431" i="28" s="1"/>
  <c r="F429" i="18"/>
  <c r="F431" i="28" s="1"/>
  <c r="E429" i="18"/>
  <c r="E431" i="28" s="1"/>
  <c r="D429" i="18"/>
  <c r="D431" i="28" s="1"/>
  <c r="C429" i="18"/>
  <c r="C431" i="28" s="1"/>
  <c r="M428" i="18"/>
  <c r="M430" i="28" s="1"/>
  <c r="L428" i="18"/>
  <c r="L430" i="28" s="1"/>
  <c r="J428" i="18"/>
  <c r="I428" i="18"/>
  <c r="I430" i="28" s="1"/>
  <c r="H428" i="18"/>
  <c r="H430" i="28" s="1"/>
  <c r="G428" i="18"/>
  <c r="G430" i="28" s="1"/>
  <c r="F428" i="18"/>
  <c r="F430" i="28" s="1"/>
  <c r="E428" i="18"/>
  <c r="E430" i="28" s="1"/>
  <c r="D428" i="18"/>
  <c r="D430" i="28" s="1"/>
  <c r="C428" i="18"/>
  <c r="C430" i="28" s="1"/>
  <c r="M427" i="18"/>
  <c r="L427" i="18"/>
  <c r="L429" i="28" s="1"/>
  <c r="J427" i="18"/>
  <c r="J429" i="28" s="1"/>
  <c r="I427" i="18"/>
  <c r="I429" i="28" s="1"/>
  <c r="H427" i="18"/>
  <c r="H429" i="28" s="1"/>
  <c r="G427" i="18"/>
  <c r="G429" i="28" s="1"/>
  <c r="F427" i="18"/>
  <c r="F429" i="28" s="1"/>
  <c r="E427" i="18"/>
  <c r="E429" i="28" s="1"/>
  <c r="D427" i="18"/>
  <c r="D429" i="28" s="1"/>
  <c r="C427" i="18"/>
  <c r="C429" i="28" s="1"/>
  <c r="M426" i="18"/>
  <c r="M428" i="28" s="1"/>
  <c r="L426" i="18"/>
  <c r="L428" i="28" s="1"/>
  <c r="J426" i="18"/>
  <c r="I426" i="18"/>
  <c r="I428" i="28" s="1"/>
  <c r="H426" i="18"/>
  <c r="H428" i="28" s="1"/>
  <c r="G426" i="18"/>
  <c r="G428" i="28" s="1"/>
  <c r="F426" i="18"/>
  <c r="F428" i="28" s="1"/>
  <c r="E426" i="18"/>
  <c r="E428" i="28" s="1"/>
  <c r="D426" i="18"/>
  <c r="D428" i="28" s="1"/>
  <c r="C426" i="18"/>
  <c r="C428" i="28" s="1"/>
  <c r="M425" i="18"/>
  <c r="M427" i="28" s="1"/>
  <c r="L425" i="18"/>
  <c r="L427" i="28" s="1"/>
  <c r="J425" i="18"/>
  <c r="J427" i="28" s="1"/>
  <c r="I425" i="18"/>
  <c r="I427" i="28" s="1"/>
  <c r="H425" i="18"/>
  <c r="H427" i="28" s="1"/>
  <c r="G425" i="18"/>
  <c r="G427" i="28" s="1"/>
  <c r="F425" i="18"/>
  <c r="F427" i="28" s="1"/>
  <c r="E425" i="18"/>
  <c r="E427" i="28" s="1"/>
  <c r="D425" i="18"/>
  <c r="D427" i="28" s="1"/>
  <c r="C425" i="18"/>
  <c r="C427" i="28" s="1"/>
  <c r="M424" i="18"/>
  <c r="L424" i="18"/>
  <c r="L426" i="28" s="1"/>
  <c r="J424" i="18"/>
  <c r="I424" i="18"/>
  <c r="I426" i="28" s="1"/>
  <c r="H424" i="18"/>
  <c r="H426" i="28" s="1"/>
  <c r="G424" i="18"/>
  <c r="G426" i="28" s="1"/>
  <c r="F424" i="18"/>
  <c r="F426" i="28" s="1"/>
  <c r="E424" i="18"/>
  <c r="E426" i="28" s="1"/>
  <c r="D424" i="18"/>
  <c r="D426" i="28" s="1"/>
  <c r="C424" i="18"/>
  <c r="C426" i="28" s="1"/>
  <c r="M423" i="18"/>
  <c r="M425" i="28" s="1"/>
  <c r="L423" i="18"/>
  <c r="L425" i="28" s="1"/>
  <c r="J423" i="18"/>
  <c r="J425" i="28" s="1"/>
  <c r="I423" i="18"/>
  <c r="I425" i="28" s="1"/>
  <c r="H423" i="18"/>
  <c r="H425" i="28" s="1"/>
  <c r="G423" i="18"/>
  <c r="G425" i="28" s="1"/>
  <c r="F423" i="18"/>
  <c r="F425" i="28" s="1"/>
  <c r="E423" i="18"/>
  <c r="E425" i="28" s="1"/>
  <c r="D423" i="18"/>
  <c r="D425" i="28" s="1"/>
  <c r="C423" i="18"/>
  <c r="C425" i="28" s="1"/>
  <c r="M422" i="18"/>
  <c r="L422" i="18"/>
  <c r="L424" i="28" s="1"/>
  <c r="J422" i="18"/>
  <c r="J424" i="28" s="1"/>
  <c r="I422" i="18"/>
  <c r="I424" i="28" s="1"/>
  <c r="H422" i="18"/>
  <c r="H424" i="28" s="1"/>
  <c r="G422" i="18"/>
  <c r="G424" i="28" s="1"/>
  <c r="F422" i="18"/>
  <c r="F424" i="28" s="1"/>
  <c r="E422" i="18"/>
  <c r="E424" i="28" s="1"/>
  <c r="D422" i="18"/>
  <c r="D424" i="28" s="1"/>
  <c r="C422" i="18"/>
  <c r="C424" i="28" s="1"/>
  <c r="O421" i="18"/>
  <c r="O423" i="28" s="1"/>
  <c r="M421" i="18"/>
  <c r="M423" i="28" s="1"/>
  <c r="L421" i="18"/>
  <c r="L423" i="28" s="1"/>
  <c r="J421" i="18"/>
  <c r="I421" i="18"/>
  <c r="I423" i="28" s="1"/>
  <c r="H421" i="18"/>
  <c r="H423" i="28" s="1"/>
  <c r="G421" i="18"/>
  <c r="G423" i="28" s="1"/>
  <c r="F421" i="18"/>
  <c r="F423" i="28" s="1"/>
  <c r="E421" i="18"/>
  <c r="E423" i="28" s="1"/>
  <c r="D421" i="18"/>
  <c r="D423" i="28" s="1"/>
  <c r="C421" i="18"/>
  <c r="C423" i="28" s="1"/>
  <c r="M420" i="18"/>
  <c r="M422" i="28" s="1"/>
  <c r="L420" i="18"/>
  <c r="L422" i="28" s="1"/>
  <c r="J420" i="18"/>
  <c r="I420" i="18"/>
  <c r="I422" i="28" s="1"/>
  <c r="H420" i="18"/>
  <c r="H422" i="28" s="1"/>
  <c r="G420" i="18"/>
  <c r="G422" i="28" s="1"/>
  <c r="F420" i="18"/>
  <c r="F422" i="28" s="1"/>
  <c r="E420" i="18"/>
  <c r="E422" i="28" s="1"/>
  <c r="D420" i="18"/>
  <c r="D422" i="28" s="1"/>
  <c r="C420" i="18"/>
  <c r="C422" i="28" s="1"/>
  <c r="M419" i="18"/>
  <c r="M421" i="28" s="1"/>
  <c r="L419" i="18"/>
  <c r="L421" i="28" s="1"/>
  <c r="J419" i="18"/>
  <c r="J421" i="28" s="1"/>
  <c r="I419" i="18"/>
  <c r="I421" i="28" s="1"/>
  <c r="H419" i="18"/>
  <c r="H421" i="28" s="1"/>
  <c r="G419" i="18"/>
  <c r="G421" i="28" s="1"/>
  <c r="F419" i="18"/>
  <c r="F421" i="28" s="1"/>
  <c r="E419" i="18"/>
  <c r="E421" i="28" s="1"/>
  <c r="D419" i="18"/>
  <c r="D421" i="28" s="1"/>
  <c r="C419" i="18"/>
  <c r="C421" i="28" s="1"/>
  <c r="M418" i="18"/>
  <c r="M420" i="28" s="1"/>
  <c r="L418" i="18"/>
  <c r="L420" i="28" s="1"/>
  <c r="J418" i="18"/>
  <c r="I418" i="18"/>
  <c r="I420" i="28" s="1"/>
  <c r="H418" i="18"/>
  <c r="H420" i="28" s="1"/>
  <c r="G418" i="18"/>
  <c r="G420" i="28" s="1"/>
  <c r="F418" i="18"/>
  <c r="F420" i="28" s="1"/>
  <c r="E418" i="18"/>
  <c r="E420" i="28" s="1"/>
  <c r="D418" i="18"/>
  <c r="D420" i="28" s="1"/>
  <c r="C418" i="18"/>
  <c r="C420" i="28" s="1"/>
  <c r="M417" i="18"/>
  <c r="M419" i="28" s="1"/>
  <c r="L417" i="18"/>
  <c r="L419" i="28" s="1"/>
  <c r="J417" i="18"/>
  <c r="J419" i="28" s="1"/>
  <c r="I417" i="18"/>
  <c r="I419" i="28" s="1"/>
  <c r="H417" i="18"/>
  <c r="H419" i="28" s="1"/>
  <c r="G417" i="18"/>
  <c r="G419" i="28" s="1"/>
  <c r="F417" i="18"/>
  <c r="F419" i="28" s="1"/>
  <c r="E417" i="18"/>
  <c r="E419" i="28" s="1"/>
  <c r="D417" i="18"/>
  <c r="D419" i="28" s="1"/>
  <c r="C417" i="18"/>
  <c r="C419" i="28" s="1"/>
  <c r="M416" i="18"/>
  <c r="M418" i="28" s="1"/>
  <c r="L416" i="18"/>
  <c r="L418" i="28" s="1"/>
  <c r="J416" i="18"/>
  <c r="J418" i="28" s="1"/>
  <c r="I416" i="18"/>
  <c r="I418" i="28" s="1"/>
  <c r="H416" i="18"/>
  <c r="H418" i="28" s="1"/>
  <c r="G416" i="18"/>
  <c r="G418" i="28" s="1"/>
  <c r="F416" i="18"/>
  <c r="F418" i="28" s="1"/>
  <c r="E416" i="18"/>
  <c r="E418" i="28" s="1"/>
  <c r="D416" i="18"/>
  <c r="D418" i="28" s="1"/>
  <c r="C416" i="18"/>
  <c r="C418" i="28" s="1"/>
  <c r="M415" i="18"/>
  <c r="M417" i="28" s="1"/>
  <c r="L415" i="18"/>
  <c r="L417" i="28" s="1"/>
  <c r="J415" i="18"/>
  <c r="I415" i="18"/>
  <c r="I417" i="28" s="1"/>
  <c r="H415" i="18"/>
  <c r="H417" i="28" s="1"/>
  <c r="G415" i="18"/>
  <c r="G417" i="28" s="1"/>
  <c r="F415" i="18"/>
  <c r="F417" i="28" s="1"/>
  <c r="E415" i="18"/>
  <c r="E417" i="28" s="1"/>
  <c r="D415" i="18"/>
  <c r="D417" i="28" s="1"/>
  <c r="C415" i="18"/>
  <c r="C417" i="28" s="1"/>
  <c r="M414" i="18"/>
  <c r="L414" i="18"/>
  <c r="L416" i="28" s="1"/>
  <c r="J414" i="18"/>
  <c r="J416" i="28" s="1"/>
  <c r="I414" i="18"/>
  <c r="I416" i="28" s="1"/>
  <c r="H414" i="18"/>
  <c r="H416" i="28" s="1"/>
  <c r="G414" i="18"/>
  <c r="G416" i="28" s="1"/>
  <c r="F414" i="18"/>
  <c r="F416" i="28" s="1"/>
  <c r="E414" i="18"/>
  <c r="E416" i="28" s="1"/>
  <c r="D414" i="18"/>
  <c r="D416" i="28" s="1"/>
  <c r="C414" i="18"/>
  <c r="C416" i="28" s="1"/>
  <c r="O413" i="18"/>
  <c r="O415" i="28" s="1"/>
  <c r="M413" i="18"/>
  <c r="M415" i="28" s="1"/>
  <c r="L413" i="18"/>
  <c r="L415" i="28" s="1"/>
  <c r="J413" i="18"/>
  <c r="K413" i="18" s="1"/>
  <c r="K415" i="28" s="1"/>
  <c r="I413" i="18"/>
  <c r="I415" i="28" s="1"/>
  <c r="H413" i="18"/>
  <c r="H415" i="28" s="1"/>
  <c r="G413" i="18"/>
  <c r="G415" i="28" s="1"/>
  <c r="F413" i="18"/>
  <c r="F415" i="28" s="1"/>
  <c r="E413" i="18"/>
  <c r="E415" i="28" s="1"/>
  <c r="D413" i="18"/>
  <c r="D415" i="28" s="1"/>
  <c r="C413" i="18"/>
  <c r="C415" i="28" s="1"/>
  <c r="O412" i="18"/>
  <c r="O414" i="28" s="1"/>
  <c r="M412" i="18"/>
  <c r="M414" i="28" s="1"/>
  <c r="L412" i="18"/>
  <c r="L414" i="28" s="1"/>
  <c r="J412" i="18"/>
  <c r="N412" i="18" s="1"/>
  <c r="N414" i="28" s="1"/>
  <c r="I412" i="18"/>
  <c r="I414" i="28" s="1"/>
  <c r="H412" i="18"/>
  <c r="H414" i="28" s="1"/>
  <c r="G412" i="18"/>
  <c r="G414" i="28" s="1"/>
  <c r="F412" i="18"/>
  <c r="F414" i="28" s="1"/>
  <c r="E412" i="18"/>
  <c r="E414" i="28" s="1"/>
  <c r="D412" i="18"/>
  <c r="D414" i="28" s="1"/>
  <c r="C412" i="18"/>
  <c r="C414" i="28" s="1"/>
  <c r="O411" i="18"/>
  <c r="O413" i="28" s="1"/>
  <c r="M411" i="18"/>
  <c r="M413" i="28" s="1"/>
  <c r="L411" i="18"/>
  <c r="L413" i="28" s="1"/>
  <c r="J411" i="18"/>
  <c r="J413" i="28" s="1"/>
  <c r="I411" i="18"/>
  <c r="I413" i="28" s="1"/>
  <c r="H411" i="18"/>
  <c r="H413" i="28" s="1"/>
  <c r="G411" i="18"/>
  <c r="G413" i="28" s="1"/>
  <c r="F411" i="18"/>
  <c r="F413" i="28" s="1"/>
  <c r="E411" i="18"/>
  <c r="E413" i="28" s="1"/>
  <c r="D411" i="18"/>
  <c r="D413" i="28" s="1"/>
  <c r="C411" i="18"/>
  <c r="C413" i="28" s="1"/>
  <c r="M410" i="18"/>
  <c r="M412" i="28" s="1"/>
  <c r="L410" i="18"/>
  <c r="L412" i="28" s="1"/>
  <c r="J410" i="18"/>
  <c r="I410" i="18"/>
  <c r="I412" i="28" s="1"/>
  <c r="H410" i="18"/>
  <c r="H412" i="28" s="1"/>
  <c r="G410" i="18"/>
  <c r="G412" i="28" s="1"/>
  <c r="F410" i="18"/>
  <c r="F412" i="28" s="1"/>
  <c r="E410" i="18"/>
  <c r="E412" i="28" s="1"/>
  <c r="D410" i="18"/>
  <c r="D412" i="28" s="1"/>
  <c r="C410" i="18"/>
  <c r="C412" i="28" s="1"/>
  <c r="M409" i="18"/>
  <c r="M411" i="28" s="1"/>
  <c r="L409" i="18"/>
  <c r="L411" i="28" s="1"/>
  <c r="J409" i="18"/>
  <c r="J411" i="28" s="1"/>
  <c r="I409" i="18"/>
  <c r="I411" i="28" s="1"/>
  <c r="H409" i="18"/>
  <c r="H411" i="28" s="1"/>
  <c r="G409" i="18"/>
  <c r="G411" i="28" s="1"/>
  <c r="F409" i="18"/>
  <c r="F411" i="28" s="1"/>
  <c r="E409" i="18"/>
  <c r="E411" i="28" s="1"/>
  <c r="D409" i="18"/>
  <c r="D411" i="28" s="1"/>
  <c r="C409" i="18"/>
  <c r="C411" i="28" s="1"/>
  <c r="M408" i="18"/>
  <c r="L408" i="18"/>
  <c r="L410" i="28" s="1"/>
  <c r="J408" i="18"/>
  <c r="I408" i="18"/>
  <c r="I410" i="28" s="1"/>
  <c r="H408" i="18"/>
  <c r="H410" i="28" s="1"/>
  <c r="G408" i="18"/>
  <c r="G410" i="28" s="1"/>
  <c r="F408" i="18"/>
  <c r="F410" i="28" s="1"/>
  <c r="E408" i="18"/>
  <c r="E410" i="28" s="1"/>
  <c r="D408" i="18"/>
  <c r="D410" i="28" s="1"/>
  <c r="C408" i="18"/>
  <c r="C410" i="28" s="1"/>
  <c r="O407" i="18"/>
  <c r="O409" i="28" s="1"/>
  <c r="M407" i="18"/>
  <c r="M409" i="28" s="1"/>
  <c r="L407" i="18"/>
  <c r="L409" i="28" s="1"/>
  <c r="J407" i="18"/>
  <c r="I407" i="18"/>
  <c r="I409" i="28" s="1"/>
  <c r="H407" i="18"/>
  <c r="H409" i="28" s="1"/>
  <c r="G407" i="18"/>
  <c r="G409" i="28" s="1"/>
  <c r="F407" i="18"/>
  <c r="F409" i="28" s="1"/>
  <c r="E407" i="18"/>
  <c r="E409" i="28" s="1"/>
  <c r="D407" i="18"/>
  <c r="D409" i="28" s="1"/>
  <c r="C407" i="18"/>
  <c r="C409" i="28" s="1"/>
  <c r="M406" i="18"/>
  <c r="L406" i="18"/>
  <c r="L408" i="28" s="1"/>
  <c r="J406" i="18"/>
  <c r="J408" i="28" s="1"/>
  <c r="I406" i="18"/>
  <c r="I408" i="28" s="1"/>
  <c r="H406" i="18"/>
  <c r="H408" i="28" s="1"/>
  <c r="G406" i="18"/>
  <c r="G408" i="28" s="1"/>
  <c r="F406" i="18"/>
  <c r="F408" i="28" s="1"/>
  <c r="E406" i="18"/>
  <c r="E408" i="28" s="1"/>
  <c r="D406" i="18"/>
  <c r="D408" i="28" s="1"/>
  <c r="C406" i="18"/>
  <c r="C408" i="28" s="1"/>
  <c r="M405" i="18"/>
  <c r="M407" i="28" s="1"/>
  <c r="L405" i="18"/>
  <c r="L407" i="28" s="1"/>
  <c r="J405" i="18"/>
  <c r="K405" i="18" s="1"/>
  <c r="K407" i="28" s="1"/>
  <c r="I405" i="18"/>
  <c r="I407" i="28" s="1"/>
  <c r="H405" i="18"/>
  <c r="H407" i="28" s="1"/>
  <c r="G405" i="18"/>
  <c r="G407" i="28" s="1"/>
  <c r="F405" i="18"/>
  <c r="F407" i="28" s="1"/>
  <c r="E405" i="18"/>
  <c r="E407" i="28" s="1"/>
  <c r="D405" i="18"/>
  <c r="D407" i="28" s="1"/>
  <c r="C405" i="18"/>
  <c r="C407" i="28" s="1"/>
  <c r="O404" i="18"/>
  <c r="O406" i="28" s="1"/>
  <c r="M404" i="18"/>
  <c r="M406" i="28" s="1"/>
  <c r="L404" i="18"/>
  <c r="L406" i="28" s="1"/>
  <c r="J404" i="18"/>
  <c r="I404" i="18"/>
  <c r="I406" i="28" s="1"/>
  <c r="H404" i="18"/>
  <c r="H406" i="28" s="1"/>
  <c r="G404" i="18"/>
  <c r="G406" i="28" s="1"/>
  <c r="F404" i="18"/>
  <c r="F406" i="28" s="1"/>
  <c r="E404" i="18"/>
  <c r="E406" i="28" s="1"/>
  <c r="D404" i="18"/>
  <c r="D406" i="28" s="1"/>
  <c r="C404" i="18"/>
  <c r="C406" i="28" s="1"/>
  <c r="O403" i="18"/>
  <c r="O405" i="28" s="1"/>
  <c r="M403" i="18"/>
  <c r="M405" i="28" s="1"/>
  <c r="L403" i="18"/>
  <c r="L405" i="28" s="1"/>
  <c r="J403" i="18"/>
  <c r="J405" i="28" s="1"/>
  <c r="I403" i="18"/>
  <c r="I405" i="28" s="1"/>
  <c r="H403" i="18"/>
  <c r="H405" i="28" s="1"/>
  <c r="G403" i="18"/>
  <c r="G405" i="28" s="1"/>
  <c r="F403" i="18"/>
  <c r="F405" i="28" s="1"/>
  <c r="E403" i="18"/>
  <c r="E405" i="28" s="1"/>
  <c r="D403" i="18"/>
  <c r="D405" i="28" s="1"/>
  <c r="C403" i="18"/>
  <c r="C405" i="28" s="1"/>
  <c r="M402" i="18"/>
  <c r="M404" i="28" s="1"/>
  <c r="L402" i="18"/>
  <c r="L404" i="28" s="1"/>
  <c r="J402" i="18"/>
  <c r="I402" i="18"/>
  <c r="I404" i="28" s="1"/>
  <c r="H402" i="18"/>
  <c r="H404" i="28" s="1"/>
  <c r="G402" i="18"/>
  <c r="G404" i="28" s="1"/>
  <c r="F402" i="18"/>
  <c r="F404" i="28" s="1"/>
  <c r="E402" i="18"/>
  <c r="E404" i="28" s="1"/>
  <c r="D402" i="18"/>
  <c r="D404" i="28" s="1"/>
  <c r="C402" i="18"/>
  <c r="C404" i="28" s="1"/>
  <c r="M401" i="18"/>
  <c r="M403" i="28" s="1"/>
  <c r="L401" i="18"/>
  <c r="L403" i="28" s="1"/>
  <c r="J401" i="18"/>
  <c r="I401" i="18"/>
  <c r="I403" i="28" s="1"/>
  <c r="H401" i="18"/>
  <c r="H403" i="28" s="1"/>
  <c r="G401" i="18"/>
  <c r="G403" i="28" s="1"/>
  <c r="F401" i="18"/>
  <c r="F403" i="28" s="1"/>
  <c r="E401" i="18"/>
  <c r="E403" i="28" s="1"/>
  <c r="D401" i="18"/>
  <c r="D403" i="28" s="1"/>
  <c r="C401" i="18"/>
  <c r="C403" i="28" s="1"/>
  <c r="M400" i="18"/>
  <c r="M402" i="28" s="1"/>
  <c r="L400" i="18"/>
  <c r="L402" i="28" s="1"/>
  <c r="J400" i="18"/>
  <c r="I400" i="18"/>
  <c r="I402" i="28" s="1"/>
  <c r="H400" i="18"/>
  <c r="H402" i="28" s="1"/>
  <c r="G400" i="18"/>
  <c r="G402" i="28" s="1"/>
  <c r="F400" i="18"/>
  <c r="F402" i="28" s="1"/>
  <c r="E400" i="18"/>
  <c r="E402" i="28" s="1"/>
  <c r="D400" i="18"/>
  <c r="D402" i="28" s="1"/>
  <c r="C400" i="18"/>
  <c r="C402" i="28" s="1"/>
  <c r="M399" i="18"/>
  <c r="M401" i="28" s="1"/>
  <c r="L399" i="18"/>
  <c r="L401" i="28" s="1"/>
  <c r="J399" i="18"/>
  <c r="I399" i="18"/>
  <c r="I401" i="28" s="1"/>
  <c r="H399" i="18"/>
  <c r="H401" i="28" s="1"/>
  <c r="G399" i="18"/>
  <c r="G401" i="28" s="1"/>
  <c r="F399" i="18"/>
  <c r="F401" i="28" s="1"/>
  <c r="E399" i="18"/>
  <c r="E401" i="28" s="1"/>
  <c r="D399" i="18"/>
  <c r="D401" i="28" s="1"/>
  <c r="C399" i="18"/>
  <c r="C401" i="28" s="1"/>
  <c r="M398" i="18"/>
  <c r="L398" i="18"/>
  <c r="L400" i="28" s="1"/>
  <c r="J398" i="18"/>
  <c r="J400" i="28" s="1"/>
  <c r="I398" i="18"/>
  <c r="I400" i="28" s="1"/>
  <c r="H398" i="18"/>
  <c r="H400" i="28" s="1"/>
  <c r="G398" i="18"/>
  <c r="G400" i="28" s="1"/>
  <c r="F398" i="18"/>
  <c r="F400" i="28" s="1"/>
  <c r="E398" i="18"/>
  <c r="E400" i="28" s="1"/>
  <c r="D398" i="18"/>
  <c r="D400" i="28" s="1"/>
  <c r="C398" i="18"/>
  <c r="C400" i="28" s="1"/>
  <c r="O397" i="18"/>
  <c r="O399" i="28" s="1"/>
  <c r="M397" i="18"/>
  <c r="M399" i="28" s="1"/>
  <c r="L397" i="18"/>
  <c r="L399" i="28" s="1"/>
  <c r="K397" i="18"/>
  <c r="K399" i="28" s="1"/>
  <c r="J397" i="18"/>
  <c r="I397" i="18"/>
  <c r="I399" i="28" s="1"/>
  <c r="H397" i="18"/>
  <c r="H399" i="28" s="1"/>
  <c r="G397" i="18"/>
  <c r="G399" i="28" s="1"/>
  <c r="F397" i="18"/>
  <c r="F399" i="28" s="1"/>
  <c r="E397" i="18"/>
  <c r="E399" i="28" s="1"/>
  <c r="D397" i="18"/>
  <c r="D399" i="28" s="1"/>
  <c r="C397" i="18"/>
  <c r="C399" i="28" s="1"/>
  <c r="O396" i="18"/>
  <c r="O398" i="28" s="1"/>
  <c r="N396" i="18"/>
  <c r="N398" i="28" s="1"/>
  <c r="M396" i="18"/>
  <c r="M398" i="28" s="1"/>
  <c r="L396" i="18"/>
  <c r="L398" i="28" s="1"/>
  <c r="J396" i="18"/>
  <c r="I396" i="18"/>
  <c r="I398" i="28" s="1"/>
  <c r="H396" i="18"/>
  <c r="H398" i="28" s="1"/>
  <c r="G396" i="18"/>
  <c r="G398" i="28" s="1"/>
  <c r="F396" i="18"/>
  <c r="F398" i="28" s="1"/>
  <c r="E396" i="18"/>
  <c r="E398" i="28" s="1"/>
  <c r="D396" i="18"/>
  <c r="D398" i="28" s="1"/>
  <c r="C396" i="18"/>
  <c r="C398" i="28" s="1"/>
  <c r="N395" i="18"/>
  <c r="M395" i="18"/>
  <c r="L395" i="18"/>
  <c r="L397" i="28" s="1"/>
  <c r="K395" i="18"/>
  <c r="K397" i="28" s="1"/>
  <c r="J395" i="18"/>
  <c r="J397" i="28" s="1"/>
  <c r="I395" i="18"/>
  <c r="I397" i="28" s="1"/>
  <c r="H395" i="18"/>
  <c r="H397" i="28" s="1"/>
  <c r="G395" i="18"/>
  <c r="G397" i="28" s="1"/>
  <c r="F395" i="18"/>
  <c r="F397" i="28" s="1"/>
  <c r="E395" i="18"/>
  <c r="E397" i="28" s="1"/>
  <c r="D395" i="18"/>
  <c r="D397" i="28" s="1"/>
  <c r="C395" i="18"/>
  <c r="C397" i="28" s="1"/>
  <c r="N394" i="18"/>
  <c r="M394" i="18"/>
  <c r="M396" i="28" s="1"/>
  <c r="L394" i="18"/>
  <c r="L396" i="28" s="1"/>
  <c r="J394" i="18"/>
  <c r="I394" i="18"/>
  <c r="I396" i="28" s="1"/>
  <c r="H394" i="18"/>
  <c r="H396" i="28" s="1"/>
  <c r="G394" i="18"/>
  <c r="G396" i="28" s="1"/>
  <c r="F394" i="18"/>
  <c r="F396" i="28" s="1"/>
  <c r="E394" i="18"/>
  <c r="E396" i="28" s="1"/>
  <c r="D394" i="18"/>
  <c r="D396" i="28" s="1"/>
  <c r="C394" i="18"/>
  <c r="C396" i="28" s="1"/>
  <c r="N393" i="18"/>
  <c r="M393" i="18"/>
  <c r="L393" i="18"/>
  <c r="L395" i="28" s="1"/>
  <c r="J393" i="18"/>
  <c r="J395" i="28" s="1"/>
  <c r="I393" i="18"/>
  <c r="I395" i="28" s="1"/>
  <c r="H393" i="18"/>
  <c r="H395" i="28" s="1"/>
  <c r="G393" i="18"/>
  <c r="G395" i="28" s="1"/>
  <c r="F393" i="18"/>
  <c r="F395" i="28" s="1"/>
  <c r="E393" i="18"/>
  <c r="E395" i="28" s="1"/>
  <c r="D393" i="18"/>
  <c r="D395" i="28" s="1"/>
  <c r="C393" i="18"/>
  <c r="C395" i="28" s="1"/>
  <c r="M392" i="18"/>
  <c r="L392" i="18"/>
  <c r="L394" i="28" s="1"/>
  <c r="J392" i="18"/>
  <c r="I392" i="18"/>
  <c r="I394" i="28" s="1"/>
  <c r="H392" i="18"/>
  <c r="H394" i="28" s="1"/>
  <c r="G392" i="18"/>
  <c r="G394" i="28" s="1"/>
  <c r="F392" i="18"/>
  <c r="F394" i="28" s="1"/>
  <c r="E392" i="18"/>
  <c r="E394" i="28" s="1"/>
  <c r="D392" i="18"/>
  <c r="D394" i="28" s="1"/>
  <c r="C392" i="18"/>
  <c r="C394" i="28" s="1"/>
  <c r="M391" i="18"/>
  <c r="M393" i="28" s="1"/>
  <c r="L391" i="18"/>
  <c r="L393" i="28" s="1"/>
  <c r="J391" i="18"/>
  <c r="I391" i="18"/>
  <c r="I393" i="28" s="1"/>
  <c r="H391" i="18"/>
  <c r="H393" i="28" s="1"/>
  <c r="G391" i="18"/>
  <c r="G393" i="28" s="1"/>
  <c r="F391" i="18"/>
  <c r="F393" i="28" s="1"/>
  <c r="E391" i="18"/>
  <c r="E393" i="28" s="1"/>
  <c r="D391" i="18"/>
  <c r="D393" i="28" s="1"/>
  <c r="C391" i="18"/>
  <c r="C393" i="28" s="1"/>
  <c r="N390" i="18"/>
  <c r="N392" i="28" s="1"/>
  <c r="M390" i="18"/>
  <c r="L390" i="18"/>
  <c r="L392" i="28" s="1"/>
  <c r="J390" i="18"/>
  <c r="I390" i="18"/>
  <c r="I392" i="28" s="1"/>
  <c r="H390" i="18"/>
  <c r="H392" i="28" s="1"/>
  <c r="G390" i="18"/>
  <c r="G392" i="28" s="1"/>
  <c r="F390" i="18"/>
  <c r="F392" i="28" s="1"/>
  <c r="E390" i="18"/>
  <c r="E392" i="28" s="1"/>
  <c r="D390" i="18"/>
  <c r="D392" i="28" s="1"/>
  <c r="C390" i="18"/>
  <c r="C392" i="28" s="1"/>
  <c r="M389" i="18"/>
  <c r="L389" i="18"/>
  <c r="L391" i="28" s="1"/>
  <c r="J389" i="18"/>
  <c r="I389" i="18"/>
  <c r="I391" i="28" s="1"/>
  <c r="H389" i="18"/>
  <c r="H391" i="28" s="1"/>
  <c r="G389" i="18"/>
  <c r="G391" i="28" s="1"/>
  <c r="F389" i="18"/>
  <c r="F391" i="28" s="1"/>
  <c r="E389" i="18"/>
  <c r="E391" i="28" s="1"/>
  <c r="D389" i="18"/>
  <c r="D391" i="28" s="1"/>
  <c r="C389" i="18"/>
  <c r="C391" i="28" s="1"/>
  <c r="O388" i="18"/>
  <c r="O390" i="28" s="1"/>
  <c r="M388" i="18"/>
  <c r="L388" i="18"/>
  <c r="L390" i="28" s="1"/>
  <c r="J388" i="18"/>
  <c r="J390" i="28" s="1"/>
  <c r="I388" i="18"/>
  <c r="I390" i="28" s="1"/>
  <c r="H388" i="18"/>
  <c r="H390" i="28" s="1"/>
  <c r="G388" i="18"/>
  <c r="G390" i="28" s="1"/>
  <c r="F388" i="18"/>
  <c r="F390" i="28" s="1"/>
  <c r="E388" i="18"/>
  <c r="E390" i="28" s="1"/>
  <c r="D388" i="18"/>
  <c r="D390" i="28" s="1"/>
  <c r="C388" i="18"/>
  <c r="C390" i="28" s="1"/>
  <c r="M387" i="18"/>
  <c r="M389" i="28" s="1"/>
  <c r="L387" i="18"/>
  <c r="L389" i="28" s="1"/>
  <c r="J387" i="18"/>
  <c r="I387" i="18"/>
  <c r="I389" i="28" s="1"/>
  <c r="H387" i="18"/>
  <c r="H389" i="28" s="1"/>
  <c r="G387" i="18"/>
  <c r="G389" i="28" s="1"/>
  <c r="F387" i="18"/>
  <c r="F389" i="28" s="1"/>
  <c r="E387" i="18"/>
  <c r="E389" i="28" s="1"/>
  <c r="D387" i="18"/>
  <c r="D389" i="28" s="1"/>
  <c r="C387" i="18"/>
  <c r="C389" i="28" s="1"/>
  <c r="N386" i="18"/>
  <c r="M386" i="18"/>
  <c r="M388" i="28" s="1"/>
  <c r="L386" i="18"/>
  <c r="L388" i="28" s="1"/>
  <c r="J386" i="18"/>
  <c r="I386" i="18"/>
  <c r="I388" i="28" s="1"/>
  <c r="H386" i="18"/>
  <c r="H388" i="28" s="1"/>
  <c r="G386" i="18"/>
  <c r="G388" i="28" s="1"/>
  <c r="F386" i="18"/>
  <c r="F388" i="28" s="1"/>
  <c r="E386" i="18"/>
  <c r="E388" i="28" s="1"/>
  <c r="D386" i="18"/>
  <c r="D388" i="28" s="1"/>
  <c r="C386" i="18"/>
  <c r="C388" i="28" s="1"/>
  <c r="M385" i="18"/>
  <c r="L385" i="18"/>
  <c r="L387" i="28" s="1"/>
  <c r="J385" i="18"/>
  <c r="I385" i="18"/>
  <c r="I387" i="28" s="1"/>
  <c r="H385" i="18"/>
  <c r="H387" i="28" s="1"/>
  <c r="G385" i="18"/>
  <c r="G387" i="28" s="1"/>
  <c r="F385" i="18"/>
  <c r="F387" i="28" s="1"/>
  <c r="E385" i="18"/>
  <c r="E387" i="28" s="1"/>
  <c r="D385" i="18"/>
  <c r="D387" i="28" s="1"/>
  <c r="C385" i="18"/>
  <c r="C387" i="28" s="1"/>
  <c r="M384" i="18"/>
  <c r="L384" i="18"/>
  <c r="L386" i="28" s="1"/>
  <c r="J384" i="18"/>
  <c r="I384" i="18"/>
  <c r="I386" i="28" s="1"/>
  <c r="H384" i="18"/>
  <c r="H386" i="28" s="1"/>
  <c r="G384" i="18"/>
  <c r="G386" i="28" s="1"/>
  <c r="F384" i="18"/>
  <c r="F386" i="28" s="1"/>
  <c r="E384" i="18"/>
  <c r="E386" i="28" s="1"/>
  <c r="D384" i="18"/>
  <c r="D386" i="28" s="1"/>
  <c r="C384" i="18"/>
  <c r="C386" i="28" s="1"/>
  <c r="N383" i="18"/>
  <c r="M383" i="18"/>
  <c r="M385" i="28" s="1"/>
  <c r="L383" i="18"/>
  <c r="L385" i="28" s="1"/>
  <c r="J383" i="18"/>
  <c r="J385" i="28" s="1"/>
  <c r="I383" i="18"/>
  <c r="I385" i="28" s="1"/>
  <c r="H383" i="18"/>
  <c r="H385" i="28" s="1"/>
  <c r="G383" i="18"/>
  <c r="G385" i="28" s="1"/>
  <c r="F383" i="18"/>
  <c r="F385" i="28" s="1"/>
  <c r="E383" i="18"/>
  <c r="E385" i="28" s="1"/>
  <c r="D383" i="18"/>
  <c r="D385" i="28" s="1"/>
  <c r="C383" i="18"/>
  <c r="C385" i="28" s="1"/>
  <c r="M382" i="18"/>
  <c r="L382" i="18"/>
  <c r="L384" i="28" s="1"/>
  <c r="J382" i="18"/>
  <c r="J384" i="28" s="1"/>
  <c r="I382" i="18"/>
  <c r="I384" i="28" s="1"/>
  <c r="H382" i="18"/>
  <c r="H384" i="28" s="1"/>
  <c r="G382" i="18"/>
  <c r="G384" i="28" s="1"/>
  <c r="F382" i="18"/>
  <c r="F384" i="28" s="1"/>
  <c r="E382" i="18"/>
  <c r="E384" i="28" s="1"/>
  <c r="D382" i="18"/>
  <c r="D384" i="28" s="1"/>
  <c r="C382" i="18"/>
  <c r="C384" i="28" s="1"/>
  <c r="M381" i="18"/>
  <c r="M383" i="28" s="1"/>
  <c r="L381" i="18"/>
  <c r="L383" i="28" s="1"/>
  <c r="J381" i="18"/>
  <c r="K381" i="18" s="1"/>
  <c r="K383" i="28" s="1"/>
  <c r="I381" i="18"/>
  <c r="I383" i="28" s="1"/>
  <c r="H381" i="18"/>
  <c r="H383" i="28" s="1"/>
  <c r="G381" i="18"/>
  <c r="G383" i="28" s="1"/>
  <c r="F381" i="18"/>
  <c r="F383" i="28" s="1"/>
  <c r="E381" i="18"/>
  <c r="E383" i="28" s="1"/>
  <c r="D381" i="18"/>
  <c r="D383" i="28" s="1"/>
  <c r="C381" i="18"/>
  <c r="C383" i="28" s="1"/>
  <c r="O380" i="18"/>
  <c r="O382" i="28" s="1"/>
  <c r="N380" i="18"/>
  <c r="M380" i="18"/>
  <c r="L380" i="18"/>
  <c r="L382" i="28" s="1"/>
  <c r="K380" i="18"/>
  <c r="K382" i="28" s="1"/>
  <c r="J380" i="18"/>
  <c r="J382" i="28" s="1"/>
  <c r="I380" i="18"/>
  <c r="I382" i="28" s="1"/>
  <c r="H380" i="18"/>
  <c r="H382" i="28" s="1"/>
  <c r="G380" i="18"/>
  <c r="G382" i="28" s="1"/>
  <c r="F380" i="18"/>
  <c r="F382" i="28" s="1"/>
  <c r="E380" i="18"/>
  <c r="E382" i="28" s="1"/>
  <c r="D380" i="18"/>
  <c r="D382" i="28" s="1"/>
  <c r="C380" i="18"/>
  <c r="C382" i="28" s="1"/>
  <c r="O379" i="18"/>
  <c r="O381" i="28" s="1"/>
  <c r="M379" i="18"/>
  <c r="M381" i="28" s="1"/>
  <c r="L379" i="18"/>
  <c r="L381" i="28" s="1"/>
  <c r="K379" i="18"/>
  <c r="K381" i="28" s="1"/>
  <c r="J379" i="18"/>
  <c r="I379" i="18"/>
  <c r="I381" i="28" s="1"/>
  <c r="H379" i="18"/>
  <c r="H381" i="28" s="1"/>
  <c r="G379" i="18"/>
  <c r="G381" i="28" s="1"/>
  <c r="F379" i="18"/>
  <c r="F381" i="28" s="1"/>
  <c r="E379" i="18"/>
  <c r="E381" i="28" s="1"/>
  <c r="D379" i="18"/>
  <c r="D381" i="28" s="1"/>
  <c r="C379" i="18"/>
  <c r="C381" i="28" s="1"/>
  <c r="Q378" i="18"/>
  <c r="Q380" i="28" s="1"/>
  <c r="N378" i="18"/>
  <c r="M378" i="18"/>
  <c r="L378" i="18"/>
  <c r="L380" i="28" s="1"/>
  <c r="J378" i="18"/>
  <c r="I378" i="18"/>
  <c r="I380" i="28" s="1"/>
  <c r="H378" i="18"/>
  <c r="H380" i="28" s="1"/>
  <c r="G378" i="18"/>
  <c r="G380" i="28" s="1"/>
  <c r="F378" i="18"/>
  <c r="F380" i="28" s="1"/>
  <c r="E378" i="18"/>
  <c r="E380" i="28" s="1"/>
  <c r="D378" i="18"/>
  <c r="D380" i="28" s="1"/>
  <c r="C378" i="18"/>
  <c r="C380" i="28" s="1"/>
  <c r="M377" i="18"/>
  <c r="L377" i="18"/>
  <c r="L379" i="28" s="1"/>
  <c r="J377" i="18"/>
  <c r="I377" i="18"/>
  <c r="I379" i="28" s="1"/>
  <c r="H377" i="18"/>
  <c r="H379" i="28" s="1"/>
  <c r="G377" i="18"/>
  <c r="G379" i="28" s="1"/>
  <c r="F377" i="18"/>
  <c r="F379" i="28" s="1"/>
  <c r="E377" i="18"/>
  <c r="E379" i="28" s="1"/>
  <c r="D377" i="18"/>
  <c r="D379" i="28" s="1"/>
  <c r="C377" i="18"/>
  <c r="C379" i="28" s="1"/>
  <c r="O376" i="18"/>
  <c r="O378" i="28" s="1"/>
  <c r="M376" i="18"/>
  <c r="M378" i="28" s="1"/>
  <c r="L376" i="18"/>
  <c r="L378" i="28" s="1"/>
  <c r="J376" i="18"/>
  <c r="I376" i="18"/>
  <c r="I378" i="28" s="1"/>
  <c r="H376" i="18"/>
  <c r="H378" i="28" s="1"/>
  <c r="G376" i="18"/>
  <c r="G378" i="28" s="1"/>
  <c r="F376" i="18"/>
  <c r="F378" i="28" s="1"/>
  <c r="E376" i="18"/>
  <c r="E378" i="28" s="1"/>
  <c r="D376" i="18"/>
  <c r="D378" i="28" s="1"/>
  <c r="C376" i="18"/>
  <c r="C378" i="28" s="1"/>
  <c r="O375" i="18"/>
  <c r="O377" i="28" s="1"/>
  <c r="N375" i="18"/>
  <c r="N377" i="28" s="1"/>
  <c r="M375" i="18"/>
  <c r="M377" i="28" s="1"/>
  <c r="L375" i="18"/>
  <c r="L377" i="28" s="1"/>
  <c r="J375" i="18"/>
  <c r="I375" i="18"/>
  <c r="I377" i="28" s="1"/>
  <c r="H375" i="18"/>
  <c r="H377" i="28" s="1"/>
  <c r="G375" i="18"/>
  <c r="G377" i="28" s="1"/>
  <c r="F375" i="18"/>
  <c r="F377" i="28" s="1"/>
  <c r="E375" i="18"/>
  <c r="E377" i="28" s="1"/>
  <c r="D375" i="18"/>
  <c r="D377" i="28" s="1"/>
  <c r="C375" i="18"/>
  <c r="C377" i="28" s="1"/>
  <c r="M374" i="18"/>
  <c r="M376" i="28" s="1"/>
  <c r="L374" i="18"/>
  <c r="L376" i="28" s="1"/>
  <c r="J374" i="18"/>
  <c r="I374" i="18"/>
  <c r="I376" i="28" s="1"/>
  <c r="H374" i="18"/>
  <c r="H376" i="28" s="1"/>
  <c r="G374" i="18"/>
  <c r="G376" i="28" s="1"/>
  <c r="F374" i="18"/>
  <c r="F376" i="28" s="1"/>
  <c r="E374" i="18"/>
  <c r="E376" i="28" s="1"/>
  <c r="D374" i="18"/>
  <c r="D376" i="28" s="1"/>
  <c r="C374" i="18"/>
  <c r="C376" i="28" s="1"/>
  <c r="M373" i="18"/>
  <c r="L373" i="18"/>
  <c r="L375" i="28" s="1"/>
  <c r="J373" i="18"/>
  <c r="I373" i="18"/>
  <c r="I375" i="28" s="1"/>
  <c r="H373" i="18"/>
  <c r="H375" i="28" s="1"/>
  <c r="G373" i="18"/>
  <c r="G375" i="28" s="1"/>
  <c r="F373" i="18"/>
  <c r="F375" i="28" s="1"/>
  <c r="E373" i="18"/>
  <c r="E375" i="28" s="1"/>
  <c r="D373" i="18"/>
  <c r="D375" i="28" s="1"/>
  <c r="C373" i="18"/>
  <c r="C375" i="28" s="1"/>
  <c r="N372" i="18"/>
  <c r="N374" i="28" s="1"/>
  <c r="M372" i="18"/>
  <c r="M374" i="28" s="1"/>
  <c r="L372" i="18"/>
  <c r="L374" i="28" s="1"/>
  <c r="J372" i="18"/>
  <c r="J374" i="28" s="1"/>
  <c r="I372" i="18"/>
  <c r="I374" i="28" s="1"/>
  <c r="H372" i="18"/>
  <c r="H374" i="28" s="1"/>
  <c r="G372" i="18"/>
  <c r="G374" i="28" s="1"/>
  <c r="F372" i="18"/>
  <c r="F374" i="28" s="1"/>
  <c r="E372" i="18"/>
  <c r="E374" i="28" s="1"/>
  <c r="D372" i="18"/>
  <c r="D374" i="28" s="1"/>
  <c r="C372" i="18"/>
  <c r="C374" i="28" s="1"/>
  <c r="N371" i="18"/>
  <c r="M371" i="18"/>
  <c r="M373" i="28" s="1"/>
  <c r="L371" i="18"/>
  <c r="L373" i="28" s="1"/>
  <c r="J371" i="18"/>
  <c r="J373" i="28" s="1"/>
  <c r="I371" i="18"/>
  <c r="I373" i="28" s="1"/>
  <c r="H371" i="18"/>
  <c r="H373" i="28" s="1"/>
  <c r="G371" i="18"/>
  <c r="G373" i="28" s="1"/>
  <c r="F371" i="18"/>
  <c r="F373" i="28" s="1"/>
  <c r="E371" i="18"/>
  <c r="E373" i="28" s="1"/>
  <c r="D371" i="18"/>
  <c r="D373" i="28" s="1"/>
  <c r="C371" i="18"/>
  <c r="C373" i="28" s="1"/>
  <c r="M370" i="18"/>
  <c r="L370" i="18"/>
  <c r="L372" i="28" s="1"/>
  <c r="J370" i="18"/>
  <c r="I370" i="18"/>
  <c r="I372" i="28" s="1"/>
  <c r="H370" i="18"/>
  <c r="H372" i="28" s="1"/>
  <c r="G370" i="18"/>
  <c r="G372" i="28" s="1"/>
  <c r="F370" i="18"/>
  <c r="F372" i="28" s="1"/>
  <c r="E370" i="18"/>
  <c r="E372" i="28" s="1"/>
  <c r="D370" i="18"/>
  <c r="D372" i="28" s="1"/>
  <c r="C370" i="18"/>
  <c r="C372" i="28" s="1"/>
  <c r="M369" i="18"/>
  <c r="M371" i="28" s="1"/>
  <c r="L369" i="18"/>
  <c r="L371" i="28" s="1"/>
  <c r="J369" i="18"/>
  <c r="I369" i="18"/>
  <c r="I371" i="28" s="1"/>
  <c r="H369" i="18"/>
  <c r="H371" i="28" s="1"/>
  <c r="G369" i="18"/>
  <c r="G371" i="28" s="1"/>
  <c r="F369" i="18"/>
  <c r="F371" i="28" s="1"/>
  <c r="E369" i="18"/>
  <c r="E371" i="28" s="1"/>
  <c r="D369" i="18"/>
  <c r="D371" i="28" s="1"/>
  <c r="C369" i="18"/>
  <c r="C371" i="28" s="1"/>
  <c r="M368" i="18"/>
  <c r="M370" i="28" s="1"/>
  <c r="L368" i="18"/>
  <c r="L370" i="28" s="1"/>
  <c r="J368" i="18"/>
  <c r="I368" i="18"/>
  <c r="I370" i="28" s="1"/>
  <c r="H368" i="18"/>
  <c r="H370" i="28" s="1"/>
  <c r="G368" i="18"/>
  <c r="G370" i="28" s="1"/>
  <c r="F368" i="18"/>
  <c r="F370" i="28" s="1"/>
  <c r="E368" i="18"/>
  <c r="E370" i="28" s="1"/>
  <c r="D368" i="18"/>
  <c r="D370" i="28" s="1"/>
  <c r="C368" i="18"/>
  <c r="C370" i="28" s="1"/>
  <c r="M367" i="18"/>
  <c r="M369" i="28" s="1"/>
  <c r="L367" i="18"/>
  <c r="L369" i="28" s="1"/>
  <c r="J367" i="18"/>
  <c r="I367" i="18"/>
  <c r="I369" i="28" s="1"/>
  <c r="H367" i="18"/>
  <c r="H369" i="28" s="1"/>
  <c r="G367" i="18"/>
  <c r="G369" i="28" s="1"/>
  <c r="F367" i="18"/>
  <c r="F369" i="28" s="1"/>
  <c r="E367" i="18"/>
  <c r="E369" i="28" s="1"/>
  <c r="D367" i="18"/>
  <c r="D369" i="28" s="1"/>
  <c r="C367" i="18"/>
  <c r="C369" i="28" s="1"/>
  <c r="N366" i="18"/>
  <c r="P366" i="18" s="1"/>
  <c r="P368" i="28" s="1"/>
  <c r="M366" i="18"/>
  <c r="M368" i="28" s="1"/>
  <c r="L366" i="18"/>
  <c r="L368" i="28" s="1"/>
  <c r="K366" i="18"/>
  <c r="K368" i="28" s="1"/>
  <c r="J366" i="18"/>
  <c r="J368" i="28" s="1"/>
  <c r="I366" i="18"/>
  <c r="I368" i="28" s="1"/>
  <c r="H366" i="18"/>
  <c r="H368" i="28" s="1"/>
  <c r="G366" i="18"/>
  <c r="G368" i="28" s="1"/>
  <c r="F366" i="18"/>
  <c r="F368" i="28" s="1"/>
  <c r="E366" i="18"/>
  <c r="E368" i="28" s="1"/>
  <c r="D366" i="18"/>
  <c r="D368" i="28" s="1"/>
  <c r="C366" i="18"/>
  <c r="C368" i="28" s="1"/>
  <c r="N365" i="18"/>
  <c r="M365" i="18"/>
  <c r="L365" i="18"/>
  <c r="L367" i="28" s="1"/>
  <c r="J365" i="18"/>
  <c r="I365" i="18"/>
  <c r="I367" i="28" s="1"/>
  <c r="H365" i="18"/>
  <c r="H367" i="28" s="1"/>
  <c r="G365" i="18"/>
  <c r="G367" i="28" s="1"/>
  <c r="F365" i="18"/>
  <c r="F367" i="28" s="1"/>
  <c r="E365" i="18"/>
  <c r="E367" i="28" s="1"/>
  <c r="D365" i="18"/>
  <c r="D367" i="28" s="1"/>
  <c r="C365" i="18"/>
  <c r="C367" i="28" s="1"/>
  <c r="M364" i="18"/>
  <c r="M366" i="28" s="1"/>
  <c r="L364" i="18"/>
  <c r="L366" i="28" s="1"/>
  <c r="J364" i="18"/>
  <c r="I364" i="18"/>
  <c r="I366" i="28" s="1"/>
  <c r="H364" i="18"/>
  <c r="H366" i="28" s="1"/>
  <c r="G364" i="18"/>
  <c r="G366" i="28" s="1"/>
  <c r="F364" i="18"/>
  <c r="F366" i="28" s="1"/>
  <c r="E364" i="18"/>
  <c r="E366" i="28" s="1"/>
  <c r="D364" i="18"/>
  <c r="D366" i="28" s="1"/>
  <c r="C364" i="18"/>
  <c r="C366" i="28" s="1"/>
  <c r="M363" i="18"/>
  <c r="M365" i="28" s="1"/>
  <c r="L363" i="18"/>
  <c r="L365" i="28" s="1"/>
  <c r="J363" i="18"/>
  <c r="J365" i="28" s="1"/>
  <c r="I363" i="18"/>
  <c r="I365" i="28" s="1"/>
  <c r="H363" i="18"/>
  <c r="H365" i="28" s="1"/>
  <c r="G363" i="18"/>
  <c r="G365" i="28" s="1"/>
  <c r="F363" i="18"/>
  <c r="F365" i="28" s="1"/>
  <c r="E363" i="18"/>
  <c r="E365" i="28" s="1"/>
  <c r="D363" i="18"/>
  <c r="D365" i="28" s="1"/>
  <c r="C363" i="18"/>
  <c r="C365" i="28" s="1"/>
  <c r="M362" i="18"/>
  <c r="M364" i="28" s="1"/>
  <c r="L362" i="18"/>
  <c r="L364" i="28" s="1"/>
  <c r="J362" i="18"/>
  <c r="I362" i="18"/>
  <c r="I364" i="28" s="1"/>
  <c r="H362" i="18"/>
  <c r="H364" i="28" s="1"/>
  <c r="G362" i="18"/>
  <c r="G364" i="28" s="1"/>
  <c r="F362" i="18"/>
  <c r="F364" i="28" s="1"/>
  <c r="E362" i="18"/>
  <c r="E364" i="28" s="1"/>
  <c r="D362" i="18"/>
  <c r="D364" i="28" s="1"/>
  <c r="C362" i="18"/>
  <c r="C364" i="28" s="1"/>
  <c r="M361" i="18"/>
  <c r="M363" i="28" s="1"/>
  <c r="L361" i="18"/>
  <c r="L363" i="28" s="1"/>
  <c r="J361" i="18"/>
  <c r="I361" i="18"/>
  <c r="I363" i="28" s="1"/>
  <c r="H361" i="18"/>
  <c r="H363" i="28" s="1"/>
  <c r="G361" i="18"/>
  <c r="G363" i="28" s="1"/>
  <c r="F361" i="18"/>
  <c r="F363" i="28" s="1"/>
  <c r="E361" i="18"/>
  <c r="E363" i="28" s="1"/>
  <c r="D361" i="18"/>
  <c r="D363" i="28" s="1"/>
  <c r="C361" i="18"/>
  <c r="C363" i="28" s="1"/>
  <c r="M360" i="18"/>
  <c r="L360" i="18"/>
  <c r="L362" i="28" s="1"/>
  <c r="J360" i="18"/>
  <c r="J362" i="28" s="1"/>
  <c r="I360" i="18"/>
  <c r="I362" i="28" s="1"/>
  <c r="H360" i="18"/>
  <c r="H362" i="28" s="1"/>
  <c r="G360" i="18"/>
  <c r="G362" i="28" s="1"/>
  <c r="F360" i="18"/>
  <c r="F362" i="28" s="1"/>
  <c r="E360" i="18"/>
  <c r="E362" i="28" s="1"/>
  <c r="D360" i="18"/>
  <c r="D362" i="28" s="1"/>
  <c r="C360" i="18"/>
  <c r="C362" i="28" s="1"/>
  <c r="M359" i="18"/>
  <c r="M361" i="28" s="1"/>
  <c r="L359" i="18"/>
  <c r="L361" i="28" s="1"/>
  <c r="J359" i="18"/>
  <c r="I359" i="18"/>
  <c r="I361" i="28" s="1"/>
  <c r="H359" i="18"/>
  <c r="H361" i="28" s="1"/>
  <c r="G359" i="18"/>
  <c r="G361" i="28" s="1"/>
  <c r="F359" i="18"/>
  <c r="F361" i="28" s="1"/>
  <c r="E359" i="18"/>
  <c r="E361" i="28" s="1"/>
  <c r="D359" i="18"/>
  <c r="D361" i="28" s="1"/>
  <c r="C359" i="18"/>
  <c r="C361" i="28" s="1"/>
  <c r="M358" i="18"/>
  <c r="M360" i="28" s="1"/>
  <c r="L358" i="18"/>
  <c r="L360" i="28" s="1"/>
  <c r="J358" i="18"/>
  <c r="J360" i="28" s="1"/>
  <c r="I358" i="18"/>
  <c r="I360" i="28" s="1"/>
  <c r="H358" i="18"/>
  <c r="H360" i="28" s="1"/>
  <c r="G358" i="18"/>
  <c r="G360" i="28" s="1"/>
  <c r="F358" i="18"/>
  <c r="F360" i="28" s="1"/>
  <c r="E358" i="18"/>
  <c r="E360" i="28" s="1"/>
  <c r="D358" i="18"/>
  <c r="D360" i="28" s="1"/>
  <c r="C358" i="18"/>
  <c r="C360" i="28" s="1"/>
  <c r="M357" i="18"/>
  <c r="O357" i="18" s="1"/>
  <c r="O359" i="28" s="1"/>
  <c r="L357" i="18"/>
  <c r="L359" i="28" s="1"/>
  <c r="J357" i="18"/>
  <c r="N357" i="18" s="1"/>
  <c r="I357" i="18"/>
  <c r="I359" i="28" s="1"/>
  <c r="H357" i="18"/>
  <c r="H359" i="28" s="1"/>
  <c r="G357" i="18"/>
  <c r="G359" i="28" s="1"/>
  <c r="F357" i="18"/>
  <c r="F359" i="28" s="1"/>
  <c r="E357" i="18"/>
  <c r="E359" i="28" s="1"/>
  <c r="D357" i="18"/>
  <c r="D359" i="28" s="1"/>
  <c r="C357" i="18"/>
  <c r="C359" i="28" s="1"/>
  <c r="M356" i="18"/>
  <c r="M358" i="28" s="1"/>
  <c r="L356" i="18"/>
  <c r="L358" i="28" s="1"/>
  <c r="J356" i="18"/>
  <c r="I356" i="18"/>
  <c r="I358" i="28" s="1"/>
  <c r="H356" i="18"/>
  <c r="H358" i="28" s="1"/>
  <c r="G356" i="18"/>
  <c r="G358" i="28" s="1"/>
  <c r="F356" i="18"/>
  <c r="F358" i="28" s="1"/>
  <c r="E356" i="18"/>
  <c r="E358" i="28" s="1"/>
  <c r="D356" i="18"/>
  <c r="D358" i="28" s="1"/>
  <c r="C356" i="18"/>
  <c r="C358" i="28" s="1"/>
  <c r="M355" i="18"/>
  <c r="M357" i="28" s="1"/>
  <c r="L355" i="18"/>
  <c r="L357" i="28" s="1"/>
  <c r="J355" i="18"/>
  <c r="J357" i="28" s="1"/>
  <c r="I355" i="18"/>
  <c r="I357" i="28" s="1"/>
  <c r="H355" i="18"/>
  <c r="H357" i="28" s="1"/>
  <c r="G355" i="18"/>
  <c r="G357" i="28" s="1"/>
  <c r="F355" i="18"/>
  <c r="F357" i="28" s="1"/>
  <c r="E355" i="18"/>
  <c r="E357" i="28" s="1"/>
  <c r="D355" i="18"/>
  <c r="D357" i="28" s="1"/>
  <c r="C355" i="18"/>
  <c r="C357" i="28" s="1"/>
  <c r="M354" i="18"/>
  <c r="L354" i="18"/>
  <c r="L356" i="28" s="1"/>
  <c r="J354" i="18"/>
  <c r="I354" i="18"/>
  <c r="I356" i="28" s="1"/>
  <c r="H354" i="18"/>
  <c r="H356" i="28" s="1"/>
  <c r="G354" i="18"/>
  <c r="G356" i="28" s="1"/>
  <c r="F354" i="18"/>
  <c r="F356" i="28" s="1"/>
  <c r="E354" i="18"/>
  <c r="E356" i="28" s="1"/>
  <c r="D354" i="18"/>
  <c r="D356" i="28" s="1"/>
  <c r="C354" i="18"/>
  <c r="C356" i="28" s="1"/>
  <c r="M353" i="18"/>
  <c r="M355" i="28" s="1"/>
  <c r="L353" i="18"/>
  <c r="L355" i="28" s="1"/>
  <c r="J353" i="18"/>
  <c r="J355" i="28" s="1"/>
  <c r="I353" i="18"/>
  <c r="I355" i="28" s="1"/>
  <c r="H353" i="18"/>
  <c r="H355" i="28" s="1"/>
  <c r="G353" i="18"/>
  <c r="G355" i="28" s="1"/>
  <c r="F353" i="18"/>
  <c r="F355" i="28" s="1"/>
  <c r="E353" i="18"/>
  <c r="E355" i="28" s="1"/>
  <c r="D353" i="18"/>
  <c r="D355" i="28" s="1"/>
  <c r="C353" i="18"/>
  <c r="C355" i="28" s="1"/>
  <c r="M352" i="18"/>
  <c r="L352" i="18"/>
  <c r="L354" i="28" s="1"/>
  <c r="J352" i="18"/>
  <c r="J354" i="28" s="1"/>
  <c r="I352" i="18"/>
  <c r="I354" i="28" s="1"/>
  <c r="H352" i="18"/>
  <c r="H354" i="28" s="1"/>
  <c r="G352" i="18"/>
  <c r="G354" i="28" s="1"/>
  <c r="F352" i="18"/>
  <c r="F354" i="28" s="1"/>
  <c r="E352" i="18"/>
  <c r="E354" i="28" s="1"/>
  <c r="D352" i="18"/>
  <c r="D354" i="28" s="1"/>
  <c r="C352" i="18"/>
  <c r="C354" i="28" s="1"/>
  <c r="O351" i="18"/>
  <c r="O353" i="28" s="1"/>
  <c r="M351" i="18"/>
  <c r="M353" i="28" s="1"/>
  <c r="L351" i="18"/>
  <c r="L353" i="28" s="1"/>
  <c r="J351" i="18"/>
  <c r="I351" i="18"/>
  <c r="I353" i="28" s="1"/>
  <c r="H351" i="18"/>
  <c r="H353" i="28" s="1"/>
  <c r="G351" i="18"/>
  <c r="G353" i="28" s="1"/>
  <c r="F351" i="18"/>
  <c r="F353" i="28" s="1"/>
  <c r="E351" i="18"/>
  <c r="E353" i="28" s="1"/>
  <c r="D351" i="18"/>
  <c r="D353" i="28" s="1"/>
  <c r="C351" i="18"/>
  <c r="C353" i="28" s="1"/>
  <c r="O350" i="18"/>
  <c r="O352" i="28" s="1"/>
  <c r="M350" i="18"/>
  <c r="M352" i="28" s="1"/>
  <c r="L350" i="18"/>
  <c r="L352" i="28" s="1"/>
  <c r="J350" i="18"/>
  <c r="J352" i="28" s="1"/>
  <c r="I350" i="18"/>
  <c r="I352" i="28" s="1"/>
  <c r="H350" i="18"/>
  <c r="H352" i="28" s="1"/>
  <c r="G350" i="18"/>
  <c r="G352" i="28" s="1"/>
  <c r="F350" i="18"/>
  <c r="F352" i="28" s="1"/>
  <c r="E350" i="18"/>
  <c r="E352" i="28" s="1"/>
  <c r="D350" i="18"/>
  <c r="D352" i="28" s="1"/>
  <c r="C350" i="18"/>
  <c r="C352" i="28" s="1"/>
  <c r="M349" i="18"/>
  <c r="O349" i="18" s="1"/>
  <c r="O351" i="28" s="1"/>
  <c r="L349" i="18"/>
  <c r="L351" i="28" s="1"/>
  <c r="J349" i="18"/>
  <c r="N349" i="18" s="1"/>
  <c r="I349" i="18"/>
  <c r="I351" i="28" s="1"/>
  <c r="H349" i="18"/>
  <c r="H351" i="28" s="1"/>
  <c r="G349" i="18"/>
  <c r="G351" i="28" s="1"/>
  <c r="F349" i="18"/>
  <c r="F351" i="28" s="1"/>
  <c r="E349" i="18"/>
  <c r="E351" i="28" s="1"/>
  <c r="D349" i="18"/>
  <c r="D351" i="28" s="1"/>
  <c r="C349" i="18"/>
  <c r="C351" i="28" s="1"/>
  <c r="M348" i="18"/>
  <c r="M350" i="28" s="1"/>
  <c r="L348" i="18"/>
  <c r="L350" i="28" s="1"/>
  <c r="J348" i="18"/>
  <c r="I348" i="18"/>
  <c r="I350" i="28" s="1"/>
  <c r="H348" i="18"/>
  <c r="H350" i="28" s="1"/>
  <c r="G348" i="18"/>
  <c r="G350" i="28" s="1"/>
  <c r="F348" i="18"/>
  <c r="F350" i="28" s="1"/>
  <c r="E348" i="18"/>
  <c r="E350" i="28" s="1"/>
  <c r="D348" i="18"/>
  <c r="D350" i="28" s="1"/>
  <c r="C348" i="18"/>
  <c r="C350" i="28" s="1"/>
  <c r="M347" i="18"/>
  <c r="M349" i="28" s="1"/>
  <c r="L347" i="18"/>
  <c r="L349" i="28" s="1"/>
  <c r="J347" i="18"/>
  <c r="J349" i="28" s="1"/>
  <c r="I347" i="18"/>
  <c r="I349" i="28" s="1"/>
  <c r="H347" i="18"/>
  <c r="H349" i="28" s="1"/>
  <c r="G347" i="18"/>
  <c r="G349" i="28" s="1"/>
  <c r="F347" i="18"/>
  <c r="F349" i="28" s="1"/>
  <c r="E347" i="18"/>
  <c r="E349" i="28" s="1"/>
  <c r="D347" i="18"/>
  <c r="D349" i="28" s="1"/>
  <c r="C347" i="18"/>
  <c r="C349" i="28" s="1"/>
  <c r="M346" i="18"/>
  <c r="M348" i="28" s="1"/>
  <c r="L346" i="18"/>
  <c r="L348" i="28" s="1"/>
  <c r="J346" i="18"/>
  <c r="K346" i="18" s="1"/>
  <c r="K348" i="28" s="1"/>
  <c r="I346" i="18"/>
  <c r="I348" i="28" s="1"/>
  <c r="H346" i="18"/>
  <c r="H348" i="28" s="1"/>
  <c r="G346" i="18"/>
  <c r="G348" i="28" s="1"/>
  <c r="F346" i="18"/>
  <c r="F348" i="28" s="1"/>
  <c r="E346" i="18"/>
  <c r="E348" i="28" s="1"/>
  <c r="D346" i="18"/>
  <c r="D348" i="28" s="1"/>
  <c r="C346" i="18"/>
  <c r="C348" i="28" s="1"/>
  <c r="M345" i="18"/>
  <c r="M347" i="28" s="1"/>
  <c r="L345" i="18"/>
  <c r="L347" i="28" s="1"/>
  <c r="J345" i="18"/>
  <c r="I345" i="18"/>
  <c r="I347" i="28" s="1"/>
  <c r="H345" i="18"/>
  <c r="H347" i="28" s="1"/>
  <c r="G345" i="18"/>
  <c r="G347" i="28" s="1"/>
  <c r="F345" i="18"/>
  <c r="F347" i="28" s="1"/>
  <c r="E345" i="18"/>
  <c r="E347" i="28" s="1"/>
  <c r="D345" i="18"/>
  <c r="D347" i="28" s="1"/>
  <c r="C345" i="18"/>
  <c r="C347" i="28" s="1"/>
  <c r="M344" i="18"/>
  <c r="L344" i="18"/>
  <c r="L346" i="28" s="1"/>
  <c r="J344" i="18"/>
  <c r="J346" i="28" s="1"/>
  <c r="I344" i="18"/>
  <c r="I346" i="28" s="1"/>
  <c r="H344" i="18"/>
  <c r="H346" i="28" s="1"/>
  <c r="G344" i="18"/>
  <c r="G346" i="28" s="1"/>
  <c r="F344" i="18"/>
  <c r="F346" i="28" s="1"/>
  <c r="E344" i="18"/>
  <c r="E346" i="28" s="1"/>
  <c r="D344" i="18"/>
  <c r="D346" i="28" s="1"/>
  <c r="C344" i="18"/>
  <c r="C346" i="28" s="1"/>
  <c r="O343" i="18"/>
  <c r="O345" i="28" s="1"/>
  <c r="M343" i="18"/>
  <c r="M345" i="28" s="1"/>
  <c r="L343" i="18"/>
  <c r="L345" i="28" s="1"/>
  <c r="J343" i="18"/>
  <c r="I343" i="18"/>
  <c r="I345" i="28" s="1"/>
  <c r="H343" i="18"/>
  <c r="H345" i="28" s="1"/>
  <c r="G343" i="18"/>
  <c r="G345" i="28" s="1"/>
  <c r="F343" i="18"/>
  <c r="F345" i="28" s="1"/>
  <c r="E343" i="18"/>
  <c r="E345" i="28" s="1"/>
  <c r="D343" i="18"/>
  <c r="D345" i="28" s="1"/>
  <c r="C343" i="18"/>
  <c r="C345" i="28" s="1"/>
  <c r="O342" i="18"/>
  <c r="O344" i="28" s="1"/>
  <c r="M342" i="18"/>
  <c r="M344" i="28" s="1"/>
  <c r="L342" i="18"/>
  <c r="L344" i="28" s="1"/>
  <c r="J342" i="18"/>
  <c r="J344" i="28" s="1"/>
  <c r="I342" i="18"/>
  <c r="I344" i="28" s="1"/>
  <c r="H342" i="18"/>
  <c r="H344" i="28" s="1"/>
  <c r="G342" i="18"/>
  <c r="G344" i="28" s="1"/>
  <c r="F342" i="18"/>
  <c r="F344" i="28" s="1"/>
  <c r="E342" i="18"/>
  <c r="E344" i="28" s="1"/>
  <c r="D342" i="18"/>
  <c r="D344" i="28" s="1"/>
  <c r="C342" i="18"/>
  <c r="C344" i="28" s="1"/>
  <c r="M341" i="18"/>
  <c r="M343" i="28" s="1"/>
  <c r="L341" i="18"/>
  <c r="L343" i="28" s="1"/>
  <c r="J341" i="18"/>
  <c r="I341" i="18"/>
  <c r="I343" i="28" s="1"/>
  <c r="H341" i="18"/>
  <c r="H343" i="28" s="1"/>
  <c r="G341" i="18"/>
  <c r="G343" i="28" s="1"/>
  <c r="F341" i="18"/>
  <c r="F343" i="28" s="1"/>
  <c r="E341" i="18"/>
  <c r="E343" i="28" s="1"/>
  <c r="D341" i="18"/>
  <c r="D343" i="28" s="1"/>
  <c r="C341" i="18"/>
  <c r="C343" i="28" s="1"/>
  <c r="M340" i="18"/>
  <c r="M342" i="28" s="1"/>
  <c r="L340" i="18"/>
  <c r="L342" i="28" s="1"/>
  <c r="J340" i="18"/>
  <c r="N340" i="18" s="1"/>
  <c r="I340" i="18"/>
  <c r="I342" i="28" s="1"/>
  <c r="H340" i="18"/>
  <c r="H342" i="28" s="1"/>
  <c r="G340" i="18"/>
  <c r="G342" i="28" s="1"/>
  <c r="F340" i="18"/>
  <c r="F342" i="28" s="1"/>
  <c r="E340" i="18"/>
  <c r="E342" i="28" s="1"/>
  <c r="D340" i="18"/>
  <c r="D342" i="28" s="1"/>
  <c r="C340" i="18"/>
  <c r="C342" i="28" s="1"/>
  <c r="M339" i="18"/>
  <c r="M341" i="28" s="1"/>
  <c r="L339" i="18"/>
  <c r="L341" i="28" s="1"/>
  <c r="J339" i="18"/>
  <c r="J341" i="28" s="1"/>
  <c r="I339" i="18"/>
  <c r="I341" i="28" s="1"/>
  <c r="H339" i="18"/>
  <c r="H341" i="28" s="1"/>
  <c r="G339" i="18"/>
  <c r="G341" i="28" s="1"/>
  <c r="F339" i="18"/>
  <c r="F341" i="28" s="1"/>
  <c r="E339" i="18"/>
  <c r="E341" i="28" s="1"/>
  <c r="D339" i="18"/>
  <c r="D341" i="28" s="1"/>
  <c r="C339" i="18"/>
  <c r="C341" i="28" s="1"/>
  <c r="M338" i="18"/>
  <c r="M340" i="28" s="1"/>
  <c r="L338" i="18"/>
  <c r="L340" i="28" s="1"/>
  <c r="J338" i="18"/>
  <c r="K338" i="18" s="1"/>
  <c r="K340" i="28" s="1"/>
  <c r="I338" i="18"/>
  <c r="I340" i="28" s="1"/>
  <c r="H338" i="18"/>
  <c r="H340" i="28" s="1"/>
  <c r="G338" i="18"/>
  <c r="G340" i="28" s="1"/>
  <c r="F338" i="18"/>
  <c r="F340" i="28" s="1"/>
  <c r="E338" i="18"/>
  <c r="E340" i="28" s="1"/>
  <c r="D338" i="18"/>
  <c r="D340" i="28" s="1"/>
  <c r="C338" i="18"/>
  <c r="C340" i="28" s="1"/>
  <c r="M337" i="18"/>
  <c r="M339" i="28" s="1"/>
  <c r="L337" i="18"/>
  <c r="L339" i="28" s="1"/>
  <c r="J337" i="18"/>
  <c r="I337" i="18"/>
  <c r="I339" i="28" s="1"/>
  <c r="H337" i="18"/>
  <c r="H339" i="28" s="1"/>
  <c r="G337" i="18"/>
  <c r="G339" i="28" s="1"/>
  <c r="F337" i="18"/>
  <c r="F339" i="28" s="1"/>
  <c r="E337" i="18"/>
  <c r="E339" i="28" s="1"/>
  <c r="D337" i="18"/>
  <c r="D339" i="28" s="1"/>
  <c r="C337" i="18"/>
  <c r="C339" i="28" s="1"/>
  <c r="M336" i="18"/>
  <c r="L336" i="18"/>
  <c r="L338" i="28" s="1"/>
  <c r="J336" i="18"/>
  <c r="J338" i="28" s="1"/>
  <c r="I336" i="18"/>
  <c r="I338" i="28" s="1"/>
  <c r="H336" i="18"/>
  <c r="H338" i="28" s="1"/>
  <c r="G336" i="18"/>
  <c r="G338" i="28" s="1"/>
  <c r="F336" i="18"/>
  <c r="F338" i="28" s="1"/>
  <c r="E336" i="18"/>
  <c r="E338" i="28" s="1"/>
  <c r="D336" i="18"/>
  <c r="D338" i="28" s="1"/>
  <c r="C336" i="18"/>
  <c r="C338" i="28" s="1"/>
  <c r="M335" i="18"/>
  <c r="M337" i="28" s="1"/>
  <c r="L335" i="18"/>
  <c r="L337" i="28" s="1"/>
  <c r="J335" i="18"/>
  <c r="I335" i="18"/>
  <c r="I337" i="28" s="1"/>
  <c r="H335" i="18"/>
  <c r="H337" i="28" s="1"/>
  <c r="G335" i="18"/>
  <c r="G337" i="28" s="1"/>
  <c r="F335" i="18"/>
  <c r="F337" i="28" s="1"/>
  <c r="E335" i="18"/>
  <c r="E337" i="28" s="1"/>
  <c r="D335" i="18"/>
  <c r="D337" i="28" s="1"/>
  <c r="C335" i="18"/>
  <c r="C337" i="28" s="1"/>
  <c r="O334" i="18"/>
  <c r="O336" i="28" s="1"/>
  <c r="M334" i="18"/>
  <c r="M336" i="28" s="1"/>
  <c r="L334" i="18"/>
  <c r="L336" i="28" s="1"/>
  <c r="J334" i="18"/>
  <c r="J336" i="28" s="1"/>
  <c r="I334" i="18"/>
  <c r="I336" i="28" s="1"/>
  <c r="H334" i="18"/>
  <c r="H336" i="28" s="1"/>
  <c r="G334" i="18"/>
  <c r="G336" i="28" s="1"/>
  <c r="F334" i="18"/>
  <c r="F336" i="28" s="1"/>
  <c r="E334" i="18"/>
  <c r="E336" i="28" s="1"/>
  <c r="D334" i="18"/>
  <c r="D336" i="28" s="1"/>
  <c r="C334" i="18"/>
  <c r="C336" i="28" s="1"/>
  <c r="O333" i="18"/>
  <c r="O335" i="28" s="1"/>
  <c r="M333" i="18"/>
  <c r="L333" i="18"/>
  <c r="L335" i="28" s="1"/>
  <c r="J333" i="18"/>
  <c r="I333" i="18"/>
  <c r="I335" i="28" s="1"/>
  <c r="H333" i="18"/>
  <c r="H335" i="28" s="1"/>
  <c r="G333" i="18"/>
  <c r="G335" i="28" s="1"/>
  <c r="F333" i="18"/>
  <c r="F335" i="28" s="1"/>
  <c r="E333" i="18"/>
  <c r="E335" i="28" s="1"/>
  <c r="D333" i="18"/>
  <c r="D335" i="28" s="1"/>
  <c r="C333" i="18"/>
  <c r="C335" i="28" s="1"/>
  <c r="M332" i="18"/>
  <c r="M334" i="28" s="1"/>
  <c r="L332" i="18"/>
  <c r="L334" i="28" s="1"/>
  <c r="J332" i="18"/>
  <c r="J334" i="28" s="1"/>
  <c r="I332" i="18"/>
  <c r="I334" i="28" s="1"/>
  <c r="H332" i="18"/>
  <c r="H334" i="28" s="1"/>
  <c r="G332" i="18"/>
  <c r="G334" i="28" s="1"/>
  <c r="F332" i="18"/>
  <c r="F334" i="28" s="1"/>
  <c r="E332" i="18"/>
  <c r="E334" i="28" s="1"/>
  <c r="D332" i="18"/>
  <c r="D334" i="28" s="1"/>
  <c r="C332" i="18"/>
  <c r="C334" i="28" s="1"/>
  <c r="M331" i="18"/>
  <c r="M333" i="28" s="1"/>
  <c r="L331" i="18"/>
  <c r="L333" i="28" s="1"/>
  <c r="J331" i="18"/>
  <c r="J333" i="28" s="1"/>
  <c r="I331" i="18"/>
  <c r="I333" i="28" s="1"/>
  <c r="H331" i="18"/>
  <c r="H333" i="28" s="1"/>
  <c r="G331" i="18"/>
  <c r="G333" i="28" s="1"/>
  <c r="F331" i="18"/>
  <c r="F333" i="28" s="1"/>
  <c r="E331" i="18"/>
  <c r="E333" i="28" s="1"/>
  <c r="D331" i="18"/>
  <c r="D333" i="28" s="1"/>
  <c r="C331" i="18"/>
  <c r="C333" i="28" s="1"/>
  <c r="M330" i="18"/>
  <c r="L330" i="18"/>
  <c r="L332" i="28" s="1"/>
  <c r="J330" i="18"/>
  <c r="K330" i="18" s="1"/>
  <c r="K332" i="28" s="1"/>
  <c r="I330" i="18"/>
  <c r="I332" i="28" s="1"/>
  <c r="H330" i="18"/>
  <c r="H332" i="28" s="1"/>
  <c r="G330" i="18"/>
  <c r="G332" i="28" s="1"/>
  <c r="F330" i="18"/>
  <c r="F332" i="28" s="1"/>
  <c r="E330" i="18"/>
  <c r="E332" i="28" s="1"/>
  <c r="D330" i="18"/>
  <c r="D332" i="28" s="1"/>
  <c r="C330" i="18"/>
  <c r="C332" i="28" s="1"/>
  <c r="M329" i="18"/>
  <c r="M331" i="28" s="1"/>
  <c r="L329" i="18"/>
  <c r="L331" i="28" s="1"/>
  <c r="J329" i="18"/>
  <c r="K329" i="18" s="1"/>
  <c r="K331" i="28" s="1"/>
  <c r="I329" i="18"/>
  <c r="I331" i="28" s="1"/>
  <c r="H329" i="18"/>
  <c r="H331" i="28" s="1"/>
  <c r="G329" i="18"/>
  <c r="G331" i="28" s="1"/>
  <c r="F329" i="18"/>
  <c r="F331" i="28" s="1"/>
  <c r="E329" i="18"/>
  <c r="E331" i="28" s="1"/>
  <c r="D329" i="18"/>
  <c r="D331" i="28" s="1"/>
  <c r="C329" i="18"/>
  <c r="C331" i="28" s="1"/>
  <c r="M328" i="18"/>
  <c r="L328" i="18"/>
  <c r="L330" i="28" s="1"/>
  <c r="J328" i="18"/>
  <c r="J330" i="28" s="1"/>
  <c r="I328" i="18"/>
  <c r="I330" i="28" s="1"/>
  <c r="H328" i="18"/>
  <c r="H330" i="28" s="1"/>
  <c r="G328" i="18"/>
  <c r="G330" i="28" s="1"/>
  <c r="F328" i="18"/>
  <c r="F330" i="28" s="1"/>
  <c r="E328" i="18"/>
  <c r="E330" i="28" s="1"/>
  <c r="D328" i="18"/>
  <c r="D330" i="28" s="1"/>
  <c r="C328" i="18"/>
  <c r="C330" i="28" s="1"/>
  <c r="M327" i="18"/>
  <c r="M329" i="28" s="1"/>
  <c r="L327" i="18"/>
  <c r="L329" i="28" s="1"/>
  <c r="J327" i="18"/>
  <c r="I327" i="18"/>
  <c r="I329" i="28" s="1"/>
  <c r="H327" i="18"/>
  <c r="H329" i="28" s="1"/>
  <c r="G327" i="18"/>
  <c r="G329" i="28" s="1"/>
  <c r="F327" i="18"/>
  <c r="F329" i="28" s="1"/>
  <c r="E327" i="18"/>
  <c r="E329" i="28" s="1"/>
  <c r="D327" i="18"/>
  <c r="D329" i="28" s="1"/>
  <c r="C327" i="18"/>
  <c r="C329" i="28" s="1"/>
  <c r="M326" i="18"/>
  <c r="M328" i="28" s="1"/>
  <c r="L326" i="18"/>
  <c r="L328" i="28" s="1"/>
  <c r="J326" i="18"/>
  <c r="J328" i="28" s="1"/>
  <c r="I326" i="18"/>
  <c r="I328" i="28" s="1"/>
  <c r="H326" i="18"/>
  <c r="H328" i="28" s="1"/>
  <c r="G326" i="18"/>
  <c r="G328" i="28" s="1"/>
  <c r="F326" i="18"/>
  <c r="F328" i="28" s="1"/>
  <c r="E326" i="18"/>
  <c r="E328" i="28" s="1"/>
  <c r="D326" i="18"/>
  <c r="D328" i="28" s="1"/>
  <c r="C326" i="18"/>
  <c r="C328" i="28" s="1"/>
  <c r="M325" i="18"/>
  <c r="M327" i="28" s="1"/>
  <c r="L325" i="18"/>
  <c r="L327" i="28" s="1"/>
  <c r="J325" i="18"/>
  <c r="I325" i="18"/>
  <c r="I327" i="28" s="1"/>
  <c r="H325" i="18"/>
  <c r="H327" i="28" s="1"/>
  <c r="G325" i="18"/>
  <c r="G327" i="28" s="1"/>
  <c r="F325" i="18"/>
  <c r="F327" i="28" s="1"/>
  <c r="E325" i="18"/>
  <c r="E327" i="28" s="1"/>
  <c r="D325" i="18"/>
  <c r="D327" i="28" s="1"/>
  <c r="C325" i="18"/>
  <c r="C327" i="28" s="1"/>
  <c r="M324" i="18"/>
  <c r="M326" i="28" s="1"/>
  <c r="L324" i="18"/>
  <c r="L326" i="28" s="1"/>
  <c r="J324" i="18"/>
  <c r="J326" i="28" s="1"/>
  <c r="I324" i="18"/>
  <c r="I326" i="28" s="1"/>
  <c r="H324" i="18"/>
  <c r="H326" i="28" s="1"/>
  <c r="G324" i="18"/>
  <c r="G326" i="28" s="1"/>
  <c r="F324" i="18"/>
  <c r="F326" i="28" s="1"/>
  <c r="E324" i="18"/>
  <c r="E326" i="28" s="1"/>
  <c r="D324" i="18"/>
  <c r="D326" i="28" s="1"/>
  <c r="C324" i="18"/>
  <c r="C326" i="28" s="1"/>
  <c r="M323" i="18"/>
  <c r="M325" i="28" s="1"/>
  <c r="L323" i="18"/>
  <c r="L325" i="28" s="1"/>
  <c r="J323" i="18"/>
  <c r="J325" i="28" s="1"/>
  <c r="I323" i="18"/>
  <c r="I325" i="28" s="1"/>
  <c r="H323" i="18"/>
  <c r="H325" i="28" s="1"/>
  <c r="G323" i="18"/>
  <c r="G325" i="28" s="1"/>
  <c r="F323" i="18"/>
  <c r="F325" i="28" s="1"/>
  <c r="E323" i="18"/>
  <c r="E325" i="28" s="1"/>
  <c r="D323" i="18"/>
  <c r="D325" i="28" s="1"/>
  <c r="C323" i="18"/>
  <c r="C325" i="28" s="1"/>
  <c r="M322" i="18"/>
  <c r="M324" i="28" s="1"/>
  <c r="L322" i="18"/>
  <c r="L324" i="28" s="1"/>
  <c r="J322" i="18"/>
  <c r="I322" i="18"/>
  <c r="I324" i="28" s="1"/>
  <c r="H322" i="18"/>
  <c r="H324" i="28" s="1"/>
  <c r="G322" i="18"/>
  <c r="G324" i="28" s="1"/>
  <c r="F322" i="18"/>
  <c r="F324" i="28" s="1"/>
  <c r="E322" i="18"/>
  <c r="E324" i="28" s="1"/>
  <c r="D322" i="18"/>
  <c r="D324" i="28" s="1"/>
  <c r="C322" i="18"/>
  <c r="C324" i="28" s="1"/>
  <c r="M321" i="18"/>
  <c r="M323" i="28" s="1"/>
  <c r="L321" i="18"/>
  <c r="L323" i="28" s="1"/>
  <c r="J321" i="18"/>
  <c r="I321" i="18"/>
  <c r="I323" i="28" s="1"/>
  <c r="H321" i="18"/>
  <c r="H323" i="28" s="1"/>
  <c r="G321" i="18"/>
  <c r="G323" i="28" s="1"/>
  <c r="F321" i="18"/>
  <c r="F323" i="28" s="1"/>
  <c r="E321" i="18"/>
  <c r="E323" i="28" s="1"/>
  <c r="D321" i="18"/>
  <c r="D323" i="28" s="1"/>
  <c r="C321" i="18"/>
  <c r="C323" i="28" s="1"/>
  <c r="M320" i="18"/>
  <c r="L320" i="18"/>
  <c r="L322" i="28" s="1"/>
  <c r="J320" i="18"/>
  <c r="J322" i="28" s="1"/>
  <c r="I320" i="18"/>
  <c r="I322" i="28" s="1"/>
  <c r="H320" i="18"/>
  <c r="H322" i="28" s="1"/>
  <c r="G320" i="18"/>
  <c r="G322" i="28" s="1"/>
  <c r="F320" i="18"/>
  <c r="F322" i="28" s="1"/>
  <c r="E320" i="18"/>
  <c r="E322" i="28" s="1"/>
  <c r="D320" i="18"/>
  <c r="D322" i="28" s="1"/>
  <c r="C320" i="18"/>
  <c r="C322" i="28" s="1"/>
  <c r="M319" i="18"/>
  <c r="M321" i="28" s="1"/>
  <c r="L319" i="18"/>
  <c r="L321" i="28" s="1"/>
  <c r="J319" i="18"/>
  <c r="I319" i="18"/>
  <c r="I321" i="28" s="1"/>
  <c r="H319" i="18"/>
  <c r="H321" i="28" s="1"/>
  <c r="G319" i="18"/>
  <c r="G321" i="28" s="1"/>
  <c r="F319" i="18"/>
  <c r="F321" i="28" s="1"/>
  <c r="E319" i="18"/>
  <c r="E321" i="28" s="1"/>
  <c r="D319" i="18"/>
  <c r="D321" i="28" s="1"/>
  <c r="C319" i="18"/>
  <c r="C321" i="28" s="1"/>
  <c r="M318" i="18"/>
  <c r="M320" i="28" s="1"/>
  <c r="L318" i="18"/>
  <c r="L320" i="28" s="1"/>
  <c r="J318" i="18"/>
  <c r="J320" i="28" s="1"/>
  <c r="I318" i="18"/>
  <c r="I320" i="28" s="1"/>
  <c r="H318" i="18"/>
  <c r="H320" i="28" s="1"/>
  <c r="G318" i="18"/>
  <c r="G320" i="28" s="1"/>
  <c r="F318" i="18"/>
  <c r="F320" i="28" s="1"/>
  <c r="E318" i="18"/>
  <c r="E320" i="28" s="1"/>
  <c r="D318" i="18"/>
  <c r="D320" i="28" s="1"/>
  <c r="C318" i="18"/>
  <c r="C320" i="28" s="1"/>
  <c r="M317" i="18"/>
  <c r="M319" i="28" s="1"/>
  <c r="L317" i="18"/>
  <c r="L319" i="28" s="1"/>
  <c r="J317" i="18"/>
  <c r="I317" i="18"/>
  <c r="I319" i="28" s="1"/>
  <c r="H317" i="18"/>
  <c r="H319" i="28" s="1"/>
  <c r="G317" i="18"/>
  <c r="G319" i="28" s="1"/>
  <c r="F317" i="18"/>
  <c r="F319" i="28" s="1"/>
  <c r="E317" i="18"/>
  <c r="E319" i="28" s="1"/>
  <c r="D317" i="18"/>
  <c r="D319" i="28" s="1"/>
  <c r="C317" i="18"/>
  <c r="C319" i="28" s="1"/>
  <c r="M316" i="18"/>
  <c r="M318" i="28" s="1"/>
  <c r="L316" i="18"/>
  <c r="L318" i="28" s="1"/>
  <c r="J316" i="18"/>
  <c r="J318" i="28" s="1"/>
  <c r="I316" i="18"/>
  <c r="I318" i="28" s="1"/>
  <c r="H316" i="18"/>
  <c r="H318" i="28" s="1"/>
  <c r="G316" i="18"/>
  <c r="G318" i="28" s="1"/>
  <c r="F316" i="18"/>
  <c r="F318" i="28" s="1"/>
  <c r="E316" i="18"/>
  <c r="E318" i="28" s="1"/>
  <c r="D316" i="18"/>
  <c r="D318" i="28" s="1"/>
  <c r="C316" i="18"/>
  <c r="C318" i="28" s="1"/>
  <c r="M315" i="18"/>
  <c r="M317" i="28" s="1"/>
  <c r="L315" i="18"/>
  <c r="L317" i="28" s="1"/>
  <c r="J315" i="18"/>
  <c r="J317" i="28" s="1"/>
  <c r="I315" i="18"/>
  <c r="I317" i="28" s="1"/>
  <c r="H315" i="18"/>
  <c r="H317" i="28" s="1"/>
  <c r="G315" i="18"/>
  <c r="G317" i="28" s="1"/>
  <c r="F315" i="18"/>
  <c r="F317" i="28" s="1"/>
  <c r="E315" i="18"/>
  <c r="E317" i="28" s="1"/>
  <c r="D315" i="18"/>
  <c r="D317" i="28" s="1"/>
  <c r="C315" i="18"/>
  <c r="C317" i="28" s="1"/>
  <c r="M314" i="18"/>
  <c r="M316" i="28" s="1"/>
  <c r="L314" i="18"/>
  <c r="L316" i="28" s="1"/>
  <c r="J314" i="18"/>
  <c r="K314" i="18" s="1"/>
  <c r="K316" i="28" s="1"/>
  <c r="I314" i="18"/>
  <c r="I316" i="28" s="1"/>
  <c r="H314" i="18"/>
  <c r="H316" i="28" s="1"/>
  <c r="G314" i="18"/>
  <c r="G316" i="28" s="1"/>
  <c r="F314" i="18"/>
  <c r="F316" i="28" s="1"/>
  <c r="E314" i="18"/>
  <c r="E316" i="28" s="1"/>
  <c r="D314" i="18"/>
  <c r="D316" i="28" s="1"/>
  <c r="C314" i="18"/>
  <c r="C316" i="28" s="1"/>
  <c r="M313" i="18"/>
  <c r="L313" i="18"/>
  <c r="L315" i="28" s="1"/>
  <c r="J313" i="18"/>
  <c r="I313" i="18"/>
  <c r="I315" i="28" s="1"/>
  <c r="H313" i="18"/>
  <c r="H315" i="28" s="1"/>
  <c r="G313" i="18"/>
  <c r="G315" i="28" s="1"/>
  <c r="F313" i="18"/>
  <c r="F315" i="28" s="1"/>
  <c r="E313" i="18"/>
  <c r="E315" i="28" s="1"/>
  <c r="D313" i="18"/>
  <c r="D315" i="28" s="1"/>
  <c r="C313" i="18"/>
  <c r="C315" i="28" s="1"/>
  <c r="M312" i="18"/>
  <c r="L312" i="18"/>
  <c r="L314" i="28" s="1"/>
  <c r="J312" i="18"/>
  <c r="J314" i="28" s="1"/>
  <c r="I312" i="18"/>
  <c r="I314" i="28" s="1"/>
  <c r="H312" i="18"/>
  <c r="H314" i="28" s="1"/>
  <c r="G312" i="18"/>
  <c r="G314" i="28" s="1"/>
  <c r="F312" i="18"/>
  <c r="F314" i="28" s="1"/>
  <c r="E312" i="18"/>
  <c r="E314" i="28" s="1"/>
  <c r="D312" i="18"/>
  <c r="D314" i="28" s="1"/>
  <c r="C312" i="18"/>
  <c r="C314" i="28" s="1"/>
  <c r="M311" i="18"/>
  <c r="M313" i="28" s="1"/>
  <c r="L311" i="18"/>
  <c r="L313" i="28" s="1"/>
  <c r="J311" i="18"/>
  <c r="I311" i="18"/>
  <c r="I313" i="28" s="1"/>
  <c r="H311" i="18"/>
  <c r="H313" i="28" s="1"/>
  <c r="G311" i="18"/>
  <c r="G313" i="28" s="1"/>
  <c r="F311" i="18"/>
  <c r="F313" i="28" s="1"/>
  <c r="E311" i="18"/>
  <c r="E313" i="28" s="1"/>
  <c r="D311" i="18"/>
  <c r="D313" i="28" s="1"/>
  <c r="C311" i="18"/>
  <c r="C313" i="28" s="1"/>
  <c r="M310" i="18"/>
  <c r="M312" i="28" s="1"/>
  <c r="L310" i="18"/>
  <c r="L312" i="28" s="1"/>
  <c r="J310" i="18"/>
  <c r="J312" i="28" s="1"/>
  <c r="I310" i="18"/>
  <c r="I312" i="28" s="1"/>
  <c r="H310" i="18"/>
  <c r="H312" i="28" s="1"/>
  <c r="G310" i="18"/>
  <c r="G312" i="28" s="1"/>
  <c r="F310" i="18"/>
  <c r="F312" i="28" s="1"/>
  <c r="E310" i="18"/>
  <c r="E312" i="28" s="1"/>
  <c r="D310" i="18"/>
  <c r="D312" i="28" s="1"/>
  <c r="C310" i="18"/>
  <c r="C312" i="28" s="1"/>
  <c r="M309" i="18"/>
  <c r="L309" i="18"/>
  <c r="L311" i="28" s="1"/>
  <c r="J309" i="18"/>
  <c r="N309" i="18" s="1"/>
  <c r="I309" i="18"/>
  <c r="I311" i="28" s="1"/>
  <c r="H309" i="18"/>
  <c r="H311" i="28" s="1"/>
  <c r="G309" i="18"/>
  <c r="G311" i="28" s="1"/>
  <c r="F309" i="18"/>
  <c r="F311" i="28" s="1"/>
  <c r="E309" i="18"/>
  <c r="E311" i="28" s="1"/>
  <c r="D309" i="18"/>
  <c r="D311" i="28" s="1"/>
  <c r="C309" i="18"/>
  <c r="C311" i="28" s="1"/>
  <c r="M308" i="18"/>
  <c r="M310" i="28" s="1"/>
  <c r="L308" i="18"/>
  <c r="L310" i="28" s="1"/>
  <c r="J308" i="18"/>
  <c r="J310" i="28" s="1"/>
  <c r="I308" i="18"/>
  <c r="I310" i="28" s="1"/>
  <c r="H308" i="18"/>
  <c r="H310" i="28" s="1"/>
  <c r="G308" i="18"/>
  <c r="G310" i="28" s="1"/>
  <c r="F308" i="18"/>
  <c r="F310" i="28" s="1"/>
  <c r="E308" i="18"/>
  <c r="E310" i="28" s="1"/>
  <c r="D308" i="18"/>
  <c r="D310" i="28" s="1"/>
  <c r="C308" i="18"/>
  <c r="C310" i="28" s="1"/>
  <c r="M307" i="18"/>
  <c r="M309" i="28" s="1"/>
  <c r="L307" i="18"/>
  <c r="L309" i="28" s="1"/>
  <c r="J307" i="18"/>
  <c r="J309" i="28" s="1"/>
  <c r="I307" i="18"/>
  <c r="I309" i="28" s="1"/>
  <c r="H307" i="18"/>
  <c r="H309" i="28" s="1"/>
  <c r="G307" i="18"/>
  <c r="G309" i="28" s="1"/>
  <c r="F307" i="18"/>
  <c r="F309" i="28" s="1"/>
  <c r="E307" i="18"/>
  <c r="E309" i="28" s="1"/>
  <c r="D307" i="18"/>
  <c r="D309" i="28" s="1"/>
  <c r="C307" i="18"/>
  <c r="C309" i="28" s="1"/>
  <c r="M306" i="18"/>
  <c r="L306" i="18"/>
  <c r="L308" i="28" s="1"/>
  <c r="J306" i="18"/>
  <c r="I306" i="18"/>
  <c r="I308" i="28" s="1"/>
  <c r="H306" i="18"/>
  <c r="H308" i="28" s="1"/>
  <c r="G306" i="18"/>
  <c r="G308" i="28" s="1"/>
  <c r="F306" i="18"/>
  <c r="F308" i="28" s="1"/>
  <c r="E306" i="18"/>
  <c r="E308" i="28" s="1"/>
  <c r="D306" i="18"/>
  <c r="D308" i="28" s="1"/>
  <c r="C306" i="18"/>
  <c r="C308" i="28" s="1"/>
  <c r="M305" i="18"/>
  <c r="L305" i="18"/>
  <c r="L307" i="28" s="1"/>
  <c r="J305" i="18"/>
  <c r="I305" i="18"/>
  <c r="I307" i="28" s="1"/>
  <c r="H305" i="18"/>
  <c r="H307" i="28" s="1"/>
  <c r="G305" i="18"/>
  <c r="G307" i="28" s="1"/>
  <c r="F305" i="18"/>
  <c r="F307" i="28" s="1"/>
  <c r="E305" i="18"/>
  <c r="E307" i="28" s="1"/>
  <c r="D305" i="18"/>
  <c r="D307" i="28" s="1"/>
  <c r="C305" i="18"/>
  <c r="C307" i="28" s="1"/>
  <c r="M304" i="18"/>
  <c r="L304" i="18"/>
  <c r="L306" i="28" s="1"/>
  <c r="J304" i="18"/>
  <c r="J306" i="28" s="1"/>
  <c r="I304" i="18"/>
  <c r="I306" i="28" s="1"/>
  <c r="H304" i="18"/>
  <c r="H306" i="28" s="1"/>
  <c r="G304" i="18"/>
  <c r="G306" i="28" s="1"/>
  <c r="F304" i="18"/>
  <c r="F306" i="28" s="1"/>
  <c r="E304" i="18"/>
  <c r="E306" i="28" s="1"/>
  <c r="D304" i="18"/>
  <c r="D306" i="28" s="1"/>
  <c r="C304" i="18"/>
  <c r="C306" i="28" s="1"/>
  <c r="O303" i="18"/>
  <c r="O305" i="28" s="1"/>
  <c r="M303" i="18"/>
  <c r="M305" i="28" s="1"/>
  <c r="L303" i="18"/>
  <c r="L305" i="28" s="1"/>
  <c r="J303" i="18"/>
  <c r="I303" i="18"/>
  <c r="I305" i="28" s="1"/>
  <c r="H303" i="18"/>
  <c r="H305" i="28" s="1"/>
  <c r="G303" i="18"/>
  <c r="G305" i="28" s="1"/>
  <c r="F303" i="18"/>
  <c r="F305" i="28" s="1"/>
  <c r="E303" i="18"/>
  <c r="E305" i="28" s="1"/>
  <c r="D303" i="18"/>
  <c r="D305" i="28" s="1"/>
  <c r="C303" i="18"/>
  <c r="C305" i="28" s="1"/>
  <c r="O302" i="18"/>
  <c r="O304" i="28" s="1"/>
  <c r="M302" i="18"/>
  <c r="M304" i="28" s="1"/>
  <c r="L302" i="18"/>
  <c r="L304" i="28" s="1"/>
  <c r="J302" i="18"/>
  <c r="J304" i="28" s="1"/>
  <c r="I302" i="18"/>
  <c r="I304" i="28" s="1"/>
  <c r="H302" i="18"/>
  <c r="H304" i="28" s="1"/>
  <c r="G302" i="18"/>
  <c r="G304" i="28" s="1"/>
  <c r="F302" i="18"/>
  <c r="F304" i="28" s="1"/>
  <c r="E302" i="18"/>
  <c r="E304" i="28" s="1"/>
  <c r="D302" i="18"/>
  <c r="D304" i="28" s="1"/>
  <c r="C302" i="18"/>
  <c r="C304" i="28" s="1"/>
  <c r="M301" i="18"/>
  <c r="O301" i="18" s="1"/>
  <c r="O303" i="28" s="1"/>
  <c r="L301" i="18"/>
  <c r="L303" i="28" s="1"/>
  <c r="J301" i="18"/>
  <c r="I301" i="18"/>
  <c r="I303" i="28" s="1"/>
  <c r="H301" i="18"/>
  <c r="H303" i="28" s="1"/>
  <c r="G301" i="18"/>
  <c r="G303" i="28" s="1"/>
  <c r="F301" i="18"/>
  <c r="F303" i="28" s="1"/>
  <c r="E301" i="18"/>
  <c r="E303" i="28" s="1"/>
  <c r="D301" i="18"/>
  <c r="D303" i="28" s="1"/>
  <c r="C301" i="18"/>
  <c r="C303" i="28" s="1"/>
  <c r="M300" i="18"/>
  <c r="M302" i="28" s="1"/>
  <c r="L300" i="18"/>
  <c r="L302" i="28" s="1"/>
  <c r="J300" i="18"/>
  <c r="J302" i="28" s="1"/>
  <c r="I300" i="18"/>
  <c r="I302" i="28" s="1"/>
  <c r="H300" i="18"/>
  <c r="H302" i="28" s="1"/>
  <c r="G300" i="18"/>
  <c r="G302" i="28" s="1"/>
  <c r="F300" i="18"/>
  <c r="F302" i="28" s="1"/>
  <c r="E300" i="18"/>
  <c r="E302" i="28" s="1"/>
  <c r="D300" i="18"/>
  <c r="D302" i="28" s="1"/>
  <c r="C300" i="18"/>
  <c r="C302" i="28" s="1"/>
  <c r="M299" i="18"/>
  <c r="M301" i="28" s="1"/>
  <c r="L299" i="18"/>
  <c r="L301" i="28" s="1"/>
  <c r="J299" i="18"/>
  <c r="J301" i="28" s="1"/>
  <c r="I299" i="18"/>
  <c r="I301" i="28" s="1"/>
  <c r="H299" i="18"/>
  <c r="H301" i="28" s="1"/>
  <c r="G299" i="18"/>
  <c r="G301" i="28" s="1"/>
  <c r="F299" i="18"/>
  <c r="F301" i="28" s="1"/>
  <c r="E299" i="18"/>
  <c r="E301" i="28" s="1"/>
  <c r="D299" i="18"/>
  <c r="D301" i="28" s="1"/>
  <c r="C299" i="18"/>
  <c r="C301" i="28" s="1"/>
  <c r="M298" i="18"/>
  <c r="O298" i="18" s="1"/>
  <c r="O300" i="28" s="1"/>
  <c r="L298" i="18"/>
  <c r="L300" i="28" s="1"/>
  <c r="J298" i="18"/>
  <c r="K298" i="18" s="1"/>
  <c r="K300" i="28" s="1"/>
  <c r="I298" i="18"/>
  <c r="I300" i="28" s="1"/>
  <c r="H298" i="18"/>
  <c r="H300" i="28" s="1"/>
  <c r="G298" i="18"/>
  <c r="G300" i="28" s="1"/>
  <c r="F298" i="18"/>
  <c r="F300" i="28" s="1"/>
  <c r="E298" i="18"/>
  <c r="E300" i="28" s="1"/>
  <c r="D298" i="18"/>
  <c r="D300" i="28" s="1"/>
  <c r="C298" i="18"/>
  <c r="C300" i="28" s="1"/>
  <c r="M297" i="18"/>
  <c r="L297" i="18"/>
  <c r="L299" i="28" s="1"/>
  <c r="J297" i="18"/>
  <c r="J299" i="28" s="1"/>
  <c r="I297" i="18"/>
  <c r="I299" i="28" s="1"/>
  <c r="H297" i="18"/>
  <c r="H299" i="28" s="1"/>
  <c r="G297" i="18"/>
  <c r="G299" i="28" s="1"/>
  <c r="F297" i="18"/>
  <c r="F299" i="28" s="1"/>
  <c r="E297" i="18"/>
  <c r="E299" i="28" s="1"/>
  <c r="D297" i="18"/>
  <c r="D299" i="28" s="1"/>
  <c r="C297" i="18"/>
  <c r="C299" i="28" s="1"/>
  <c r="M296" i="18"/>
  <c r="L296" i="18"/>
  <c r="L298" i="28" s="1"/>
  <c r="J296" i="18"/>
  <c r="J298" i="28" s="1"/>
  <c r="I296" i="18"/>
  <c r="I298" i="28" s="1"/>
  <c r="H296" i="18"/>
  <c r="H298" i="28" s="1"/>
  <c r="G296" i="18"/>
  <c r="G298" i="28" s="1"/>
  <c r="F296" i="18"/>
  <c r="F298" i="28" s="1"/>
  <c r="E296" i="18"/>
  <c r="E298" i="28" s="1"/>
  <c r="D296" i="18"/>
  <c r="D298" i="28" s="1"/>
  <c r="C296" i="18"/>
  <c r="C298" i="28" s="1"/>
  <c r="M295" i="18"/>
  <c r="M297" i="28" s="1"/>
  <c r="L295" i="18"/>
  <c r="L297" i="28" s="1"/>
  <c r="J295" i="18"/>
  <c r="I295" i="18"/>
  <c r="I297" i="28" s="1"/>
  <c r="H295" i="18"/>
  <c r="H297" i="28" s="1"/>
  <c r="G295" i="18"/>
  <c r="G297" i="28" s="1"/>
  <c r="F295" i="18"/>
  <c r="F297" i="28" s="1"/>
  <c r="E295" i="18"/>
  <c r="E297" i="28" s="1"/>
  <c r="D295" i="18"/>
  <c r="D297" i="28" s="1"/>
  <c r="C295" i="18"/>
  <c r="C297" i="28" s="1"/>
  <c r="M294" i="18"/>
  <c r="M296" i="28" s="1"/>
  <c r="L294" i="18"/>
  <c r="L296" i="28" s="1"/>
  <c r="J294" i="18"/>
  <c r="J296" i="28" s="1"/>
  <c r="I294" i="18"/>
  <c r="I296" i="28" s="1"/>
  <c r="H294" i="18"/>
  <c r="H296" i="28" s="1"/>
  <c r="G294" i="18"/>
  <c r="G296" i="28" s="1"/>
  <c r="F294" i="18"/>
  <c r="F296" i="28" s="1"/>
  <c r="E294" i="18"/>
  <c r="E296" i="28" s="1"/>
  <c r="D294" i="18"/>
  <c r="D296" i="28" s="1"/>
  <c r="C294" i="18"/>
  <c r="C296" i="28" s="1"/>
  <c r="O293" i="18"/>
  <c r="O295" i="28" s="1"/>
  <c r="M293" i="18"/>
  <c r="L293" i="18"/>
  <c r="L295" i="28" s="1"/>
  <c r="J293" i="18"/>
  <c r="I293" i="18"/>
  <c r="I295" i="28" s="1"/>
  <c r="H293" i="18"/>
  <c r="H295" i="28" s="1"/>
  <c r="G293" i="18"/>
  <c r="G295" i="28" s="1"/>
  <c r="F293" i="18"/>
  <c r="F295" i="28" s="1"/>
  <c r="E293" i="18"/>
  <c r="E295" i="28" s="1"/>
  <c r="D293" i="18"/>
  <c r="D295" i="28" s="1"/>
  <c r="C293" i="18"/>
  <c r="C295" i="28" s="1"/>
  <c r="M292" i="18"/>
  <c r="M294" i="28" s="1"/>
  <c r="L292" i="18"/>
  <c r="L294" i="28" s="1"/>
  <c r="J292" i="18"/>
  <c r="I292" i="18"/>
  <c r="I294" i="28" s="1"/>
  <c r="H292" i="18"/>
  <c r="H294" i="28" s="1"/>
  <c r="G292" i="18"/>
  <c r="G294" i="28" s="1"/>
  <c r="F292" i="18"/>
  <c r="F294" i="28" s="1"/>
  <c r="E292" i="18"/>
  <c r="E294" i="28" s="1"/>
  <c r="D292" i="18"/>
  <c r="D294" i="28" s="1"/>
  <c r="C292" i="18"/>
  <c r="C294" i="28" s="1"/>
  <c r="M291" i="18"/>
  <c r="M293" i="28" s="1"/>
  <c r="L291" i="18"/>
  <c r="L293" i="28" s="1"/>
  <c r="J291" i="18"/>
  <c r="J293" i="28" s="1"/>
  <c r="I291" i="18"/>
  <c r="I293" i="28" s="1"/>
  <c r="H291" i="18"/>
  <c r="H293" i="28" s="1"/>
  <c r="G291" i="18"/>
  <c r="G293" i="28" s="1"/>
  <c r="F291" i="18"/>
  <c r="F293" i="28" s="1"/>
  <c r="E291" i="18"/>
  <c r="E293" i="28" s="1"/>
  <c r="D291" i="18"/>
  <c r="D293" i="28" s="1"/>
  <c r="C291" i="18"/>
  <c r="C293" i="28" s="1"/>
  <c r="M290" i="18"/>
  <c r="M292" i="28" s="1"/>
  <c r="L290" i="18"/>
  <c r="L292" i="28" s="1"/>
  <c r="J290" i="18"/>
  <c r="I290" i="18"/>
  <c r="I292" i="28" s="1"/>
  <c r="H290" i="18"/>
  <c r="H292" i="28" s="1"/>
  <c r="G290" i="18"/>
  <c r="G292" i="28" s="1"/>
  <c r="F290" i="18"/>
  <c r="F292" i="28" s="1"/>
  <c r="E290" i="18"/>
  <c r="E292" i="28" s="1"/>
  <c r="D290" i="18"/>
  <c r="D292" i="28" s="1"/>
  <c r="C290" i="18"/>
  <c r="C292" i="28" s="1"/>
  <c r="M289" i="18"/>
  <c r="L289" i="18"/>
  <c r="L291" i="28" s="1"/>
  <c r="J289" i="18"/>
  <c r="I289" i="18"/>
  <c r="I291" i="28" s="1"/>
  <c r="H289" i="18"/>
  <c r="H291" i="28" s="1"/>
  <c r="G289" i="18"/>
  <c r="G291" i="28" s="1"/>
  <c r="F289" i="18"/>
  <c r="F291" i="28" s="1"/>
  <c r="E289" i="18"/>
  <c r="E291" i="28" s="1"/>
  <c r="D289" i="18"/>
  <c r="D291" i="28" s="1"/>
  <c r="C289" i="18"/>
  <c r="C291" i="28" s="1"/>
  <c r="M288" i="18"/>
  <c r="L288" i="18"/>
  <c r="L290" i="28" s="1"/>
  <c r="J288" i="18"/>
  <c r="J290" i="28" s="1"/>
  <c r="I288" i="18"/>
  <c r="I290" i="28" s="1"/>
  <c r="H288" i="18"/>
  <c r="H290" i="28" s="1"/>
  <c r="G288" i="18"/>
  <c r="G290" i="28" s="1"/>
  <c r="F288" i="18"/>
  <c r="F290" i="28" s="1"/>
  <c r="E288" i="18"/>
  <c r="E290" i="28" s="1"/>
  <c r="D288" i="18"/>
  <c r="D290" i="28" s="1"/>
  <c r="C288" i="18"/>
  <c r="C290" i="28" s="1"/>
  <c r="M287" i="18"/>
  <c r="M289" i="28" s="1"/>
  <c r="L287" i="18"/>
  <c r="L289" i="28" s="1"/>
  <c r="J287" i="18"/>
  <c r="I287" i="18"/>
  <c r="I289" i="28" s="1"/>
  <c r="H287" i="18"/>
  <c r="H289" i="28" s="1"/>
  <c r="G287" i="18"/>
  <c r="G289" i="28" s="1"/>
  <c r="F287" i="18"/>
  <c r="F289" i="28" s="1"/>
  <c r="E287" i="18"/>
  <c r="E289" i="28" s="1"/>
  <c r="D287" i="18"/>
  <c r="D289" i="28" s="1"/>
  <c r="C287" i="18"/>
  <c r="C289" i="28" s="1"/>
  <c r="N286" i="18"/>
  <c r="N288" i="28" s="1"/>
  <c r="M286" i="18"/>
  <c r="L286" i="18"/>
  <c r="L288" i="28" s="1"/>
  <c r="J286" i="18"/>
  <c r="J288" i="28" s="1"/>
  <c r="I286" i="18"/>
  <c r="I288" i="28" s="1"/>
  <c r="H286" i="18"/>
  <c r="H288" i="28" s="1"/>
  <c r="G286" i="18"/>
  <c r="G288" i="28" s="1"/>
  <c r="F286" i="18"/>
  <c r="F288" i="28" s="1"/>
  <c r="E286" i="18"/>
  <c r="E288" i="28" s="1"/>
  <c r="D286" i="18"/>
  <c r="D288" i="28" s="1"/>
  <c r="C286" i="18"/>
  <c r="C288" i="28" s="1"/>
  <c r="N285" i="18"/>
  <c r="M285" i="18"/>
  <c r="M287" i="28" s="1"/>
  <c r="L285" i="18"/>
  <c r="L287" i="28" s="1"/>
  <c r="J285" i="18"/>
  <c r="I285" i="18"/>
  <c r="I287" i="28" s="1"/>
  <c r="H285" i="18"/>
  <c r="H287" i="28" s="1"/>
  <c r="G285" i="18"/>
  <c r="G287" i="28" s="1"/>
  <c r="F285" i="18"/>
  <c r="F287" i="28" s="1"/>
  <c r="E285" i="18"/>
  <c r="E287" i="28" s="1"/>
  <c r="D285" i="18"/>
  <c r="D287" i="28" s="1"/>
  <c r="C285" i="18"/>
  <c r="C287" i="28" s="1"/>
  <c r="N284" i="18"/>
  <c r="M284" i="18"/>
  <c r="M286" i="28" s="1"/>
  <c r="L284" i="18"/>
  <c r="L286" i="28" s="1"/>
  <c r="J284" i="18"/>
  <c r="J286" i="28" s="1"/>
  <c r="I284" i="18"/>
  <c r="I286" i="28" s="1"/>
  <c r="H284" i="18"/>
  <c r="H286" i="28" s="1"/>
  <c r="G284" i="18"/>
  <c r="G286" i="28" s="1"/>
  <c r="F284" i="18"/>
  <c r="F286" i="28" s="1"/>
  <c r="E284" i="18"/>
  <c r="E286" i="28" s="1"/>
  <c r="D284" i="18"/>
  <c r="D286" i="28" s="1"/>
  <c r="C284" i="18"/>
  <c r="C286" i="28" s="1"/>
  <c r="M283" i="18"/>
  <c r="M285" i="28" s="1"/>
  <c r="L283" i="18"/>
  <c r="L285" i="28" s="1"/>
  <c r="K283" i="18"/>
  <c r="K285" i="28" s="1"/>
  <c r="J283" i="18"/>
  <c r="I283" i="18"/>
  <c r="I285" i="28" s="1"/>
  <c r="H283" i="18"/>
  <c r="H285" i="28" s="1"/>
  <c r="G283" i="18"/>
  <c r="G285" i="28" s="1"/>
  <c r="F283" i="18"/>
  <c r="F285" i="28" s="1"/>
  <c r="E283" i="18"/>
  <c r="E285" i="28" s="1"/>
  <c r="D283" i="18"/>
  <c r="D285" i="28" s="1"/>
  <c r="C283" i="18"/>
  <c r="C285" i="28" s="1"/>
  <c r="M282" i="18"/>
  <c r="M284" i="28" s="1"/>
  <c r="L282" i="18"/>
  <c r="L284" i="28" s="1"/>
  <c r="J282" i="18"/>
  <c r="I282" i="18"/>
  <c r="I284" i="28" s="1"/>
  <c r="H282" i="18"/>
  <c r="H284" i="28" s="1"/>
  <c r="G282" i="18"/>
  <c r="G284" i="28" s="1"/>
  <c r="F282" i="18"/>
  <c r="F284" i="28" s="1"/>
  <c r="E282" i="18"/>
  <c r="E284" i="28" s="1"/>
  <c r="D282" i="18"/>
  <c r="D284" i="28" s="1"/>
  <c r="C282" i="18"/>
  <c r="C284" i="28" s="1"/>
  <c r="M281" i="18"/>
  <c r="M283" i="28" s="1"/>
  <c r="L281" i="18"/>
  <c r="L283" i="28" s="1"/>
  <c r="K281" i="18"/>
  <c r="K283" i="28" s="1"/>
  <c r="J281" i="18"/>
  <c r="I281" i="18"/>
  <c r="I283" i="28" s="1"/>
  <c r="H281" i="18"/>
  <c r="H283" i="28" s="1"/>
  <c r="G281" i="18"/>
  <c r="G283" i="28" s="1"/>
  <c r="F281" i="18"/>
  <c r="F283" i="28" s="1"/>
  <c r="E281" i="18"/>
  <c r="E283" i="28" s="1"/>
  <c r="D281" i="18"/>
  <c r="D283" i="28" s="1"/>
  <c r="C281" i="18"/>
  <c r="C283" i="28" s="1"/>
  <c r="M280" i="18"/>
  <c r="L280" i="18"/>
  <c r="L282" i="28" s="1"/>
  <c r="J280" i="18"/>
  <c r="J282" i="28" s="1"/>
  <c r="I280" i="18"/>
  <c r="I282" i="28" s="1"/>
  <c r="H280" i="18"/>
  <c r="H282" i="28" s="1"/>
  <c r="G280" i="18"/>
  <c r="G282" i="28" s="1"/>
  <c r="F280" i="18"/>
  <c r="F282" i="28" s="1"/>
  <c r="E280" i="18"/>
  <c r="E282" i="28" s="1"/>
  <c r="D280" i="18"/>
  <c r="D282" i="28" s="1"/>
  <c r="C280" i="18"/>
  <c r="C282" i="28" s="1"/>
  <c r="N279" i="18"/>
  <c r="N281" i="28" s="1"/>
  <c r="M279" i="18"/>
  <c r="M281" i="28" s="1"/>
  <c r="L279" i="18"/>
  <c r="L281" i="28" s="1"/>
  <c r="J279" i="18"/>
  <c r="I279" i="18"/>
  <c r="I281" i="28" s="1"/>
  <c r="H279" i="18"/>
  <c r="H281" i="28" s="1"/>
  <c r="G279" i="18"/>
  <c r="G281" i="28" s="1"/>
  <c r="F279" i="18"/>
  <c r="F281" i="28" s="1"/>
  <c r="E279" i="18"/>
  <c r="E281" i="28" s="1"/>
  <c r="D279" i="18"/>
  <c r="D281" i="28" s="1"/>
  <c r="C279" i="18"/>
  <c r="C281" i="28" s="1"/>
  <c r="N278" i="18"/>
  <c r="M278" i="18"/>
  <c r="O278" i="18" s="1"/>
  <c r="O280" i="28" s="1"/>
  <c r="L278" i="18"/>
  <c r="L280" i="28" s="1"/>
  <c r="J278" i="18"/>
  <c r="J280" i="28" s="1"/>
  <c r="I278" i="18"/>
  <c r="I280" i="28" s="1"/>
  <c r="H278" i="18"/>
  <c r="H280" i="28" s="1"/>
  <c r="G278" i="18"/>
  <c r="G280" i="28" s="1"/>
  <c r="F278" i="18"/>
  <c r="F280" i="28" s="1"/>
  <c r="E278" i="18"/>
  <c r="E280" i="28" s="1"/>
  <c r="D278" i="18"/>
  <c r="D280" i="28" s="1"/>
  <c r="C278" i="18"/>
  <c r="C280" i="28" s="1"/>
  <c r="N277" i="18"/>
  <c r="M277" i="18"/>
  <c r="M279" i="28" s="1"/>
  <c r="L277" i="18"/>
  <c r="L279" i="28" s="1"/>
  <c r="J277" i="18"/>
  <c r="I277" i="18"/>
  <c r="I279" i="28" s="1"/>
  <c r="H277" i="18"/>
  <c r="H279" i="28" s="1"/>
  <c r="G277" i="18"/>
  <c r="G279" i="28" s="1"/>
  <c r="F277" i="18"/>
  <c r="F279" i="28" s="1"/>
  <c r="E277" i="18"/>
  <c r="E279" i="28" s="1"/>
  <c r="D277" i="18"/>
  <c r="D279" i="28" s="1"/>
  <c r="C277" i="18"/>
  <c r="C279" i="28" s="1"/>
  <c r="N276" i="18"/>
  <c r="M276" i="18"/>
  <c r="M278" i="28" s="1"/>
  <c r="L276" i="18"/>
  <c r="L278" i="28" s="1"/>
  <c r="J276" i="18"/>
  <c r="I276" i="18"/>
  <c r="I278" i="28" s="1"/>
  <c r="H276" i="18"/>
  <c r="H278" i="28" s="1"/>
  <c r="G276" i="18"/>
  <c r="G278" i="28" s="1"/>
  <c r="F276" i="18"/>
  <c r="F278" i="28" s="1"/>
  <c r="E276" i="18"/>
  <c r="E278" i="28" s="1"/>
  <c r="D276" i="18"/>
  <c r="D278" i="28" s="1"/>
  <c r="C276" i="18"/>
  <c r="C278" i="28" s="1"/>
  <c r="M275" i="18"/>
  <c r="L275" i="18"/>
  <c r="L277" i="28" s="1"/>
  <c r="J275" i="18"/>
  <c r="I275" i="18"/>
  <c r="I277" i="28" s="1"/>
  <c r="H275" i="18"/>
  <c r="H277" i="28" s="1"/>
  <c r="G275" i="18"/>
  <c r="G277" i="28" s="1"/>
  <c r="F275" i="18"/>
  <c r="F277" i="28" s="1"/>
  <c r="E275" i="18"/>
  <c r="E277" i="28" s="1"/>
  <c r="D275" i="18"/>
  <c r="D277" i="28" s="1"/>
  <c r="C275" i="18"/>
  <c r="C277" i="28" s="1"/>
  <c r="M274" i="18"/>
  <c r="M276" i="28" s="1"/>
  <c r="L274" i="18"/>
  <c r="L276" i="28" s="1"/>
  <c r="J274" i="18"/>
  <c r="J276" i="28" s="1"/>
  <c r="I274" i="18"/>
  <c r="I276" i="28" s="1"/>
  <c r="H274" i="18"/>
  <c r="H276" i="28" s="1"/>
  <c r="G274" i="18"/>
  <c r="G276" i="28" s="1"/>
  <c r="F274" i="18"/>
  <c r="F276" i="28" s="1"/>
  <c r="E274" i="18"/>
  <c r="E276" i="28" s="1"/>
  <c r="D274" i="18"/>
  <c r="D276" i="28" s="1"/>
  <c r="C274" i="18"/>
  <c r="C276" i="28" s="1"/>
  <c r="M273" i="18"/>
  <c r="L273" i="18"/>
  <c r="L275" i="28" s="1"/>
  <c r="J273" i="18"/>
  <c r="J275" i="28" s="1"/>
  <c r="I273" i="18"/>
  <c r="I275" i="28" s="1"/>
  <c r="H273" i="18"/>
  <c r="H275" i="28" s="1"/>
  <c r="G273" i="18"/>
  <c r="G275" i="28" s="1"/>
  <c r="F273" i="18"/>
  <c r="F275" i="28" s="1"/>
  <c r="E273" i="18"/>
  <c r="E275" i="28" s="1"/>
  <c r="D273" i="18"/>
  <c r="D275" i="28" s="1"/>
  <c r="C273" i="18"/>
  <c r="C275" i="28" s="1"/>
  <c r="M272" i="18"/>
  <c r="M274" i="28" s="1"/>
  <c r="L272" i="18"/>
  <c r="L274" i="28" s="1"/>
  <c r="J272" i="18"/>
  <c r="I272" i="18"/>
  <c r="I274" i="28" s="1"/>
  <c r="H272" i="18"/>
  <c r="H274" i="28" s="1"/>
  <c r="G272" i="18"/>
  <c r="G274" i="28" s="1"/>
  <c r="F272" i="18"/>
  <c r="F274" i="28" s="1"/>
  <c r="E272" i="18"/>
  <c r="E274" i="28" s="1"/>
  <c r="D272" i="18"/>
  <c r="D274" i="28" s="1"/>
  <c r="C272" i="18"/>
  <c r="C274" i="28" s="1"/>
  <c r="M271" i="18"/>
  <c r="M273" i="28" s="1"/>
  <c r="L271" i="18"/>
  <c r="L273" i="28" s="1"/>
  <c r="J271" i="18"/>
  <c r="J273" i="28" s="1"/>
  <c r="I271" i="18"/>
  <c r="I273" i="28" s="1"/>
  <c r="H271" i="18"/>
  <c r="H273" i="28" s="1"/>
  <c r="G271" i="18"/>
  <c r="G273" i="28" s="1"/>
  <c r="F271" i="18"/>
  <c r="F273" i="28" s="1"/>
  <c r="E271" i="18"/>
  <c r="E273" i="28" s="1"/>
  <c r="D271" i="18"/>
  <c r="D273" i="28" s="1"/>
  <c r="C271" i="18"/>
  <c r="C273" i="28" s="1"/>
  <c r="M270" i="18"/>
  <c r="M272" i="28" s="1"/>
  <c r="L270" i="18"/>
  <c r="L272" i="28" s="1"/>
  <c r="J270" i="18"/>
  <c r="I270" i="18"/>
  <c r="I272" i="28" s="1"/>
  <c r="H270" i="18"/>
  <c r="H272" i="28" s="1"/>
  <c r="G270" i="18"/>
  <c r="G272" i="28" s="1"/>
  <c r="F270" i="18"/>
  <c r="F272" i="28" s="1"/>
  <c r="E270" i="18"/>
  <c r="E272" i="28" s="1"/>
  <c r="D270" i="18"/>
  <c r="D272" i="28" s="1"/>
  <c r="C270" i="18"/>
  <c r="C272" i="28" s="1"/>
  <c r="M269" i="18"/>
  <c r="M271" i="28" s="1"/>
  <c r="L269" i="18"/>
  <c r="L271" i="28" s="1"/>
  <c r="J269" i="18"/>
  <c r="I269" i="18"/>
  <c r="I271" i="28" s="1"/>
  <c r="H269" i="18"/>
  <c r="H271" i="28" s="1"/>
  <c r="G269" i="18"/>
  <c r="G271" i="28" s="1"/>
  <c r="F269" i="18"/>
  <c r="F271" i="28" s="1"/>
  <c r="E269" i="18"/>
  <c r="E271" i="28" s="1"/>
  <c r="D269" i="18"/>
  <c r="D271" i="28" s="1"/>
  <c r="C269" i="18"/>
  <c r="C271" i="28" s="1"/>
  <c r="M268" i="18"/>
  <c r="L268" i="18"/>
  <c r="L270" i="28" s="1"/>
  <c r="J268" i="18"/>
  <c r="K268" i="18" s="1"/>
  <c r="K270" i="28" s="1"/>
  <c r="I268" i="18"/>
  <c r="I270" i="28" s="1"/>
  <c r="H268" i="18"/>
  <c r="H270" i="28" s="1"/>
  <c r="G268" i="18"/>
  <c r="G270" i="28" s="1"/>
  <c r="F268" i="18"/>
  <c r="F270" i="28" s="1"/>
  <c r="E268" i="18"/>
  <c r="E270" i="28" s="1"/>
  <c r="D268" i="18"/>
  <c r="D270" i="28" s="1"/>
  <c r="C268" i="18"/>
  <c r="C270" i="28" s="1"/>
  <c r="M267" i="18"/>
  <c r="M269" i="28" s="1"/>
  <c r="L267" i="18"/>
  <c r="L269" i="28" s="1"/>
  <c r="J267" i="18"/>
  <c r="I267" i="18"/>
  <c r="I269" i="28" s="1"/>
  <c r="H267" i="18"/>
  <c r="H269" i="28" s="1"/>
  <c r="G267" i="18"/>
  <c r="G269" i="28" s="1"/>
  <c r="F267" i="18"/>
  <c r="F269" i="28" s="1"/>
  <c r="E267" i="18"/>
  <c r="E269" i="28" s="1"/>
  <c r="D267" i="18"/>
  <c r="D269" i="28" s="1"/>
  <c r="C267" i="18"/>
  <c r="C269" i="28" s="1"/>
  <c r="M266" i="18"/>
  <c r="M268" i="28" s="1"/>
  <c r="L266" i="18"/>
  <c r="L268" i="28" s="1"/>
  <c r="J266" i="18"/>
  <c r="J268" i="28" s="1"/>
  <c r="I266" i="18"/>
  <c r="I268" i="28" s="1"/>
  <c r="H266" i="18"/>
  <c r="H268" i="28" s="1"/>
  <c r="G266" i="18"/>
  <c r="G268" i="28" s="1"/>
  <c r="F266" i="18"/>
  <c r="F268" i="28" s="1"/>
  <c r="E266" i="18"/>
  <c r="E268" i="28" s="1"/>
  <c r="D266" i="18"/>
  <c r="D268" i="28" s="1"/>
  <c r="C266" i="18"/>
  <c r="C268" i="28" s="1"/>
  <c r="M265" i="18"/>
  <c r="L265" i="18"/>
  <c r="L267" i="28" s="1"/>
  <c r="J265" i="18"/>
  <c r="J267" i="28" s="1"/>
  <c r="I265" i="18"/>
  <c r="I267" i="28" s="1"/>
  <c r="H265" i="18"/>
  <c r="H267" i="28" s="1"/>
  <c r="G265" i="18"/>
  <c r="G267" i="28" s="1"/>
  <c r="F265" i="18"/>
  <c r="F267" i="28" s="1"/>
  <c r="E265" i="18"/>
  <c r="E267" i="28" s="1"/>
  <c r="D265" i="18"/>
  <c r="D267" i="28" s="1"/>
  <c r="C265" i="18"/>
  <c r="C267" i="28" s="1"/>
  <c r="M264" i="18"/>
  <c r="M266" i="28" s="1"/>
  <c r="L264" i="18"/>
  <c r="L266" i="28" s="1"/>
  <c r="J264" i="18"/>
  <c r="I264" i="18"/>
  <c r="I266" i="28" s="1"/>
  <c r="H264" i="18"/>
  <c r="H266" i="28" s="1"/>
  <c r="G264" i="18"/>
  <c r="G266" i="28" s="1"/>
  <c r="F264" i="18"/>
  <c r="F266" i="28" s="1"/>
  <c r="E264" i="18"/>
  <c r="E266" i="28" s="1"/>
  <c r="D264" i="18"/>
  <c r="D266" i="28" s="1"/>
  <c r="C264" i="18"/>
  <c r="C266" i="28" s="1"/>
  <c r="M263" i="18"/>
  <c r="M265" i="28" s="1"/>
  <c r="L263" i="18"/>
  <c r="L265" i="28" s="1"/>
  <c r="J263" i="18"/>
  <c r="J265" i="28" s="1"/>
  <c r="I263" i="18"/>
  <c r="I265" i="28" s="1"/>
  <c r="H263" i="18"/>
  <c r="H265" i="28" s="1"/>
  <c r="G263" i="18"/>
  <c r="G265" i="28" s="1"/>
  <c r="F263" i="18"/>
  <c r="F265" i="28" s="1"/>
  <c r="E263" i="18"/>
  <c r="E265" i="28" s="1"/>
  <c r="D263" i="18"/>
  <c r="D265" i="28" s="1"/>
  <c r="C263" i="18"/>
  <c r="C265" i="28" s="1"/>
  <c r="M262" i="18"/>
  <c r="M264" i="28" s="1"/>
  <c r="L262" i="18"/>
  <c r="L264" i="28" s="1"/>
  <c r="J262" i="18"/>
  <c r="N262" i="18" s="1"/>
  <c r="I262" i="18"/>
  <c r="I264" i="28" s="1"/>
  <c r="H262" i="18"/>
  <c r="H264" i="28" s="1"/>
  <c r="G262" i="18"/>
  <c r="G264" i="28" s="1"/>
  <c r="F262" i="18"/>
  <c r="F264" i="28" s="1"/>
  <c r="E262" i="18"/>
  <c r="E264" i="28" s="1"/>
  <c r="D262" i="18"/>
  <c r="D264" i="28" s="1"/>
  <c r="C262" i="18"/>
  <c r="C264" i="28" s="1"/>
  <c r="M261" i="18"/>
  <c r="M263" i="28" s="1"/>
  <c r="L261" i="18"/>
  <c r="L263" i="28" s="1"/>
  <c r="J261" i="18"/>
  <c r="I261" i="18"/>
  <c r="I263" i="28" s="1"/>
  <c r="H261" i="18"/>
  <c r="H263" i="28" s="1"/>
  <c r="G261" i="18"/>
  <c r="G263" i="28" s="1"/>
  <c r="F261" i="18"/>
  <c r="F263" i="28" s="1"/>
  <c r="E261" i="18"/>
  <c r="E263" i="28" s="1"/>
  <c r="D261" i="18"/>
  <c r="D263" i="28" s="1"/>
  <c r="C261" i="18"/>
  <c r="C263" i="28" s="1"/>
  <c r="M260" i="18"/>
  <c r="L260" i="18"/>
  <c r="L262" i="28" s="1"/>
  <c r="J260" i="18"/>
  <c r="K260" i="18" s="1"/>
  <c r="K262" i="28" s="1"/>
  <c r="I260" i="18"/>
  <c r="I262" i="28" s="1"/>
  <c r="H260" i="18"/>
  <c r="H262" i="28" s="1"/>
  <c r="G260" i="18"/>
  <c r="G262" i="28" s="1"/>
  <c r="F260" i="18"/>
  <c r="F262" i="28" s="1"/>
  <c r="E260" i="18"/>
  <c r="E262" i="28" s="1"/>
  <c r="D260" i="18"/>
  <c r="D262" i="28" s="1"/>
  <c r="C260" i="18"/>
  <c r="C262" i="28" s="1"/>
  <c r="M259" i="18"/>
  <c r="M261" i="28" s="1"/>
  <c r="L259" i="18"/>
  <c r="L261" i="28" s="1"/>
  <c r="J259" i="18"/>
  <c r="I259" i="18"/>
  <c r="I261" i="28" s="1"/>
  <c r="H259" i="18"/>
  <c r="H261" i="28" s="1"/>
  <c r="G259" i="18"/>
  <c r="G261" i="28" s="1"/>
  <c r="F259" i="18"/>
  <c r="F261" i="28" s="1"/>
  <c r="E259" i="18"/>
  <c r="E261" i="28" s="1"/>
  <c r="D259" i="18"/>
  <c r="D261" i="28" s="1"/>
  <c r="C259" i="18"/>
  <c r="C261" i="28" s="1"/>
  <c r="M258" i="18"/>
  <c r="M260" i="28" s="1"/>
  <c r="L258" i="18"/>
  <c r="L260" i="28" s="1"/>
  <c r="J258" i="18"/>
  <c r="J260" i="28" s="1"/>
  <c r="I258" i="18"/>
  <c r="I260" i="28" s="1"/>
  <c r="H258" i="18"/>
  <c r="H260" i="28" s="1"/>
  <c r="G258" i="18"/>
  <c r="G260" i="28" s="1"/>
  <c r="F258" i="18"/>
  <c r="F260" i="28" s="1"/>
  <c r="E258" i="18"/>
  <c r="E260" i="28" s="1"/>
  <c r="D258" i="18"/>
  <c r="D260" i="28" s="1"/>
  <c r="C258" i="18"/>
  <c r="C260" i="28" s="1"/>
  <c r="M257" i="18"/>
  <c r="L257" i="18"/>
  <c r="L259" i="28" s="1"/>
  <c r="J257" i="18"/>
  <c r="J259" i="28" s="1"/>
  <c r="I257" i="18"/>
  <c r="I259" i="28" s="1"/>
  <c r="H257" i="18"/>
  <c r="H259" i="28" s="1"/>
  <c r="G257" i="18"/>
  <c r="G259" i="28" s="1"/>
  <c r="F257" i="18"/>
  <c r="F259" i="28" s="1"/>
  <c r="E257" i="18"/>
  <c r="E259" i="28" s="1"/>
  <c r="D257" i="18"/>
  <c r="D259" i="28" s="1"/>
  <c r="C257" i="18"/>
  <c r="C259" i="28" s="1"/>
  <c r="M256" i="18"/>
  <c r="M258" i="28" s="1"/>
  <c r="L256" i="18"/>
  <c r="L258" i="28" s="1"/>
  <c r="J256" i="18"/>
  <c r="I256" i="18"/>
  <c r="I258" i="28" s="1"/>
  <c r="H256" i="18"/>
  <c r="H258" i="28" s="1"/>
  <c r="G256" i="18"/>
  <c r="G258" i="28" s="1"/>
  <c r="F256" i="18"/>
  <c r="F258" i="28" s="1"/>
  <c r="E256" i="18"/>
  <c r="E258" i="28" s="1"/>
  <c r="D256" i="18"/>
  <c r="D258" i="28" s="1"/>
  <c r="C256" i="18"/>
  <c r="C258" i="28" s="1"/>
  <c r="M255" i="18"/>
  <c r="L255" i="18"/>
  <c r="L257" i="28" s="1"/>
  <c r="J255" i="18"/>
  <c r="J257" i="28" s="1"/>
  <c r="I255" i="18"/>
  <c r="I257" i="28" s="1"/>
  <c r="H255" i="18"/>
  <c r="H257" i="28" s="1"/>
  <c r="G255" i="18"/>
  <c r="G257" i="28" s="1"/>
  <c r="F255" i="18"/>
  <c r="F257" i="28" s="1"/>
  <c r="E255" i="18"/>
  <c r="E257" i="28" s="1"/>
  <c r="D255" i="18"/>
  <c r="D257" i="28" s="1"/>
  <c r="C255" i="18"/>
  <c r="C257" i="28" s="1"/>
  <c r="M254" i="18"/>
  <c r="M256" i="28" s="1"/>
  <c r="L254" i="18"/>
  <c r="L256" i="28" s="1"/>
  <c r="J254" i="18"/>
  <c r="I254" i="18"/>
  <c r="I256" i="28" s="1"/>
  <c r="H254" i="18"/>
  <c r="H256" i="28" s="1"/>
  <c r="G254" i="18"/>
  <c r="G256" i="28" s="1"/>
  <c r="F254" i="18"/>
  <c r="F256" i="28" s="1"/>
  <c r="E254" i="18"/>
  <c r="E256" i="28" s="1"/>
  <c r="D254" i="18"/>
  <c r="D256" i="28" s="1"/>
  <c r="C254" i="18"/>
  <c r="C256" i="28" s="1"/>
  <c r="M253" i="18"/>
  <c r="M255" i="28" s="1"/>
  <c r="L253" i="18"/>
  <c r="L255" i="28" s="1"/>
  <c r="J253" i="18"/>
  <c r="I253" i="18"/>
  <c r="I255" i="28" s="1"/>
  <c r="H253" i="18"/>
  <c r="H255" i="28" s="1"/>
  <c r="G253" i="18"/>
  <c r="G255" i="28" s="1"/>
  <c r="F253" i="18"/>
  <c r="F255" i="28" s="1"/>
  <c r="E253" i="18"/>
  <c r="E255" i="28" s="1"/>
  <c r="D253" i="18"/>
  <c r="D255" i="28" s="1"/>
  <c r="C253" i="18"/>
  <c r="C255" i="28" s="1"/>
  <c r="M252" i="18"/>
  <c r="L252" i="18"/>
  <c r="L254" i="28" s="1"/>
  <c r="J252" i="18"/>
  <c r="I252" i="18"/>
  <c r="I254" i="28" s="1"/>
  <c r="H252" i="18"/>
  <c r="H254" i="28" s="1"/>
  <c r="G252" i="18"/>
  <c r="G254" i="28" s="1"/>
  <c r="F252" i="18"/>
  <c r="F254" i="28" s="1"/>
  <c r="E252" i="18"/>
  <c r="E254" i="28" s="1"/>
  <c r="D252" i="18"/>
  <c r="D254" i="28" s="1"/>
  <c r="C252" i="18"/>
  <c r="C254" i="28" s="1"/>
  <c r="M251" i="18"/>
  <c r="M253" i="28" s="1"/>
  <c r="L251" i="18"/>
  <c r="L253" i="28" s="1"/>
  <c r="J251" i="18"/>
  <c r="I251" i="18"/>
  <c r="I253" i="28" s="1"/>
  <c r="H251" i="18"/>
  <c r="H253" i="28" s="1"/>
  <c r="G251" i="18"/>
  <c r="G253" i="28" s="1"/>
  <c r="F251" i="18"/>
  <c r="F253" i="28" s="1"/>
  <c r="E251" i="18"/>
  <c r="E253" i="28" s="1"/>
  <c r="D251" i="18"/>
  <c r="D253" i="28" s="1"/>
  <c r="C251" i="18"/>
  <c r="C253" i="28" s="1"/>
  <c r="M250" i="18"/>
  <c r="M252" i="28" s="1"/>
  <c r="L250" i="18"/>
  <c r="L252" i="28" s="1"/>
  <c r="J250" i="18"/>
  <c r="J252" i="28" s="1"/>
  <c r="I250" i="18"/>
  <c r="I252" i="28" s="1"/>
  <c r="H250" i="18"/>
  <c r="H252" i="28" s="1"/>
  <c r="G250" i="18"/>
  <c r="G252" i="28" s="1"/>
  <c r="F250" i="18"/>
  <c r="F252" i="28" s="1"/>
  <c r="E250" i="18"/>
  <c r="E252" i="28" s="1"/>
  <c r="D250" i="18"/>
  <c r="D252" i="28" s="1"/>
  <c r="C250" i="18"/>
  <c r="C252" i="28" s="1"/>
  <c r="N249" i="18"/>
  <c r="N251" i="28" s="1"/>
  <c r="M249" i="18"/>
  <c r="L249" i="18"/>
  <c r="L251" i="28" s="1"/>
  <c r="J249" i="18"/>
  <c r="J251" i="28" s="1"/>
  <c r="I249" i="18"/>
  <c r="I251" i="28" s="1"/>
  <c r="H249" i="18"/>
  <c r="H251" i="28" s="1"/>
  <c r="G249" i="18"/>
  <c r="G251" i="28" s="1"/>
  <c r="F249" i="18"/>
  <c r="F251" i="28" s="1"/>
  <c r="E249" i="18"/>
  <c r="E251" i="28" s="1"/>
  <c r="D249" i="18"/>
  <c r="D251" i="28" s="1"/>
  <c r="C249" i="18"/>
  <c r="C251" i="28" s="1"/>
  <c r="P248" i="18"/>
  <c r="P250" i="28" s="1"/>
  <c r="O248" i="18"/>
  <c r="O250" i="28" s="1"/>
  <c r="N248" i="18"/>
  <c r="N250" i="28" s="1"/>
  <c r="M248" i="18"/>
  <c r="L248" i="18"/>
  <c r="L250" i="28" s="1"/>
  <c r="J248" i="18"/>
  <c r="I248" i="18"/>
  <c r="I250" i="28" s="1"/>
  <c r="H248" i="18"/>
  <c r="H250" i="28" s="1"/>
  <c r="G248" i="18"/>
  <c r="G250" i="28" s="1"/>
  <c r="F248" i="18"/>
  <c r="F250" i="28" s="1"/>
  <c r="E248" i="18"/>
  <c r="E250" i="28" s="1"/>
  <c r="D248" i="18"/>
  <c r="D250" i="28" s="1"/>
  <c r="C248" i="18"/>
  <c r="C250" i="28" s="1"/>
  <c r="O247" i="18"/>
  <c r="O249" i="28" s="1"/>
  <c r="M247" i="18"/>
  <c r="L247" i="18"/>
  <c r="L249" i="28" s="1"/>
  <c r="J247" i="18"/>
  <c r="J249" i="28" s="1"/>
  <c r="I247" i="18"/>
  <c r="I249" i="28" s="1"/>
  <c r="H247" i="18"/>
  <c r="H249" i="28" s="1"/>
  <c r="G247" i="18"/>
  <c r="G249" i="28" s="1"/>
  <c r="F247" i="18"/>
  <c r="F249" i="28" s="1"/>
  <c r="E247" i="18"/>
  <c r="E249" i="28" s="1"/>
  <c r="D247" i="18"/>
  <c r="D249" i="28" s="1"/>
  <c r="C247" i="18"/>
  <c r="C249" i="28" s="1"/>
  <c r="N246" i="18"/>
  <c r="M246" i="18"/>
  <c r="M248" i="28" s="1"/>
  <c r="L246" i="18"/>
  <c r="L248" i="28" s="1"/>
  <c r="J246" i="18"/>
  <c r="I246" i="18"/>
  <c r="I248" i="28" s="1"/>
  <c r="H246" i="18"/>
  <c r="H248" i="28" s="1"/>
  <c r="G246" i="18"/>
  <c r="G248" i="28" s="1"/>
  <c r="F246" i="18"/>
  <c r="F248" i="28" s="1"/>
  <c r="E246" i="18"/>
  <c r="E248" i="28" s="1"/>
  <c r="D246" i="18"/>
  <c r="D248" i="28" s="1"/>
  <c r="C246" i="18"/>
  <c r="C248" i="28" s="1"/>
  <c r="M245" i="18"/>
  <c r="M247" i="28" s="1"/>
  <c r="L245" i="18"/>
  <c r="L247" i="28" s="1"/>
  <c r="J245" i="18"/>
  <c r="I245" i="18"/>
  <c r="I247" i="28" s="1"/>
  <c r="H245" i="18"/>
  <c r="H247" i="28" s="1"/>
  <c r="G245" i="18"/>
  <c r="G247" i="28" s="1"/>
  <c r="F245" i="18"/>
  <c r="F247" i="28" s="1"/>
  <c r="E245" i="18"/>
  <c r="E247" i="28" s="1"/>
  <c r="D245" i="18"/>
  <c r="D247" i="28" s="1"/>
  <c r="C245" i="18"/>
  <c r="C247" i="28" s="1"/>
  <c r="M244" i="18"/>
  <c r="L244" i="18"/>
  <c r="L246" i="28" s="1"/>
  <c r="K244" i="18"/>
  <c r="K246" i="28" s="1"/>
  <c r="J244" i="18"/>
  <c r="I244" i="18"/>
  <c r="I246" i="28" s="1"/>
  <c r="H244" i="18"/>
  <c r="H246" i="28" s="1"/>
  <c r="G244" i="18"/>
  <c r="G246" i="28" s="1"/>
  <c r="F244" i="18"/>
  <c r="F246" i="28" s="1"/>
  <c r="E244" i="18"/>
  <c r="E246" i="28" s="1"/>
  <c r="D244" i="18"/>
  <c r="D246" i="28" s="1"/>
  <c r="C244" i="18"/>
  <c r="C246" i="28" s="1"/>
  <c r="M243" i="18"/>
  <c r="M245" i="28" s="1"/>
  <c r="L243" i="18"/>
  <c r="L245" i="28" s="1"/>
  <c r="K243" i="18"/>
  <c r="K245" i="28" s="1"/>
  <c r="J243" i="18"/>
  <c r="I243" i="18"/>
  <c r="I245" i="28" s="1"/>
  <c r="H243" i="18"/>
  <c r="H245" i="28" s="1"/>
  <c r="G243" i="18"/>
  <c r="G245" i="28" s="1"/>
  <c r="F243" i="18"/>
  <c r="F245" i="28" s="1"/>
  <c r="E243" i="18"/>
  <c r="E245" i="28" s="1"/>
  <c r="D243" i="18"/>
  <c r="D245" i="28" s="1"/>
  <c r="C243" i="18"/>
  <c r="C245" i="28" s="1"/>
  <c r="M242" i="18"/>
  <c r="M244" i="28" s="1"/>
  <c r="L242" i="18"/>
  <c r="L244" i="28" s="1"/>
  <c r="J242" i="18"/>
  <c r="J244" i="28" s="1"/>
  <c r="I242" i="18"/>
  <c r="I244" i="28" s="1"/>
  <c r="H242" i="18"/>
  <c r="H244" i="28" s="1"/>
  <c r="G242" i="18"/>
  <c r="G244" i="28" s="1"/>
  <c r="F242" i="18"/>
  <c r="F244" i="28" s="1"/>
  <c r="E242" i="18"/>
  <c r="E244" i="28" s="1"/>
  <c r="D242" i="18"/>
  <c r="D244" i="28" s="1"/>
  <c r="C242" i="18"/>
  <c r="C244" i="28" s="1"/>
  <c r="N241" i="18"/>
  <c r="N243" i="28" s="1"/>
  <c r="M241" i="18"/>
  <c r="Q241" i="18" s="1"/>
  <c r="Q243" i="28" s="1"/>
  <c r="L241" i="18"/>
  <c r="L243" i="28" s="1"/>
  <c r="J241" i="18"/>
  <c r="J243" i="28" s="1"/>
  <c r="I241" i="18"/>
  <c r="I243" i="28" s="1"/>
  <c r="H241" i="18"/>
  <c r="H243" i="28" s="1"/>
  <c r="G241" i="18"/>
  <c r="G243" i="28" s="1"/>
  <c r="F241" i="18"/>
  <c r="F243" i="28" s="1"/>
  <c r="E241" i="18"/>
  <c r="E243" i="28" s="1"/>
  <c r="D241" i="18"/>
  <c r="D243" i="28" s="1"/>
  <c r="C241" i="18"/>
  <c r="C243" i="28" s="1"/>
  <c r="O240" i="18"/>
  <c r="O242" i="28" s="1"/>
  <c r="N240" i="18"/>
  <c r="N242" i="28" s="1"/>
  <c r="M240" i="18"/>
  <c r="L240" i="18"/>
  <c r="L242" i="28" s="1"/>
  <c r="J240" i="18"/>
  <c r="I240" i="18"/>
  <c r="I242" i="28" s="1"/>
  <c r="H240" i="18"/>
  <c r="H242" i="28" s="1"/>
  <c r="G240" i="18"/>
  <c r="G242" i="28" s="1"/>
  <c r="F240" i="18"/>
  <c r="F242" i="28" s="1"/>
  <c r="E240" i="18"/>
  <c r="E242" i="28" s="1"/>
  <c r="D240" i="18"/>
  <c r="D242" i="28" s="1"/>
  <c r="C240" i="18"/>
  <c r="C242" i="28" s="1"/>
  <c r="O239" i="18"/>
  <c r="O241" i="28" s="1"/>
  <c r="N239" i="18"/>
  <c r="M239" i="18"/>
  <c r="L239" i="18"/>
  <c r="L241" i="28" s="1"/>
  <c r="K239" i="18"/>
  <c r="K241" i="28" s="1"/>
  <c r="J239" i="18"/>
  <c r="J241" i="28" s="1"/>
  <c r="I239" i="18"/>
  <c r="I241" i="28" s="1"/>
  <c r="H239" i="18"/>
  <c r="H241" i="28" s="1"/>
  <c r="G239" i="18"/>
  <c r="G241" i="28" s="1"/>
  <c r="F239" i="18"/>
  <c r="F241" i="28" s="1"/>
  <c r="E239" i="18"/>
  <c r="E241" i="28" s="1"/>
  <c r="D239" i="18"/>
  <c r="D241" i="28" s="1"/>
  <c r="C239" i="18"/>
  <c r="C241" i="28" s="1"/>
  <c r="N238" i="18"/>
  <c r="M238" i="18"/>
  <c r="M240" i="28" s="1"/>
  <c r="L238" i="18"/>
  <c r="L240" i="28" s="1"/>
  <c r="J238" i="18"/>
  <c r="I238" i="18"/>
  <c r="I240" i="28" s="1"/>
  <c r="H238" i="18"/>
  <c r="H240" i="28" s="1"/>
  <c r="G238" i="18"/>
  <c r="G240" i="28" s="1"/>
  <c r="F238" i="18"/>
  <c r="F240" i="28" s="1"/>
  <c r="E238" i="18"/>
  <c r="E240" i="28" s="1"/>
  <c r="D238" i="18"/>
  <c r="D240" i="28" s="1"/>
  <c r="C238" i="18"/>
  <c r="C240" i="28" s="1"/>
  <c r="M237" i="18"/>
  <c r="M239" i="28" s="1"/>
  <c r="L237" i="18"/>
  <c r="L239" i="28" s="1"/>
  <c r="J237" i="18"/>
  <c r="I237" i="18"/>
  <c r="I239" i="28" s="1"/>
  <c r="H237" i="18"/>
  <c r="H239" i="28" s="1"/>
  <c r="G237" i="18"/>
  <c r="G239" i="28" s="1"/>
  <c r="F237" i="18"/>
  <c r="F239" i="28" s="1"/>
  <c r="E237" i="18"/>
  <c r="E239" i="28" s="1"/>
  <c r="D237" i="18"/>
  <c r="D239" i="28" s="1"/>
  <c r="C237" i="18"/>
  <c r="C239" i="28" s="1"/>
  <c r="M236" i="18"/>
  <c r="L236" i="18"/>
  <c r="L238" i="28" s="1"/>
  <c r="J236" i="18"/>
  <c r="I236" i="18"/>
  <c r="I238" i="28" s="1"/>
  <c r="H236" i="18"/>
  <c r="H238" i="28" s="1"/>
  <c r="G236" i="18"/>
  <c r="G238" i="28" s="1"/>
  <c r="F236" i="18"/>
  <c r="F238" i="28" s="1"/>
  <c r="E236" i="18"/>
  <c r="E238" i="28" s="1"/>
  <c r="D236" i="18"/>
  <c r="D238" i="28" s="1"/>
  <c r="C236" i="18"/>
  <c r="C238" i="28" s="1"/>
  <c r="M235" i="18"/>
  <c r="M237" i="28" s="1"/>
  <c r="L235" i="18"/>
  <c r="L237" i="28" s="1"/>
  <c r="J235" i="18"/>
  <c r="I235" i="18"/>
  <c r="I237" i="28" s="1"/>
  <c r="H235" i="18"/>
  <c r="H237" i="28" s="1"/>
  <c r="G235" i="18"/>
  <c r="G237" i="28" s="1"/>
  <c r="F235" i="18"/>
  <c r="F237" i="28" s="1"/>
  <c r="E235" i="18"/>
  <c r="E237" i="28" s="1"/>
  <c r="D235" i="18"/>
  <c r="D237" i="28" s="1"/>
  <c r="C235" i="18"/>
  <c r="C237" i="28" s="1"/>
  <c r="M234" i="18"/>
  <c r="M236" i="28" s="1"/>
  <c r="L234" i="18"/>
  <c r="L236" i="28" s="1"/>
  <c r="J234" i="18"/>
  <c r="J236" i="28" s="1"/>
  <c r="I234" i="18"/>
  <c r="I236" i="28" s="1"/>
  <c r="H234" i="18"/>
  <c r="H236" i="28" s="1"/>
  <c r="G234" i="18"/>
  <c r="G236" i="28" s="1"/>
  <c r="F234" i="18"/>
  <c r="F236" i="28" s="1"/>
  <c r="E234" i="18"/>
  <c r="E236" i="28" s="1"/>
  <c r="D234" i="18"/>
  <c r="D236" i="28" s="1"/>
  <c r="C234" i="18"/>
  <c r="C236" i="28" s="1"/>
  <c r="N233" i="18"/>
  <c r="N235" i="28" s="1"/>
  <c r="M233" i="18"/>
  <c r="L233" i="18"/>
  <c r="L235" i="28" s="1"/>
  <c r="K233" i="18"/>
  <c r="K235" i="28" s="1"/>
  <c r="J233" i="18"/>
  <c r="J235" i="28" s="1"/>
  <c r="I233" i="18"/>
  <c r="I235" i="28" s="1"/>
  <c r="H233" i="18"/>
  <c r="H235" i="28" s="1"/>
  <c r="G233" i="18"/>
  <c r="G235" i="28" s="1"/>
  <c r="F233" i="18"/>
  <c r="F235" i="28" s="1"/>
  <c r="E233" i="18"/>
  <c r="E235" i="28" s="1"/>
  <c r="D233" i="18"/>
  <c r="D235" i="28" s="1"/>
  <c r="C233" i="18"/>
  <c r="C235" i="28" s="1"/>
  <c r="N232" i="18"/>
  <c r="N234" i="28" s="1"/>
  <c r="M232" i="18"/>
  <c r="L232" i="18"/>
  <c r="L234" i="28" s="1"/>
  <c r="J232" i="18"/>
  <c r="I232" i="18"/>
  <c r="I234" i="28" s="1"/>
  <c r="H232" i="18"/>
  <c r="H234" i="28" s="1"/>
  <c r="G232" i="18"/>
  <c r="G234" i="28" s="1"/>
  <c r="F232" i="18"/>
  <c r="F234" i="28" s="1"/>
  <c r="E232" i="18"/>
  <c r="E234" i="28" s="1"/>
  <c r="D232" i="18"/>
  <c r="D234" i="28" s="1"/>
  <c r="C232" i="18"/>
  <c r="C234" i="28" s="1"/>
  <c r="N231" i="18"/>
  <c r="M231" i="18"/>
  <c r="L231" i="18"/>
  <c r="L233" i="28" s="1"/>
  <c r="J231" i="18"/>
  <c r="J233" i="28" s="1"/>
  <c r="I231" i="18"/>
  <c r="I233" i="28" s="1"/>
  <c r="H231" i="18"/>
  <c r="H233" i="28" s="1"/>
  <c r="G231" i="18"/>
  <c r="G233" i="28" s="1"/>
  <c r="F231" i="18"/>
  <c r="F233" i="28" s="1"/>
  <c r="E231" i="18"/>
  <c r="E233" i="28" s="1"/>
  <c r="D231" i="18"/>
  <c r="D233" i="28" s="1"/>
  <c r="C231" i="18"/>
  <c r="C233" i="28" s="1"/>
  <c r="N230" i="18"/>
  <c r="M230" i="18"/>
  <c r="M232" i="28" s="1"/>
  <c r="L230" i="18"/>
  <c r="L232" i="28" s="1"/>
  <c r="J230" i="18"/>
  <c r="I230" i="18"/>
  <c r="I232" i="28" s="1"/>
  <c r="H230" i="18"/>
  <c r="H232" i="28" s="1"/>
  <c r="G230" i="18"/>
  <c r="G232" i="28" s="1"/>
  <c r="F230" i="18"/>
  <c r="F232" i="28" s="1"/>
  <c r="E230" i="18"/>
  <c r="E232" i="28" s="1"/>
  <c r="D230" i="18"/>
  <c r="D232" i="28" s="1"/>
  <c r="C230" i="18"/>
  <c r="C232" i="28" s="1"/>
  <c r="M229" i="18"/>
  <c r="M231" i="28" s="1"/>
  <c r="L229" i="18"/>
  <c r="L231" i="28" s="1"/>
  <c r="J229" i="18"/>
  <c r="I229" i="18"/>
  <c r="I231" i="28" s="1"/>
  <c r="H229" i="18"/>
  <c r="H231" i="28" s="1"/>
  <c r="G229" i="18"/>
  <c r="G231" i="28" s="1"/>
  <c r="F229" i="18"/>
  <c r="F231" i="28" s="1"/>
  <c r="E229" i="18"/>
  <c r="E231" i="28" s="1"/>
  <c r="D229" i="18"/>
  <c r="D231" i="28" s="1"/>
  <c r="C229" i="18"/>
  <c r="C231" i="28" s="1"/>
  <c r="M228" i="18"/>
  <c r="L228" i="18"/>
  <c r="L230" i="28" s="1"/>
  <c r="J228" i="18"/>
  <c r="I228" i="18"/>
  <c r="I230" i="28" s="1"/>
  <c r="H228" i="18"/>
  <c r="H230" i="28" s="1"/>
  <c r="G228" i="18"/>
  <c r="G230" i="28" s="1"/>
  <c r="F228" i="18"/>
  <c r="F230" i="28" s="1"/>
  <c r="E228" i="18"/>
  <c r="E230" i="28" s="1"/>
  <c r="D228" i="18"/>
  <c r="D230" i="28" s="1"/>
  <c r="C228" i="18"/>
  <c r="C230" i="28" s="1"/>
  <c r="M227" i="18"/>
  <c r="M229" i="28" s="1"/>
  <c r="L227" i="18"/>
  <c r="L229" i="28" s="1"/>
  <c r="J227" i="18"/>
  <c r="K227" i="18" s="1"/>
  <c r="K229" i="28" s="1"/>
  <c r="I227" i="18"/>
  <c r="I229" i="28" s="1"/>
  <c r="H227" i="18"/>
  <c r="H229" i="28" s="1"/>
  <c r="G227" i="18"/>
  <c r="G229" i="28" s="1"/>
  <c r="F227" i="18"/>
  <c r="F229" i="28" s="1"/>
  <c r="E227" i="18"/>
  <c r="E229" i="28" s="1"/>
  <c r="D227" i="18"/>
  <c r="D229" i="28" s="1"/>
  <c r="C227" i="18"/>
  <c r="C229" i="28" s="1"/>
  <c r="M226" i="18"/>
  <c r="M228" i="28" s="1"/>
  <c r="L226" i="18"/>
  <c r="L228" i="28" s="1"/>
  <c r="J226" i="18"/>
  <c r="J228" i="28" s="1"/>
  <c r="I226" i="18"/>
  <c r="I228" i="28" s="1"/>
  <c r="H226" i="18"/>
  <c r="H228" i="28" s="1"/>
  <c r="G226" i="18"/>
  <c r="G228" i="28" s="1"/>
  <c r="F226" i="18"/>
  <c r="F228" i="28" s="1"/>
  <c r="E226" i="18"/>
  <c r="E228" i="28" s="1"/>
  <c r="D226" i="18"/>
  <c r="D228" i="28" s="1"/>
  <c r="C226" i="18"/>
  <c r="C228" i="28" s="1"/>
  <c r="M225" i="18"/>
  <c r="L225" i="18"/>
  <c r="L227" i="28" s="1"/>
  <c r="J225" i="18"/>
  <c r="J227" i="28" s="1"/>
  <c r="I225" i="18"/>
  <c r="I227" i="28" s="1"/>
  <c r="H225" i="18"/>
  <c r="H227" i="28" s="1"/>
  <c r="G225" i="18"/>
  <c r="G227" i="28" s="1"/>
  <c r="F225" i="18"/>
  <c r="F227" i="28" s="1"/>
  <c r="E225" i="18"/>
  <c r="E227" i="28" s="1"/>
  <c r="D225" i="18"/>
  <c r="D227" i="28" s="1"/>
  <c r="C225" i="18"/>
  <c r="C227" i="28" s="1"/>
  <c r="N224" i="18"/>
  <c r="N226" i="28" s="1"/>
  <c r="M224" i="18"/>
  <c r="L224" i="18"/>
  <c r="L226" i="28" s="1"/>
  <c r="J224" i="18"/>
  <c r="I224" i="18"/>
  <c r="I226" i="28" s="1"/>
  <c r="H224" i="18"/>
  <c r="H226" i="28" s="1"/>
  <c r="G224" i="18"/>
  <c r="G226" i="28" s="1"/>
  <c r="F224" i="18"/>
  <c r="F226" i="28" s="1"/>
  <c r="E224" i="18"/>
  <c r="E226" i="28" s="1"/>
  <c r="D224" i="18"/>
  <c r="D226" i="28" s="1"/>
  <c r="C224" i="18"/>
  <c r="C226" i="28" s="1"/>
  <c r="N223" i="18"/>
  <c r="M223" i="18"/>
  <c r="L223" i="18"/>
  <c r="L225" i="28" s="1"/>
  <c r="J223" i="18"/>
  <c r="J225" i="28" s="1"/>
  <c r="I223" i="18"/>
  <c r="I225" i="28" s="1"/>
  <c r="H223" i="18"/>
  <c r="H225" i="28" s="1"/>
  <c r="G223" i="18"/>
  <c r="G225" i="28" s="1"/>
  <c r="F223" i="18"/>
  <c r="F225" i="28" s="1"/>
  <c r="E223" i="18"/>
  <c r="E225" i="28" s="1"/>
  <c r="D223" i="18"/>
  <c r="D225" i="28" s="1"/>
  <c r="C223" i="18"/>
  <c r="C225" i="28" s="1"/>
  <c r="N222" i="18"/>
  <c r="M222" i="18"/>
  <c r="M224" i="28" s="1"/>
  <c r="L222" i="18"/>
  <c r="L224" i="28" s="1"/>
  <c r="J222" i="18"/>
  <c r="I222" i="18"/>
  <c r="I224" i="28" s="1"/>
  <c r="H222" i="18"/>
  <c r="H224" i="28" s="1"/>
  <c r="G222" i="18"/>
  <c r="G224" i="28" s="1"/>
  <c r="F222" i="18"/>
  <c r="F224" i="28" s="1"/>
  <c r="E222" i="18"/>
  <c r="E224" i="28" s="1"/>
  <c r="D222" i="18"/>
  <c r="D224" i="28" s="1"/>
  <c r="C222" i="18"/>
  <c r="C224" i="28" s="1"/>
  <c r="M221" i="18"/>
  <c r="M223" i="28" s="1"/>
  <c r="L221" i="18"/>
  <c r="L223" i="28" s="1"/>
  <c r="J221" i="18"/>
  <c r="I221" i="18"/>
  <c r="I223" i="28" s="1"/>
  <c r="H221" i="18"/>
  <c r="H223" i="28" s="1"/>
  <c r="G221" i="18"/>
  <c r="G223" i="28" s="1"/>
  <c r="F221" i="18"/>
  <c r="F223" i="28" s="1"/>
  <c r="E221" i="18"/>
  <c r="E223" i="28" s="1"/>
  <c r="D221" i="18"/>
  <c r="D223" i="28" s="1"/>
  <c r="C221" i="18"/>
  <c r="C223" i="28" s="1"/>
  <c r="M220" i="18"/>
  <c r="L220" i="18"/>
  <c r="L222" i="28" s="1"/>
  <c r="J220" i="18"/>
  <c r="I220" i="18"/>
  <c r="I222" i="28" s="1"/>
  <c r="H220" i="18"/>
  <c r="H222" i="28" s="1"/>
  <c r="G220" i="18"/>
  <c r="G222" i="28" s="1"/>
  <c r="F220" i="18"/>
  <c r="F222" i="28" s="1"/>
  <c r="E220" i="18"/>
  <c r="E222" i="28" s="1"/>
  <c r="D220" i="18"/>
  <c r="D222" i="28" s="1"/>
  <c r="C220" i="18"/>
  <c r="C222" i="28" s="1"/>
  <c r="M219" i="18"/>
  <c r="M221" i="28" s="1"/>
  <c r="L219" i="18"/>
  <c r="L221" i="28" s="1"/>
  <c r="J219" i="18"/>
  <c r="I219" i="18"/>
  <c r="I221" i="28" s="1"/>
  <c r="H219" i="18"/>
  <c r="H221" i="28" s="1"/>
  <c r="G219" i="18"/>
  <c r="G221" i="28" s="1"/>
  <c r="F219" i="18"/>
  <c r="F221" i="28" s="1"/>
  <c r="E219" i="18"/>
  <c r="E221" i="28" s="1"/>
  <c r="D219" i="18"/>
  <c r="D221" i="28" s="1"/>
  <c r="C219" i="18"/>
  <c r="C221" i="28" s="1"/>
  <c r="M218" i="18"/>
  <c r="M220" i="28" s="1"/>
  <c r="L218" i="18"/>
  <c r="L220" i="28" s="1"/>
  <c r="J218" i="18"/>
  <c r="J220" i="28" s="1"/>
  <c r="I218" i="18"/>
  <c r="I220" i="28" s="1"/>
  <c r="H218" i="18"/>
  <c r="H220" i="28" s="1"/>
  <c r="G218" i="18"/>
  <c r="G220" i="28" s="1"/>
  <c r="F218" i="18"/>
  <c r="F220" i="28" s="1"/>
  <c r="E218" i="18"/>
  <c r="E220" i="28" s="1"/>
  <c r="D218" i="18"/>
  <c r="D220" i="28" s="1"/>
  <c r="C218" i="18"/>
  <c r="C220" i="28" s="1"/>
  <c r="M217" i="18"/>
  <c r="L217" i="18"/>
  <c r="L219" i="28" s="1"/>
  <c r="J217" i="18"/>
  <c r="J219" i="28" s="1"/>
  <c r="I217" i="18"/>
  <c r="I219" i="28" s="1"/>
  <c r="H217" i="18"/>
  <c r="H219" i="28" s="1"/>
  <c r="G217" i="18"/>
  <c r="G219" i="28" s="1"/>
  <c r="F217" i="18"/>
  <c r="F219" i="28" s="1"/>
  <c r="E217" i="18"/>
  <c r="E219" i="28" s="1"/>
  <c r="D217" i="18"/>
  <c r="D219" i="28" s="1"/>
  <c r="C217" i="18"/>
  <c r="C219" i="28" s="1"/>
  <c r="M216" i="18"/>
  <c r="L216" i="18"/>
  <c r="L218" i="28" s="1"/>
  <c r="J216" i="18"/>
  <c r="I216" i="18"/>
  <c r="I218" i="28" s="1"/>
  <c r="H216" i="18"/>
  <c r="H218" i="28" s="1"/>
  <c r="G216" i="18"/>
  <c r="G218" i="28" s="1"/>
  <c r="F216" i="18"/>
  <c r="F218" i="28" s="1"/>
  <c r="E216" i="18"/>
  <c r="E218" i="28" s="1"/>
  <c r="D216" i="18"/>
  <c r="D218" i="28" s="1"/>
  <c r="C216" i="18"/>
  <c r="C218" i="28" s="1"/>
  <c r="N215" i="18"/>
  <c r="M215" i="18"/>
  <c r="L215" i="18"/>
  <c r="L217" i="28" s="1"/>
  <c r="K215" i="18"/>
  <c r="K217" i="28" s="1"/>
  <c r="J215" i="18"/>
  <c r="J217" i="28" s="1"/>
  <c r="I215" i="18"/>
  <c r="I217" i="28" s="1"/>
  <c r="H215" i="18"/>
  <c r="H217" i="28" s="1"/>
  <c r="G215" i="18"/>
  <c r="G217" i="28" s="1"/>
  <c r="F215" i="18"/>
  <c r="F217" i="28" s="1"/>
  <c r="E215" i="18"/>
  <c r="E217" i="28" s="1"/>
  <c r="D215" i="18"/>
  <c r="D217" i="28" s="1"/>
  <c r="C215" i="18"/>
  <c r="C217" i="28" s="1"/>
  <c r="M214" i="18"/>
  <c r="M216" i="28" s="1"/>
  <c r="L214" i="18"/>
  <c r="L216" i="28" s="1"/>
  <c r="J214" i="18"/>
  <c r="I214" i="18"/>
  <c r="I216" i="28" s="1"/>
  <c r="H214" i="18"/>
  <c r="H216" i="28" s="1"/>
  <c r="G214" i="18"/>
  <c r="G216" i="28" s="1"/>
  <c r="F214" i="18"/>
  <c r="F216" i="28" s="1"/>
  <c r="E214" i="18"/>
  <c r="E216" i="28" s="1"/>
  <c r="D214" i="18"/>
  <c r="D216" i="28" s="1"/>
  <c r="C214" i="18"/>
  <c r="C216" i="28" s="1"/>
  <c r="M213" i="18"/>
  <c r="M215" i="28" s="1"/>
  <c r="L213" i="18"/>
  <c r="L215" i="28" s="1"/>
  <c r="J213" i="18"/>
  <c r="I213" i="18"/>
  <c r="I215" i="28" s="1"/>
  <c r="H213" i="18"/>
  <c r="H215" i="28" s="1"/>
  <c r="G213" i="18"/>
  <c r="G215" i="28" s="1"/>
  <c r="F213" i="18"/>
  <c r="F215" i="28" s="1"/>
  <c r="E213" i="18"/>
  <c r="E215" i="28" s="1"/>
  <c r="D213" i="18"/>
  <c r="D215" i="28" s="1"/>
  <c r="C213" i="18"/>
  <c r="C215" i="28" s="1"/>
  <c r="M212" i="18"/>
  <c r="L212" i="18"/>
  <c r="L214" i="28" s="1"/>
  <c r="J212" i="18"/>
  <c r="I212" i="18"/>
  <c r="I214" i="28" s="1"/>
  <c r="H212" i="18"/>
  <c r="H214" i="28" s="1"/>
  <c r="G212" i="18"/>
  <c r="G214" i="28" s="1"/>
  <c r="F212" i="18"/>
  <c r="F214" i="28" s="1"/>
  <c r="E212" i="18"/>
  <c r="E214" i="28" s="1"/>
  <c r="D212" i="18"/>
  <c r="D214" i="28" s="1"/>
  <c r="C212" i="18"/>
  <c r="C214" i="28" s="1"/>
  <c r="M211" i="18"/>
  <c r="M213" i="28" s="1"/>
  <c r="L211" i="18"/>
  <c r="L213" i="28" s="1"/>
  <c r="J211" i="18"/>
  <c r="K211" i="18" s="1"/>
  <c r="K213" i="28" s="1"/>
  <c r="I211" i="18"/>
  <c r="I213" i="28" s="1"/>
  <c r="H211" i="18"/>
  <c r="H213" i="28" s="1"/>
  <c r="G211" i="18"/>
  <c r="G213" i="28" s="1"/>
  <c r="F211" i="18"/>
  <c r="F213" i="28" s="1"/>
  <c r="E211" i="18"/>
  <c r="E213" i="28" s="1"/>
  <c r="D211" i="18"/>
  <c r="D213" i="28" s="1"/>
  <c r="C211" i="18"/>
  <c r="C213" i="28" s="1"/>
  <c r="M210" i="18"/>
  <c r="M212" i="28" s="1"/>
  <c r="L210" i="18"/>
  <c r="L212" i="28" s="1"/>
  <c r="J210" i="18"/>
  <c r="J212" i="28" s="1"/>
  <c r="I210" i="18"/>
  <c r="I212" i="28" s="1"/>
  <c r="H210" i="18"/>
  <c r="H212" i="28" s="1"/>
  <c r="G210" i="18"/>
  <c r="G212" i="28" s="1"/>
  <c r="F210" i="18"/>
  <c r="F212" i="28" s="1"/>
  <c r="E210" i="18"/>
  <c r="E212" i="28" s="1"/>
  <c r="D210" i="18"/>
  <c r="D212" i="28" s="1"/>
  <c r="C210" i="18"/>
  <c r="C212" i="28" s="1"/>
  <c r="M209" i="18"/>
  <c r="L209" i="18"/>
  <c r="L211" i="28" s="1"/>
  <c r="J209" i="18"/>
  <c r="J211" i="28" s="1"/>
  <c r="I209" i="18"/>
  <c r="I211" i="28" s="1"/>
  <c r="H209" i="18"/>
  <c r="H211" i="28" s="1"/>
  <c r="G209" i="18"/>
  <c r="G211" i="28" s="1"/>
  <c r="F209" i="18"/>
  <c r="F211" i="28" s="1"/>
  <c r="E209" i="18"/>
  <c r="E211" i="28" s="1"/>
  <c r="D209" i="18"/>
  <c r="D211" i="28" s="1"/>
  <c r="C209" i="18"/>
  <c r="C211" i="28" s="1"/>
  <c r="M208" i="18"/>
  <c r="O208" i="18" s="1"/>
  <c r="O210" i="28" s="1"/>
  <c r="L208" i="18"/>
  <c r="L210" i="28" s="1"/>
  <c r="J208" i="18"/>
  <c r="N208" i="18" s="1"/>
  <c r="I208" i="18"/>
  <c r="I210" i="28" s="1"/>
  <c r="H208" i="18"/>
  <c r="H210" i="28" s="1"/>
  <c r="G208" i="18"/>
  <c r="G210" i="28" s="1"/>
  <c r="F208" i="18"/>
  <c r="F210" i="28" s="1"/>
  <c r="E208" i="18"/>
  <c r="E210" i="28" s="1"/>
  <c r="D208" i="18"/>
  <c r="D210" i="28" s="1"/>
  <c r="C208" i="18"/>
  <c r="C210" i="28" s="1"/>
  <c r="M207" i="18"/>
  <c r="L207" i="18"/>
  <c r="L209" i="28" s="1"/>
  <c r="J207" i="18"/>
  <c r="J209" i="28" s="1"/>
  <c r="I207" i="18"/>
  <c r="I209" i="28" s="1"/>
  <c r="H207" i="18"/>
  <c r="H209" i="28" s="1"/>
  <c r="G207" i="18"/>
  <c r="G209" i="28" s="1"/>
  <c r="F207" i="18"/>
  <c r="F209" i="28" s="1"/>
  <c r="E207" i="18"/>
  <c r="E209" i="28" s="1"/>
  <c r="D207" i="18"/>
  <c r="D209" i="28" s="1"/>
  <c r="C207" i="18"/>
  <c r="C209" i="28" s="1"/>
  <c r="M206" i="18"/>
  <c r="M208" i="28" s="1"/>
  <c r="L206" i="18"/>
  <c r="L208" i="28" s="1"/>
  <c r="J206" i="18"/>
  <c r="J208" i="28" s="1"/>
  <c r="I206" i="18"/>
  <c r="I208" i="28" s="1"/>
  <c r="H206" i="18"/>
  <c r="H208" i="28" s="1"/>
  <c r="G206" i="18"/>
  <c r="G208" i="28" s="1"/>
  <c r="F206" i="18"/>
  <c r="F208" i="28" s="1"/>
  <c r="E206" i="18"/>
  <c r="E208" i="28" s="1"/>
  <c r="D206" i="18"/>
  <c r="D208" i="28" s="1"/>
  <c r="C206" i="18"/>
  <c r="C208" i="28" s="1"/>
  <c r="M205" i="18"/>
  <c r="M207" i="28" s="1"/>
  <c r="L205" i="18"/>
  <c r="L207" i="28" s="1"/>
  <c r="J205" i="18"/>
  <c r="I205" i="18"/>
  <c r="I207" i="28" s="1"/>
  <c r="H205" i="18"/>
  <c r="H207" i="28" s="1"/>
  <c r="G205" i="18"/>
  <c r="G207" i="28" s="1"/>
  <c r="F205" i="18"/>
  <c r="F207" i="28" s="1"/>
  <c r="E205" i="18"/>
  <c r="E207" i="28" s="1"/>
  <c r="D205" i="18"/>
  <c r="D207" i="28" s="1"/>
  <c r="C205" i="18"/>
  <c r="C207" i="28" s="1"/>
  <c r="M204" i="18"/>
  <c r="L204" i="18"/>
  <c r="L206" i="28" s="1"/>
  <c r="J204" i="18"/>
  <c r="I204" i="18"/>
  <c r="I206" i="28" s="1"/>
  <c r="H204" i="18"/>
  <c r="H206" i="28" s="1"/>
  <c r="G204" i="18"/>
  <c r="G206" i="28" s="1"/>
  <c r="F204" i="18"/>
  <c r="F206" i="28" s="1"/>
  <c r="E204" i="18"/>
  <c r="E206" i="28" s="1"/>
  <c r="D204" i="18"/>
  <c r="D206" i="28" s="1"/>
  <c r="C204" i="18"/>
  <c r="C206" i="28" s="1"/>
  <c r="M203" i="18"/>
  <c r="M205" i="28" s="1"/>
  <c r="L203" i="18"/>
  <c r="L205" i="28" s="1"/>
  <c r="J203" i="18"/>
  <c r="I203" i="18"/>
  <c r="I205" i="28" s="1"/>
  <c r="H203" i="18"/>
  <c r="H205" i="28" s="1"/>
  <c r="G203" i="18"/>
  <c r="G205" i="28" s="1"/>
  <c r="F203" i="18"/>
  <c r="F205" i="28" s="1"/>
  <c r="E203" i="18"/>
  <c r="E205" i="28" s="1"/>
  <c r="D203" i="18"/>
  <c r="D205" i="28" s="1"/>
  <c r="C203" i="18"/>
  <c r="C205" i="28" s="1"/>
  <c r="M202" i="18"/>
  <c r="M204" i="28" s="1"/>
  <c r="L202" i="18"/>
  <c r="L204" i="28" s="1"/>
  <c r="J202" i="18"/>
  <c r="J204" i="28" s="1"/>
  <c r="I202" i="18"/>
  <c r="I204" i="28" s="1"/>
  <c r="H202" i="18"/>
  <c r="H204" i="28" s="1"/>
  <c r="G202" i="18"/>
  <c r="G204" i="28" s="1"/>
  <c r="F202" i="18"/>
  <c r="F204" i="28" s="1"/>
  <c r="E202" i="18"/>
  <c r="E204" i="28" s="1"/>
  <c r="D202" i="18"/>
  <c r="D204" i="28" s="1"/>
  <c r="C202" i="18"/>
  <c r="C204" i="28" s="1"/>
  <c r="M201" i="18"/>
  <c r="L201" i="18"/>
  <c r="L203" i="28" s="1"/>
  <c r="J201" i="18"/>
  <c r="J203" i="28" s="1"/>
  <c r="I201" i="18"/>
  <c r="I203" i="28" s="1"/>
  <c r="H201" i="18"/>
  <c r="H203" i="28" s="1"/>
  <c r="G201" i="18"/>
  <c r="G203" i="28" s="1"/>
  <c r="F201" i="18"/>
  <c r="F203" i="28" s="1"/>
  <c r="E201" i="18"/>
  <c r="E203" i="28" s="1"/>
  <c r="D201" i="18"/>
  <c r="D203" i="28" s="1"/>
  <c r="C201" i="18"/>
  <c r="C203" i="28" s="1"/>
  <c r="M200" i="18"/>
  <c r="O200" i="18" s="1"/>
  <c r="O202" i="28" s="1"/>
  <c r="L200" i="18"/>
  <c r="L202" i="28" s="1"/>
  <c r="J200" i="18"/>
  <c r="I200" i="18"/>
  <c r="I202" i="28" s="1"/>
  <c r="H200" i="18"/>
  <c r="H202" i="28" s="1"/>
  <c r="G200" i="18"/>
  <c r="G202" i="28" s="1"/>
  <c r="F200" i="18"/>
  <c r="F202" i="28" s="1"/>
  <c r="E200" i="18"/>
  <c r="E202" i="28" s="1"/>
  <c r="D200" i="18"/>
  <c r="D202" i="28" s="1"/>
  <c r="C200" i="18"/>
  <c r="C202" i="28" s="1"/>
  <c r="M199" i="18"/>
  <c r="M201" i="28" s="1"/>
  <c r="L199" i="18"/>
  <c r="L201" i="28" s="1"/>
  <c r="J199" i="18"/>
  <c r="J201" i="28" s="1"/>
  <c r="I199" i="18"/>
  <c r="I201" i="28" s="1"/>
  <c r="H199" i="18"/>
  <c r="H201" i="28" s="1"/>
  <c r="G199" i="18"/>
  <c r="G201" i="28" s="1"/>
  <c r="F199" i="18"/>
  <c r="F201" i="28" s="1"/>
  <c r="E199" i="18"/>
  <c r="E201" i="28" s="1"/>
  <c r="D199" i="18"/>
  <c r="D201" i="28" s="1"/>
  <c r="C199" i="18"/>
  <c r="C201" i="28" s="1"/>
  <c r="M198" i="18"/>
  <c r="M200" i="28" s="1"/>
  <c r="L198" i="18"/>
  <c r="L200" i="28" s="1"/>
  <c r="J198" i="18"/>
  <c r="J200" i="28" s="1"/>
  <c r="I198" i="18"/>
  <c r="I200" i="28" s="1"/>
  <c r="H198" i="18"/>
  <c r="H200" i="28" s="1"/>
  <c r="G198" i="18"/>
  <c r="G200" i="28" s="1"/>
  <c r="F198" i="18"/>
  <c r="F200" i="28" s="1"/>
  <c r="E198" i="18"/>
  <c r="E200" i="28" s="1"/>
  <c r="D198" i="18"/>
  <c r="D200" i="28" s="1"/>
  <c r="C198" i="18"/>
  <c r="C200" i="28" s="1"/>
  <c r="M197" i="18"/>
  <c r="M199" i="28" s="1"/>
  <c r="L197" i="18"/>
  <c r="L199" i="28" s="1"/>
  <c r="J197" i="18"/>
  <c r="J199" i="28" s="1"/>
  <c r="I197" i="18"/>
  <c r="I199" i="28" s="1"/>
  <c r="H197" i="18"/>
  <c r="H199" i="28" s="1"/>
  <c r="G197" i="18"/>
  <c r="G199" i="28" s="1"/>
  <c r="F197" i="18"/>
  <c r="F199" i="28" s="1"/>
  <c r="E197" i="18"/>
  <c r="E199" i="28" s="1"/>
  <c r="D197" i="18"/>
  <c r="D199" i="28" s="1"/>
  <c r="C197" i="18"/>
  <c r="C199" i="28" s="1"/>
  <c r="M196" i="18"/>
  <c r="L196" i="18"/>
  <c r="L198" i="28" s="1"/>
  <c r="J196" i="18"/>
  <c r="K196" i="18" s="1"/>
  <c r="K198" i="28" s="1"/>
  <c r="I196" i="18"/>
  <c r="I198" i="28" s="1"/>
  <c r="H196" i="18"/>
  <c r="H198" i="28" s="1"/>
  <c r="G196" i="18"/>
  <c r="G198" i="28" s="1"/>
  <c r="F196" i="18"/>
  <c r="F198" i="28" s="1"/>
  <c r="E196" i="18"/>
  <c r="E198" i="28" s="1"/>
  <c r="D196" i="18"/>
  <c r="D198" i="28" s="1"/>
  <c r="C196" i="18"/>
  <c r="C198" i="28" s="1"/>
  <c r="M195" i="18"/>
  <c r="M197" i="28" s="1"/>
  <c r="L195" i="18"/>
  <c r="L197" i="28" s="1"/>
  <c r="J195" i="18"/>
  <c r="I195" i="18"/>
  <c r="I197" i="28" s="1"/>
  <c r="H195" i="18"/>
  <c r="H197" i="28" s="1"/>
  <c r="G195" i="18"/>
  <c r="G197" i="28" s="1"/>
  <c r="F195" i="18"/>
  <c r="F197" i="28" s="1"/>
  <c r="E195" i="18"/>
  <c r="E197" i="28" s="1"/>
  <c r="D195" i="18"/>
  <c r="D197" i="28" s="1"/>
  <c r="C195" i="18"/>
  <c r="C197" i="28" s="1"/>
  <c r="M194" i="18"/>
  <c r="M196" i="28" s="1"/>
  <c r="L194" i="18"/>
  <c r="L196" i="28" s="1"/>
  <c r="J194" i="18"/>
  <c r="J196" i="28" s="1"/>
  <c r="I194" i="18"/>
  <c r="I196" i="28" s="1"/>
  <c r="H194" i="18"/>
  <c r="H196" i="28" s="1"/>
  <c r="G194" i="18"/>
  <c r="G196" i="28" s="1"/>
  <c r="F194" i="18"/>
  <c r="F196" i="28" s="1"/>
  <c r="E194" i="18"/>
  <c r="E196" i="28" s="1"/>
  <c r="D194" i="18"/>
  <c r="D196" i="28" s="1"/>
  <c r="C194" i="18"/>
  <c r="C196" i="28" s="1"/>
  <c r="M193" i="18"/>
  <c r="L193" i="18"/>
  <c r="L195" i="28" s="1"/>
  <c r="J193" i="18"/>
  <c r="J195" i="28" s="1"/>
  <c r="I193" i="18"/>
  <c r="I195" i="28" s="1"/>
  <c r="H193" i="18"/>
  <c r="H195" i="28" s="1"/>
  <c r="G193" i="18"/>
  <c r="G195" i="28" s="1"/>
  <c r="F193" i="18"/>
  <c r="F195" i="28" s="1"/>
  <c r="E193" i="18"/>
  <c r="E195" i="28" s="1"/>
  <c r="D193" i="18"/>
  <c r="D195" i="28" s="1"/>
  <c r="C193" i="18"/>
  <c r="C195" i="28" s="1"/>
  <c r="M192" i="18"/>
  <c r="L192" i="18"/>
  <c r="L194" i="28" s="1"/>
  <c r="J192" i="18"/>
  <c r="I192" i="18"/>
  <c r="I194" i="28" s="1"/>
  <c r="H192" i="18"/>
  <c r="H194" i="28" s="1"/>
  <c r="G192" i="18"/>
  <c r="G194" i="28" s="1"/>
  <c r="F192" i="18"/>
  <c r="F194" i="28" s="1"/>
  <c r="E192" i="18"/>
  <c r="E194" i="28" s="1"/>
  <c r="D192" i="18"/>
  <c r="D194" i="28" s="1"/>
  <c r="C192" i="18"/>
  <c r="C194" i="28" s="1"/>
  <c r="M191" i="18"/>
  <c r="M193" i="28" s="1"/>
  <c r="L191" i="18"/>
  <c r="L193" i="28" s="1"/>
  <c r="J191" i="18"/>
  <c r="J193" i="28" s="1"/>
  <c r="I191" i="18"/>
  <c r="I193" i="28" s="1"/>
  <c r="H191" i="18"/>
  <c r="H193" i="28" s="1"/>
  <c r="G191" i="18"/>
  <c r="G193" i="28" s="1"/>
  <c r="F191" i="18"/>
  <c r="F193" i="28" s="1"/>
  <c r="E191" i="18"/>
  <c r="E193" i="28" s="1"/>
  <c r="D191" i="18"/>
  <c r="D193" i="28" s="1"/>
  <c r="C191" i="18"/>
  <c r="C193" i="28" s="1"/>
  <c r="M190" i="18"/>
  <c r="M192" i="28" s="1"/>
  <c r="L190" i="18"/>
  <c r="L192" i="28" s="1"/>
  <c r="J190" i="18"/>
  <c r="J192" i="28" s="1"/>
  <c r="I190" i="18"/>
  <c r="I192" i="28" s="1"/>
  <c r="H190" i="18"/>
  <c r="H192" i="28" s="1"/>
  <c r="G190" i="18"/>
  <c r="G192" i="28" s="1"/>
  <c r="F190" i="18"/>
  <c r="F192" i="28" s="1"/>
  <c r="E190" i="18"/>
  <c r="E192" i="28" s="1"/>
  <c r="D190" i="18"/>
  <c r="D192" i="28" s="1"/>
  <c r="C190" i="18"/>
  <c r="C192" i="28" s="1"/>
  <c r="M189" i="18"/>
  <c r="L189" i="18"/>
  <c r="L191" i="28" s="1"/>
  <c r="J189" i="18"/>
  <c r="J191" i="28" s="1"/>
  <c r="I189" i="18"/>
  <c r="I191" i="28" s="1"/>
  <c r="H189" i="18"/>
  <c r="H191" i="28" s="1"/>
  <c r="G189" i="18"/>
  <c r="G191" i="28" s="1"/>
  <c r="F189" i="18"/>
  <c r="F191" i="28" s="1"/>
  <c r="E189" i="18"/>
  <c r="E191" i="28" s="1"/>
  <c r="D189" i="18"/>
  <c r="D191" i="28" s="1"/>
  <c r="C189" i="18"/>
  <c r="C191" i="28" s="1"/>
  <c r="M188" i="18"/>
  <c r="L188" i="18"/>
  <c r="L190" i="28" s="1"/>
  <c r="J188" i="18"/>
  <c r="K188" i="18" s="1"/>
  <c r="K190" i="28" s="1"/>
  <c r="I188" i="18"/>
  <c r="I190" i="28" s="1"/>
  <c r="H188" i="18"/>
  <c r="H190" i="28" s="1"/>
  <c r="G188" i="18"/>
  <c r="G190" i="28" s="1"/>
  <c r="F188" i="18"/>
  <c r="F190" i="28" s="1"/>
  <c r="E188" i="18"/>
  <c r="E190" i="28" s="1"/>
  <c r="D188" i="18"/>
  <c r="D190" i="28" s="1"/>
  <c r="C188" i="18"/>
  <c r="C190" i="28" s="1"/>
  <c r="M187" i="18"/>
  <c r="M189" i="28" s="1"/>
  <c r="L187" i="18"/>
  <c r="L189" i="28" s="1"/>
  <c r="J187" i="18"/>
  <c r="I187" i="18"/>
  <c r="I189" i="28" s="1"/>
  <c r="H187" i="18"/>
  <c r="H189" i="28" s="1"/>
  <c r="G187" i="18"/>
  <c r="G189" i="28" s="1"/>
  <c r="F187" i="18"/>
  <c r="F189" i="28" s="1"/>
  <c r="E187" i="18"/>
  <c r="E189" i="28" s="1"/>
  <c r="D187" i="18"/>
  <c r="D189" i="28" s="1"/>
  <c r="C187" i="18"/>
  <c r="C189" i="28" s="1"/>
  <c r="M186" i="18"/>
  <c r="M188" i="28" s="1"/>
  <c r="L186" i="18"/>
  <c r="L188" i="28" s="1"/>
  <c r="J186" i="18"/>
  <c r="N186" i="18" s="1"/>
  <c r="I186" i="18"/>
  <c r="I188" i="28" s="1"/>
  <c r="H186" i="18"/>
  <c r="H188" i="28" s="1"/>
  <c r="G186" i="18"/>
  <c r="G188" i="28" s="1"/>
  <c r="F186" i="18"/>
  <c r="F188" i="28" s="1"/>
  <c r="E186" i="18"/>
  <c r="E188" i="28" s="1"/>
  <c r="D186" i="18"/>
  <c r="D188" i="28" s="1"/>
  <c r="C186" i="18"/>
  <c r="C188" i="28" s="1"/>
  <c r="M185" i="18"/>
  <c r="M187" i="28" s="1"/>
  <c r="L185" i="18"/>
  <c r="L187" i="28" s="1"/>
  <c r="J185" i="18"/>
  <c r="J187" i="28" s="1"/>
  <c r="I185" i="18"/>
  <c r="I187" i="28" s="1"/>
  <c r="H185" i="18"/>
  <c r="H187" i="28" s="1"/>
  <c r="G185" i="18"/>
  <c r="G187" i="28" s="1"/>
  <c r="F185" i="18"/>
  <c r="F187" i="28" s="1"/>
  <c r="E185" i="18"/>
  <c r="E187" i="28" s="1"/>
  <c r="D185" i="18"/>
  <c r="D187" i="28" s="1"/>
  <c r="C185" i="18"/>
  <c r="C187" i="28" s="1"/>
  <c r="M184" i="18"/>
  <c r="M186" i="28" s="1"/>
  <c r="L184" i="18"/>
  <c r="L186" i="28" s="1"/>
  <c r="J184" i="18"/>
  <c r="N184" i="18" s="1"/>
  <c r="I184" i="18"/>
  <c r="I186" i="28" s="1"/>
  <c r="H184" i="18"/>
  <c r="H186" i="28" s="1"/>
  <c r="G184" i="18"/>
  <c r="G186" i="28" s="1"/>
  <c r="F184" i="18"/>
  <c r="F186" i="28" s="1"/>
  <c r="E184" i="18"/>
  <c r="E186" i="28" s="1"/>
  <c r="D184" i="18"/>
  <c r="D186" i="28" s="1"/>
  <c r="C184" i="18"/>
  <c r="C186" i="28" s="1"/>
  <c r="M183" i="18"/>
  <c r="L183" i="18"/>
  <c r="L185" i="28" s="1"/>
  <c r="J183" i="18"/>
  <c r="J185" i="28" s="1"/>
  <c r="I183" i="18"/>
  <c r="I185" i="28" s="1"/>
  <c r="H183" i="18"/>
  <c r="H185" i="28" s="1"/>
  <c r="G183" i="18"/>
  <c r="G185" i="28" s="1"/>
  <c r="F183" i="18"/>
  <c r="F185" i="28" s="1"/>
  <c r="E183" i="18"/>
  <c r="E185" i="28" s="1"/>
  <c r="D183" i="18"/>
  <c r="D185" i="28" s="1"/>
  <c r="C183" i="18"/>
  <c r="C185" i="28" s="1"/>
  <c r="M182" i="18"/>
  <c r="M184" i="28" s="1"/>
  <c r="L182" i="18"/>
  <c r="L184" i="28" s="1"/>
  <c r="J182" i="18"/>
  <c r="N182" i="18" s="1"/>
  <c r="I182" i="18"/>
  <c r="I184" i="28" s="1"/>
  <c r="H182" i="18"/>
  <c r="H184" i="28" s="1"/>
  <c r="G182" i="18"/>
  <c r="G184" i="28" s="1"/>
  <c r="F182" i="18"/>
  <c r="F184" i="28" s="1"/>
  <c r="E182" i="18"/>
  <c r="E184" i="28" s="1"/>
  <c r="D182" i="18"/>
  <c r="D184" i="28" s="1"/>
  <c r="C182" i="18"/>
  <c r="C184" i="28" s="1"/>
  <c r="O181" i="18"/>
  <c r="O183" i="28" s="1"/>
  <c r="M181" i="18"/>
  <c r="M183" i="28" s="1"/>
  <c r="L181" i="18"/>
  <c r="L183" i="28" s="1"/>
  <c r="J181" i="18"/>
  <c r="K181" i="18" s="1"/>
  <c r="K183" i="28" s="1"/>
  <c r="I181" i="18"/>
  <c r="I183" i="28" s="1"/>
  <c r="H181" i="18"/>
  <c r="H183" i="28" s="1"/>
  <c r="G181" i="18"/>
  <c r="G183" i="28" s="1"/>
  <c r="F181" i="18"/>
  <c r="F183" i="28" s="1"/>
  <c r="E181" i="18"/>
  <c r="E183" i="28" s="1"/>
  <c r="D181" i="18"/>
  <c r="D183" i="28" s="1"/>
  <c r="C181" i="18"/>
  <c r="C183" i="28" s="1"/>
  <c r="M180" i="18"/>
  <c r="L180" i="18"/>
  <c r="L182" i="28" s="1"/>
  <c r="J180" i="18"/>
  <c r="I180" i="18"/>
  <c r="I182" i="28" s="1"/>
  <c r="H180" i="18"/>
  <c r="H182" i="28" s="1"/>
  <c r="G180" i="18"/>
  <c r="G182" i="28" s="1"/>
  <c r="F180" i="18"/>
  <c r="F182" i="28" s="1"/>
  <c r="E180" i="18"/>
  <c r="E182" i="28" s="1"/>
  <c r="D180" i="18"/>
  <c r="D182" i="28" s="1"/>
  <c r="C180" i="18"/>
  <c r="C182" i="28" s="1"/>
  <c r="M179" i="18"/>
  <c r="L179" i="18"/>
  <c r="L181" i="28" s="1"/>
  <c r="J179" i="18"/>
  <c r="I179" i="18"/>
  <c r="I181" i="28" s="1"/>
  <c r="H179" i="18"/>
  <c r="H181" i="28" s="1"/>
  <c r="G179" i="18"/>
  <c r="G181" i="28" s="1"/>
  <c r="F179" i="18"/>
  <c r="F181" i="28" s="1"/>
  <c r="E179" i="18"/>
  <c r="E181" i="28" s="1"/>
  <c r="D179" i="18"/>
  <c r="D181" i="28" s="1"/>
  <c r="C179" i="18"/>
  <c r="C181" i="28" s="1"/>
  <c r="O178" i="18"/>
  <c r="O180" i="28" s="1"/>
  <c r="N178" i="18"/>
  <c r="M178" i="18"/>
  <c r="M180" i="28" s="1"/>
  <c r="L178" i="18"/>
  <c r="L180" i="28" s="1"/>
  <c r="J178" i="18"/>
  <c r="I178" i="18"/>
  <c r="I180" i="28" s="1"/>
  <c r="H178" i="18"/>
  <c r="H180" i="28" s="1"/>
  <c r="G178" i="18"/>
  <c r="G180" i="28" s="1"/>
  <c r="F178" i="18"/>
  <c r="F180" i="28" s="1"/>
  <c r="E178" i="18"/>
  <c r="E180" i="28" s="1"/>
  <c r="D178" i="18"/>
  <c r="D180" i="28" s="1"/>
  <c r="C178" i="18"/>
  <c r="C180" i="28" s="1"/>
  <c r="M177" i="18"/>
  <c r="L177" i="18"/>
  <c r="L179" i="28" s="1"/>
  <c r="J177" i="18"/>
  <c r="J179" i="28" s="1"/>
  <c r="I177" i="18"/>
  <c r="I179" i="28" s="1"/>
  <c r="H177" i="18"/>
  <c r="H179" i="28" s="1"/>
  <c r="G177" i="18"/>
  <c r="G179" i="28" s="1"/>
  <c r="F177" i="18"/>
  <c r="F179" i="28" s="1"/>
  <c r="E177" i="18"/>
  <c r="E179" i="28" s="1"/>
  <c r="D177" i="18"/>
  <c r="D179" i="28" s="1"/>
  <c r="C177" i="18"/>
  <c r="C179" i="28" s="1"/>
  <c r="M176" i="18"/>
  <c r="L176" i="18"/>
  <c r="L178" i="28" s="1"/>
  <c r="J176" i="18"/>
  <c r="N176" i="18" s="1"/>
  <c r="I176" i="18"/>
  <c r="I178" i="28" s="1"/>
  <c r="H176" i="18"/>
  <c r="H178" i="28" s="1"/>
  <c r="G176" i="18"/>
  <c r="G178" i="28" s="1"/>
  <c r="F176" i="18"/>
  <c r="F178" i="28" s="1"/>
  <c r="E176" i="18"/>
  <c r="E178" i="28" s="1"/>
  <c r="D176" i="18"/>
  <c r="D178" i="28" s="1"/>
  <c r="C176" i="18"/>
  <c r="C178" i="28" s="1"/>
  <c r="M175" i="18"/>
  <c r="L175" i="18"/>
  <c r="L177" i="28" s="1"/>
  <c r="J175" i="18"/>
  <c r="J177" i="28" s="1"/>
  <c r="I175" i="18"/>
  <c r="I177" i="28" s="1"/>
  <c r="H175" i="18"/>
  <c r="H177" i="28" s="1"/>
  <c r="G175" i="18"/>
  <c r="G177" i="28" s="1"/>
  <c r="F175" i="18"/>
  <c r="F177" i="28" s="1"/>
  <c r="E175" i="18"/>
  <c r="E177" i="28" s="1"/>
  <c r="D175" i="18"/>
  <c r="D177" i="28" s="1"/>
  <c r="C175" i="18"/>
  <c r="C177" i="28" s="1"/>
  <c r="M174" i="18"/>
  <c r="M176" i="28" s="1"/>
  <c r="L174" i="18"/>
  <c r="L176" i="28" s="1"/>
  <c r="J174" i="18"/>
  <c r="I174" i="18"/>
  <c r="I176" i="28" s="1"/>
  <c r="H174" i="18"/>
  <c r="H176" i="28" s="1"/>
  <c r="G174" i="18"/>
  <c r="G176" i="28" s="1"/>
  <c r="F174" i="18"/>
  <c r="F176" i="28" s="1"/>
  <c r="E174" i="18"/>
  <c r="E176" i="28" s="1"/>
  <c r="D174" i="18"/>
  <c r="D176" i="28" s="1"/>
  <c r="C174" i="18"/>
  <c r="C176" i="28" s="1"/>
  <c r="M173" i="18"/>
  <c r="L173" i="18"/>
  <c r="L175" i="28" s="1"/>
  <c r="J173" i="18"/>
  <c r="I173" i="18"/>
  <c r="I175" i="28" s="1"/>
  <c r="H173" i="18"/>
  <c r="H175" i="28" s="1"/>
  <c r="G173" i="18"/>
  <c r="G175" i="28" s="1"/>
  <c r="F173" i="18"/>
  <c r="F175" i="28" s="1"/>
  <c r="E173" i="18"/>
  <c r="E175" i="28" s="1"/>
  <c r="D173" i="18"/>
  <c r="D175" i="28" s="1"/>
  <c r="C173" i="18"/>
  <c r="C175" i="28" s="1"/>
  <c r="M172" i="18"/>
  <c r="L172" i="18"/>
  <c r="L174" i="28" s="1"/>
  <c r="J172" i="18"/>
  <c r="I172" i="18"/>
  <c r="I174" i="28" s="1"/>
  <c r="H172" i="18"/>
  <c r="H174" i="28" s="1"/>
  <c r="G172" i="18"/>
  <c r="G174" i="28" s="1"/>
  <c r="F172" i="18"/>
  <c r="F174" i="28" s="1"/>
  <c r="E172" i="18"/>
  <c r="E174" i="28" s="1"/>
  <c r="D172" i="18"/>
  <c r="D174" i="28" s="1"/>
  <c r="C172" i="18"/>
  <c r="C174" i="28" s="1"/>
  <c r="M171" i="18"/>
  <c r="L171" i="18"/>
  <c r="L173" i="28" s="1"/>
  <c r="K171" i="18"/>
  <c r="K173" i="28" s="1"/>
  <c r="J171" i="18"/>
  <c r="I171" i="18"/>
  <c r="I173" i="28" s="1"/>
  <c r="H171" i="18"/>
  <c r="H173" i="28" s="1"/>
  <c r="G171" i="18"/>
  <c r="G173" i="28" s="1"/>
  <c r="F171" i="18"/>
  <c r="F173" i="28" s="1"/>
  <c r="E171" i="18"/>
  <c r="E173" i="28" s="1"/>
  <c r="D171" i="18"/>
  <c r="D173" i="28" s="1"/>
  <c r="C171" i="18"/>
  <c r="C173" i="28" s="1"/>
  <c r="M170" i="18"/>
  <c r="M172" i="28" s="1"/>
  <c r="L170" i="18"/>
  <c r="L172" i="28" s="1"/>
  <c r="J170" i="18"/>
  <c r="I170" i="18"/>
  <c r="I172" i="28" s="1"/>
  <c r="H170" i="18"/>
  <c r="H172" i="28" s="1"/>
  <c r="G170" i="18"/>
  <c r="G172" i="28" s="1"/>
  <c r="F170" i="18"/>
  <c r="F172" i="28" s="1"/>
  <c r="E170" i="18"/>
  <c r="E172" i="28" s="1"/>
  <c r="D170" i="18"/>
  <c r="D172" i="28" s="1"/>
  <c r="C170" i="18"/>
  <c r="C172" i="28" s="1"/>
  <c r="N169" i="18"/>
  <c r="N171" i="28" s="1"/>
  <c r="M169" i="18"/>
  <c r="L169" i="18"/>
  <c r="L171" i="28" s="1"/>
  <c r="K169" i="18"/>
  <c r="K171" i="28" s="1"/>
  <c r="J169" i="18"/>
  <c r="J171" i="28" s="1"/>
  <c r="I169" i="18"/>
  <c r="I171" i="28" s="1"/>
  <c r="H169" i="18"/>
  <c r="H171" i="28" s="1"/>
  <c r="G169" i="18"/>
  <c r="G171" i="28" s="1"/>
  <c r="F169" i="18"/>
  <c r="F171" i="28" s="1"/>
  <c r="E169" i="18"/>
  <c r="E171" i="28" s="1"/>
  <c r="D169" i="18"/>
  <c r="D171" i="28" s="1"/>
  <c r="C169" i="18"/>
  <c r="C171" i="28" s="1"/>
  <c r="N168" i="18"/>
  <c r="M168" i="18"/>
  <c r="M170" i="28" s="1"/>
  <c r="L168" i="18"/>
  <c r="L170" i="28" s="1"/>
  <c r="J168" i="18"/>
  <c r="I168" i="18"/>
  <c r="I170" i="28" s="1"/>
  <c r="H168" i="18"/>
  <c r="H170" i="28" s="1"/>
  <c r="G168" i="18"/>
  <c r="G170" i="28" s="1"/>
  <c r="F168" i="18"/>
  <c r="F170" i="28" s="1"/>
  <c r="E168" i="18"/>
  <c r="E170" i="28" s="1"/>
  <c r="D168" i="18"/>
  <c r="D170" i="28" s="1"/>
  <c r="C168" i="18"/>
  <c r="C170" i="28" s="1"/>
  <c r="N167" i="18"/>
  <c r="M167" i="18"/>
  <c r="L167" i="18"/>
  <c r="L169" i="28" s="1"/>
  <c r="K167" i="18"/>
  <c r="K169" i="28" s="1"/>
  <c r="J167" i="18"/>
  <c r="J169" i="28" s="1"/>
  <c r="I167" i="18"/>
  <c r="I169" i="28" s="1"/>
  <c r="H167" i="18"/>
  <c r="H169" i="28" s="1"/>
  <c r="G167" i="18"/>
  <c r="G169" i="28" s="1"/>
  <c r="F167" i="18"/>
  <c r="F169" i="28" s="1"/>
  <c r="E167" i="18"/>
  <c r="E169" i="28" s="1"/>
  <c r="D167" i="18"/>
  <c r="D169" i="28" s="1"/>
  <c r="C167" i="18"/>
  <c r="C169" i="28" s="1"/>
  <c r="M166" i="18"/>
  <c r="M168" i="28" s="1"/>
  <c r="L166" i="18"/>
  <c r="L168" i="28" s="1"/>
  <c r="J166" i="18"/>
  <c r="I166" i="18"/>
  <c r="I168" i="28" s="1"/>
  <c r="H166" i="18"/>
  <c r="H168" i="28" s="1"/>
  <c r="G166" i="18"/>
  <c r="G168" i="28" s="1"/>
  <c r="F166" i="18"/>
  <c r="F168" i="28" s="1"/>
  <c r="E166" i="18"/>
  <c r="E168" i="28" s="1"/>
  <c r="D166" i="18"/>
  <c r="D168" i="28" s="1"/>
  <c r="C166" i="18"/>
  <c r="C168" i="28" s="1"/>
  <c r="M165" i="18"/>
  <c r="L165" i="18"/>
  <c r="L167" i="28" s="1"/>
  <c r="J165" i="18"/>
  <c r="I165" i="18"/>
  <c r="I167" i="28" s="1"/>
  <c r="H165" i="18"/>
  <c r="H167" i="28" s="1"/>
  <c r="G165" i="18"/>
  <c r="G167" i="28" s="1"/>
  <c r="F165" i="18"/>
  <c r="F167" i="28" s="1"/>
  <c r="E165" i="18"/>
  <c r="E167" i="28" s="1"/>
  <c r="D165" i="18"/>
  <c r="D167" i="28" s="1"/>
  <c r="C165" i="18"/>
  <c r="C167" i="28" s="1"/>
  <c r="M164" i="18"/>
  <c r="L164" i="18"/>
  <c r="L166" i="28" s="1"/>
  <c r="J164" i="18"/>
  <c r="J166" i="28" s="1"/>
  <c r="I164" i="18"/>
  <c r="I166" i="28" s="1"/>
  <c r="H164" i="18"/>
  <c r="H166" i="28" s="1"/>
  <c r="G164" i="18"/>
  <c r="G166" i="28" s="1"/>
  <c r="F164" i="18"/>
  <c r="F166" i="28" s="1"/>
  <c r="E164" i="18"/>
  <c r="E166" i="28" s="1"/>
  <c r="D164" i="18"/>
  <c r="D166" i="28" s="1"/>
  <c r="C164" i="18"/>
  <c r="C166" i="28" s="1"/>
  <c r="M163" i="18"/>
  <c r="O163" i="18" s="1"/>
  <c r="O165" i="28" s="1"/>
  <c r="L163" i="18"/>
  <c r="L165" i="28" s="1"/>
  <c r="J163" i="18"/>
  <c r="I163" i="18"/>
  <c r="I165" i="28" s="1"/>
  <c r="H163" i="18"/>
  <c r="H165" i="28" s="1"/>
  <c r="G163" i="18"/>
  <c r="G165" i="28" s="1"/>
  <c r="F163" i="18"/>
  <c r="F165" i="28" s="1"/>
  <c r="E163" i="18"/>
  <c r="E165" i="28" s="1"/>
  <c r="D163" i="18"/>
  <c r="D165" i="28" s="1"/>
  <c r="C163" i="18"/>
  <c r="C165" i="28" s="1"/>
  <c r="M162" i="18"/>
  <c r="L162" i="18"/>
  <c r="L164" i="28" s="1"/>
  <c r="J162" i="18"/>
  <c r="I162" i="18"/>
  <c r="I164" i="28" s="1"/>
  <c r="H162" i="18"/>
  <c r="H164" i="28" s="1"/>
  <c r="G162" i="18"/>
  <c r="G164" i="28" s="1"/>
  <c r="F162" i="18"/>
  <c r="F164" i="28" s="1"/>
  <c r="E162" i="18"/>
  <c r="E164" i="28" s="1"/>
  <c r="D162" i="18"/>
  <c r="D164" i="28" s="1"/>
  <c r="C162" i="18"/>
  <c r="C164" i="28" s="1"/>
  <c r="M161" i="18"/>
  <c r="M163" i="28" s="1"/>
  <c r="L161" i="18"/>
  <c r="L163" i="28" s="1"/>
  <c r="J161" i="18"/>
  <c r="I161" i="18"/>
  <c r="I163" i="28" s="1"/>
  <c r="H161" i="18"/>
  <c r="H163" i="28" s="1"/>
  <c r="G161" i="18"/>
  <c r="G163" i="28" s="1"/>
  <c r="F161" i="18"/>
  <c r="F163" i="28" s="1"/>
  <c r="E161" i="18"/>
  <c r="E163" i="28" s="1"/>
  <c r="D161" i="18"/>
  <c r="D163" i="28" s="1"/>
  <c r="C161" i="18"/>
  <c r="C163" i="28" s="1"/>
  <c r="O160" i="18"/>
  <c r="O162" i="28" s="1"/>
  <c r="M160" i="18"/>
  <c r="M162" i="28" s="1"/>
  <c r="L160" i="18"/>
  <c r="L162" i="28" s="1"/>
  <c r="J160" i="18"/>
  <c r="J162" i="28" s="1"/>
  <c r="I160" i="18"/>
  <c r="I162" i="28" s="1"/>
  <c r="H160" i="18"/>
  <c r="H162" i="28" s="1"/>
  <c r="G160" i="18"/>
  <c r="G162" i="28" s="1"/>
  <c r="F160" i="18"/>
  <c r="F162" i="28" s="1"/>
  <c r="E160" i="18"/>
  <c r="E162" i="28" s="1"/>
  <c r="D160" i="18"/>
  <c r="D162" i="28" s="1"/>
  <c r="C160" i="18"/>
  <c r="C162" i="28" s="1"/>
  <c r="M159" i="18"/>
  <c r="L159" i="18"/>
  <c r="L161" i="28" s="1"/>
  <c r="J159" i="18"/>
  <c r="I159" i="18"/>
  <c r="I161" i="28" s="1"/>
  <c r="H159" i="18"/>
  <c r="H161" i="28" s="1"/>
  <c r="G159" i="18"/>
  <c r="G161" i="28" s="1"/>
  <c r="F159" i="18"/>
  <c r="F161" i="28" s="1"/>
  <c r="E159" i="18"/>
  <c r="E161" i="28" s="1"/>
  <c r="D159" i="18"/>
  <c r="D161" i="28" s="1"/>
  <c r="C159" i="18"/>
  <c r="C161" i="28" s="1"/>
  <c r="M158" i="18"/>
  <c r="L158" i="18"/>
  <c r="L160" i="28" s="1"/>
  <c r="J158" i="18"/>
  <c r="I158" i="18"/>
  <c r="I160" i="28" s="1"/>
  <c r="H158" i="18"/>
  <c r="H160" i="28" s="1"/>
  <c r="G158" i="18"/>
  <c r="G160" i="28" s="1"/>
  <c r="F158" i="18"/>
  <c r="F160" i="28" s="1"/>
  <c r="E158" i="18"/>
  <c r="E160" i="28" s="1"/>
  <c r="D158" i="18"/>
  <c r="D160" i="28" s="1"/>
  <c r="C158" i="18"/>
  <c r="C160" i="28" s="1"/>
  <c r="M157" i="18"/>
  <c r="L157" i="18"/>
  <c r="L159" i="28" s="1"/>
  <c r="J157" i="18"/>
  <c r="J159" i="28" s="1"/>
  <c r="I157" i="18"/>
  <c r="I159" i="28" s="1"/>
  <c r="H157" i="18"/>
  <c r="H159" i="28" s="1"/>
  <c r="G157" i="18"/>
  <c r="G159" i="28" s="1"/>
  <c r="F157" i="18"/>
  <c r="F159" i="28" s="1"/>
  <c r="E157" i="18"/>
  <c r="E159" i="28" s="1"/>
  <c r="D157" i="18"/>
  <c r="D159" i="28" s="1"/>
  <c r="C157" i="18"/>
  <c r="C159" i="28" s="1"/>
  <c r="M156" i="18"/>
  <c r="L156" i="18"/>
  <c r="L158" i="28" s="1"/>
  <c r="J156" i="18"/>
  <c r="I156" i="18"/>
  <c r="I158" i="28" s="1"/>
  <c r="H156" i="18"/>
  <c r="H158" i="28" s="1"/>
  <c r="G156" i="18"/>
  <c r="G158" i="28" s="1"/>
  <c r="F156" i="18"/>
  <c r="F158" i="28" s="1"/>
  <c r="E156" i="18"/>
  <c r="E158" i="28" s="1"/>
  <c r="D156" i="18"/>
  <c r="D158" i="28" s="1"/>
  <c r="C156" i="18"/>
  <c r="C158" i="28" s="1"/>
  <c r="O155" i="18"/>
  <c r="O157" i="28" s="1"/>
  <c r="M155" i="18"/>
  <c r="M157" i="28" s="1"/>
  <c r="L155" i="18"/>
  <c r="L157" i="28" s="1"/>
  <c r="J155" i="18"/>
  <c r="J157" i="28" s="1"/>
  <c r="I155" i="18"/>
  <c r="I157" i="28" s="1"/>
  <c r="H155" i="18"/>
  <c r="H157" i="28" s="1"/>
  <c r="G155" i="18"/>
  <c r="G157" i="28" s="1"/>
  <c r="F155" i="18"/>
  <c r="F157" i="28" s="1"/>
  <c r="E155" i="18"/>
  <c r="E157" i="28" s="1"/>
  <c r="D155" i="18"/>
  <c r="D157" i="28" s="1"/>
  <c r="C155" i="18"/>
  <c r="C157" i="28" s="1"/>
  <c r="M154" i="18"/>
  <c r="L154" i="18"/>
  <c r="L156" i="28" s="1"/>
  <c r="J154" i="18"/>
  <c r="I154" i="18"/>
  <c r="I156" i="28" s="1"/>
  <c r="H154" i="18"/>
  <c r="H156" i="28" s="1"/>
  <c r="G154" i="18"/>
  <c r="G156" i="28" s="1"/>
  <c r="F154" i="18"/>
  <c r="F156" i="28" s="1"/>
  <c r="E154" i="18"/>
  <c r="E156" i="28" s="1"/>
  <c r="D154" i="18"/>
  <c r="D156" i="28" s="1"/>
  <c r="C154" i="18"/>
  <c r="C156" i="28" s="1"/>
  <c r="M153" i="18"/>
  <c r="M155" i="28" s="1"/>
  <c r="L153" i="18"/>
  <c r="L155" i="28" s="1"/>
  <c r="J153" i="18"/>
  <c r="I153" i="18"/>
  <c r="I155" i="28" s="1"/>
  <c r="H153" i="18"/>
  <c r="H155" i="28" s="1"/>
  <c r="G153" i="18"/>
  <c r="G155" i="28" s="1"/>
  <c r="F153" i="18"/>
  <c r="F155" i="28" s="1"/>
  <c r="E153" i="18"/>
  <c r="E155" i="28" s="1"/>
  <c r="D153" i="18"/>
  <c r="D155" i="28" s="1"/>
  <c r="C153" i="18"/>
  <c r="C155" i="28" s="1"/>
  <c r="O152" i="18"/>
  <c r="O154" i="28" s="1"/>
  <c r="M152" i="18"/>
  <c r="M154" i="28" s="1"/>
  <c r="L152" i="18"/>
  <c r="L154" i="28" s="1"/>
  <c r="J152" i="18"/>
  <c r="J154" i="28" s="1"/>
  <c r="I152" i="18"/>
  <c r="I154" i="28" s="1"/>
  <c r="H152" i="18"/>
  <c r="H154" i="28" s="1"/>
  <c r="G152" i="18"/>
  <c r="G154" i="28" s="1"/>
  <c r="F152" i="18"/>
  <c r="F154" i="28" s="1"/>
  <c r="E152" i="18"/>
  <c r="E154" i="28" s="1"/>
  <c r="D152" i="18"/>
  <c r="D154" i="28" s="1"/>
  <c r="C152" i="18"/>
  <c r="C154" i="28" s="1"/>
  <c r="M151" i="18"/>
  <c r="L151" i="18"/>
  <c r="L153" i="28" s="1"/>
  <c r="J151" i="18"/>
  <c r="I151" i="18"/>
  <c r="I153" i="28" s="1"/>
  <c r="H151" i="18"/>
  <c r="H153" i="28" s="1"/>
  <c r="G151" i="18"/>
  <c r="G153" i="28" s="1"/>
  <c r="F151" i="18"/>
  <c r="F153" i="28" s="1"/>
  <c r="E151" i="18"/>
  <c r="E153" i="28" s="1"/>
  <c r="D151" i="18"/>
  <c r="D153" i="28" s="1"/>
  <c r="C151" i="18"/>
  <c r="C153" i="28" s="1"/>
  <c r="N150" i="18"/>
  <c r="M150" i="18"/>
  <c r="L150" i="18"/>
  <c r="L152" i="28" s="1"/>
  <c r="J150" i="18"/>
  <c r="I150" i="18"/>
  <c r="I152" i="28" s="1"/>
  <c r="H150" i="18"/>
  <c r="H152" i="28" s="1"/>
  <c r="G150" i="18"/>
  <c r="G152" i="28" s="1"/>
  <c r="F150" i="18"/>
  <c r="F152" i="28" s="1"/>
  <c r="E150" i="18"/>
  <c r="E152" i="28" s="1"/>
  <c r="D150" i="18"/>
  <c r="D152" i="28" s="1"/>
  <c r="C150" i="18"/>
  <c r="C152" i="28" s="1"/>
  <c r="N149" i="18"/>
  <c r="N151" i="28" s="1"/>
  <c r="M149" i="18"/>
  <c r="L149" i="18"/>
  <c r="L151" i="28" s="1"/>
  <c r="J149" i="18"/>
  <c r="J151" i="28" s="1"/>
  <c r="I149" i="18"/>
  <c r="I151" i="28" s="1"/>
  <c r="H149" i="18"/>
  <c r="H151" i="28" s="1"/>
  <c r="G149" i="18"/>
  <c r="G151" i="28" s="1"/>
  <c r="F149" i="18"/>
  <c r="F151" i="28" s="1"/>
  <c r="E149" i="18"/>
  <c r="E151" i="28" s="1"/>
  <c r="D149" i="18"/>
  <c r="D151" i="28" s="1"/>
  <c r="C149" i="18"/>
  <c r="C151" i="28" s="1"/>
  <c r="M148" i="18"/>
  <c r="L148" i="18"/>
  <c r="L150" i="28" s="1"/>
  <c r="J148" i="18"/>
  <c r="I148" i="18"/>
  <c r="I150" i="28" s="1"/>
  <c r="H148" i="18"/>
  <c r="H150" i="28" s="1"/>
  <c r="G148" i="18"/>
  <c r="G150" i="28" s="1"/>
  <c r="F148" i="18"/>
  <c r="F150" i="28" s="1"/>
  <c r="E148" i="18"/>
  <c r="E150" i="28" s="1"/>
  <c r="D148" i="18"/>
  <c r="D150" i="28" s="1"/>
  <c r="C148" i="18"/>
  <c r="C150" i="28" s="1"/>
  <c r="O147" i="18"/>
  <c r="O149" i="28" s="1"/>
  <c r="N147" i="18"/>
  <c r="M147" i="18"/>
  <c r="M149" i="28" s="1"/>
  <c r="L147" i="18"/>
  <c r="L149" i="28" s="1"/>
  <c r="K147" i="18"/>
  <c r="K149" i="28" s="1"/>
  <c r="J147" i="18"/>
  <c r="J149" i="28" s="1"/>
  <c r="I147" i="18"/>
  <c r="I149" i="28" s="1"/>
  <c r="H147" i="18"/>
  <c r="H149" i="28" s="1"/>
  <c r="G147" i="18"/>
  <c r="G149" i="28" s="1"/>
  <c r="F147" i="18"/>
  <c r="F149" i="28" s="1"/>
  <c r="E147" i="18"/>
  <c r="E149" i="28" s="1"/>
  <c r="D147" i="18"/>
  <c r="D149" i="28" s="1"/>
  <c r="C147" i="18"/>
  <c r="C149" i="28" s="1"/>
  <c r="M146" i="18"/>
  <c r="L146" i="18"/>
  <c r="L148" i="28" s="1"/>
  <c r="J146" i="18"/>
  <c r="I146" i="18"/>
  <c r="I148" i="28" s="1"/>
  <c r="H146" i="18"/>
  <c r="H148" i="28" s="1"/>
  <c r="G146" i="18"/>
  <c r="G148" i="28" s="1"/>
  <c r="F146" i="18"/>
  <c r="F148" i="28" s="1"/>
  <c r="E146" i="18"/>
  <c r="E148" i="28" s="1"/>
  <c r="D146" i="18"/>
  <c r="D148" i="28" s="1"/>
  <c r="C146" i="18"/>
  <c r="C148" i="28" s="1"/>
  <c r="M145" i="18"/>
  <c r="M147" i="28" s="1"/>
  <c r="L145" i="18"/>
  <c r="L147" i="28" s="1"/>
  <c r="J145" i="18"/>
  <c r="I145" i="18"/>
  <c r="I147" i="28" s="1"/>
  <c r="H145" i="18"/>
  <c r="H147" i="28" s="1"/>
  <c r="G145" i="18"/>
  <c r="G147" i="28" s="1"/>
  <c r="F145" i="18"/>
  <c r="F147" i="28" s="1"/>
  <c r="E145" i="18"/>
  <c r="E147" i="28" s="1"/>
  <c r="D145" i="18"/>
  <c r="D147" i="28" s="1"/>
  <c r="C145" i="18"/>
  <c r="C147" i="28" s="1"/>
  <c r="N144" i="18"/>
  <c r="M144" i="18"/>
  <c r="M146" i="28" s="1"/>
  <c r="L144" i="18"/>
  <c r="L146" i="28" s="1"/>
  <c r="J144" i="18"/>
  <c r="J146" i="28" s="1"/>
  <c r="I144" i="18"/>
  <c r="I146" i="28" s="1"/>
  <c r="H144" i="18"/>
  <c r="H146" i="28" s="1"/>
  <c r="G144" i="18"/>
  <c r="G146" i="28" s="1"/>
  <c r="F144" i="18"/>
  <c r="F146" i="28" s="1"/>
  <c r="E144" i="18"/>
  <c r="E146" i="28" s="1"/>
  <c r="D144" i="18"/>
  <c r="D146" i="28" s="1"/>
  <c r="C144" i="18"/>
  <c r="C146" i="28" s="1"/>
  <c r="M143" i="18"/>
  <c r="M145" i="28" s="1"/>
  <c r="L143" i="18"/>
  <c r="L145" i="28" s="1"/>
  <c r="J143" i="18"/>
  <c r="I143" i="18"/>
  <c r="I145" i="28" s="1"/>
  <c r="H143" i="18"/>
  <c r="H145" i="28" s="1"/>
  <c r="G143" i="18"/>
  <c r="G145" i="28" s="1"/>
  <c r="F143" i="18"/>
  <c r="F145" i="28" s="1"/>
  <c r="E143" i="18"/>
  <c r="E145" i="28" s="1"/>
  <c r="D143" i="18"/>
  <c r="D145" i="28" s="1"/>
  <c r="C143" i="18"/>
  <c r="C145" i="28" s="1"/>
  <c r="M142" i="18"/>
  <c r="L142" i="18"/>
  <c r="L144" i="28" s="1"/>
  <c r="J142" i="18"/>
  <c r="I142" i="18"/>
  <c r="I144" i="28" s="1"/>
  <c r="H142" i="18"/>
  <c r="H144" i="28" s="1"/>
  <c r="G142" i="18"/>
  <c r="G144" i="28" s="1"/>
  <c r="F142" i="18"/>
  <c r="F144" i="28" s="1"/>
  <c r="E142" i="18"/>
  <c r="E144" i="28" s="1"/>
  <c r="D142" i="18"/>
  <c r="D144" i="28" s="1"/>
  <c r="C142" i="18"/>
  <c r="C144" i="28" s="1"/>
  <c r="M141" i="18"/>
  <c r="L141" i="18"/>
  <c r="L143" i="28" s="1"/>
  <c r="J141" i="18"/>
  <c r="I141" i="18"/>
  <c r="I143" i="28" s="1"/>
  <c r="H141" i="18"/>
  <c r="H143" i="28" s="1"/>
  <c r="G141" i="18"/>
  <c r="G143" i="28" s="1"/>
  <c r="F141" i="18"/>
  <c r="F143" i="28" s="1"/>
  <c r="E141" i="18"/>
  <c r="E143" i="28" s="1"/>
  <c r="D141" i="18"/>
  <c r="D143" i="28" s="1"/>
  <c r="C141" i="18"/>
  <c r="C143" i="28" s="1"/>
  <c r="M140" i="18"/>
  <c r="L140" i="18"/>
  <c r="L142" i="28" s="1"/>
  <c r="J140" i="18"/>
  <c r="I140" i="18"/>
  <c r="I142" i="28" s="1"/>
  <c r="H140" i="18"/>
  <c r="H142" i="28" s="1"/>
  <c r="G140" i="18"/>
  <c r="G142" i="28" s="1"/>
  <c r="F140" i="18"/>
  <c r="F142" i="28" s="1"/>
  <c r="E140" i="18"/>
  <c r="E142" i="28" s="1"/>
  <c r="D140" i="18"/>
  <c r="D142" i="28" s="1"/>
  <c r="C140" i="18"/>
  <c r="C142" i="28" s="1"/>
  <c r="N139" i="18"/>
  <c r="M139" i="18"/>
  <c r="M141" i="28" s="1"/>
  <c r="L139" i="18"/>
  <c r="L141" i="28" s="1"/>
  <c r="K139" i="18"/>
  <c r="K141" i="28" s="1"/>
  <c r="J139" i="18"/>
  <c r="J141" i="28" s="1"/>
  <c r="I139" i="18"/>
  <c r="I141" i="28" s="1"/>
  <c r="H139" i="18"/>
  <c r="H141" i="28" s="1"/>
  <c r="G139" i="18"/>
  <c r="G141" i="28" s="1"/>
  <c r="F139" i="18"/>
  <c r="F141" i="28" s="1"/>
  <c r="E139" i="18"/>
  <c r="E141" i="28" s="1"/>
  <c r="D139" i="18"/>
  <c r="D141" i="28" s="1"/>
  <c r="C139" i="18"/>
  <c r="C141" i="28" s="1"/>
  <c r="M138" i="18"/>
  <c r="L138" i="18"/>
  <c r="L140" i="28" s="1"/>
  <c r="J138" i="18"/>
  <c r="I138" i="18"/>
  <c r="I140" i="28" s="1"/>
  <c r="H138" i="18"/>
  <c r="H140" i="28" s="1"/>
  <c r="G138" i="18"/>
  <c r="G140" i="28" s="1"/>
  <c r="F138" i="18"/>
  <c r="F140" i="28" s="1"/>
  <c r="E138" i="18"/>
  <c r="E140" i="28" s="1"/>
  <c r="D138" i="18"/>
  <c r="D140" i="28" s="1"/>
  <c r="C138" i="18"/>
  <c r="C140" i="28" s="1"/>
  <c r="M137" i="18"/>
  <c r="M139" i="28" s="1"/>
  <c r="L137" i="18"/>
  <c r="L139" i="28" s="1"/>
  <c r="J137" i="18"/>
  <c r="I137" i="18"/>
  <c r="I139" i="28" s="1"/>
  <c r="H137" i="18"/>
  <c r="H139" i="28" s="1"/>
  <c r="G137" i="18"/>
  <c r="G139" i="28" s="1"/>
  <c r="F137" i="18"/>
  <c r="F139" i="28" s="1"/>
  <c r="E137" i="18"/>
  <c r="E139" i="28" s="1"/>
  <c r="D137" i="18"/>
  <c r="D139" i="28" s="1"/>
  <c r="C137" i="18"/>
  <c r="C139" i="28" s="1"/>
  <c r="M136" i="18"/>
  <c r="M138" i="28" s="1"/>
  <c r="L136" i="18"/>
  <c r="L138" i="28" s="1"/>
  <c r="J136" i="18"/>
  <c r="J138" i="28" s="1"/>
  <c r="I136" i="18"/>
  <c r="I138" i="28" s="1"/>
  <c r="H136" i="18"/>
  <c r="H138" i="28" s="1"/>
  <c r="G136" i="18"/>
  <c r="G138" i="28" s="1"/>
  <c r="F136" i="18"/>
  <c r="F138" i="28" s="1"/>
  <c r="E136" i="18"/>
  <c r="E138" i="28" s="1"/>
  <c r="D136" i="18"/>
  <c r="D138" i="28" s="1"/>
  <c r="C136" i="18"/>
  <c r="C138" i="28" s="1"/>
  <c r="M135" i="18"/>
  <c r="M137" i="28" s="1"/>
  <c r="L135" i="18"/>
  <c r="L137" i="28" s="1"/>
  <c r="J135" i="18"/>
  <c r="I135" i="18"/>
  <c r="I137" i="28" s="1"/>
  <c r="H135" i="18"/>
  <c r="H137" i="28" s="1"/>
  <c r="G135" i="18"/>
  <c r="G137" i="28" s="1"/>
  <c r="F135" i="18"/>
  <c r="F137" i="28" s="1"/>
  <c r="E135" i="18"/>
  <c r="E137" i="28" s="1"/>
  <c r="D135" i="18"/>
  <c r="D137" i="28" s="1"/>
  <c r="C135" i="18"/>
  <c r="C137" i="28" s="1"/>
  <c r="M134" i="18"/>
  <c r="L134" i="18"/>
  <c r="L136" i="28" s="1"/>
  <c r="J134" i="18"/>
  <c r="I134" i="18"/>
  <c r="I136" i="28" s="1"/>
  <c r="H134" i="18"/>
  <c r="H136" i="28" s="1"/>
  <c r="G134" i="18"/>
  <c r="G136" i="28" s="1"/>
  <c r="F134" i="18"/>
  <c r="F136" i="28" s="1"/>
  <c r="E134" i="18"/>
  <c r="E136" i="28" s="1"/>
  <c r="D134" i="18"/>
  <c r="D136" i="28" s="1"/>
  <c r="C134" i="18"/>
  <c r="C136" i="28" s="1"/>
  <c r="M133" i="18"/>
  <c r="L133" i="18"/>
  <c r="L135" i="28" s="1"/>
  <c r="J133" i="18"/>
  <c r="J135" i="28" s="1"/>
  <c r="I133" i="18"/>
  <c r="I135" i="28" s="1"/>
  <c r="H133" i="18"/>
  <c r="H135" i="28" s="1"/>
  <c r="G133" i="18"/>
  <c r="G135" i="28" s="1"/>
  <c r="F133" i="18"/>
  <c r="F135" i="28" s="1"/>
  <c r="E133" i="18"/>
  <c r="E135" i="28" s="1"/>
  <c r="D133" i="18"/>
  <c r="D135" i="28" s="1"/>
  <c r="C133" i="18"/>
  <c r="C135" i="28" s="1"/>
  <c r="M132" i="18"/>
  <c r="M134" i="28" s="1"/>
  <c r="L132" i="18"/>
  <c r="L134" i="28" s="1"/>
  <c r="J132" i="18"/>
  <c r="I132" i="18"/>
  <c r="I134" i="28" s="1"/>
  <c r="H132" i="18"/>
  <c r="H134" i="28" s="1"/>
  <c r="G132" i="18"/>
  <c r="G134" i="28" s="1"/>
  <c r="F132" i="18"/>
  <c r="F134" i="28" s="1"/>
  <c r="E132" i="18"/>
  <c r="E134" i="28" s="1"/>
  <c r="D132" i="18"/>
  <c r="D134" i="28" s="1"/>
  <c r="C132" i="18"/>
  <c r="C134" i="28" s="1"/>
  <c r="M131" i="18"/>
  <c r="M133" i="28" s="1"/>
  <c r="L131" i="18"/>
  <c r="L133" i="28" s="1"/>
  <c r="J131" i="18"/>
  <c r="J133" i="28" s="1"/>
  <c r="I131" i="18"/>
  <c r="I133" i="28" s="1"/>
  <c r="H131" i="18"/>
  <c r="H133" i="28" s="1"/>
  <c r="G131" i="18"/>
  <c r="G133" i="28" s="1"/>
  <c r="F131" i="18"/>
  <c r="F133" i="28" s="1"/>
  <c r="E131" i="18"/>
  <c r="E133" i="28" s="1"/>
  <c r="D131" i="18"/>
  <c r="D133" i="28" s="1"/>
  <c r="C131" i="18"/>
  <c r="C133" i="28" s="1"/>
  <c r="M130" i="18"/>
  <c r="L130" i="18"/>
  <c r="L132" i="28" s="1"/>
  <c r="J130" i="18"/>
  <c r="I130" i="18"/>
  <c r="I132" i="28" s="1"/>
  <c r="H130" i="18"/>
  <c r="H132" i="28" s="1"/>
  <c r="G130" i="18"/>
  <c r="G132" i="28" s="1"/>
  <c r="F130" i="18"/>
  <c r="F132" i="28" s="1"/>
  <c r="E130" i="18"/>
  <c r="E132" i="28" s="1"/>
  <c r="D130" i="18"/>
  <c r="D132" i="28" s="1"/>
  <c r="C130" i="18"/>
  <c r="C132" i="28" s="1"/>
  <c r="M129" i="18"/>
  <c r="M131" i="28" s="1"/>
  <c r="L129" i="18"/>
  <c r="L131" i="28" s="1"/>
  <c r="J129" i="18"/>
  <c r="I129" i="18"/>
  <c r="I131" i="28" s="1"/>
  <c r="H129" i="18"/>
  <c r="H131" i="28" s="1"/>
  <c r="G129" i="18"/>
  <c r="G131" i="28" s="1"/>
  <c r="F129" i="18"/>
  <c r="F131" i="28" s="1"/>
  <c r="E129" i="18"/>
  <c r="E131" i="28" s="1"/>
  <c r="D129" i="18"/>
  <c r="D131" i="28" s="1"/>
  <c r="C129" i="18"/>
  <c r="C131" i="28" s="1"/>
  <c r="O128" i="18"/>
  <c r="O130" i="28" s="1"/>
  <c r="M128" i="18"/>
  <c r="M130" i="28" s="1"/>
  <c r="L128" i="18"/>
  <c r="L130" i="28" s="1"/>
  <c r="J128" i="18"/>
  <c r="J130" i="28" s="1"/>
  <c r="I128" i="18"/>
  <c r="I130" i="28" s="1"/>
  <c r="H128" i="18"/>
  <c r="H130" i="28" s="1"/>
  <c r="G128" i="18"/>
  <c r="G130" i="28" s="1"/>
  <c r="F128" i="18"/>
  <c r="F130" i="28" s="1"/>
  <c r="E128" i="18"/>
  <c r="E130" i="28" s="1"/>
  <c r="D128" i="18"/>
  <c r="D130" i="28" s="1"/>
  <c r="C128" i="18"/>
  <c r="C130" i="28" s="1"/>
  <c r="M127" i="18"/>
  <c r="L127" i="18"/>
  <c r="L129" i="28" s="1"/>
  <c r="J127" i="18"/>
  <c r="I127" i="18"/>
  <c r="I129" i="28" s="1"/>
  <c r="H127" i="18"/>
  <c r="H129" i="28" s="1"/>
  <c r="G127" i="18"/>
  <c r="G129" i="28" s="1"/>
  <c r="F127" i="18"/>
  <c r="F129" i="28" s="1"/>
  <c r="E127" i="18"/>
  <c r="E129" i="28" s="1"/>
  <c r="D127" i="18"/>
  <c r="D129" i="28" s="1"/>
  <c r="C127" i="18"/>
  <c r="C129" i="28" s="1"/>
  <c r="M126" i="18"/>
  <c r="L126" i="18"/>
  <c r="L128" i="28" s="1"/>
  <c r="J126" i="18"/>
  <c r="I126" i="18"/>
  <c r="I128" i="28" s="1"/>
  <c r="H126" i="18"/>
  <c r="H128" i="28" s="1"/>
  <c r="G126" i="18"/>
  <c r="G128" i="28" s="1"/>
  <c r="F126" i="18"/>
  <c r="F128" i="28" s="1"/>
  <c r="E126" i="18"/>
  <c r="E128" i="28" s="1"/>
  <c r="D126" i="18"/>
  <c r="D128" i="28" s="1"/>
  <c r="C126" i="18"/>
  <c r="C128" i="28" s="1"/>
  <c r="M125" i="18"/>
  <c r="L125" i="18"/>
  <c r="L127" i="28" s="1"/>
  <c r="J125" i="18"/>
  <c r="J127" i="28" s="1"/>
  <c r="I125" i="18"/>
  <c r="I127" i="28" s="1"/>
  <c r="H125" i="18"/>
  <c r="H127" i="28" s="1"/>
  <c r="G125" i="18"/>
  <c r="G127" i="28" s="1"/>
  <c r="F125" i="18"/>
  <c r="F127" i="28" s="1"/>
  <c r="E125" i="18"/>
  <c r="E127" i="28" s="1"/>
  <c r="D125" i="18"/>
  <c r="D127" i="28" s="1"/>
  <c r="C125" i="18"/>
  <c r="C127" i="28" s="1"/>
  <c r="M124" i="18"/>
  <c r="M126" i="28" s="1"/>
  <c r="L124" i="18"/>
  <c r="L126" i="28" s="1"/>
  <c r="J124" i="18"/>
  <c r="I124" i="18"/>
  <c r="I126" i="28" s="1"/>
  <c r="H124" i="18"/>
  <c r="H126" i="28" s="1"/>
  <c r="G124" i="18"/>
  <c r="G126" i="28" s="1"/>
  <c r="F124" i="18"/>
  <c r="F126" i="28" s="1"/>
  <c r="E124" i="18"/>
  <c r="E126" i="28" s="1"/>
  <c r="D124" i="18"/>
  <c r="D126" i="28" s="1"/>
  <c r="C124" i="18"/>
  <c r="C126" i="28" s="1"/>
  <c r="O123" i="18"/>
  <c r="O125" i="28" s="1"/>
  <c r="M123" i="18"/>
  <c r="M125" i="28" s="1"/>
  <c r="L123" i="18"/>
  <c r="L125" i="28" s="1"/>
  <c r="J123" i="18"/>
  <c r="J125" i="28" s="1"/>
  <c r="I123" i="18"/>
  <c r="I125" i="28" s="1"/>
  <c r="H123" i="18"/>
  <c r="H125" i="28" s="1"/>
  <c r="G123" i="18"/>
  <c r="G125" i="28" s="1"/>
  <c r="F123" i="18"/>
  <c r="F125" i="28" s="1"/>
  <c r="E123" i="18"/>
  <c r="E125" i="28" s="1"/>
  <c r="D123" i="18"/>
  <c r="D125" i="28" s="1"/>
  <c r="C123" i="18"/>
  <c r="C125" i="28" s="1"/>
  <c r="M122" i="18"/>
  <c r="L122" i="18"/>
  <c r="L124" i="28" s="1"/>
  <c r="J122" i="18"/>
  <c r="I122" i="18"/>
  <c r="I124" i="28" s="1"/>
  <c r="H122" i="18"/>
  <c r="H124" i="28" s="1"/>
  <c r="G122" i="18"/>
  <c r="G124" i="28" s="1"/>
  <c r="F122" i="18"/>
  <c r="F124" i="28" s="1"/>
  <c r="E122" i="18"/>
  <c r="E124" i="28" s="1"/>
  <c r="D122" i="18"/>
  <c r="D124" i="28" s="1"/>
  <c r="C122" i="18"/>
  <c r="C124" i="28" s="1"/>
  <c r="M121" i="18"/>
  <c r="M123" i="28" s="1"/>
  <c r="L121" i="18"/>
  <c r="L123" i="28" s="1"/>
  <c r="J121" i="18"/>
  <c r="I121" i="18"/>
  <c r="I123" i="28" s="1"/>
  <c r="H121" i="18"/>
  <c r="H123" i="28" s="1"/>
  <c r="G121" i="18"/>
  <c r="G123" i="28" s="1"/>
  <c r="F121" i="18"/>
  <c r="F123" i="28" s="1"/>
  <c r="E121" i="18"/>
  <c r="E123" i="28" s="1"/>
  <c r="D121" i="18"/>
  <c r="D123" i="28" s="1"/>
  <c r="C121" i="18"/>
  <c r="C123" i="28" s="1"/>
  <c r="O120" i="18"/>
  <c r="O122" i="28" s="1"/>
  <c r="M120" i="18"/>
  <c r="M122" i="28" s="1"/>
  <c r="L120" i="18"/>
  <c r="L122" i="28" s="1"/>
  <c r="J120" i="18"/>
  <c r="J122" i="28" s="1"/>
  <c r="I120" i="18"/>
  <c r="I122" i="28" s="1"/>
  <c r="H120" i="18"/>
  <c r="H122" i="28" s="1"/>
  <c r="G120" i="18"/>
  <c r="G122" i="28" s="1"/>
  <c r="F120" i="18"/>
  <c r="F122" i="28" s="1"/>
  <c r="E120" i="18"/>
  <c r="E122" i="28" s="1"/>
  <c r="D120" i="18"/>
  <c r="D122" i="28" s="1"/>
  <c r="C120" i="18"/>
  <c r="C122" i="28" s="1"/>
  <c r="M119" i="18"/>
  <c r="M121" i="28" s="1"/>
  <c r="L119" i="18"/>
  <c r="L121" i="28" s="1"/>
  <c r="J119" i="18"/>
  <c r="I119" i="18"/>
  <c r="I121" i="28" s="1"/>
  <c r="H119" i="18"/>
  <c r="H121" i="28" s="1"/>
  <c r="G119" i="18"/>
  <c r="G121" i="28" s="1"/>
  <c r="F119" i="18"/>
  <c r="F121" i="28" s="1"/>
  <c r="E119" i="18"/>
  <c r="E121" i="28" s="1"/>
  <c r="D119" i="18"/>
  <c r="D121" i="28" s="1"/>
  <c r="C119" i="18"/>
  <c r="C121" i="28" s="1"/>
  <c r="N118" i="18"/>
  <c r="M118" i="18"/>
  <c r="L118" i="18"/>
  <c r="L120" i="28" s="1"/>
  <c r="J118" i="18"/>
  <c r="I118" i="18"/>
  <c r="I120" i="28" s="1"/>
  <c r="H118" i="18"/>
  <c r="H120" i="28" s="1"/>
  <c r="G118" i="18"/>
  <c r="G120" i="28" s="1"/>
  <c r="F118" i="18"/>
  <c r="F120" i="28" s="1"/>
  <c r="E118" i="18"/>
  <c r="E120" i="28" s="1"/>
  <c r="D118" i="18"/>
  <c r="D120" i="28" s="1"/>
  <c r="C118" i="18"/>
  <c r="C120" i="28" s="1"/>
  <c r="N117" i="18"/>
  <c r="N119" i="28" s="1"/>
  <c r="M117" i="18"/>
  <c r="L117" i="18"/>
  <c r="L119" i="28" s="1"/>
  <c r="J117" i="18"/>
  <c r="J119" i="28" s="1"/>
  <c r="I117" i="18"/>
  <c r="I119" i="28" s="1"/>
  <c r="H117" i="18"/>
  <c r="H119" i="28" s="1"/>
  <c r="G117" i="18"/>
  <c r="G119" i="28" s="1"/>
  <c r="F117" i="18"/>
  <c r="F119" i="28" s="1"/>
  <c r="E117" i="18"/>
  <c r="E119" i="28" s="1"/>
  <c r="D117" i="18"/>
  <c r="D119" i="28" s="1"/>
  <c r="C117" i="18"/>
  <c r="C119" i="28" s="1"/>
  <c r="M116" i="18"/>
  <c r="L116" i="18"/>
  <c r="L118" i="28" s="1"/>
  <c r="J116" i="18"/>
  <c r="I116" i="18"/>
  <c r="I118" i="28" s="1"/>
  <c r="H116" i="18"/>
  <c r="H118" i="28" s="1"/>
  <c r="G116" i="18"/>
  <c r="G118" i="28" s="1"/>
  <c r="F116" i="18"/>
  <c r="F118" i="28" s="1"/>
  <c r="E116" i="18"/>
  <c r="E118" i="28" s="1"/>
  <c r="D116" i="18"/>
  <c r="D118" i="28" s="1"/>
  <c r="C116" i="18"/>
  <c r="C118" i="28" s="1"/>
  <c r="O115" i="18"/>
  <c r="O117" i="28" s="1"/>
  <c r="N115" i="18"/>
  <c r="M115" i="18"/>
  <c r="M117" i="28" s="1"/>
  <c r="L115" i="18"/>
  <c r="L117" i="28" s="1"/>
  <c r="K115" i="18"/>
  <c r="K117" i="28" s="1"/>
  <c r="J115" i="18"/>
  <c r="J117" i="28" s="1"/>
  <c r="I115" i="18"/>
  <c r="I117" i="28" s="1"/>
  <c r="H115" i="18"/>
  <c r="H117" i="28" s="1"/>
  <c r="G115" i="18"/>
  <c r="G117" i="28" s="1"/>
  <c r="F115" i="18"/>
  <c r="F117" i="28" s="1"/>
  <c r="E115" i="18"/>
  <c r="E117" i="28" s="1"/>
  <c r="D115" i="18"/>
  <c r="D117" i="28" s="1"/>
  <c r="C115" i="18"/>
  <c r="C117" i="28" s="1"/>
  <c r="M114" i="18"/>
  <c r="L114" i="18"/>
  <c r="L116" i="28" s="1"/>
  <c r="J114" i="18"/>
  <c r="I114" i="18"/>
  <c r="I116" i="28" s="1"/>
  <c r="H114" i="18"/>
  <c r="H116" i="28" s="1"/>
  <c r="G114" i="18"/>
  <c r="G116" i="28" s="1"/>
  <c r="F114" i="18"/>
  <c r="F116" i="28" s="1"/>
  <c r="E114" i="18"/>
  <c r="E116" i="28" s="1"/>
  <c r="D114" i="18"/>
  <c r="D116" i="28" s="1"/>
  <c r="C114" i="18"/>
  <c r="C116" i="28" s="1"/>
  <c r="M113" i="18"/>
  <c r="M115" i="28" s="1"/>
  <c r="L113" i="18"/>
  <c r="L115" i="28" s="1"/>
  <c r="J113" i="18"/>
  <c r="I113" i="18"/>
  <c r="I115" i="28" s="1"/>
  <c r="H113" i="18"/>
  <c r="H115" i="28" s="1"/>
  <c r="G113" i="18"/>
  <c r="G115" i="28" s="1"/>
  <c r="F113" i="18"/>
  <c r="F115" i="28" s="1"/>
  <c r="E113" i="18"/>
  <c r="E115" i="28" s="1"/>
  <c r="D113" i="18"/>
  <c r="D115" i="28" s="1"/>
  <c r="C113" i="18"/>
  <c r="C115" i="28" s="1"/>
  <c r="N112" i="18"/>
  <c r="M112" i="18"/>
  <c r="M114" i="28" s="1"/>
  <c r="L112" i="18"/>
  <c r="L114" i="28" s="1"/>
  <c r="J112" i="18"/>
  <c r="J114" i="28" s="1"/>
  <c r="I112" i="18"/>
  <c r="I114" i="28" s="1"/>
  <c r="H112" i="18"/>
  <c r="H114" i="28" s="1"/>
  <c r="G112" i="18"/>
  <c r="G114" i="28" s="1"/>
  <c r="F112" i="18"/>
  <c r="F114" i="28" s="1"/>
  <c r="E112" i="18"/>
  <c r="E114" i="28" s="1"/>
  <c r="D112" i="18"/>
  <c r="D114" i="28" s="1"/>
  <c r="C112" i="18"/>
  <c r="C114" i="28" s="1"/>
  <c r="M111" i="18"/>
  <c r="L111" i="18"/>
  <c r="L113" i="28" s="1"/>
  <c r="J111" i="18"/>
  <c r="I111" i="18"/>
  <c r="I113" i="28" s="1"/>
  <c r="H111" i="18"/>
  <c r="H113" i="28" s="1"/>
  <c r="G111" i="18"/>
  <c r="G113" i="28" s="1"/>
  <c r="F111" i="18"/>
  <c r="F113" i="28" s="1"/>
  <c r="E111" i="18"/>
  <c r="E113" i="28" s="1"/>
  <c r="D111" i="18"/>
  <c r="D113" i="28" s="1"/>
  <c r="C111" i="18"/>
  <c r="C113" i="28" s="1"/>
  <c r="M110" i="18"/>
  <c r="L110" i="18"/>
  <c r="L112" i="28" s="1"/>
  <c r="J110" i="18"/>
  <c r="N110" i="18" s="1"/>
  <c r="I110" i="18"/>
  <c r="I112" i="28" s="1"/>
  <c r="H110" i="18"/>
  <c r="H112" i="28" s="1"/>
  <c r="G110" i="18"/>
  <c r="G112" i="28" s="1"/>
  <c r="F110" i="18"/>
  <c r="F112" i="28" s="1"/>
  <c r="E110" i="18"/>
  <c r="E112" i="28" s="1"/>
  <c r="D110" i="18"/>
  <c r="D112" i="28" s="1"/>
  <c r="C110" i="18"/>
  <c r="C112" i="28" s="1"/>
  <c r="M109" i="18"/>
  <c r="L109" i="18"/>
  <c r="L111" i="28" s="1"/>
  <c r="J109" i="18"/>
  <c r="I109" i="18"/>
  <c r="I111" i="28" s="1"/>
  <c r="H109" i="18"/>
  <c r="H111" i="28" s="1"/>
  <c r="G109" i="18"/>
  <c r="G111" i="28" s="1"/>
  <c r="F109" i="18"/>
  <c r="F111" i="28" s="1"/>
  <c r="E109" i="18"/>
  <c r="E111" i="28" s="1"/>
  <c r="D109" i="18"/>
  <c r="D111" i="28" s="1"/>
  <c r="C109" i="18"/>
  <c r="C111" i="28" s="1"/>
  <c r="M108" i="18"/>
  <c r="L108" i="18"/>
  <c r="L110" i="28" s="1"/>
  <c r="J108" i="18"/>
  <c r="I108" i="18"/>
  <c r="I110" i="28" s="1"/>
  <c r="H108" i="18"/>
  <c r="H110" i="28" s="1"/>
  <c r="G108" i="18"/>
  <c r="G110" i="28" s="1"/>
  <c r="F108" i="18"/>
  <c r="F110" i="28" s="1"/>
  <c r="E108" i="18"/>
  <c r="E110" i="28" s="1"/>
  <c r="D108" i="18"/>
  <c r="D110" i="28" s="1"/>
  <c r="C108" i="18"/>
  <c r="C110" i="28" s="1"/>
  <c r="M107" i="18"/>
  <c r="M109" i="28" s="1"/>
  <c r="L107" i="18"/>
  <c r="L109" i="28" s="1"/>
  <c r="J107" i="18"/>
  <c r="I107" i="18"/>
  <c r="I109" i="28" s="1"/>
  <c r="H107" i="18"/>
  <c r="H109" i="28" s="1"/>
  <c r="G107" i="18"/>
  <c r="G109" i="28" s="1"/>
  <c r="F107" i="18"/>
  <c r="F109" i="28" s="1"/>
  <c r="E107" i="18"/>
  <c r="E109" i="28" s="1"/>
  <c r="D107" i="18"/>
  <c r="D109" i="28" s="1"/>
  <c r="C107" i="18"/>
  <c r="C109" i="28" s="1"/>
  <c r="M106" i="18"/>
  <c r="L106" i="18"/>
  <c r="L108" i="28" s="1"/>
  <c r="J106" i="18"/>
  <c r="I106" i="18"/>
  <c r="I108" i="28" s="1"/>
  <c r="H106" i="18"/>
  <c r="H108" i="28" s="1"/>
  <c r="G106" i="18"/>
  <c r="G108" i="28" s="1"/>
  <c r="F106" i="18"/>
  <c r="F108" i="28" s="1"/>
  <c r="E106" i="18"/>
  <c r="E108" i="28" s="1"/>
  <c r="D106" i="18"/>
  <c r="D108" i="28" s="1"/>
  <c r="C106" i="18"/>
  <c r="C108" i="28" s="1"/>
  <c r="M105" i="18"/>
  <c r="M107" i="28" s="1"/>
  <c r="L105" i="18"/>
  <c r="L107" i="28" s="1"/>
  <c r="J105" i="18"/>
  <c r="I105" i="18"/>
  <c r="I107" i="28" s="1"/>
  <c r="H105" i="18"/>
  <c r="H107" i="28" s="1"/>
  <c r="G105" i="18"/>
  <c r="G107" i="28" s="1"/>
  <c r="F105" i="18"/>
  <c r="F107" i="28" s="1"/>
  <c r="E105" i="18"/>
  <c r="E107" i="28" s="1"/>
  <c r="D105" i="18"/>
  <c r="D107" i="28" s="1"/>
  <c r="C105" i="18"/>
  <c r="C107" i="28" s="1"/>
  <c r="M104" i="18"/>
  <c r="M106" i="28" s="1"/>
  <c r="L104" i="18"/>
  <c r="L106" i="28" s="1"/>
  <c r="J104" i="18"/>
  <c r="J106" i="28" s="1"/>
  <c r="I104" i="18"/>
  <c r="I106" i="28" s="1"/>
  <c r="H104" i="18"/>
  <c r="H106" i="28" s="1"/>
  <c r="G104" i="18"/>
  <c r="G106" i="28" s="1"/>
  <c r="F104" i="18"/>
  <c r="F106" i="28" s="1"/>
  <c r="E104" i="18"/>
  <c r="E106" i="28" s="1"/>
  <c r="D104" i="18"/>
  <c r="D106" i="28" s="1"/>
  <c r="C104" i="18"/>
  <c r="C106" i="28" s="1"/>
  <c r="M103" i="18"/>
  <c r="L103" i="18"/>
  <c r="L105" i="28" s="1"/>
  <c r="J103" i="18"/>
  <c r="I103" i="18"/>
  <c r="I105" i="28" s="1"/>
  <c r="H103" i="18"/>
  <c r="H105" i="28" s="1"/>
  <c r="G103" i="18"/>
  <c r="G105" i="28" s="1"/>
  <c r="F103" i="18"/>
  <c r="F105" i="28" s="1"/>
  <c r="E103" i="18"/>
  <c r="E105" i="28" s="1"/>
  <c r="D103" i="18"/>
  <c r="D105" i="28" s="1"/>
  <c r="C103" i="18"/>
  <c r="C105" i="28" s="1"/>
  <c r="M102" i="18"/>
  <c r="L102" i="18"/>
  <c r="L104" i="28" s="1"/>
  <c r="J102" i="18"/>
  <c r="I102" i="18"/>
  <c r="I104" i="28" s="1"/>
  <c r="H102" i="18"/>
  <c r="H104" i="28" s="1"/>
  <c r="G102" i="18"/>
  <c r="G104" i="28" s="1"/>
  <c r="F102" i="18"/>
  <c r="F104" i="28" s="1"/>
  <c r="E102" i="18"/>
  <c r="E104" i="28" s="1"/>
  <c r="D102" i="18"/>
  <c r="D104" i="28" s="1"/>
  <c r="C102" i="18"/>
  <c r="C104" i="28" s="1"/>
  <c r="M101" i="18"/>
  <c r="M103" i="28" s="1"/>
  <c r="L101" i="18"/>
  <c r="L103" i="28" s="1"/>
  <c r="J101" i="18"/>
  <c r="I101" i="18"/>
  <c r="I103" i="28" s="1"/>
  <c r="H101" i="18"/>
  <c r="H103" i="28" s="1"/>
  <c r="G101" i="18"/>
  <c r="G103" i="28" s="1"/>
  <c r="F101" i="18"/>
  <c r="F103" i="28" s="1"/>
  <c r="E101" i="18"/>
  <c r="E103" i="28" s="1"/>
  <c r="D101" i="18"/>
  <c r="D103" i="28" s="1"/>
  <c r="C101" i="18"/>
  <c r="C103" i="28" s="1"/>
  <c r="P115" i="18" l="1"/>
  <c r="P117" i="28" s="1"/>
  <c r="N117" i="28"/>
  <c r="Q115" i="18"/>
  <c r="Q117" i="28" s="1"/>
  <c r="J143" i="28"/>
  <c r="N141" i="18"/>
  <c r="K141" i="18"/>
  <c r="K143" i="28" s="1"/>
  <c r="P186" i="18"/>
  <c r="P188" i="28" s="1"/>
  <c r="N188" i="28"/>
  <c r="Q193" i="18"/>
  <c r="Q195" i="28" s="1"/>
  <c r="K111" i="18"/>
  <c r="K113" i="28" s="1"/>
  <c r="J113" i="28"/>
  <c r="O150" i="18"/>
  <c r="O152" i="28" s="1"/>
  <c r="M152" i="28"/>
  <c r="P357" i="18"/>
  <c r="P359" i="28" s="1"/>
  <c r="N359" i="28"/>
  <c r="Q149" i="18"/>
  <c r="Q151" i="28" s="1"/>
  <c r="M151" i="28"/>
  <c r="P110" i="18"/>
  <c r="P112" i="28" s="1"/>
  <c r="N112" i="28"/>
  <c r="P349" i="18"/>
  <c r="P351" i="28" s="1"/>
  <c r="N351" i="28"/>
  <c r="Q148" i="18"/>
  <c r="Q150" i="28" s="1"/>
  <c r="M150" i="28"/>
  <c r="O148" i="18"/>
  <c r="O150" i="28" s="1"/>
  <c r="K170" i="18"/>
  <c r="K172" i="28" s="1"/>
  <c r="J172" i="28"/>
  <c r="P184" i="18"/>
  <c r="P186" i="28" s="1"/>
  <c r="N186" i="28"/>
  <c r="N210" i="28"/>
  <c r="P208" i="18"/>
  <c r="P210" i="28" s="1"/>
  <c r="J111" i="28"/>
  <c r="K109" i="18"/>
  <c r="K111" i="28" s="1"/>
  <c r="N109" i="18"/>
  <c r="O146" i="18"/>
  <c r="O148" i="28" s="1"/>
  <c r="M148" i="28"/>
  <c r="P147" i="18"/>
  <c r="P149" i="28" s="1"/>
  <c r="N149" i="28"/>
  <c r="Q147" i="18"/>
  <c r="Q149" i="28" s="1"/>
  <c r="N178" i="28"/>
  <c r="P176" i="18"/>
  <c r="P178" i="28" s="1"/>
  <c r="P262" i="18"/>
  <c r="P264" i="28" s="1"/>
  <c r="N264" i="28"/>
  <c r="O118" i="18"/>
  <c r="O120" i="28" s="1"/>
  <c r="M120" i="28"/>
  <c r="Q117" i="18"/>
  <c r="Q119" i="28" s="1"/>
  <c r="M119" i="28"/>
  <c r="P182" i="18"/>
  <c r="P184" i="28" s="1"/>
  <c r="N184" i="28"/>
  <c r="O114" i="18"/>
  <c r="O116" i="28" s="1"/>
  <c r="M116" i="28"/>
  <c r="P309" i="18"/>
  <c r="P311" i="28" s="1"/>
  <c r="N311" i="28"/>
  <c r="P340" i="18"/>
  <c r="P342" i="28" s="1"/>
  <c r="N342" i="28"/>
  <c r="K143" i="18"/>
  <c r="K145" i="28" s="1"/>
  <c r="J145" i="28"/>
  <c r="M118" i="28"/>
  <c r="O116" i="18"/>
  <c r="O118" i="28" s="1"/>
  <c r="Q436" i="18"/>
  <c r="Q438" i="28" s="1"/>
  <c r="N438" i="28"/>
  <c r="P436" i="18"/>
  <c r="P438" i="28" s="1"/>
  <c r="Q231" i="18"/>
  <c r="Q233" i="28" s="1"/>
  <c r="M233" i="28"/>
  <c r="Q232" i="18"/>
  <c r="Q234" i="28" s="1"/>
  <c r="M234" i="28"/>
  <c r="N235" i="18"/>
  <c r="N237" i="28" s="1"/>
  <c r="J237" i="28"/>
  <c r="N236" i="18"/>
  <c r="N238" i="28" s="1"/>
  <c r="J238" i="28"/>
  <c r="P239" i="18"/>
  <c r="P241" i="28" s="1"/>
  <c r="N241" i="28"/>
  <c r="K364" i="18"/>
  <c r="K366" i="28" s="1"/>
  <c r="J366" i="28"/>
  <c r="N368" i="18"/>
  <c r="N370" i="28" s="1"/>
  <c r="J370" i="28"/>
  <c r="N369" i="18"/>
  <c r="J371" i="28"/>
  <c r="N373" i="18"/>
  <c r="N375" i="28" s="1"/>
  <c r="J375" i="28"/>
  <c r="O377" i="18"/>
  <c r="O379" i="28" s="1"/>
  <c r="M379" i="28"/>
  <c r="M386" i="28"/>
  <c r="P386" i="18"/>
  <c r="P388" i="28" s="1"/>
  <c r="N388" i="28"/>
  <c r="M394" i="28"/>
  <c r="P394" i="18"/>
  <c r="P396" i="28" s="1"/>
  <c r="N396" i="28"/>
  <c r="P395" i="18"/>
  <c r="P397" i="28" s="1"/>
  <c r="N397" i="28"/>
  <c r="O398" i="18"/>
  <c r="O400" i="28" s="1"/>
  <c r="M400" i="28"/>
  <c r="N440" i="18"/>
  <c r="J442" i="28"/>
  <c r="K468" i="18"/>
  <c r="K470" i="28" s="1"/>
  <c r="J470" i="28"/>
  <c r="O479" i="18"/>
  <c r="O481" i="28" s="1"/>
  <c r="M481" i="28"/>
  <c r="P482" i="18"/>
  <c r="P484" i="28" s="1"/>
  <c r="N484" i="28"/>
  <c r="N497" i="18"/>
  <c r="J499" i="28"/>
  <c r="K508" i="18"/>
  <c r="K510" i="28" s="1"/>
  <c r="J510" i="28"/>
  <c r="Q118" i="18"/>
  <c r="Q120" i="28" s="1"/>
  <c r="N120" i="28"/>
  <c r="O172" i="18"/>
  <c r="O174" i="28" s="1"/>
  <c r="M174" i="28"/>
  <c r="K206" i="18"/>
  <c r="K208" i="28" s="1"/>
  <c r="N228" i="18"/>
  <c r="N230" i="28" s="1"/>
  <c r="J230" i="28"/>
  <c r="P231" i="18"/>
  <c r="P233" i="28" s="1"/>
  <c r="N233" i="28"/>
  <c r="N272" i="18"/>
  <c r="J274" i="28"/>
  <c r="N362" i="18"/>
  <c r="J364" i="28"/>
  <c r="K363" i="18"/>
  <c r="K365" i="28" s="1"/>
  <c r="Q365" i="18"/>
  <c r="Q367" i="28" s="1"/>
  <c r="M367" i="28"/>
  <c r="N367" i="18"/>
  <c r="J369" i="28"/>
  <c r="P383" i="18"/>
  <c r="P385" i="28" s="1"/>
  <c r="N385" i="28"/>
  <c r="O384" i="18"/>
  <c r="O386" i="28" s="1"/>
  <c r="P393" i="18"/>
  <c r="P395" i="28" s="1"/>
  <c r="N395" i="28"/>
  <c r="K428" i="18"/>
  <c r="K430" i="28" s="1"/>
  <c r="J430" i="28"/>
  <c r="N429" i="18"/>
  <c r="J431" i="28"/>
  <c r="N431" i="18"/>
  <c r="J433" i="28"/>
  <c r="P443" i="18"/>
  <c r="P445" i="28" s="1"/>
  <c r="N445" i="28"/>
  <c r="Q449" i="18"/>
  <c r="Q451" i="28" s="1"/>
  <c r="M451" i="28"/>
  <c r="K466" i="18"/>
  <c r="K468" i="28" s="1"/>
  <c r="J468" i="28"/>
  <c r="K467" i="18"/>
  <c r="K469" i="28" s="1"/>
  <c r="K469" i="18"/>
  <c r="K471" i="28" s="1"/>
  <c r="P474" i="18"/>
  <c r="P476" i="28" s="1"/>
  <c r="N476" i="28"/>
  <c r="P481" i="18"/>
  <c r="P483" i="28" s="1"/>
  <c r="N496" i="18"/>
  <c r="N498" i="28" s="1"/>
  <c r="J498" i="28"/>
  <c r="K497" i="18"/>
  <c r="K499" i="28" s="1"/>
  <c r="Q500" i="18"/>
  <c r="Q502" i="28" s="1"/>
  <c r="M502" i="28"/>
  <c r="N502" i="18"/>
  <c r="J504" i="28"/>
  <c r="N504" i="18"/>
  <c r="J506" i="28"/>
  <c r="K506" i="18"/>
  <c r="K508" i="28" s="1"/>
  <c r="J508" i="28"/>
  <c r="K507" i="18"/>
  <c r="K509" i="28" s="1"/>
  <c r="O511" i="18"/>
  <c r="O513" i="28" s="1"/>
  <c r="M513" i="28"/>
  <c r="K136" i="18"/>
  <c r="K138" i="28" s="1"/>
  <c r="N137" i="18"/>
  <c r="N139" i="28" s="1"/>
  <c r="J139" i="28"/>
  <c r="P149" i="18"/>
  <c r="P151" i="28" s="1"/>
  <c r="Q167" i="18"/>
  <c r="Q169" i="28" s="1"/>
  <c r="M169" i="28"/>
  <c r="O169" i="18"/>
  <c r="O171" i="28" s="1"/>
  <c r="M171" i="28"/>
  <c r="K200" i="18"/>
  <c r="K202" i="28" s="1"/>
  <c r="J202" i="28"/>
  <c r="K213" i="18"/>
  <c r="K215" i="28" s="1"/>
  <c r="J215" i="28"/>
  <c r="Q215" i="18"/>
  <c r="Q217" i="28" s="1"/>
  <c r="M217" i="28"/>
  <c r="M218" i="28"/>
  <c r="K217" i="18"/>
  <c r="K219" i="28" s="1"/>
  <c r="N219" i="18"/>
  <c r="N221" i="28" s="1"/>
  <c r="J221" i="28"/>
  <c r="N220" i="18"/>
  <c r="N222" i="28" s="1"/>
  <c r="J222" i="28"/>
  <c r="P222" i="18"/>
  <c r="P224" i="28" s="1"/>
  <c r="N224" i="28"/>
  <c r="O231" i="18"/>
  <c r="O233" i="28" s="1"/>
  <c r="P276" i="18"/>
  <c r="P278" i="28" s="1"/>
  <c r="N278" i="28"/>
  <c r="P278" i="18"/>
  <c r="P280" i="28" s="1"/>
  <c r="N280" i="28"/>
  <c r="K315" i="18"/>
  <c r="K317" i="28" s="1"/>
  <c r="K317" i="18"/>
  <c r="K319" i="28" s="1"/>
  <c r="J319" i="28"/>
  <c r="N321" i="18"/>
  <c r="N323" i="28" s="1"/>
  <c r="J323" i="28"/>
  <c r="N322" i="18"/>
  <c r="J324" i="28"/>
  <c r="N354" i="18"/>
  <c r="J356" i="28"/>
  <c r="O370" i="18"/>
  <c r="O372" i="28" s="1"/>
  <c r="M372" i="28"/>
  <c r="O391" i="18"/>
  <c r="O393" i="28" s="1"/>
  <c r="N424" i="18"/>
  <c r="J426" i="28"/>
  <c r="K426" i="18"/>
  <c r="K428" i="28" s="1"/>
  <c r="J428" i="28"/>
  <c r="K433" i="18"/>
  <c r="K435" i="28" s="1"/>
  <c r="O444" i="18"/>
  <c r="O446" i="28" s="1"/>
  <c r="N465" i="18"/>
  <c r="J467" i="28"/>
  <c r="O477" i="18"/>
  <c r="O479" i="28" s="1"/>
  <c r="O478" i="18"/>
  <c r="O480" i="28" s="1"/>
  <c r="M480" i="28"/>
  <c r="P498" i="18"/>
  <c r="P500" i="28" s="1"/>
  <c r="N500" i="28"/>
  <c r="P499" i="18"/>
  <c r="P501" i="28" s="1"/>
  <c r="N501" i="28"/>
  <c r="P500" i="18"/>
  <c r="P502" i="28" s="1"/>
  <c r="N502" i="28"/>
  <c r="K504" i="18"/>
  <c r="K506" i="28" s="1"/>
  <c r="K505" i="18"/>
  <c r="K507" i="28" s="1"/>
  <c r="M110" i="28"/>
  <c r="Q110" i="18"/>
  <c r="Q112" i="28" s="1"/>
  <c r="M112" i="28"/>
  <c r="P139" i="18"/>
  <c r="P141" i="28" s="1"/>
  <c r="N141" i="28"/>
  <c r="Q141" i="18"/>
  <c r="Q143" i="28" s="1"/>
  <c r="M143" i="28"/>
  <c r="O168" i="18"/>
  <c r="O170" i="28" s="1"/>
  <c r="N204" i="18"/>
  <c r="N206" i="28" s="1"/>
  <c r="J206" i="28"/>
  <c r="P215" i="18"/>
  <c r="P217" i="28" s="1"/>
  <c r="N217" i="28"/>
  <c r="K219" i="18"/>
  <c r="K221" i="28" s="1"/>
  <c r="K220" i="18"/>
  <c r="K222" i="28" s="1"/>
  <c r="O225" i="18"/>
  <c r="O227" i="28" s="1"/>
  <c r="M227" i="28"/>
  <c r="O242" i="18"/>
  <c r="O244" i="28" s="1"/>
  <c r="O273" i="18"/>
  <c r="O275" i="28" s="1"/>
  <c r="M275" i="28"/>
  <c r="O280" i="18"/>
  <c r="O282" i="28" s="1"/>
  <c r="M282" i="28"/>
  <c r="O281" i="18"/>
  <c r="O283" i="28" s="1"/>
  <c r="K318" i="18"/>
  <c r="K320" i="28" s="1"/>
  <c r="K321" i="18"/>
  <c r="K323" i="28" s="1"/>
  <c r="K460" i="18"/>
  <c r="K462" i="28" s="1"/>
  <c r="J462" i="28"/>
  <c r="N464" i="18"/>
  <c r="N466" i="28" s="1"/>
  <c r="J466" i="28"/>
  <c r="N468" i="18"/>
  <c r="N470" i="18"/>
  <c r="J472" i="28"/>
  <c r="O471" i="18"/>
  <c r="O473" i="28" s="1"/>
  <c r="M473" i="28"/>
  <c r="N494" i="18"/>
  <c r="J496" i="28"/>
  <c r="O500" i="18"/>
  <c r="O502" i="28" s="1"/>
  <c r="O501" i="18"/>
  <c r="O503" i="28" s="1"/>
  <c r="N508" i="18"/>
  <c r="N510" i="28" s="1"/>
  <c r="O509" i="18"/>
  <c r="O511" i="28" s="1"/>
  <c r="O108" i="18"/>
  <c r="O110" i="28" s="1"/>
  <c r="K133" i="18"/>
  <c r="K135" i="28" s="1"/>
  <c r="K134" i="18"/>
  <c r="K136" i="28" s="1"/>
  <c r="J136" i="28"/>
  <c r="K185" i="18"/>
  <c r="K187" i="28" s="1"/>
  <c r="N195" i="18"/>
  <c r="J197" i="28"/>
  <c r="N206" i="18"/>
  <c r="O215" i="18"/>
  <c r="O217" i="28" s="1"/>
  <c r="O216" i="18"/>
  <c r="O218" i="28" s="1"/>
  <c r="N225" i="18"/>
  <c r="K299" i="18"/>
  <c r="K301" i="28" s="1"/>
  <c r="K301" i="18"/>
  <c r="K303" i="28" s="1"/>
  <c r="J303" i="28"/>
  <c r="K308" i="18"/>
  <c r="K310" i="28" s="1"/>
  <c r="K310" i="18"/>
  <c r="K312" i="28" s="1"/>
  <c r="K341" i="18"/>
  <c r="K343" i="28" s="1"/>
  <c r="J343" i="28"/>
  <c r="N345" i="18"/>
  <c r="N347" i="28" s="1"/>
  <c r="J347" i="28"/>
  <c r="N363" i="18"/>
  <c r="O366" i="18"/>
  <c r="O368" i="28" s="1"/>
  <c r="O367" i="18"/>
  <c r="O369" i="28" s="1"/>
  <c r="O368" i="18"/>
  <c r="O370" i="28" s="1"/>
  <c r="K420" i="18"/>
  <c r="K422" i="28" s="1"/>
  <c r="J422" i="28"/>
  <c r="Q427" i="18"/>
  <c r="Q429" i="28" s="1"/>
  <c r="M429" i="28"/>
  <c r="O438" i="18"/>
  <c r="O440" i="28" s="1"/>
  <c r="M440" i="28"/>
  <c r="K458" i="18"/>
  <c r="K460" i="28" s="1"/>
  <c r="J460" i="28"/>
  <c r="K459" i="18"/>
  <c r="K461" i="28" s="1"/>
  <c r="K461" i="18"/>
  <c r="K463" i="28" s="1"/>
  <c r="K464" i="18"/>
  <c r="K466" i="28" s="1"/>
  <c r="N466" i="18"/>
  <c r="N467" i="18"/>
  <c r="O468" i="18"/>
  <c r="O470" i="28" s="1"/>
  <c r="N469" i="18"/>
  <c r="Q477" i="18"/>
  <c r="Q479" i="28" s="1"/>
  <c r="K491" i="18"/>
  <c r="K493" i="28" s="1"/>
  <c r="J493" i="28"/>
  <c r="K492" i="18"/>
  <c r="K494" i="28" s="1"/>
  <c r="N493" i="18"/>
  <c r="N495" i="28" s="1"/>
  <c r="J495" i="28"/>
  <c r="O496" i="18"/>
  <c r="O498" i="28" s="1"/>
  <c r="P501" i="18"/>
  <c r="P503" i="28" s="1"/>
  <c r="O502" i="18"/>
  <c r="O504" i="28" s="1"/>
  <c r="M506" i="28"/>
  <c r="M507" i="28"/>
  <c r="N506" i="18"/>
  <c r="Q506" i="18" s="1"/>
  <c r="Q508" i="28" s="1"/>
  <c r="N507" i="18"/>
  <c r="K103" i="18"/>
  <c r="K105" i="28" s="1"/>
  <c r="J105" i="28"/>
  <c r="K104" i="18"/>
  <c r="K106" i="28" s="1"/>
  <c r="N105" i="18"/>
  <c r="N107" i="28" s="1"/>
  <c r="J107" i="28"/>
  <c r="N129" i="18"/>
  <c r="N131" i="28" s="1"/>
  <c r="J131" i="28"/>
  <c r="N161" i="18"/>
  <c r="N163" i="28" s="1"/>
  <c r="J163" i="28"/>
  <c r="O164" i="18"/>
  <c r="O166" i="28" s="1"/>
  <c r="M166" i="28"/>
  <c r="N198" i="18"/>
  <c r="N199" i="18"/>
  <c r="N200" i="18"/>
  <c r="O209" i="18"/>
  <c r="O211" i="28" s="1"/>
  <c r="M211" i="28"/>
  <c r="N217" i="18"/>
  <c r="O226" i="18"/>
  <c r="O228" i="28" s="1"/>
  <c r="O227" i="18"/>
  <c r="O229" i="28" s="1"/>
  <c r="O274" i="18"/>
  <c r="O276" i="28" s="1"/>
  <c r="K300" i="18"/>
  <c r="K302" i="28" s="1"/>
  <c r="K302" i="18"/>
  <c r="K304" i="28" s="1"/>
  <c r="Q306" i="18"/>
  <c r="Q308" i="28" s="1"/>
  <c r="M308" i="28"/>
  <c r="Q309" i="18"/>
  <c r="Q311" i="28" s="1"/>
  <c r="M311" i="28"/>
  <c r="N311" i="18"/>
  <c r="J313" i="28"/>
  <c r="O314" i="18"/>
  <c r="O316" i="28" s="1"/>
  <c r="N317" i="18"/>
  <c r="N327" i="18"/>
  <c r="Q327" i="18" s="1"/>
  <c r="Q329" i="28" s="1"/>
  <c r="J329" i="28"/>
  <c r="K331" i="18"/>
  <c r="K333" i="28" s="1"/>
  <c r="K333" i="18"/>
  <c r="K335" i="28" s="1"/>
  <c r="J335" i="28"/>
  <c r="N337" i="18"/>
  <c r="N339" i="28" s="1"/>
  <c r="J339" i="28"/>
  <c r="K339" i="18"/>
  <c r="K341" i="28" s="1"/>
  <c r="K342" i="18"/>
  <c r="K344" i="28" s="1"/>
  <c r="K345" i="18"/>
  <c r="K347" i="28" s="1"/>
  <c r="K347" i="18"/>
  <c r="K349" i="28" s="1"/>
  <c r="K348" i="18"/>
  <c r="K350" i="28" s="1"/>
  <c r="J350" i="28"/>
  <c r="K350" i="18"/>
  <c r="K352" i="28" s="1"/>
  <c r="M356" i="28"/>
  <c r="K402" i="18"/>
  <c r="K404" i="28" s="1"/>
  <c r="J404" i="28"/>
  <c r="K403" i="18"/>
  <c r="K405" i="28" s="1"/>
  <c r="K404" i="18"/>
  <c r="K406" i="28" s="1"/>
  <c r="J406" i="28"/>
  <c r="N408" i="18"/>
  <c r="Q408" i="18" s="1"/>
  <c r="Q410" i="28" s="1"/>
  <c r="J410" i="28"/>
  <c r="K410" i="18"/>
  <c r="K412" i="28" s="1"/>
  <c r="J412" i="28"/>
  <c r="K411" i="18"/>
  <c r="K413" i="28" s="1"/>
  <c r="K418" i="18"/>
  <c r="K420" i="28" s="1"/>
  <c r="J420" i="28"/>
  <c r="N421" i="18"/>
  <c r="J423" i="28"/>
  <c r="N425" i="18"/>
  <c r="N426" i="18"/>
  <c r="O428" i="18"/>
  <c r="O430" i="28" s="1"/>
  <c r="O430" i="18"/>
  <c r="O432" i="28" s="1"/>
  <c r="M432" i="28"/>
  <c r="O432" i="18"/>
  <c r="O434" i="28" s="1"/>
  <c r="O469" i="18"/>
  <c r="O471" i="28" s="1"/>
  <c r="O470" i="18"/>
  <c r="O472" i="28" s="1"/>
  <c r="M472" i="28"/>
  <c r="K490" i="18"/>
  <c r="K492" i="28" s="1"/>
  <c r="J492" i="28"/>
  <c r="O494" i="18"/>
  <c r="O496" i="28" s="1"/>
  <c r="M496" i="28"/>
  <c r="O495" i="18"/>
  <c r="O497" i="28" s="1"/>
  <c r="Q501" i="18"/>
  <c r="Q503" i="28" s="1"/>
  <c r="O503" i="18"/>
  <c r="O505" i="28" s="1"/>
  <c r="O504" i="18"/>
  <c r="O506" i="28" s="1"/>
  <c r="N505" i="18"/>
  <c r="K123" i="18"/>
  <c r="K125" i="28" s="1"/>
  <c r="K127" i="18"/>
  <c r="K129" i="28" s="1"/>
  <c r="J129" i="28"/>
  <c r="M135" i="28"/>
  <c r="O134" i="18"/>
  <c r="O136" i="28" s="1"/>
  <c r="M136" i="28"/>
  <c r="O136" i="18"/>
  <c r="O138" i="28" s="1"/>
  <c r="K159" i="18"/>
  <c r="K161" i="28" s="1"/>
  <c r="J161" i="28"/>
  <c r="O162" i="18"/>
  <c r="O164" i="28" s="1"/>
  <c r="M164" i="28"/>
  <c r="N164" i="18"/>
  <c r="Q164" i="18" s="1"/>
  <c r="Q166" i="28" s="1"/>
  <c r="O199" i="18"/>
  <c r="O201" i="28" s="1"/>
  <c r="O218" i="18"/>
  <c r="O220" i="28" s="1"/>
  <c r="O219" i="18"/>
  <c r="O221" i="28" s="1"/>
  <c r="N290" i="18"/>
  <c r="J292" i="28"/>
  <c r="O322" i="18"/>
  <c r="O324" i="28" s="1"/>
  <c r="K332" i="18"/>
  <c r="K334" i="28" s="1"/>
  <c r="N343" i="18"/>
  <c r="J345" i="28"/>
  <c r="N351" i="18"/>
  <c r="N353" i="28" s="1"/>
  <c r="J353" i="28"/>
  <c r="N401" i="18"/>
  <c r="J403" i="28"/>
  <c r="K421" i="18"/>
  <c r="K423" i="28" s="1"/>
  <c r="N488" i="18"/>
  <c r="J490" i="28"/>
  <c r="N489" i="18"/>
  <c r="J491" i="28"/>
  <c r="Q494" i="18"/>
  <c r="Q496" i="28" s="1"/>
  <c r="N122" i="18"/>
  <c r="J124" i="28"/>
  <c r="N124" i="18"/>
  <c r="Q124" i="18" s="1"/>
  <c r="Q126" i="28" s="1"/>
  <c r="J126" i="28"/>
  <c r="K125" i="18"/>
  <c r="K127" i="28" s="1"/>
  <c r="K126" i="18"/>
  <c r="K128" i="28" s="1"/>
  <c r="J128" i="28"/>
  <c r="O131" i="18"/>
  <c r="O133" i="28" s="1"/>
  <c r="O132" i="18"/>
  <c r="O134" i="28" s="1"/>
  <c r="N133" i="18"/>
  <c r="Q133" i="18" s="1"/>
  <c r="Q135" i="28" s="1"/>
  <c r="N134" i="18"/>
  <c r="N154" i="18"/>
  <c r="J156" i="28"/>
  <c r="N156" i="18"/>
  <c r="J158" i="28"/>
  <c r="K157" i="18"/>
  <c r="K159" i="28" s="1"/>
  <c r="K158" i="18"/>
  <c r="K160" i="28" s="1"/>
  <c r="J160" i="28"/>
  <c r="K175" i="18"/>
  <c r="K177" i="28" s="1"/>
  <c r="K177" i="18"/>
  <c r="K179" i="28" s="1"/>
  <c r="N180" i="18"/>
  <c r="N182" i="28" s="1"/>
  <c r="J182" i="28"/>
  <c r="Q183" i="18"/>
  <c r="Q185" i="28" s="1"/>
  <c r="M185" i="28"/>
  <c r="N185" i="18"/>
  <c r="O188" i="18"/>
  <c r="O190" i="28" s="1"/>
  <c r="M190" i="28"/>
  <c r="O191" i="18"/>
  <c r="O193" i="28" s="1"/>
  <c r="N193" i="18"/>
  <c r="O195" i="18"/>
  <c r="O197" i="28" s="1"/>
  <c r="O196" i="18"/>
  <c r="O198" i="28" s="1"/>
  <c r="M198" i="28"/>
  <c r="N201" i="18"/>
  <c r="O203" i="18"/>
  <c r="O205" i="28" s="1"/>
  <c r="O210" i="18"/>
  <c r="O212" i="28" s="1"/>
  <c r="O211" i="18"/>
  <c r="O213" i="28" s="1"/>
  <c r="K254" i="18"/>
  <c r="K256" i="28" s="1"/>
  <c r="J256" i="28"/>
  <c r="K255" i="18"/>
  <c r="K257" i="28" s="1"/>
  <c r="N256" i="18"/>
  <c r="J258" i="28"/>
  <c r="K257" i="18"/>
  <c r="K259" i="28" s="1"/>
  <c r="N259" i="18"/>
  <c r="J261" i="28"/>
  <c r="N263" i="18"/>
  <c r="N265" i="28" s="1"/>
  <c r="O264" i="18"/>
  <c r="O266" i="28" s="1"/>
  <c r="N265" i="18"/>
  <c r="O267" i="18"/>
  <c r="O269" i="28" s="1"/>
  <c r="K290" i="18"/>
  <c r="K292" i="28" s="1"/>
  <c r="K291" i="18"/>
  <c r="K293" i="28" s="1"/>
  <c r="K292" i="18"/>
  <c r="K294" i="28" s="1"/>
  <c r="J294" i="28"/>
  <c r="K294" i="18"/>
  <c r="K296" i="28" s="1"/>
  <c r="O297" i="18"/>
  <c r="O299" i="28" s="1"/>
  <c r="M299" i="28"/>
  <c r="N299" i="18"/>
  <c r="N301" i="18"/>
  <c r="N308" i="18"/>
  <c r="O309" i="18"/>
  <c r="O311" i="28" s="1"/>
  <c r="N310" i="18"/>
  <c r="O312" i="18"/>
  <c r="O314" i="28" s="1"/>
  <c r="M314" i="28"/>
  <c r="O318" i="18"/>
  <c r="O320" i="28" s="1"/>
  <c r="O319" i="18"/>
  <c r="O321" i="28" s="1"/>
  <c r="N324" i="18"/>
  <c r="O325" i="18"/>
  <c r="O327" i="28" s="1"/>
  <c r="N326" i="18"/>
  <c r="M332" i="28"/>
  <c r="Q333" i="18"/>
  <c r="Q335" i="28" s="1"/>
  <c r="M335" i="28"/>
  <c r="N335" i="18"/>
  <c r="J337" i="28"/>
  <c r="N341" i="18"/>
  <c r="Q341" i="18" s="1"/>
  <c r="Q343" i="28" s="1"/>
  <c r="O352" i="18"/>
  <c r="O354" i="28" s="1"/>
  <c r="M354" i="28"/>
  <c r="O358" i="18"/>
  <c r="O360" i="28" s="1"/>
  <c r="O359" i="18"/>
  <c r="O361" i="28" s="1"/>
  <c r="K401" i="18"/>
  <c r="K403" i="28" s="1"/>
  <c r="M410" i="28"/>
  <c r="N420" i="18"/>
  <c r="O422" i="18"/>
  <c r="O424" i="28" s="1"/>
  <c r="M424" i="28"/>
  <c r="Q429" i="18"/>
  <c r="Q431" i="28" s="1"/>
  <c r="N458" i="18"/>
  <c r="N459" i="18"/>
  <c r="O460" i="18"/>
  <c r="O462" i="28" s="1"/>
  <c r="N461" i="18"/>
  <c r="O463" i="18"/>
  <c r="O465" i="28" s="1"/>
  <c r="M465" i="28"/>
  <c r="Q469" i="18"/>
  <c r="Q471" i="28" s="1"/>
  <c r="N486" i="18"/>
  <c r="J488" i="28"/>
  <c r="K488" i="18"/>
  <c r="K490" i="28" s="1"/>
  <c r="K489" i="18"/>
  <c r="K491" i="28" s="1"/>
  <c r="N491" i="18"/>
  <c r="N492" i="18"/>
  <c r="O493" i="18"/>
  <c r="O495" i="28" s="1"/>
  <c r="N101" i="18"/>
  <c r="J103" i="28"/>
  <c r="M104" i="28"/>
  <c r="N103" i="18"/>
  <c r="N104" i="18"/>
  <c r="O105" i="18"/>
  <c r="O107" i="28" s="1"/>
  <c r="K120" i="18"/>
  <c r="K122" i="28" s="1"/>
  <c r="N121" i="18"/>
  <c r="N123" i="28" s="1"/>
  <c r="J123" i="28"/>
  <c r="O127" i="18"/>
  <c r="O129" i="28" s="1"/>
  <c r="M129" i="28"/>
  <c r="N128" i="18"/>
  <c r="O129" i="18"/>
  <c r="O131" i="28" s="1"/>
  <c r="K152" i="18"/>
  <c r="K154" i="28" s="1"/>
  <c r="N153" i="18"/>
  <c r="N155" i="28" s="1"/>
  <c r="J155" i="28"/>
  <c r="O159" i="18"/>
  <c r="O161" i="28" s="1"/>
  <c r="M161" i="28"/>
  <c r="N160" i="18"/>
  <c r="O161" i="18"/>
  <c r="O163" i="28" s="1"/>
  <c r="N174" i="18"/>
  <c r="J176" i="28"/>
  <c r="Q176" i="18"/>
  <c r="Q178" i="28" s="1"/>
  <c r="M178" i="28"/>
  <c r="K178" i="18"/>
  <c r="K180" i="28" s="1"/>
  <c r="J180" i="28"/>
  <c r="N179" i="18"/>
  <c r="J181" i="28"/>
  <c r="N183" i="18"/>
  <c r="O185" i="18"/>
  <c r="O187" i="28" s="1"/>
  <c r="O186" i="18"/>
  <c r="O188" i="28" s="1"/>
  <c r="O187" i="18"/>
  <c r="O189" i="28" s="1"/>
  <c r="Q188" i="18"/>
  <c r="Q190" i="28" s="1"/>
  <c r="O194" i="18"/>
  <c r="O196" i="28" s="1"/>
  <c r="O202" i="18"/>
  <c r="O204" i="28" s="1"/>
  <c r="Q209" i="18"/>
  <c r="Q211" i="28" s="1"/>
  <c r="K246" i="18"/>
  <c r="K248" i="28" s="1"/>
  <c r="J248" i="28"/>
  <c r="K247" i="18"/>
  <c r="K249" i="28" s="1"/>
  <c r="K248" i="18"/>
  <c r="K250" i="28" s="1"/>
  <c r="J250" i="28"/>
  <c r="O263" i="18"/>
  <c r="O265" i="28" s="1"/>
  <c r="O266" i="18"/>
  <c r="O268" i="28" s="1"/>
  <c r="N289" i="18"/>
  <c r="N291" i="28" s="1"/>
  <c r="J291" i="28"/>
  <c r="M295" i="28"/>
  <c r="N295" i="18"/>
  <c r="N297" i="28" s="1"/>
  <c r="J297" i="28"/>
  <c r="N300" i="18"/>
  <c r="N302" i="18"/>
  <c r="O304" i="18"/>
  <c r="O306" i="28" s="1"/>
  <c r="M306" i="28"/>
  <c r="O310" i="18"/>
  <c r="O312" i="28" s="1"/>
  <c r="O311" i="18"/>
  <c r="O313" i="28" s="1"/>
  <c r="O326" i="18"/>
  <c r="O328" i="28" s="1"/>
  <c r="O327" i="18"/>
  <c r="O329" i="28" s="1"/>
  <c r="O328" i="18"/>
  <c r="O330" i="28" s="1"/>
  <c r="M330" i="28"/>
  <c r="O329" i="18"/>
  <c r="O331" i="28" s="1"/>
  <c r="O330" i="18"/>
  <c r="O332" i="28" s="1"/>
  <c r="N331" i="18"/>
  <c r="N333" i="18"/>
  <c r="O337" i="18"/>
  <c r="O339" i="28" s="1"/>
  <c r="O338" i="18"/>
  <c r="O340" i="28" s="1"/>
  <c r="N339" i="18"/>
  <c r="O341" i="18"/>
  <c r="O343" i="28" s="1"/>
  <c r="N342" i="18"/>
  <c r="O344" i="18"/>
  <c r="O346" i="28" s="1"/>
  <c r="M346" i="28"/>
  <c r="O345" i="18"/>
  <c r="O347" i="28" s="1"/>
  <c r="O346" i="18"/>
  <c r="O348" i="28" s="1"/>
  <c r="N347" i="18"/>
  <c r="N348" i="18"/>
  <c r="N350" i="18"/>
  <c r="Q359" i="18"/>
  <c r="Q361" i="28" s="1"/>
  <c r="K378" i="18"/>
  <c r="K380" i="28" s="1"/>
  <c r="J380" i="28"/>
  <c r="N379" i="18"/>
  <c r="J381" i="28"/>
  <c r="N387" i="18"/>
  <c r="J389" i="28"/>
  <c r="K388" i="18"/>
  <c r="K390" i="28" s="1"/>
  <c r="K396" i="18"/>
  <c r="K398" i="28" s="1"/>
  <c r="J398" i="28"/>
  <c r="N397" i="18"/>
  <c r="J399" i="28"/>
  <c r="N399" i="18"/>
  <c r="J401" i="28"/>
  <c r="N400" i="18"/>
  <c r="J402" i="28"/>
  <c r="N402" i="18"/>
  <c r="N403" i="18"/>
  <c r="Q403" i="18" s="1"/>
  <c r="Q405" i="28" s="1"/>
  <c r="N404" i="18"/>
  <c r="O408" i="18"/>
  <c r="O410" i="28" s="1"/>
  <c r="N409" i="18"/>
  <c r="N410" i="18"/>
  <c r="N411" i="18"/>
  <c r="O415" i="18"/>
  <c r="O417" i="28" s="1"/>
  <c r="O416" i="18"/>
  <c r="O418" i="28" s="1"/>
  <c r="N417" i="18"/>
  <c r="N418" i="18"/>
  <c r="N419" i="18"/>
  <c r="O420" i="18"/>
  <c r="O422" i="28" s="1"/>
  <c r="K452" i="18"/>
  <c r="K454" i="28" s="1"/>
  <c r="J454" i="28"/>
  <c r="N453" i="18"/>
  <c r="J455" i="28"/>
  <c r="O461" i="18"/>
  <c r="O463" i="28" s="1"/>
  <c r="N480" i="18"/>
  <c r="J482" i="28"/>
  <c r="K483" i="18"/>
  <c r="K485" i="28" s="1"/>
  <c r="J485" i="28"/>
  <c r="K484" i="18"/>
  <c r="K486" i="28" s="1"/>
  <c r="N485" i="18"/>
  <c r="J487" i="28"/>
  <c r="N490" i="18"/>
  <c r="Q490" i="18" s="1"/>
  <c r="Q492" i="28" s="1"/>
  <c r="O492" i="18"/>
  <c r="O494" i="28" s="1"/>
  <c r="K214" i="18"/>
  <c r="K216" i="28" s="1"/>
  <c r="J216" i="28"/>
  <c r="K216" i="18"/>
  <c r="K218" i="28" s="1"/>
  <c r="J218" i="28"/>
  <c r="O249" i="18"/>
  <c r="O251" i="28" s="1"/>
  <c r="M251" i="28"/>
  <c r="N282" i="18"/>
  <c r="N284" i="28" s="1"/>
  <c r="J284" i="28"/>
  <c r="Q286" i="18"/>
  <c r="Q288" i="28" s="1"/>
  <c r="M288" i="28"/>
  <c r="Q389" i="18"/>
  <c r="Q391" i="28" s="1"/>
  <c r="M391" i="28"/>
  <c r="N439" i="18"/>
  <c r="Q439" i="18" s="1"/>
  <c r="Q441" i="28" s="1"/>
  <c r="J441" i="28"/>
  <c r="N509" i="18"/>
  <c r="N511" i="28" s="1"/>
  <c r="J511" i="28"/>
  <c r="N108" i="18"/>
  <c r="J110" i="28"/>
  <c r="K110" i="18"/>
  <c r="K112" i="28" s="1"/>
  <c r="J112" i="28"/>
  <c r="K207" i="18"/>
  <c r="K209" i="28" s="1"/>
  <c r="Q224" i="18"/>
  <c r="Q226" i="28" s="1"/>
  <c r="M226" i="28"/>
  <c r="K225" i="18"/>
  <c r="K227" i="28" s="1"/>
  <c r="N227" i="18"/>
  <c r="N229" i="28" s="1"/>
  <c r="J229" i="28"/>
  <c r="P230" i="18"/>
  <c r="P232" i="28" s="1"/>
  <c r="N232" i="28"/>
  <c r="K236" i="18"/>
  <c r="K238" i="28" s="1"/>
  <c r="O241" i="18"/>
  <c r="O243" i="28" s="1"/>
  <c r="M243" i="28"/>
  <c r="K270" i="18"/>
  <c r="K272" i="28" s="1"/>
  <c r="J272" i="28"/>
  <c r="K271" i="18"/>
  <c r="K273" i="28" s="1"/>
  <c r="K273" i="18"/>
  <c r="K275" i="28" s="1"/>
  <c r="N275" i="18"/>
  <c r="N277" i="28" s="1"/>
  <c r="J277" i="28"/>
  <c r="Q278" i="18"/>
  <c r="Q280" i="28" s="1"/>
  <c r="M280" i="28"/>
  <c r="N314" i="18"/>
  <c r="J316" i="28"/>
  <c r="K369" i="18"/>
  <c r="K371" i="28" s="1"/>
  <c r="O382" i="18"/>
  <c r="O384" i="28" s="1"/>
  <c r="M384" i="28"/>
  <c r="O385" i="18"/>
  <c r="O387" i="28" s="1"/>
  <c r="M387" i="28"/>
  <c r="K440" i="18"/>
  <c r="K442" i="28" s="1"/>
  <c r="K107" i="18"/>
  <c r="K109" i="28" s="1"/>
  <c r="J109" i="28"/>
  <c r="O111" i="18"/>
  <c r="O113" i="28" s="1"/>
  <c r="M113" i="28"/>
  <c r="O113" i="18"/>
  <c r="O115" i="28" s="1"/>
  <c r="P117" i="18"/>
  <c r="P119" i="28" s="1"/>
  <c r="O145" i="18"/>
  <c r="O147" i="28" s="1"/>
  <c r="P168" i="18"/>
  <c r="P170" i="28" s="1"/>
  <c r="N170" i="28"/>
  <c r="K198" i="18"/>
  <c r="K200" i="28" s="1"/>
  <c r="K199" i="18"/>
  <c r="K201" i="28" s="1"/>
  <c r="O277" i="18"/>
  <c r="O279" i="28" s="1"/>
  <c r="N306" i="18"/>
  <c r="J308" i="28"/>
  <c r="P371" i="18"/>
  <c r="P373" i="28" s="1"/>
  <c r="N373" i="28"/>
  <c r="K429" i="18"/>
  <c r="K431" i="28" s="1"/>
  <c r="K431" i="18"/>
  <c r="K433" i="28" s="1"/>
  <c r="K434" i="18"/>
  <c r="K436" i="28" s="1"/>
  <c r="J436" i="28"/>
  <c r="K435" i="18"/>
  <c r="K437" i="28" s="1"/>
  <c r="N437" i="18"/>
  <c r="N439" i="28" s="1"/>
  <c r="J439" i="28"/>
  <c r="O448" i="18"/>
  <c r="O450" i="28" s="1"/>
  <c r="M474" i="28"/>
  <c r="M111" i="28"/>
  <c r="O112" i="18"/>
  <c r="O114" i="28" s="1"/>
  <c r="K131" i="18"/>
  <c r="K133" i="28" s="1"/>
  <c r="K135" i="18"/>
  <c r="K137" i="28" s="1"/>
  <c r="J137" i="28"/>
  <c r="O138" i="18"/>
  <c r="O140" i="28" s="1"/>
  <c r="M140" i="28"/>
  <c r="Q140" i="18"/>
  <c r="Q142" i="28" s="1"/>
  <c r="M142" i="28"/>
  <c r="O142" i="18"/>
  <c r="O144" i="28" s="1"/>
  <c r="M144" i="28"/>
  <c r="O144" i="18"/>
  <c r="O146" i="28" s="1"/>
  <c r="N165" i="18"/>
  <c r="J167" i="28"/>
  <c r="K190" i="18"/>
  <c r="K192" i="28" s="1"/>
  <c r="K192" i="18"/>
  <c r="K194" i="28" s="1"/>
  <c r="J194" i="28"/>
  <c r="Q207" i="18"/>
  <c r="Q209" i="28" s="1"/>
  <c r="M209" i="28"/>
  <c r="N216" i="18"/>
  <c r="Q216" i="18" s="1"/>
  <c r="Q218" i="28" s="1"/>
  <c r="O224" i="18"/>
  <c r="O226" i="28" s="1"/>
  <c r="P286" i="18"/>
  <c r="P288" i="28" s="1"/>
  <c r="N298" i="18"/>
  <c r="J300" i="28"/>
  <c r="K306" i="18"/>
  <c r="K308" i="28" s="1"/>
  <c r="K316" i="18"/>
  <c r="K318" i="28" s="1"/>
  <c r="K322" i="18"/>
  <c r="K324" i="28" s="1"/>
  <c r="K323" i="18"/>
  <c r="K325" i="28" s="1"/>
  <c r="K325" i="18"/>
  <c r="K327" i="28" s="1"/>
  <c r="J327" i="28"/>
  <c r="K354" i="18"/>
  <c r="K356" i="28" s="1"/>
  <c r="Q381" i="18"/>
  <c r="Q383" i="28" s="1"/>
  <c r="K424" i="18"/>
  <c r="K426" i="28" s="1"/>
  <c r="K437" i="18"/>
  <c r="K439" i="28" s="1"/>
  <c r="O445" i="18"/>
  <c r="O447" i="28" s="1"/>
  <c r="O446" i="18"/>
  <c r="O448" i="28" s="1"/>
  <c r="M448" i="28"/>
  <c r="K465" i="18"/>
  <c r="K467" i="28" s="1"/>
  <c r="P477" i="18"/>
  <c r="P479" i="28" s="1"/>
  <c r="N106" i="18"/>
  <c r="N108" i="28" s="1"/>
  <c r="J108" i="28"/>
  <c r="N132" i="18"/>
  <c r="J134" i="28"/>
  <c r="O139" i="18"/>
  <c r="O141" i="28" s="1"/>
  <c r="K186" i="18"/>
  <c r="K188" i="28" s="1"/>
  <c r="J188" i="28"/>
  <c r="K193" i="18"/>
  <c r="K195" i="28" s="1"/>
  <c r="N203" i="18"/>
  <c r="N205" i="28" s="1"/>
  <c r="J205" i="28"/>
  <c r="N207" i="18"/>
  <c r="K262" i="18"/>
  <c r="K264" i="28" s="1"/>
  <c r="J264" i="28"/>
  <c r="N264" i="18"/>
  <c r="Q264" i="18" s="1"/>
  <c r="Q266" i="28" s="1"/>
  <c r="J266" i="28"/>
  <c r="K265" i="18"/>
  <c r="K267" i="28" s="1"/>
  <c r="N267" i="18"/>
  <c r="J269" i="28"/>
  <c r="N270" i="18"/>
  <c r="N319" i="18"/>
  <c r="J321" i="28"/>
  <c r="N329" i="18"/>
  <c r="N331" i="28" s="1"/>
  <c r="J331" i="28"/>
  <c r="N330" i="18"/>
  <c r="Q330" i="18" s="1"/>
  <c r="Q332" i="28" s="1"/>
  <c r="J332" i="28"/>
  <c r="N338" i="18"/>
  <c r="J340" i="28"/>
  <c r="N346" i="18"/>
  <c r="J348" i="28"/>
  <c r="K349" i="18"/>
  <c r="K351" i="28" s="1"/>
  <c r="J351" i="28"/>
  <c r="Q357" i="18"/>
  <c r="Q359" i="28" s="1"/>
  <c r="M359" i="28"/>
  <c r="N359" i="18"/>
  <c r="J361" i="28"/>
  <c r="P372" i="18"/>
  <c r="P374" i="28" s="1"/>
  <c r="N428" i="18"/>
  <c r="N430" i="28" s="1"/>
  <c r="O508" i="18"/>
  <c r="O510" i="28" s="1"/>
  <c r="O107" i="18"/>
  <c r="O109" i="28" s="1"/>
  <c r="K128" i="18"/>
  <c r="K130" i="28" s="1"/>
  <c r="K182" i="18"/>
  <c r="K184" i="28" s="1"/>
  <c r="J184" i="28"/>
  <c r="K183" i="18"/>
  <c r="K185" i="28" s="1"/>
  <c r="N187" i="18"/>
  <c r="J189" i="28"/>
  <c r="O220" i="18"/>
  <c r="O222" i="28" s="1"/>
  <c r="M222" i="28"/>
  <c r="N261" i="18"/>
  <c r="J263" i="28"/>
  <c r="O271" i="18"/>
  <c r="O273" i="28" s="1"/>
  <c r="Q279" i="18"/>
  <c r="Q281" i="28" s="1"/>
  <c r="O313" i="18"/>
  <c r="O315" i="28" s="1"/>
  <c r="M315" i="28"/>
  <c r="N315" i="18"/>
  <c r="K340" i="18"/>
  <c r="K342" i="28" s="1"/>
  <c r="J342" i="28"/>
  <c r="O361" i="18"/>
  <c r="O363" i="28" s="1"/>
  <c r="N407" i="18"/>
  <c r="J409" i="28"/>
  <c r="K409" i="18"/>
  <c r="K411" i="28" s="1"/>
  <c r="K412" i="18"/>
  <c r="K414" i="28" s="1"/>
  <c r="J414" i="28"/>
  <c r="N413" i="18"/>
  <c r="J415" i="28"/>
  <c r="N415" i="18"/>
  <c r="J417" i="28"/>
  <c r="K417" i="18"/>
  <c r="K419" i="28" s="1"/>
  <c r="K419" i="18"/>
  <c r="K421" i="28" s="1"/>
  <c r="M426" i="28"/>
  <c r="N427" i="18"/>
  <c r="O429" i="18"/>
  <c r="O431" i="28" s="1"/>
  <c r="O431" i="18"/>
  <c r="O433" i="28" s="1"/>
  <c r="N433" i="18"/>
  <c r="N434" i="18"/>
  <c r="N435" i="18"/>
  <c r="Q435" i="18" s="1"/>
  <c r="Q437" i="28" s="1"/>
  <c r="O436" i="18"/>
  <c r="O438" i="28" s="1"/>
  <c r="Q445" i="18"/>
  <c r="Q447" i="28" s="1"/>
  <c r="N457" i="18"/>
  <c r="J459" i="28"/>
  <c r="K102" i="18"/>
  <c r="K104" i="28" s="1"/>
  <c r="J104" i="28"/>
  <c r="K155" i="18"/>
  <c r="K157" i="28" s="1"/>
  <c r="O189" i="18"/>
  <c r="O191" i="28" s="1"/>
  <c r="M191" i="28"/>
  <c r="N190" i="18"/>
  <c r="N191" i="18"/>
  <c r="N192" i="18"/>
  <c r="O201" i="18"/>
  <c r="O203" i="28" s="1"/>
  <c r="M203" i="28"/>
  <c r="N209" i="18"/>
  <c r="O212" i="18"/>
  <c r="O214" i="28" s="1"/>
  <c r="M214" i="28"/>
  <c r="O265" i="18"/>
  <c r="O267" i="28" s="1"/>
  <c r="M267" i="28"/>
  <c r="O268" i="18"/>
  <c r="O270" i="28" s="1"/>
  <c r="M270" i="28"/>
  <c r="K293" i="18"/>
  <c r="K295" i="28" s="1"/>
  <c r="J295" i="28"/>
  <c r="Q298" i="18"/>
  <c r="Q300" i="28" s="1"/>
  <c r="M300" i="28"/>
  <c r="N303" i="18"/>
  <c r="J305" i="28"/>
  <c r="O305" i="18"/>
  <c r="O307" i="28" s="1"/>
  <c r="M307" i="28"/>
  <c r="O306" i="18"/>
  <c r="O308" i="28" s="1"/>
  <c r="N307" i="18"/>
  <c r="N325" i="18"/>
  <c r="K334" i="18"/>
  <c r="K336" i="28" s="1"/>
  <c r="Q349" i="18"/>
  <c r="Q351" i="28" s="1"/>
  <c r="M351" i="28"/>
  <c r="O360" i="18"/>
  <c r="O362" i="28" s="1"/>
  <c r="M362" i="28"/>
  <c r="N405" i="18"/>
  <c r="J407" i="28"/>
  <c r="Q431" i="18"/>
  <c r="Q433" i="28" s="1"/>
  <c r="N462" i="18"/>
  <c r="J464" i="28"/>
  <c r="O103" i="18"/>
  <c r="O105" i="28" s="1"/>
  <c r="M105" i="28"/>
  <c r="K119" i="18"/>
  <c r="K121" i="28" s="1"/>
  <c r="J121" i="28"/>
  <c r="O122" i="18"/>
  <c r="O124" i="28" s="1"/>
  <c r="M124" i="28"/>
  <c r="Q125" i="18"/>
  <c r="Q127" i="28" s="1"/>
  <c r="M127" i="28"/>
  <c r="O126" i="18"/>
  <c r="O128" i="28" s="1"/>
  <c r="M128" i="28"/>
  <c r="K151" i="18"/>
  <c r="K153" i="28" s="1"/>
  <c r="J153" i="28"/>
  <c r="N155" i="18"/>
  <c r="M158" i="28"/>
  <c r="Q157" i="18"/>
  <c r="Q159" i="28" s="1"/>
  <c r="M159" i="28"/>
  <c r="O158" i="18"/>
  <c r="O160" i="28" s="1"/>
  <c r="M160" i="28"/>
  <c r="N173" i="18"/>
  <c r="J175" i="28"/>
  <c r="O175" i="18"/>
  <c r="O177" i="28" s="1"/>
  <c r="M177" i="28"/>
  <c r="M179" i="28"/>
  <c r="K238" i="18"/>
  <c r="K240" i="28" s="1"/>
  <c r="J240" i="28"/>
  <c r="K240" i="18"/>
  <c r="K242" i="28" s="1"/>
  <c r="J242" i="28"/>
  <c r="Q255" i="18"/>
  <c r="Q257" i="28" s="1"/>
  <c r="M257" i="28"/>
  <c r="Q265" i="18"/>
  <c r="Q267" i="28" s="1"/>
  <c r="N293" i="18"/>
  <c r="N332" i="18"/>
  <c r="N334" i="18"/>
  <c r="O336" i="18"/>
  <c r="O338" i="28" s="1"/>
  <c r="M338" i="28"/>
  <c r="K375" i="18"/>
  <c r="K377" i="28" s="1"/>
  <c r="J377" i="28"/>
  <c r="N376" i="18"/>
  <c r="J378" i="28"/>
  <c r="N377" i="18"/>
  <c r="J379" i="28"/>
  <c r="K386" i="18"/>
  <c r="K388" i="28" s="1"/>
  <c r="J388" i="28"/>
  <c r="N389" i="18"/>
  <c r="J391" i="28"/>
  <c r="K390" i="18"/>
  <c r="K392" i="28" s="1"/>
  <c r="J392" i="28"/>
  <c r="K394" i="18"/>
  <c r="K396" i="28" s="1"/>
  <c r="J396" i="28"/>
  <c r="O456" i="18"/>
  <c r="O458" i="28" s="1"/>
  <c r="M458" i="28"/>
  <c r="N512" i="18"/>
  <c r="Q512" i="18" s="1"/>
  <c r="Q514" i="28" s="1"/>
  <c r="J514" i="28"/>
  <c r="N116" i="18"/>
  <c r="Q116" i="18" s="1"/>
  <c r="Q118" i="28" s="1"/>
  <c r="J118" i="28"/>
  <c r="K117" i="18"/>
  <c r="K119" i="28" s="1"/>
  <c r="O124" i="18"/>
  <c r="O126" i="28" s="1"/>
  <c r="N125" i="18"/>
  <c r="N126" i="18"/>
  <c r="N146" i="18"/>
  <c r="J148" i="28"/>
  <c r="N148" i="18"/>
  <c r="J150" i="28"/>
  <c r="K149" i="18"/>
  <c r="K151" i="28" s="1"/>
  <c r="K150" i="18"/>
  <c r="K152" i="28" s="1"/>
  <c r="J152" i="28"/>
  <c r="O156" i="18"/>
  <c r="O158" i="28" s="1"/>
  <c r="N157" i="18"/>
  <c r="N158" i="18"/>
  <c r="P158" i="18" s="1"/>
  <c r="P160" i="28" s="1"/>
  <c r="N175" i="18"/>
  <c r="N177" i="18"/>
  <c r="Q179" i="18"/>
  <c r="Q181" i="28" s="1"/>
  <c r="M181" i="28"/>
  <c r="K230" i="18"/>
  <c r="K232" i="28" s="1"/>
  <c r="J232" i="28"/>
  <c r="K231" i="18"/>
  <c r="K233" i="28" s="1"/>
  <c r="K232" i="18"/>
  <c r="K234" i="28" s="1"/>
  <c r="J234" i="28"/>
  <c r="K245" i="18"/>
  <c r="K247" i="28" s="1"/>
  <c r="J247" i="28"/>
  <c r="M249" i="28"/>
  <c r="Q248" i="18"/>
  <c r="Q250" i="28" s="1"/>
  <c r="M250" i="28"/>
  <c r="K249" i="18"/>
  <c r="K251" i="28" s="1"/>
  <c r="N251" i="18"/>
  <c r="N253" i="28" s="1"/>
  <c r="J253" i="28"/>
  <c r="N252" i="18"/>
  <c r="N254" i="28" s="1"/>
  <c r="J254" i="28"/>
  <c r="N254" i="18"/>
  <c r="N255" i="18"/>
  <c r="O256" i="18"/>
  <c r="O258" i="28" s="1"/>
  <c r="N257" i="18"/>
  <c r="O259" i="18"/>
  <c r="O261" i="28" s="1"/>
  <c r="K277" i="18"/>
  <c r="K279" i="28" s="1"/>
  <c r="J279" i="28"/>
  <c r="K285" i="18"/>
  <c r="K287" i="28" s="1"/>
  <c r="J287" i="28"/>
  <c r="K286" i="18"/>
  <c r="K288" i="28" s="1"/>
  <c r="O289" i="18"/>
  <c r="O291" i="28" s="1"/>
  <c r="M291" i="28"/>
  <c r="O290" i="18"/>
  <c r="O292" i="28" s="1"/>
  <c r="N291" i="18"/>
  <c r="N292" i="18"/>
  <c r="N294" i="18"/>
  <c r="O335" i="18"/>
  <c r="O337" i="28" s="1"/>
  <c r="K377" i="18"/>
  <c r="K379" i="28" s="1"/>
  <c r="O378" i="18"/>
  <c r="O380" i="28" s="1"/>
  <c r="M380" i="28"/>
  <c r="K383" i="18"/>
  <c r="K385" i="28" s="1"/>
  <c r="N384" i="18"/>
  <c r="J386" i="28"/>
  <c r="N385" i="18"/>
  <c r="J387" i="28"/>
  <c r="Q388" i="18"/>
  <c r="Q390" i="28" s="1"/>
  <c r="M390" i="28"/>
  <c r="K389" i="18"/>
  <c r="K391" i="28" s="1"/>
  <c r="N391" i="18"/>
  <c r="N393" i="28" s="1"/>
  <c r="J393" i="28"/>
  <c r="N392" i="18"/>
  <c r="Q392" i="18" s="1"/>
  <c r="Q394" i="28" s="1"/>
  <c r="J394" i="28"/>
  <c r="K393" i="18"/>
  <c r="K395" i="28" s="1"/>
  <c r="O405" i="18"/>
  <c r="O407" i="28" s="1"/>
  <c r="K442" i="18"/>
  <c r="K444" i="28" s="1"/>
  <c r="J444" i="28"/>
  <c r="K443" i="18"/>
  <c r="K445" i="28" s="1"/>
  <c r="K444" i="18"/>
  <c r="K446" i="28" s="1"/>
  <c r="J446" i="28"/>
  <c r="N448" i="18"/>
  <c r="N450" i="28" s="1"/>
  <c r="J450" i="28"/>
  <c r="N449" i="18"/>
  <c r="J451" i="28"/>
  <c r="Q452" i="18"/>
  <c r="Q454" i="28" s="1"/>
  <c r="M454" i="28"/>
  <c r="O455" i="18"/>
  <c r="O457" i="28" s="1"/>
  <c r="Q461" i="18"/>
  <c r="Q463" i="28" s="1"/>
  <c r="K474" i="18"/>
  <c r="K476" i="28" s="1"/>
  <c r="J476" i="28"/>
  <c r="K477" i="18"/>
  <c r="K479" i="28" s="1"/>
  <c r="O487" i="18"/>
  <c r="O489" i="28" s="1"/>
  <c r="K229" i="18"/>
  <c r="K231" i="28" s="1"/>
  <c r="J231" i="28"/>
  <c r="P238" i="18"/>
  <c r="P240" i="28" s="1"/>
  <c r="N240" i="28"/>
  <c r="O288" i="18"/>
  <c r="O290" i="28" s="1"/>
  <c r="M290" i="28"/>
  <c r="K370" i="18"/>
  <c r="K372" i="28" s="1"/>
  <c r="J372" i="28"/>
  <c r="P380" i="18"/>
  <c r="P382" i="28" s="1"/>
  <c r="N382" i="28"/>
  <c r="O393" i="18"/>
  <c r="O395" i="28" s="1"/>
  <c r="M395" i="28"/>
  <c r="P450" i="18"/>
  <c r="P452" i="28" s="1"/>
  <c r="N452" i="28"/>
  <c r="P451" i="18"/>
  <c r="P453" i="28" s="1"/>
  <c r="N453" i="28"/>
  <c r="P475" i="18"/>
  <c r="P477" i="28" s="1"/>
  <c r="N477" i="28"/>
  <c r="P476" i="18"/>
  <c r="P478" i="28" s="1"/>
  <c r="N478" i="28"/>
  <c r="N478" i="18"/>
  <c r="J480" i="28"/>
  <c r="N138" i="18"/>
  <c r="J140" i="28"/>
  <c r="N140" i="18"/>
  <c r="J142" i="28"/>
  <c r="K142" i="18"/>
  <c r="K144" i="28" s="1"/>
  <c r="J144" i="28"/>
  <c r="Q150" i="18"/>
  <c r="Q152" i="28" s="1"/>
  <c r="N152" i="28"/>
  <c r="N166" i="18"/>
  <c r="J168" i="28"/>
  <c r="K208" i="18"/>
  <c r="K210" i="28" s="1"/>
  <c r="J210" i="28"/>
  <c r="K221" i="18"/>
  <c r="K223" i="28" s="1"/>
  <c r="J223" i="28"/>
  <c r="Q223" i="18"/>
  <c r="Q225" i="28" s="1"/>
  <c r="M225" i="28"/>
  <c r="K235" i="18"/>
  <c r="K237" i="28" s="1"/>
  <c r="O252" i="18"/>
  <c r="O254" i="28" s="1"/>
  <c r="M254" i="28"/>
  <c r="P277" i="18"/>
  <c r="P279" i="28" s="1"/>
  <c r="N279" i="28"/>
  <c r="P285" i="18"/>
  <c r="P287" i="28" s="1"/>
  <c r="N287" i="28"/>
  <c r="K368" i="18"/>
  <c r="K370" i="28" s="1"/>
  <c r="K373" i="18"/>
  <c r="K375" i="28" s="1"/>
  <c r="O381" i="18"/>
  <c r="O383" i="28" s="1"/>
  <c r="P390" i="18"/>
  <c r="P392" i="28" s="1"/>
  <c r="K436" i="18"/>
  <c r="K438" i="28" s="1"/>
  <c r="J438" i="28"/>
  <c r="P442" i="18"/>
  <c r="P444" i="28" s="1"/>
  <c r="N444" i="28"/>
  <c r="P444" i="18"/>
  <c r="P446" i="28" s="1"/>
  <c r="N446" i="28"/>
  <c r="N446" i="18"/>
  <c r="N448" i="28" s="1"/>
  <c r="J448" i="28"/>
  <c r="O510" i="18"/>
  <c r="O512" i="28" s="1"/>
  <c r="M512" i="28"/>
  <c r="P112" i="18"/>
  <c r="P114" i="28" s="1"/>
  <c r="N114" i="28"/>
  <c r="P144" i="18"/>
  <c r="P146" i="28" s="1"/>
  <c r="N146" i="28"/>
  <c r="N163" i="18"/>
  <c r="J165" i="28"/>
  <c r="Q171" i="18"/>
  <c r="Q173" i="28" s="1"/>
  <c r="M173" i="28"/>
  <c r="K205" i="18"/>
  <c r="K207" i="28" s="1"/>
  <c r="J207" i="28"/>
  <c r="P223" i="18"/>
  <c r="P225" i="28" s="1"/>
  <c r="N225" i="28"/>
  <c r="K228" i="18"/>
  <c r="K230" i="28" s="1"/>
  <c r="O232" i="18"/>
  <c r="O234" i="28" s="1"/>
  <c r="O233" i="18"/>
  <c r="O235" i="28" s="1"/>
  <c r="M235" i="28"/>
  <c r="P240" i="18"/>
  <c r="P242" i="28" s="1"/>
  <c r="O244" i="18"/>
  <c r="O246" i="28" s="1"/>
  <c r="M246" i="28"/>
  <c r="P249" i="18"/>
  <c r="P251" i="28" s="1"/>
  <c r="O250" i="18"/>
  <c r="O252" i="28" s="1"/>
  <c r="O251" i="18"/>
  <c r="O253" i="28" s="1"/>
  <c r="N269" i="18"/>
  <c r="J271" i="28"/>
  <c r="P284" i="18"/>
  <c r="P286" i="28" s="1"/>
  <c r="N286" i="28"/>
  <c r="O286" i="18"/>
  <c r="O288" i="28" s="1"/>
  <c r="O287" i="18"/>
  <c r="O289" i="28" s="1"/>
  <c r="K357" i="18"/>
  <c r="K359" i="28" s="1"/>
  <c r="J359" i="28"/>
  <c r="N361" i="18"/>
  <c r="N363" i="28" s="1"/>
  <c r="J363" i="28"/>
  <c r="K362" i="18"/>
  <c r="K364" i="28" s="1"/>
  <c r="P365" i="18"/>
  <c r="P367" i="28" s="1"/>
  <c r="N367" i="28"/>
  <c r="O383" i="18"/>
  <c r="O385" i="28" s="1"/>
  <c r="Q390" i="18"/>
  <c r="Q392" i="28" s="1"/>
  <c r="K425" i="18"/>
  <c r="K427" i="28" s="1"/>
  <c r="K427" i="18"/>
  <c r="K429" i="28" s="1"/>
  <c r="N432" i="18"/>
  <c r="J434" i="28"/>
  <c r="O443" i="18"/>
  <c r="O445" i="28" s="1"/>
  <c r="O447" i="18"/>
  <c r="O449" i="28" s="1"/>
  <c r="K163" i="18"/>
  <c r="K165" i="28" s="1"/>
  <c r="K164" i="18"/>
  <c r="K166" i="28" s="1"/>
  <c r="P167" i="18"/>
  <c r="P169" i="28" s="1"/>
  <c r="N169" i="28"/>
  <c r="O170" i="18"/>
  <c r="O172" i="28" s="1"/>
  <c r="K191" i="18"/>
  <c r="K193" i="28" s="1"/>
  <c r="Q208" i="18"/>
  <c r="Q210" i="28" s="1"/>
  <c r="M210" i="28"/>
  <c r="K209" i="18"/>
  <c r="K211" i="28" s="1"/>
  <c r="N211" i="18"/>
  <c r="N213" i="28" s="1"/>
  <c r="J213" i="28"/>
  <c r="N212" i="18"/>
  <c r="N214" i="28" s="1"/>
  <c r="J214" i="28"/>
  <c r="N214" i="18"/>
  <c r="Q214" i="18" s="1"/>
  <c r="Q216" i="28" s="1"/>
  <c r="O223" i="18"/>
  <c r="O225" i="28" s="1"/>
  <c r="P232" i="18"/>
  <c r="P234" i="28" s="1"/>
  <c r="O236" i="18"/>
  <c r="O238" i="28" s="1"/>
  <c r="M238" i="28"/>
  <c r="P241" i="18"/>
  <c r="P243" i="28" s="1"/>
  <c r="O243" i="18"/>
  <c r="O245" i="28" s="1"/>
  <c r="Q249" i="18"/>
  <c r="Q251" i="28" s="1"/>
  <c r="N268" i="18"/>
  <c r="N270" i="28" s="1"/>
  <c r="J270" i="28"/>
  <c r="K269" i="18"/>
  <c r="K271" i="28" s="1"/>
  <c r="O275" i="18"/>
  <c r="O277" i="28" s="1"/>
  <c r="M277" i="28"/>
  <c r="O279" i="18"/>
  <c r="O281" i="28" s="1"/>
  <c r="O282" i="18"/>
  <c r="O284" i="28" s="1"/>
  <c r="K307" i="18"/>
  <c r="K309" i="28" s="1"/>
  <c r="K309" i="18"/>
  <c r="K311" i="28" s="1"/>
  <c r="J311" i="28"/>
  <c r="N313" i="18"/>
  <c r="N315" i="28" s="1"/>
  <c r="J315" i="28"/>
  <c r="K355" i="18"/>
  <c r="K357" i="28" s="1"/>
  <c r="K356" i="18"/>
  <c r="K358" i="28" s="1"/>
  <c r="J358" i="28"/>
  <c r="K358" i="18"/>
  <c r="K360" i="28" s="1"/>
  <c r="N364" i="18"/>
  <c r="O365" i="18"/>
  <c r="O367" i="28" s="1"/>
  <c r="Q366" i="18"/>
  <c r="Q368" i="28" s="1"/>
  <c r="N368" i="28"/>
  <c r="O372" i="18"/>
  <c r="O374" i="28" s="1"/>
  <c r="O373" i="18"/>
  <c r="O375" i="28" s="1"/>
  <c r="M375" i="28"/>
  <c r="O439" i="18"/>
  <c r="O441" i="28" s="1"/>
  <c r="N130" i="18"/>
  <c r="J132" i="28"/>
  <c r="O140" i="18"/>
  <c r="O142" i="28" s="1"/>
  <c r="N142" i="18"/>
  <c r="N162" i="18"/>
  <c r="Q162" i="18" s="1"/>
  <c r="Q164" i="28" s="1"/>
  <c r="J164" i="28"/>
  <c r="P169" i="18"/>
  <c r="P171" i="28" s="1"/>
  <c r="K184" i="18"/>
  <c r="K186" i="28" s="1"/>
  <c r="J186" i="28"/>
  <c r="N188" i="18"/>
  <c r="J190" i="28"/>
  <c r="N196" i="18"/>
  <c r="J198" i="28"/>
  <c r="Q200" i="18"/>
  <c r="Q202" i="28" s="1"/>
  <c r="M202" i="28"/>
  <c r="K201" i="18"/>
  <c r="K203" i="28" s="1"/>
  <c r="K204" i="18"/>
  <c r="K206" i="28" s="1"/>
  <c r="K212" i="18"/>
  <c r="K214" i="28" s="1"/>
  <c r="O217" i="18"/>
  <c r="O219" i="28" s="1"/>
  <c r="M219" i="28"/>
  <c r="P224" i="18"/>
  <c r="P226" i="28" s="1"/>
  <c r="O228" i="18"/>
  <c r="O230" i="28" s="1"/>
  <c r="M230" i="28"/>
  <c r="P233" i="18"/>
  <c r="P235" i="28" s="1"/>
  <c r="O234" i="18"/>
  <c r="O236" i="28" s="1"/>
  <c r="O235" i="18"/>
  <c r="O237" i="28" s="1"/>
  <c r="K263" i="18"/>
  <c r="K265" i="28" s="1"/>
  <c r="N271" i="18"/>
  <c r="N273" i="28" s="1"/>
  <c r="O272" i="18"/>
  <c r="O274" i="28" s="1"/>
  <c r="N273" i="18"/>
  <c r="Q273" i="18" s="1"/>
  <c r="Q275" i="28" s="1"/>
  <c r="P279" i="18"/>
  <c r="P281" i="28" s="1"/>
  <c r="Q281" i="18"/>
  <c r="Q283" i="28" s="1"/>
  <c r="N305" i="18"/>
  <c r="N307" i="28" s="1"/>
  <c r="J307" i="28"/>
  <c r="K324" i="18"/>
  <c r="K326" i="28" s="1"/>
  <c r="K326" i="18"/>
  <c r="K328" i="28" s="1"/>
  <c r="P445" i="18"/>
  <c r="P447" i="28" s="1"/>
  <c r="N136" i="18"/>
  <c r="Q136" i="18" s="1"/>
  <c r="Q138" i="28" s="1"/>
  <c r="O137" i="18"/>
  <c r="O139" i="28" s="1"/>
  <c r="Q139" i="18"/>
  <c r="Q141" i="28" s="1"/>
  <c r="K160" i="18"/>
  <c r="K162" i="28" s="1"/>
  <c r="Q163" i="18"/>
  <c r="Q165" i="28" s="1"/>
  <c r="M165" i="28"/>
  <c r="Q165" i="18"/>
  <c r="Q167" i="28" s="1"/>
  <c r="M167" i="28"/>
  <c r="N181" i="18"/>
  <c r="J183" i="28"/>
  <c r="M194" i="28"/>
  <c r="O207" i="18"/>
  <c r="O209" i="28" s="1"/>
  <c r="Q233" i="18"/>
  <c r="Q235" i="28" s="1"/>
  <c r="O106" i="18"/>
  <c r="O108" i="28" s="1"/>
  <c r="M108" i="28"/>
  <c r="O130" i="18"/>
  <c r="O132" i="28" s="1"/>
  <c r="M132" i="28"/>
  <c r="N131" i="18"/>
  <c r="Q131" i="18" s="1"/>
  <c r="Q133" i="28" s="1"/>
  <c r="K176" i="18"/>
  <c r="K178" i="28" s="1"/>
  <c r="J178" i="28"/>
  <c r="O193" i="18"/>
  <c r="O195" i="28" s="1"/>
  <c r="M195" i="28"/>
  <c r="O204" i="18"/>
  <c r="O206" i="28" s="1"/>
  <c r="M206" i="28"/>
  <c r="N260" i="18"/>
  <c r="N262" i="28" s="1"/>
  <c r="J262" i="28"/>
  <c r="K261" i="18"/>
  <c r="K263" i="28" s="1"/>
  <c r="Q301" i="18"/>
  <c r="Q303" i="28" s="1"/>
  <c r="M303" i="28"/>
  <c r="N316" i="18"/>
  <c r="Q316" i="18" s="1"/>
  <c r="Q318" i="28" s="1"/>
  <c r="O317" i="18"/>
  <c r="O319" i="28" s="1"/>
  <c r="N318" i="18"/>
  <c r="O320" i="18"/>
  <c r="O322" i="28" s="1"/>
  <c r="M322" i="28"/>
  <c r="O321" i="18"/>
  <c r="O323" i="28" s="1"/>
  <c r="N323" i="18"/>
  <c r="Q323" i="18" s="1"/>
  <c r="Q325" i="28" s="1"/>
  <c r="O353" i="18"/>
  <c r="O355" i="28" s="1"/>
  <c r="O354" i="18"/>
  <c r="O356" i="28" s="1"/>
  <c r="N355" i="18"/>
  <c r="N356" i="18"/>
  <c r="N358" i="18"/>
  <c r="K407" i="18"/>
  <c r="K409" i="28" s="1"/>
  <c r="O423" i="18"/>
  <c r="O425" i="28" s="1"/>
  <c r="O437" i="18"/>
  <c r="O439" i="28" s="1"/>
  <c r="N456" i="18"/>
  <c r="N458" i="28" s="1"/>
  <c r="J458" i="28"/>
  <c r="N460" i="18"/>
  <c r="O464" i="18"/>
  <c r="O466" i="28" s="1"/>
  <c r="M466" i="28"/>
  <c r="N102" i="18"/>
  <c r="Q102" i="18" s="1"/>
  <c r="Q104" i="28" s="1"/>
  <c r="O104" i="18"/>
  <c r="O106" i="28" s="1"/>
  <c r="N123" i="18"/>
  <c r="O154" i="18"/>
  <c r="O156" i="28" s="1"/>
  <c r="M156" i="28"/>
  <c r="O180" i="18"/>
  <c r="O182" i="28" s="1"/>
  <c r="M182" i="28"/>
  <c r="Q186" i="18"/>
  <c r="Q188" i="28" s="1"/>
  <c r="K253" i="18"/>
  <c r="K255" i="28" s="1"/>
  <c r="J255" i="28"/>
  <c r="O257" i="18"/>
  <c r="O259" i="28" s="1"/>
  <c r="M259" i="28"/>
  <c r="O260" i="18"/>
  <c r="O262" i="28" s="1"/>
  <c r="M262" i="28"/>
  <c r="O296" i="18"/>
  <c r="O298" i="28" s="1"/>
  <c r="M298" i="28"/>
  <c r="N381" i="18"/>
  <c r="J383" i="28"/>
  <c r="O406" i="18"/>
  <c r="O408" i="28" s="1"/>
  <c r="M408" i="28"/>
  <c r="O414" i="18"/>
  <c r="O416" i="28" s="1"/>
  <c r="M416" i="28"/>
  <c r="K450" i="18"/>
  <c r="K452" i="28" s="1"/>
  <c r="J452" i="28"/>
  <c r="N454" i="18"/>
  <c r="P454" i="18" s="1"/>
  <c r="P456" i="28" s="1"/>
  <c r="J456" i="28"/>
  <c r="K475" i="18"/>
  <c r="K477" i="28" s="1"/>
  <c r="J477" i="28"/>
  <c r="K482" i="18"/>
  <c r="K484" i="28" s="1"/>
  <c r="J484" i="28"/>
  <c r="O486" i="18"/>
  <c r="O488" i="28" s="1"/>
  <c r="M488" i="28"/>
  <c r="Q488" i="18"/>
  <c r="Q490" i="28" s="1"/>
  <c r="M490" i="28"/>
  <c r="N114" i="18"/>
  <c r="J116" i="28"/>
  <c r="K118" i="18"/>
  <c r="K120" i="28" s="1"/>
  <c r="J120" i="28"/>
  <c r="K112" i="18"/>
  <c r="K114" i="28" s="1"/>
  <c r="N113" i="18"/>
  <c r="N115" i="28" s="1"/>
  <c r="J115" i="28"/>
  <c r="N120" i="18"/>
  <c r="O121" i="18"/>
  <c r="O123" i="28" s="1"/>
  <c r="K144" i="18"/>
  <c r="K146" i="28" s="1"/>
  <c r="N145" i="18"/>
  <c r="N147" i="28" s="1"/>
  <c r="J147" i="28"/>
  <c r="O151" i="18"/>
  <c r="O153" i="28" s="1"/>
  <c r="M153" i="28"/>
  <c r="N152" i="18"/>
  <c r="O153" i="18"/>
  <c r="O155" i="28" s="1"/>
  <c r="K168" i="18"/>
  <c r="K170" i="28" s="1"/>
  <c r="J170" i="28"/>
  <c r="N171" i="18"/>
  <c r="J173" i="28"/>
  <c r="K172" i="18"/>
  <c r="K174" i="28" s="1"/>
  <c r="J174" i="28"/>
  <c r="O173" i="18"/>
  <c r="O175" i="28" s="1"/>
  <c r="M175" i="28"/>
  <c r="O177" i="18"/>
  <c r="O179" i="28" s="1"/>
  <c r="Q178" i="18"/>
  <c r="Q180" i="28" s="1"/>
  <c r="N180" i="28"/>
  <c r="K222" i="18"/>
  <c r="K224" i="28" s="1"/>
  <c r="J224" i="28"/>
  <c r="K223" i="18"/>
  <c r="K225" i="28" s="1"/>
  <c r="K224" i="18"/>
  <c r="K226" i="28" s="1"/>
  <c r="J226" i="28"/>
  <c r="K237" i="18"/>
  <c r="K239" i="28" s="1"/>
  <c r="J239" i="28"/>
  <c r="Q239" i="18"/>
  <c r="Q241" i="28" s="1"/>
  <c r="M241" i="28"/>
  <c r="Q240" i="18"/>
  <c r="Q242" i="28" s="1"/>
  <c r="M242" i="28"/>
  <c r="K241" i="18"/>
  <c r="K243" i="28" s="1"/>
  <c r="N243" i="18"/>
  <c r="N245" i="28" s="1"/>
  <c r="J245" i="28"/>
  <c r="N244" i="18"/>
  <c r="N246" i="28" s="1"/>
  <c r="J246" i="28"/>
  <c r="P246" i="18"/>
  <c r="P248" i="28" s="1"/>
  <c r="N248" i="28"/>
  <c r="N247" i="18"/>
  <c r="Q247" i="18" s="1"/>
  <c r="Q249" i="28" s="1"/>
  <c r="K251" i="18"/>
  <c r="K253" i="28" s="1"/>
  <c r="K252" i="18"/>
  <c r="K254" i="28" s="1"/>
  <c r="O255" i="18"/>
  <c r="O257" i="28" s="1"/>
  <c r="O258" i="18"/>
  <c r="O260" i="28" s="1"/>
  <c r="K276" i="18"/>
  <c r="K278" i="28" s="1"/>
  <c r="J278" i="28"/>
  <c r="K278" i="18"/>
  <c r="K280" i="28" s="1"/>
  <c r="K279" i="18"/>
  <c r="K281" i="28" s="1"/>
  <c r="J281" i="28"/>
  <c r="N281" i="18"/>
  <c r="J283" i="28"/>
  <c r="N283" i="18"/>
  <c r="J285" i="28"/>
  <c r="K284" i="18"/>
  <c r="K286" i="28" s="1"/>
  <c r="N287" i="18"/>
  <c r="N289" i="28" s="1"/>
  <c r="J289" i="28"/>
  <c r="O294" i="18"/>
  <c r="O296" i="28" s="1"/>
  <c r="O295" i="18"/>
  <c r="O297" i="28" s="1"/>
  <c r="K365" i="18"/>
  <c r="K367" i="28" s="1"/>
  <c r="J367" i="28"/>
  <c r="K371" i="18"/>
  <c r="K373" i="28" s="1"/>
  <c r="K372" i="18"/>
  <c r="K374" i="28" s="1"/>
  <c r="K374" i="18"/>
  <c r="K376" i="28" s="1"/>
  <c r="J376" i="28"/>
  <c r="P378" i="18"/>
  <c r="P380" i="28" s="1"/>
  <c r="N380" i="28"/>
  <c r="Q380" i="18"/>
  <c r="Q382" i="28" s="1"/>
  <c r="M382" i="28"/>
  <c r="K385" i="18"/>
  <c r="K387" i="28" s="1"/>
  <c r="O387" i="18"/>
  <c r="O389" i="28" s="1"/>
  <c r="N388" i="18"/>
  <c r="O390" i="18"/>
  <c r="O392" i="28" s="1"/>
  <c r="M392" i="28"/>
  <c r="K391" i="18"/>
  <c r="K393" i="28" s="1"/>
  <c r="Q395" i="18"/>
  <c r="Q397" i="28" s="1"/>
  <c r="M397" i="28"/>
  <c r="O399" i="18"/>
  <c r="O401" i="28" s="1"/>
  <c r="N441" i="18"/>
  <c r="J443" i="28"/>
  <c r="K445" i="18"/>
  <c r="K447" i="28" s="1"/>
  <c r="K448" i="18"/>
  <c r="K450" i="28" s="1"/>
  <c r="K449" i="18"/>
  <c r="K451" i="28" s="1"/>
  <c r="N452" i="18"/>
  <c r="O454" i="18"/>
  <c r="O456" i="28" s="1"/>
  <c r="M456" i="28"/>
  <c r="N472" i="18"/>
  <c r="J474" i="28"/>
  <c r="N473" i="18"/>
  <c r="Q473" i="18" s="1"/>
  <c r="Q475" i="28" s="1"/>
  <c r="J475" i="28"/>
  <c r="Q480" i="18"/>
  <c r="Q482" i="28" s="1"/>
  <c r="M482" i="28"/>
  <c r="Q481" i="18"/>
  <c r="Q483" i="28" s="1"/>
  <c r="M483" i="28"/>
  <c r="N483" i="18"/>
  <c r="N484" i="18"/>
  <c r="O485" i="18"/>
  <c r="O487" i="28" s="1"/>
  <c r="K498" i="18"/>
  <c r="K500" i="28" s="1"/>
  <c r="J500" i="28"/>
  <c r="K499" i="18"/>
  <c r="K501" i="28" s="1"/>
  <c r="K500" i="18"/>
  <c r="K502" i="28" s="1"/>
  <c r="K501" i="18"/>
  <c r="K503" i="28" s="1"/>
  <c r="J503" i="28"/>
  <c r="N510" i="18"/>
  <c r="Q510" i="18" s="1"/>
  <c r="Q512" i="28" s="1"/>
  <c r="J512" i="28"/>
  <c r="Q121" i="18"/>
  <c r="Q123" i="28" s="1"/>
  <c r="P137" i="18"/>
  <c r="P139" i="28" s="1"/>
  <c r="P180" i="18"/>
  <c r="P182" i="28" s="1"/>
  <c r="Q180" i="18"/>
  <c r="Q182" i="28" s="1"/>
  <c r="Q153" i="18"/>
  <c r="Q155" i="28" s="1"/>
  <c r="P153" i="18"/>
  <c r="P155" i="28" s="1"/>
  <c r="P113" i="18"/>
  <c r="P115" i="28" s="1"/>
  <c r="Q145" i="18"/>
  <c r="Q147" i="28" s="1"/>
  <c r="P145" i="18"/>
  <c r="P147" i="28" s="1"/>
  <c r="N111" i="18"/>
  <c r="Q114" i="18"/>
  <c r="Q116" i="28" s="1"/>
  <c r="K116" i="18"/>
  <c r="K118" i="28" s="1"/>
  <c r="N119" i="18"/>
  <c r="K124" i="18"/>
  <c r="K126" i="28" s="1"/>
  <c r="N127" i="18"/>
  <c r="K132" i="18"/>
  <c r="K134" i="28" s="1"/>
  <c r="N135" i="18"/>
  <c r="Q138" i="18"/>
  <c r="Q140" i="28" s="1"/>
  <c r="K140" i="18"/>
  <c r="K142" i="28" s="1"/>
  <c r="N143" i="18"/>
  <c r="Q146" i="18"/>
  <c r="Q148" i="28" s="1"/>
  <c r="K148" i="18"/>
  <c r="K150" i="28" s="1"/>
  <c r="N151" i="18"/>
  <c r="K156" i="18"/>
  <c r="K158" i="28" s="1"/>
  <c r="N159" i="18"/>
  <c r="O165" i="18"/>
  <c r="O167" i="28" s="1"/>
  <c r="Q169" i="18"/>
  <c r="Q171" i="28" s="1"/>
  <c r="N172" i="18"/>
  <c r="N174" i="28" s="1"/>
  <c r="K174" i="18"/>
  <c r="K176" i="28" s="1"/>
  <c r="O179" i="18"/>
  <c r="O181" i="28" s="1"/>
  <c r="Q182" i="18"/>
  <c r="Q184" i="28" s="1"/>
  <c r="O182" i="18"/>
  <c r="O184" i="28" s="1"/>
  <c r="Q184" i="18"/>
  <c r="Q186" i="28" s="1"/>
  <c r="K187" i="18"/>
  <c r="K189" i="28" s="1"/>
  <c r="N194" i="18"/>
  <c r="N196" i="28" s="1"/>
  <c r="K194" i="18"/>
  <c r="K196" i="28" s="1"/>
  <c r="K203" i="18"/>
  <c r="K205" i="28" s="1"/>
  <c r="O205" i="18"/>
  <c r="O207" i="28" s="1"/>
  <c r="Q211" i="18"/>
  <c r="Q213" i="28" s="1"/>
  <c r="P211" i="18"/>
  <c r="P213" i="28" s="1"/>
  <c r="Q227" i="18"/>
  <c r="Q229" i="28" s="1"/>
  <c r="P227" i="18"/>
  <c r="P229" i="28" s="1"/>
  <c r="K259" i="18"/>
  <c r="K261" i="28" s="1"/>
  <c r="Q263" i="18"/>
  <c r="Q265" i="28" s="1"/>
  <c r="P263" i="18"/>
  <c r="P265" i="28" s="1"/>
  <c r="K267" i="18"/>
  <c r="K269" i="28" s="1"/>
  <c r="Q271" i="18"/>
  <c r="Q273" i="28" s="1"/>
  <c r="K275" i="18"/>
  <c r="K277" i="28" s="1"/>
  <c r="N304" i="18"/>
  <c r="N306" i="28" s="1"/>
  <c r="K304" i="18"/>
  <c r="K306" i="28" s="1"/>
  <c r="O356" i="18"/>
  <c r="O358" i="28" s="1"/>
  <c r="O197" i="18"/>
  <c r="O199" i="28" s="1"/>
  <c r="Q275" i="18"/>
  <c r="Q277" i="28" s="1"/>
  <c r="P275" i="18"/>
  <c r="P277" i="28" s="1"/>
  <c r="O119" i="18"/>
  <c r="O121" i="28" s="1"/>
  <c r="P128" i="18"/>
  <c r="P130" i="28" s="1"/>
  <c r="O135" i="18"/>
  <c r="O137" i="28" s="1"/>
  <c r="O221" i="18"/>
  <c r="O223" i="28" s="1"/>
  <c r="Q229" i="18"/>
  <c r="Q231" i="28" s="1"/>
  <c r="O229" i="18"/>
  <c r="O231" i="28" s="1"/>
  <c r="Q237" i="18"/>
  <c r="Q239" i="28" s="1"/>
  <c r="O237" i="18"/>
  <c r="O239" i="28" s="1"/>
  <c r="O245" i="18"/>
  <c r="O247" i="28" s="1"/>
  <c r="O253" i="18"/>
  <c r="O255" i="28" s="1"/>
  <c r="Q261" i="18"/>
  <c r="Q263" i="28" s="1"/>
  <c r="O261" i="18"/>
  <c r="O263" i="28" s="1"/>
  <c r="Q269" i="18"/>
  <c r="Q271" i="28" s="1"/>
  <c r="O269" i="18"/>
  <c r="O271" i="28" s="1"/>
  <c r="Q300" i="18"/>
  <c r="Q302" i="28" s="1"/>
  <c r="O300" i="18"/>
  <c r="O302" i="28" s="1"/>
  <c r="K122" i="18"/>
  <c r="K124" i="28" s="1"/>
  <c r="K130" i="18"/>
  <c r="K132" i="28" s="1"/>
  <c r="K138" i="18"/>
  <c r="K140" i="28" s="1"/>
  <c r="Q144" i="18"/>
  <c r="Q146" i="28" s="1"/>
  <c r="K146" i="18"/>
  <c r="K148" i="28" s="1"/>
  <c r="Q152" i="18"/>
  <c r="Q154" i="28" s="1"/>
  <c r="K154" i="18"/>
  <c r="K156" i="28" s="1"/>
  <c r="K162" i="18"/>
  <c r="K164" i="28" s="1"/>
  <c r="K166" i="18"/>
  <c r="K168" i="28" s="1"/>
  <c r="O171" i="18"/>
  <c r="O173" i="28" s="1"/>
  <c r="O174" i="18"/>
  <c r="O176" i="28" s="1"/>
  <c r="Q175" i="18"/>
  <c r="Q177" i="28" s="1"/>
  <c r="O184" i="18"/>
  <c r="O186" i="28" s="1"/>
  <c r="Q198" i="18"/>
  <c r="Q200" i="28" s="1"/>
  <c r="O198" i="18"/>
  <c r="O200" i="28" s="1"/>
  <c r="Q259" i="18"/>
  <c r="Q261" i="28" s="1"/>
  <c r="Q267" i="18"/>
  <c r="Q269" i="28" s="1"/>
  <c r="N353" i="18"/>
  <c r="N355" i="28" s="1"/>
  <c r="K353" i="18"/>
  <c r="K355" i="28" s="1"/>
  <c r="N430" i="18"/>
  <c r="N432" i="28" s="1"/>
  <c r="K430" i="18"/>
  <c r="K432" i="28" s="1"/>
  <c r="Q285" i="18"/>
  <c r="Q287" i="28" s="1"/>
  <c r="O285" i="18"/>
  <c r="O287" i="28" s="1"/>
  <c r="K108" i="18"/>
  <c r="K110" i="28" s="1"/>
  <c r="O143" i="18"/>
  <c r="O145" i="28" s="1"/>
  <c r="K189" i="18"/>
  <c r="K191" i="28" s="1"/>
  <c r="N189" i="18"/>
  <c r="N191" i="28" s="1"/>
  <c r="O213" i="18"/>
  <c r="O215" i="28" s="1"/>
  <c r="O102" i="18"/>
  <c r="O104" i="28" s="1"/>
  <c r="K106" i="18"/>
  <c r="K108" i="28" s="1"/>
  <c r="O110" i="18"/>
  <c r="O112" i="28" s="1"/>
  <c r="Q112" i="18"/>
  <c r="Q114" i="28" s="1"/>
  <c r="K114" i="18"/>
  <c r="K116" i="28" s="1"/>
  <c r="Q120" i="18"/>
  <c r="Q122" i="28" s="1"/>
  <c r="Q103" i="18"/>
  <c r="Q105" i="28" s="1"/>
  <c r="K105" i="18"/>
  <c r="K107" i="28" s="1"/>
  <c r="O109" i="18"/>
  <c r="O111" i="28" s="1"/>
  <c r="K113" i="18"/>
  <c r="K115" i="28" s="1"/>
  <c r="O117" i="18"/>
  <c r="O119" i="28" s="1"/>
  <c r="P118" i="18"/>
  <c r="P120" i="28" s="1"/>
  <c r="K121" i="18"/>
  <c r="K123" i="28" s="1"/>
  <c r="O125" i="18"/>
  <c r="O127" i="28" s="1"/>
  <c r="Q127" i="18"/>
  <c r="Q129" i="28" s="1"/>
  <c r="K129" i="18"/>
  <c r="K131" i="28" s="1"/>
  <c r="O133" i="18"/>
  <c r="O135" i="28" s="1"/>
  <c r="P134" i="18"/>
  <c r="P136" i="28" s="1"/>
  <c r="K137" i="18"/>
  <c r="K139" i="28" s="1"/>
  <c r="O141" i="18"/>
  <c r="O143" i="28" s="1"/>
  <c r="P142" i="18"/>
  <c r="P144" i="28" s="1"/>
  <c r="K145" i="18"/>
  <c r="K147" i="28" s="1"/>
  <c r="O149" i="18"/>
  <c r="O151" i="28" s="1"/>
  <c r="P150" i="18"/>
  <c r="P152" i="28" s="1"/>
  <c r="K153" i="18"/>
  <c r="K155" i="28" s="1"/>
  <c r="O157" i="18"/>
  <c r="O159" i="28" s="1"/>
  <c r="Q159" i="18"/>
  <c r="Q161" i="28" s="1"/>
  <c r="K161" i="18"/>
  <c r="K163" i="28" s="1"/>
  <c r="O167" i="18"/>
  <c r="O169" i="28" s="1"/>
  <c r="N170" i="18"/>
  <c r="N172" i="28" s="1"/>
  <c r="K173" i="18"/>
  <c r="K175" i="28" s="1"/>
  <c r="P178" i="18"/>
  <c r="P180" i="28" s="1"/>
  <c r="K180" i="18"/>
  <c r="K182" i="28" s="1"/>
  <c r="N202" i="18"/>
  <c r="N204" i="28" s="1"/>
  <c r="K202" i="18"/>
  <c r="K204" i="28" s="1"/>
  <c r="P204" i="18"/>
  <c r="P206" i="28" s="1"/>
  <c r="Q206" i="18"/>
  <c r="Q208" i="28" s="1"/>
  <c r="O206" i="18"/>
  <c r="O208" i="28" s="1"/>
  <c r="O214" i="18"/>
  <c r="O216" i="28" s="1"/>
  <c r="Q222" i="18"/>
  <c r="Q224" i="28" s="1"/>
  <c r="O222" i="18"/>
  <c r="O224" i="28" s="1"/>
  <c r="Q230" i="18"/>
  <c r="Q232" i="28" s="1"/>
  <c r="O230" i="18"/>
  <c r="O232" i="28" s="1"/>
  <c r="Q238" i="18"/>
  <c r="Q240" i="28" s="1"/>
  <c r="O238" i="18"/>
  <c r="O240" i="28" s="1"/>
  <c r="Q246" i="18"/>
  <c r="Q248" i="28" s="1"/>
  <c r="O246" i="18"/>
  <c r="O248" i="28" s="1"/>
  <c r="O254" i="18"/>
  <c r="O256" i="28" s="1"/>
  <c r="Q256" i="18"/>
  <c r="Q258" i="28" s="1"/>
  <c r="N258" i="18"/>
  <c r="N260" i="28" s="1"/>
  <c r="K258" i="18"/>
  <c r="K260" i="28" s="1"/>
  <c r="Q260" i="18"/>
  <c r="Q262" i="28" s="1"/>
  <c r="P260" i="18"/>
  <c r="P262" i="28" s="1"/>
  <c r="Q262" i="18"/>
  <c r="Q264" i="28" s="1"/>
  <c r="O262" i="18"/>
  <c r="O264" i="28" s="1"/>
  <c r="N266" i="18"/>
  <c r="N268" i="28" s="1"/>
  <c r="K266" i="18"/>
  <c r="K268" i="28" s="1"/>
  <c r="P268" i="18"/>
  <c r="P270" i="28" s="1"/>
  <c r="Q270" i="18"/>
  <c r="Q272" i="28" s="1"/>
  <c r="O270" i="18"/>
  <c r="O272" i="28" s="1"/>
  <c r="Q272" i="18"/>
  <c r="Q274" i="28" s="1"/>
  <c r="N274" i="18"/>
  <c r="N276" i="28" s="1"/>
  <c r="K274" i="18"/>
  <c r="K276" i="28" s="1"/>
  <c r="N297" i="18"/>
  <c r="N299" i="28" s="1"/>
  <c r="K297" i="18"/>
  <c r="K299" i="28" s="1"/>
  <c r="N107" i="18"/>
  <c r="N109" i="28" s="1"/>
  <c r="O166" i="18"/>
  <c r="O168" i="28" s="1"/>
  <c r="P187" i="18"/>
  <c r="P189" i="28" s="1"/>
  <c r="N210" i="18"/>
  <c r="N212" i="28" s="1"/>
  <c r="K210" i="18"/>
  <c r="K212" i="28" s="1"/>
  <c r="Q212" i="18"/>
  <c r="Q214" i="28" s="1"/>
  <c r="P212" i="18"/>
  <c r="P214" i="28" s="1"/>
  <c r="N218" i="18"/>
  <c r="N220" i="28" s="1"/>
  <c r="K218" i="18"/>
  <c r="K220" i="28" s="1"/>
  <c r="Q220" i="18"/>
  <c r="Q222" i="28" s="1"/>
  <c r="P220" i="18"/>
  <c r="P222" i="28" s="1"/>
  <c r="N226" i="18"/>
  <c r="N228" i="28" s="1"/>
  <c r="K226" i="18"/>
  <c r="K228" i="28" s="1"/>
  <c r="Q228" i="18"/>
  <c r="Q230" i="28" s="1"/>
  <c r="P228" i="18"/>
  <c r="P230" i="28" s="1"/>
  <c r="N234" i="18"/>
  <c r="N236" i="28" s="1"/>
  <c r="K234" i="18"/>
  <c r="K236" i="28" s="1"/>
  <c r="Q236" i="18"/>
  <c r="Q238" i="28" s="1"/>
  <c r="P236" i="18"/>
  <c r="P238" i="28" s="1"/>
  <c r="N242" i="18"/>
  <c r="N244" i="28" s="1"/>
  <c r="K242" i="18"/>
  <c r="K244" i="28" s="1"/>
  <c r="Q244" i="18"/>
  <c r="Q246" i="28" s="1"/>
  <c r="N250" i="18"/>
  <c r="N252" i="28" s="1"/>
  <c r="K250" i="18"/>
  <c r="K252" i="28" s="1"/>
  <c r="O276" i="18"/>
  <c r="O278" i="28" s="1"/>
  <c r="Q276" i="18"/>
  <c r="Q278" i="28" s="1"/>
  <c r="Q289" i="18"/>
  <c r="Q291" i="28" s="1"/>
  <c r="P289" i="18"/>
  <c r="P291" i="28" s="1"/>
  <c r="O374" i="18"/>
  <c r="O376" i="28" s="1"/>
  <c r="Q401" i="18"/>
  <c r="Q403" i="28" s="1"/>
  <c r="O401" i="18"/>
  <c r="O403" i="28" s="1"/>
  <c r="N416" i="18"/>
  <c r="K416" i="18"/>
  <c r="K418" i="28" s="1"/>
  <c r="N360" i="18"/>
  <c r="N362" i="28" s="1"/>
  <c r="K360" i="18"/>
  <c r="K362" i="28" s="1"/>
  <c r="O192" i="18"/>
  <c r="O194" i="28" s="1"/>
  <c r="K165" i="18"/>
  <c r="K167" i="28" s="1"/>
  <c r="K179" i="18"/>
  <c r="K181" i="28" s="1"/>
  <c r="Q181" i="18"/>
  <c r="Q183" i="28" s="1"/>
  <c r="K195" i="18"/>
  <c r="K197" i="28" s="1"/>
  <c r="K197" i="18"/>
  <c r="K199" i="28" s="1"/>
  <c r="N197" i="18"/>
  <c r="K289" i="18"/>
  <c r="K291" i="28" s="1"/>
  <c r="Q295" i="18"/>
  <c r="Q297" i="28" s="1"/>
  <c r="P295" i="18"/>
  <c r="P297" i="28" s="1"/>
  <c r="Q339" i="18"/>
  <c r="Q341" i="28" s="1"/>
  <c r="O339" i="18"/>
  <c r="O341" i="28" s="1"/>
  <c r="Q364" i="18"/>
  <c r="Q366" i="28" s="1"/>
  <c r="O364" i="18"/>
  <c r="O366" i="28" s="1"/>
  <c r="O190" i="18"/>
  <c r="O192" i="28" s="1"/>
  <c r="Q203" i="18"/>
  <c r="Q205" i="28" s="1"/>
  <c r="Q168" i="18"/>
  <c r="Q170" i="28" s="1"/>
  <c r="O176" i="18"/>
  <c r="O178" i="28" s="1"/>
  <c r="O183" i="18"/>
  <c r="O185" i="28" s="1"/>
  <c r="Q199" i="18"/>
  <c r="Q201" i="28" s="1"/>
  <c r="Q287" i="18"/>
  <c r="Q289" i="28" s="1"/>
  <c r="P287" i="18"/>
  <c r="P289" i="28" s="1"/>
  <c r="N205" i="18"/>
  <c r="N213" i="18"/>
  <c r="N221" i="18"/>
  <c r="N229" i="18"/>
  <c r="N237" i="18"/>
  <c r="N245" i="18"/>
  <c r="N253" i="18"/>
  <c r="N280" i="18"/>
  <c r="N282" i="28" s="1"/>
  <c r="K280" i="18"/>
  <c r="K282" i="28" s="1"/>
  <c r="Q283" i="18"/>
  <c r="Q285" i="28" s="1"/>
  <c r="O283" i="18"/>
  <c r="O285" i="28" s="1"/>
  <c r="Q291" i="18"/>
  <c r="Q293" i="28" s="1"/>
  <c r="O291" i="18"/>
  <c r="O293" i="28" s="1"/>
  <c r="Q308" i="18"/>
  <c r="Q310" i="28" s="1"/>
  <c r="O308" i="18"/>
  <c r="O310" i="28" s="1"/>
  <c r="N312" i="18"/>
  <c r="N314" i="28" s="1"/>
  <c r="K312" i="18"/>
  <c r="K314" i="28" s="1"/>
  <c r="O323" i="18"/>
  <c r="O325" i="28" s="1"/>
  <c r="Q325" i="18"/>
  <c r="Q327" i="28" s="1"/>
  <c r="Q329" i="18"/>
  <c r="Q331" i="28" s="1"/>
  <c r="P329" i="18"/>
  <c r="P331" i="28" s="1"/>
  <c r="Q332" i="18"/>
  <c r="Q334" i="28" s="1"/>
  <c r="O332" i="18"/>
  <c r="O334" i="28" s="1"/>
  <c r="N336" i="18"/>
  <c r="N338" i="28" s="1"/>
  <c r="K336" i="18"/>
  <c r="K338" i="28" s="1"/>
  <c r="Q347" i="18"/>
  <c r="Q349" i="28" s="1"/>
  <c r="O347" i="18"/>
  <c r="O349" i="28" s="1"/>
  <c r="Q391" i="18"/>
  <c r="Q393" i="28" s="1"/>
  <c r="Q426" i="18"/>
  <c r="Q428" i="28" s="1"/>
  <c r="O426" i="18"/>
  <c r="O428" i="28" s="1"/>
  <c r="Q428" i="18"/>
  <c r="Q430" i="28" s="1"/>
  <c r="P428" i="18"/>
  <c r="P430" i="28" s="1"/>
  <c r="Q484" i="18"/>
  <c r="Q486" i="28" s="1"/>
  <c r="Q282" i="18"/>
  <c r="Q284" i="28" s="1"/>
  <c r="P282" i="18"/>
  <c r="P284" i="28" s="1"/>
  <c r="O299" i="18"/>
  <c r="O301" i="28" s="1"/>
  <c r="Q305" i="18"/>
  <c r="Q307" i="28" s="1"/>
  <c r="Q314" i="18"/>
  <c r="Q316" i="28" s="1"/>
  <c r="P373" i="18"/>
  <c r="P375" i="28" s="1"/>
  <c r="P375" i="18"/>
  <c r="P377" i="28" s="1"/>
  <c r="Q375" i="18"/>
  <c r="Q377" i="28" s="1"/>
  <c r="N414" i="18"/>
  <c r="N416" i="28" s="1"/>
  <c r="K414" i="18"/>
  <c r="K416" i="28" s="1"/>
  <c r="Q482" i="18"/>
  <c r="Q484" i="28" s="1"/>
  <c r="O482" i="18"/>
  <c r="O484" i="28" s="1"/>
  <c r="O506" i="18"/>
  <c r="O508" i="28" s="1"/>
  <c r="N511" i="18"/>
  <c r="N513" i="28" s="1"/>
  <c r="K511" i="18"/>
  <c r="K513" i="28" s="1"/>
  <c r="K256" i="18"/>
  <c r="K258" i="28" s="1"/>
  <c r="K264" i="18"/>
  <c r="K266" i="28" s="1"/>
  <c r="K272" i="18"/>
  <c r="K274" i="28" s="1"/>
  <c r="Q277" i="18"/>
  <c r="Q279" i="28" s="1"/>
  <c r="K282" i="18"/>
  <c r="K284" i="28" s="1"/>
  <c r="K305" i="18"/>
  <c r="K307" i="28" s="1"/>
  <c r="O316" i="18"/>
  <c r="O318" i="28" s="1"/>
  <c r="N320" i="18"/>
  <c r="N322" i="28" s="1"/>
  <c r="K320" i="18"/>
  <c r="K322" i="28" s="1"/>
  <c r="Q338" i="18"/>
  <c r="Q340" i="28" s="1"/>
  <c r="Q340" i="18"/>
  <c r="Q342" i="28" s="1"/>
  <c r="O340" i="18"/>
  <c r="O342" i="28" s="1"/>
  <c r="N344" i="18"/>
  <c r="N346" i="28" s="1"/>
  <c r="K344" i="18"/>
  <c r="K346" i="28" s="1"/>
  <c r="O355" i="18"/>
  <c r="O357" i="28" s="1"/>
  <c r="K361" i="18"/>
  <c r="K363" i="28" s="1"/>
  <c r="Q371" i="18"/>
  <c r="Q373" i="28" s="1"/>
  <c r="O371" i="18"/>
  <c r="O373" i="28" s="1"/>
  <c r="O389" i="18"/>
  <c r="O391" i="28" s="1"/>
  <c r="Q412" i="18"/>
  <c r="Q414" i="28" s="1"/>
  <c r="P412" i="18"/>
  <c r="P414" i="28" s="1"/>
  <c r="P437" i="18"/>
  <c r="P439" i="28" s="1"/>
  <c r="Q509" i="18"/>
  <c r="Q511" i="28" s="1"/>
  <c r="P509" i="18"/>
  <c r="P511" i="28" s="1"/>
  <c r="Q284" i="18"/>
  <c r="Q286" i="28" s="1"/>
  <c r="O284" i="18"/>
  <c r="O286" i="28" s="1"/>
  <c r="N288" i="18"/>
  <c r="N290" i="28" s="1"/>
  <c r="K288" i="18"/>
  <c r="K290" i="28" s="1"/>
  <c r="Q307" i="18"/>
  <c r="Q309" i="28" s="1"/>
  <c r="O307" i="18"/>
  <c r="O309" i="28" s="1"/>
  <c r="Q313" i="18"/>
  <c r="Q315" i="28" s="1"/>
  <c r="P313" i="18"/>
  <c r="P315" i="28" s="1"/>
  <c r="Q331" i="18"/>
  <c r="Q333" i="28" s="1"/>
  <c r="O331" i="18"/>
  <c r="O333" i="28" s="1"/>
  <c r="Q337" i="18"/>
  <c r="Q339" i="28" s="1"/>
  <c r="P337" i="18"/>
  <c r="P339" i="28" s="1"/>
  <c r="O363" i="18"/>
  <c r="O365" i="28" s="1"/>
  <c r="N423" i="18"/>
  <c r="N425" i="28" s="1"/>
  <c r="K423" i="18"/>
  <c r="K425" i="28" s="1"/>
  <c r="Q499" i="18"/>
  <c r="Q501" i="28" s="1"/>
  <c r="O499" i="18"/>
  <c r="O501" i="28" s="1"/>
  <c r="Q290" i="18"/>
  <c r="Q292" i="28" s="1"/>
  <c r="Q292" i="18"/>
  <c r="Q294" i="28" s="1"/>
  <c r="O292" i="18"/>
  <c r="O294" i="28" s="1"/>
  <c r="N296" i="18"/>
  <c r="N298" i="28" s="1"/>
  <c r="K296" i="18"/>
  <c r="K298" i="28" s="1"/>
  <c r="K313" i="18"/>
  <c r="K315" i="28" s="1"/>
  <c r="Q322" i="18"/>
  <c r="Q324" i="28" s="1"/>
  <c r="K337" i="18"/>
  <c r="K339" i="28" s="1"/>
  <c r="O348" i="18"/>
  <c r="O350" i="28" s="1"/>
  <c r="N352" i="18"/>
  <c r="N354" i="28" s="1"/>
  <c r="K352" i="18"/>
  <c r="K354" i="28" s="1"/>
  <c r="O369" i="18"/>
  <c r="O371" i="28" s="1"/>
  <c r="Q369" i="18"/>
  <c r="Q371" i="28" s="1"/>
  <c r="K382" i="18"/>
  <c r="K384" i="28" s="1"/>
  <c r="N382" i="18"/>
  <c r="N384" i="28" s="1"/>
  <c r="O386" i="18"/>
  <c r="O388" i="28" s="1"/>
  <c r="Q386" i="18"/>
  <c r="Q388" i="28" s="1"/>
  <c r="N398" i="18"/>
  <c r="N400" i="28" s="1"/>
  <c r="K398" i="18"/>
  <c r="K400" i="28" s="1"/>
  <c r="O433" i="18"/>
  <c r="O435" i="28" s="1"/>
  <c r="O435" i="18"/>
  <c r="O437" i="28" s="1"/>
  <c r="Q448" i="18"/>
  <c r="Q450" i="28" s="1"/>
  <c r="P448" i="18"/>
  <c r="P450" i="28" s="1"/>
  <c r="N495" i="18"/>
  <c r="N497" i="28" s="1"/>
  <c r="K495" i="18"/>
  <c r="K497" i="28" s="1"/>
  <c r="Q315" i="18"/>
  <c r="Q317" i="28" s="1"/>
  <c r="O315" i="18"/>
  <c r="O317" i="28" s="1"/>
  <c r="Q321" i="18"/>
  <c r="Q323" i="28" s="1"/>
  <c r="P321" i="18"/>
  <c r="P323" i="28" s="1"/>
  <c r="Q324" i="18"/>
  <c r="Q326" i="28" s="1"/>
  <c r="O324" i="18"/>
  <c r="O326" i="28" s="1"/>
  <c r="N328" i="18"/>
  <c r="N330" i="28" s="1"/>
  <c r="K328" i="18"/>
  <c r="K330" i="28" s="1"/>
  <c r="Q345" i="18"/>
  <c r="Q347" i="28" s="1"/>
  <c r="P345" i="18"/>
  <c r="P347" i="28" s="1"/>
  <c r="Q367" i="18"/>
  <c r="Q369" i="28" s="1"/>
  <c r="P368" i="18"/>
  <c r="P370" i="28" s="1"/>
  <c r="Q394" i="18"/>
  <c r="Q396" i="28" s="1"/>
  <c r="O394" i="18"/>
  <c r="O396" i="28" s="1"/>
  <c r="Q396" i="18"/>
  <c r="Q398" i="28" s="1"/>
  <c r="P396" i="18"/>
  <c r="P398" i="28" s="1"/>
  <c r="O417" i="18"/>
  <c r="O419" i="28" s="1"/>
  <c r="O419" i="18"/>
  <c r="O421" i="28" s="1"/>
  <c r="Q450" i="18"/>
  <c r="Q452" i="28" s="1"/>
  <c r="O450" i="18"/>
  <c r="O452" i="28" s="1"/>
  <c r="N374" i="18"/>
  <c r="O402" i="18"/>
  <c r="O404" i="28" s="1"/>
  <c r="Q440" i="18"/>
  <c r="Q442" i="28" s="1"/>
  <c r="Q475" i="18"/>
  <c r="Q477" i="28" s="1"/>
  <c r="O475" i="18"/>
  <c r="O477" i="28" s="1"/>
  <c r="N487" i="18"/>
  <c r="N489" i="28" s="1"/>
  <c r="K487" i="18"/>
  <c r="K489" i="28" s="1"/>
  <c r="Q491" i="18"/>
  <c r="Q493" i="28" s="1"/>
  <c r="O491" i="18"/>
  <c r="O493" i="28" s="1"/>
  <c r="N503" i="18"/>
  <c r="N505" i="28" s="1"/>
  <c r="K503" i="18"/>
  <c r="K505" i="28" s="1"/>
  <c r="K287" i="18"/>
  <c r="K289" i="28" s="1"/>
  <c r="K295" i="18"/>
  <c r="K297" i="28" s="1"/>
  <c r="K303" i="18"/>
  <c r="K305" i="28" s="1"/>
  <c r="K311" i="18"/>
  <c r="K313" i="28" s="1"/>
  <c r="K319" i="18"/>
  <c r="K321" i="28" s="1"/>
  <c r="K327" i="18"/>
  <c r="K329" i="28" s="1"/>
  <c r="K335" i="18"/>
  <c r="K337" i="28" s="1"/>
  <c r="K343" i="18"/>
  <c r="K345" i="28" s="1"/>
  <c r="K351" i="18"/>
  <c r="K353" i="28" s="1"/>
  <c r="K359" i="18"/>
  <c r="K361" i="28" s="1"/>
  <c r="K367" i="18"/>
  <c r="K369" i="28" s="1"/>
  <c r="K376" i="18"/>
  <c r="K378" i="28" s="1"/>
  <c r="K387" i="18"/>
  <c r="K389" i="28" s="1"/>
  <c r="K400" i="18"/>
  <c r="K402" i="28" s="1"/>
  <c r="N406" i="18"/>
  <c r="N408" i="28" s="1"/>
  <c r="K406" i="18"/>
  <c r="K408" i="28" s="1"/>
  <c r="Q409" i="18"/>
  <c r="Q411" i="28" s="1"/>
  <c r="O409" i="18"/>
  <c r="O411" i="28" s="1"/>
  <c r="Q411" i="18"/>
  <c r="Q413" i="28" s="1"/>
  <c r="K432" i="18"/>
  <c r="K434" i="28" s="1"/>
  <c r="K439" i="18"/>
  <c r="K441" i="28" s="1"/>
  <c r="Q443" i="18"/>
  <c r="Q445" i="28" s="1"/>
  <c r="N455" i="18"/>
  <c r="N457" i="28" s="1"/>
  <c r="K455" i="18"/>
  <c r="K457" i="28" s="1"/>
  <c r="Q459" i="18"/>
  <c r="Q461" i="28" s="1"/>
  <c r="O459" i="18"/>
  <c r="O461" i="28" s="1"/>
  <c r="P462" i="18"/>
  <c r="P464" i="28" s="1"/>
  <c r="O467" i="18"/>
  <c r="O469" i="28" s="1"/>
  <c r="N471" i="18"/>
  <c r="N473" i="28" s="1"/>
  <c r="K471" i="18"/>
  <c r="K473" i="28" s="1"/>
  <c r="N479" i="18"/>
  <c r="N481" i="28" s="1"/>
  <c r="K479" i="18"/>
  <c r="K481" i="28" s="1"/>
  <c r="O362" i="18"/>
  <c r="O364" i="28" s="1"/>
  <c r="Q383" i="18"/>
  <c r="Q385" i="28" s="1"/>
  <c r="Q407" i="18"/>
  <c r="Q409" i="28" s="1"/>
  <c r="O418" i="18"/>
  <c r="O420" i="28" s="1"/>
  <c r="P421" i="18"/>
  <c r="P423" i="28" s="1"/>
  <c r="Q425" i="18"/>
  <c r="Q427" i="28" s="1"/>
  <c r="O425" i="18"/>
  <c r="O427" i="28" s="1"/>
  <c r="N447" i="18"/>
  <c r="N449" i="28" s="1"/>
  <c r="K447" i="18"/>
  <c r="K449" i="28" s="1"/>
  <c r="N463" i="18"/>
  <c r="N465" i="28" s="1"/>
  <c r="K463" i="18"/>
  <c r="K465" i="28" s="1"/>
  <c r="O483" i="18"/>
  <c r="O485" i="28" s="1"/>
  <c r="Q496" i="18"/>
  <c r="Q498" i="28" s="1"/>
  <c r="P496" i="18"/>
  <c r="P498" i="28" s="1"/>
  <c r="Q507" i="18"/>
  <c r="Q509" i="28" s="1"/>
  <c r="O507" i="18"/>
  <c r="O509" i="28" s="1"/>
  <c r="N370" i="18"/>
  <c r="Q376" i="18"/>
  <c r="Q378" i="28" s="1"/>
  <c r="K384" i="18"/>
  <c r="K386" i="28" s="1"/>
  <c r="K408" i="18"/>
  <c r="K410" i="28" s="1"/>
  <c r="K415" i="18"/>
  <c r="K417" i="28" s="1"/>
  <c r="N422" i="18"/>
  <c r="N424" i="28" s="1"/>
  <c r="K422" i="18"/>
  <c r="K424" i="28" s="1"/>
  <c r="Q432" i="18"/>
  <c r="Q434" i="28" s="1"/>
  <c r="O434" i="18"/>
  <c r="O436" i="28" s="1"/>
  <c r="Q441" i="18"/>
  <c r="Q443" i="28" s="1"/>
  <c r="O441" i="18"/>
  <c r="O443" i="28" s="1"/>
  <c r="Q451" i="18"/>
  <c r="Q453" i="28" s="1"/>
  <c r="O451" i="18"/>
  <c r="O453" i="28" s="1"/>
  <c r="Q457" i="18"/>
  <c r="Q459" i="28" s="1"/>
  <c r="Q465" i="18"/>
  <c r="Q467" i="28" s="1"/>
  <c r="K496" i="18"/>
  <c r="K498" i="28" s="1"/>
  <c r="Q498" i="18"/>
  <c r="Q500" i="28" s="1"/>
  <c r="O498" i="18"/>
  <c r="O500" i="28" s="1"/>
  <c r="K512" i="18"/>
  <c r="K514" i="28" s="1"/>
  <c r="Q370" i="18"/>
  <c r="Q372" i="28" s="1"/>
  <c r="Q372" i="18"/>
  <c r="Q374" i="28" s="1"/>
  <c r="Q385" i="18"/>
  <c r="Q387" i="28" s="1"/>
  <c r="K392" i="18"/>
  <c r="K394" i="28" s="1"/>
  <c r="Q393" i="18"/>
  <c r="Q395" i="28" s="1"/>
  <c r="O395" i="18"/>
  <c r="O397" i="28" s="1"/>
  <c r="K399" i="18"/>
  <c r="K401" i="28" s="1"/>
  <c r="O427" i="18"/>
  <c r="O429" i="28" s="1"/>
  <c r="N438" i="18"/>
  <c r="N440" i="28" s="1"/>
  <c r="K438" i="18"/>
  <c r="K440" i="28" s="1"/>
  <c r="Q460" i="18"/>
  <c r="Q462" i="28" s="1"/>
  <c r="Q476" i="18"/>
  <c r="Q478" i="28" s="1"/>
  <c r="P485" i="18"/>
  <c r="P487" i="28" s="1"/>
  <c r="Q410" i="18"/>
  <c r="Q412" i="28" s="1"/>
  <c r="O410" i="18"/>
  <c r="O412" i="28" s="1"/>
  <c r="Q442" i="18"/>
  <c r="Q444" i="28" s="1"/>
  <c r="O442" i="18"/>
  <c r="O444" i="28" s="1"/>
  <c r="Q444" i="18"/>
  <c r="Q446" i="28" s="1"/>
  <c r="Q456" i="18"/>
  <c r="Q458" i="28" s="1"/>
  <c r="P456" i="18"/>
  <c r="P458" i="28" s="1"/>
  <c r="O458" i="18"/>
  <c r="O460" i="28" s="1"/>
  <c r="Q464" i="18"/>
  <c r="Q466" i="28" s="1"/>
  <c r="P464" i="18"/>
  <c r="P466" i="28" s="1"/>
  <c r="O466" i="18"/>
  <c r="O468" i="28" s="1"/>
  <c r="Q474" i="18"/>
  <c r="Q476" i="28" s="1"/>
  <c r="O474" i="18"/>
  <c r="O476" i="28" s="1"/>
  <c r="O490" i="18"/>
  <c r="O492" i="28" s="1"/>
  <c r="K446" i="18"/>
  <c r="K448" i="28" s="1"/>
  <c r="K454" i="18"/>
  <c r="K456" i="28" s="1"/>
  <c r="K462" i="18"/>
  <c r="K464" i="28" s="1"/>
  <c r="K470" i="18"/>
  <c r="K472" i="28" s="1"/>
  <c r="K478" i="18"/>
  <c r="K480" i="28" s="1"/>
  <c r="K486" i="18"/>
  <c r="K488" i="28" s="1"/>
  <c r="K494" i="18"/>
  <c r="K496" i="28" s="1"/>
  <c r="K502" i="18"/>
  <c r="K504" i="28" s="1"/>
  <c r="K510" i="18"/>
  <c r="K512" i="28" s="1"/>
  <c r="O449" i="18"/>
  <c r="O451" i="28" s="1"/>
  <c r="O457" i="18"/>
  <c r="O459" i="28" s="1"/>
  <c r="O465" i="18"/>
  <c r="O467" i="28" s="1"/>
  <c r="O473" i="18"/>
  <c r="O475" i="28" s="1"/>
  <c r="O481" i="18"/>
  <c r="O483" i="28" s="1"/>
  <c r="K485" i="18"/>
  <c r="K487" i="28" s="1"/>
  <c r="O489" i="18"/>
  <c r="O491" i="28" s="1"/>
  <c r="K493" i="18"/>
  <c r="K495" i="28" s="1"/>
  <c r="O497" i="18"/>
  <c r="O499" i="28" s="1"/>
  <c r="O505" i="18"/>
  <c r="O507" i="28" s="1"/>
  <c r="K509" i="18"/>
  <c r="K511" i="28" s="1"/>
  <c r="O392" i="18"/>
  <c r="O394" i="28" s="1"/>
  <c r="O400" i="18"/>
  <c r="O402" i="28" s="1"/>
  <c r="O424" i="18"/>
  <c r="O426" i="28" s="1"/>
  <c r="O440" i="18"/>
  <c r="O442" i="28" s="1"/>
  <c r="O512" i="18"/>
  <c r="O514" i="28" s="1"/>
  <c r="Q101" i="18"/>
  <c r="Q103" i="28" s="1"/>
  <c r="K101" i="18"/>
  <c r="K103" i="28" s="1"/>
  <c r="O101" i="18"/>
  <c r="O103" i="28" s="1"/>
  <c r="L18" i="18"/>
  <c r="L20" i="28" s="1"/>
  <c r="P483" i="18" l="1"/>
  <c r="P485" i="28" s="1"/>
  <c r="N485" i="28"/>
  <c r="P123" i="18"/>
  <c r="P125" i="28" s="1"/>
  <c r="N125" i="28"/>
  <c r="Q123" i="18"/>
  <c r="Q125" i="28" s="1"/>
  <c r="P356" i="18"/>
  <c r="P358" i="28" s="1"/>
  <c r="N358" i="28"/>
  <c r="P385" i="18"/>
  <c r="P387" i="28" s="1"/>
  <c r="N387" i="28"/>
  <c r="P254" i="18"/>
  <c r="P256" i="28" s="1"/>
  <c r="N256" i="28"/>
  <c r="Q405" i="18"/>
  <c r="Q407" i="28" s="1"/>
  <c r="N407" i="28"/>
  <c r="P405" i="18"/>
  <c r="P407" i="28" s="1"/>
  <c r="P387" i="18"/>
  <c r="P389" i="28" s="1"/>
  <c r="N389" i="28"/>
  <c r="P174" i="18"/>
  <c r="P176" i="28" s="1"/>
  <c r="N176" i="28"/>
  <c r="Q470" i="18"/>
  <c r="Q472" i="28" s="1"/>
  <c r="N472" i="28"/>
  <c r="P362" i="18"/>
  <c r="P364" i="28" s="1"/>
  <c r="N364" i="28"/>
  <c r="P205" i="18"/>
  <c r="P207" i="28" s="1"/>
  <c r="N207" i="28"/>
  <c r="P143" i="18"/>
  <c r="P145" i="28" s="1"/>
  <c r="N145" i="28"/>
  <c r="P152" i="18"/>
  <c r="P154" i="28" s="1"/>
  <c r="N154" i="28"/>
  <c r="P364" i="18"/>
  <c r="P366" i="28" s="1"/>
  <c r="N366" i="28"/>
  <c r="P415" i="18"/>
  <c r="P417" i="28" s="1"/>
  <c r="N417" i="28"/>
  <c r="Q415" i="18"/>
  <c r="Q417" i="28" s="1"/>
  <c r="P267" i="18"/>
  <c r="P269" i="28" s="1"/>
  <c r="N269" i="28"/>
  <c r="Q185" i="18"/>
  <c r="Q187" i="28" s="1"/>
  <c r="N187" i="28"/>
  <c r="P467" i="18"/>
  <c r="P469" i="28" s="1"/>
  <c r="N469" i="28"/>
  <c r="P424" i="18"/>
  <c r="P426" i="28" s="1"/>
  <c r="N426" i="28"/>
  <c r="P377" i="18"/>
  <c r="P379" i="28" s="1"/>
  <c r="N379" i="28"/>
  <c r="N194" i="28"/>
  <c r="P192" i="18"/>
  <c r="P194" i="28" s="1"/>
  <c r="P346" i="18"/>
  <c r="P348" i="28" s="1"/>
  <c r="N348" i="28"/>
  <c r="P419" i="18"/>
  <c r="P421" i="28" s="1"/>
  <c r="N421" i="28"/>
  <c r="P379" i="18"/>
  <c r="P381" i="28" s="1"/>
  <c r="N381" i="28"/>
  <c r="Q310" i="18"/>
  <c r="Q312" i="28" s="1"/>
  <c r="N312" i="28"/>
  <c r="P310" i="18"/>
  <c r="P312" i="28" s="1"/>
  <c r="P122" i="18"/>
  <c r="P124" i="28" s="1"/>
  <c r="N124" i="28"/>
  <c r="P505" i="18"/>
  <c r="P507" i="28" s="1"/>
  <c r="N507" i="28"/>
  <c r="P317" i="18"/>
  <c r="P319" i="28" s="1"/>
  <c r="N319" i="28"/>
  <c r="P466" i="18"/>
  <c r="P468" i="28" s="1"/>
  <c r="N468" i="28"/>
  <c r="N504" i="28"/>
  <c r="P502" i="18"/>
  <c r="P504" i="28" s="1"/>
  <c r="Q419" i="18"/>
  <c r="Q421" i="28" s="1"/>
  <c r="P191" i="18"/>
  <c r="P193" i="28" s="1"/>
  <c r="N193" i="28"/>
  <c r="P434" i="18"/>
  <c r="P436" i="28" s="1"/>
  <c r="N436" i="28"/>
  <c r="P132" i="18"/>
  <c r="P134" i="28" s="1"/>
  <c r="N134" i="28"/>
  <c r="P418" i="18"/>
  <c r="P420" i="28" s="1"/>
  <c r="N420" i="28"/>
  <c r="N341" i="28"/>
  <c r="P339" i="18"/>
  <c r="P341" i="28" s="1"/>
  <c r="P154" i="18"/>
  <c r="P156" i="28" s="1"/>
  <c r="N156" i="28"/>
  <c r="Q502" i="18"/>
  <c r="Q504" i="28" s="1"/>
  <c r="Q343" i="18"/>
  <c r="Q345" i="28" s="1"/>
  <c r="N345" i="28"/>
  <c r="P343" i="18"/>
  <c r="P345" i="28" s="1"/>
  <c r="P497" i="18"/>
  <c r="P499" i="28" s="1"/>
  <c r="N499" i="28"/>
  <c r="P446" i="18"/>
  <c r="P448" i="28" s="1"/>
  <c r="P135" i="18"/>
  <c r="P137" i="28" s="1"/>
  <c r="N137" i="28"/>
  <c r="P441" i="18"/>
  <c r="P443" i="28" s="1"/>
  <c r="N443" i="28"/>
  <c r="P148" i="18"/>
  <c r="P150" i="28" s="1"/>
  <c r="N150" i="28"/>
  <c r="P190" i="18"/>
  <c r="P192" i="28" s="1"/>
  <c r="N192" i="28"/>
  <c r="N435" i="28"/>
  <c r="P433" i="18"/>
  <c r="P435" i="28" s="1"/>
  <c r="P338" i="18"/>
  <c r="P340" i="28" s="1"/>
  <c r="N340" i="28"/>
  <c r="P183" i="18"/>
  <c r="P185" i="28" s="1"/>
  <c r="N185" i="28"/>
  <c r="Q420" i="18"/>
  <c r="Q422" i="28" s="1"/>
  <c r="N422" i="28"/>
  <c r="P420" i="18"/>
  <c r="P422" i="28" s="1"/>
  <c r="Q252" i="18"/>
  <c r="Q254" i="28" s="1"/>
  <c r="Q311" i="18"/>
  <c r="Q313" i="28" s="1"/>
  <c r="N313" i="28"/>
  <c r="P311" i="18"/>
  <c r="P313" i="28" s="1"/>
  <c r="N371" i="28"/>
  <c r="P369" i="18"/>
  <c r="P371" i="28" s="1"/>
  <c r="P470" i="18"/>
  <c r="P472" i="28" s="1"/>
  <c r="Q508" i="18"/>
  <c r="Q510" i="28" s="1"/>
  <c r="Q361" i="18"/>
  <c r="Q363" i="28" s="1"/>
  <c r="P416" i="18"/>
  <c r="P418" i="28" s="1"/>
  <c r="N418" i="28"/>
  <c r="Q254" i="18"/>
  <c r="Q256" i="28" s="1"/>
  <c r="Q129" i="18"/>
  <c r="Q131" i="28" s="1"/>
  <c r="Q132" i="18"/>
  <c r="Q134" i="28" s="1"/>
  <c r="P283" i="18"/>
  <c r="P285" i="28" s="1"/>
  <c r="N285" i="28"/>
  <c r="P449" i="18"/>
  <c r="P451" i="28" s="1"/>
  <c r="N451" i="28"/>
  <c r="P261" i="18"/>
  <c r="P263" i="28" s="1"/>
  <c r="N263" i="28"/>
  <c r="P108" i="18"/>
  <c r="P110" i="28" s="1"/>
  <c r="N110" i="28"/>
  <c r="Q350" i="18"/>
  <c r="Q352" i="28" s="1"/>
  <c r="N352" i="28"/>
  <c r="P350" i="18"/>
  <c r="P352" i="28" s="1"/>
  <c r="P333" i="18"/>
  <c r="P335" i="28" s="1"/>
  <c r="N335" i="28"/>
  <c r="Q302" i="18"/>
  <c r="Q304" i="28" s="1"/>
  <c r="N304" i="28"/>
  <c r="P302" i="18"/>
  <c r="P304" i="28" s="1"/>
  <c r="N181" i="28"/>
  <c r="P179" i="18"/>
  <c r="P181" i="28" s="1"/>
  <c r="P103" i="18"/>
  <c r="P105" i="28" s="1"/>
  <c r="N105" i="28"/>
  <c r="N301" i="28"/>
  <c r="P299" i="18"/>
  <c r="P301" i="28" s="1"/>
  <c r="P489" i="18"/>
  <c r="P491" i="28" s="1"/>
  <c r="N491" i="28"/>
  <c r="P426" i="18"/>
  <c r="P428" i="28" s="1"/>
  <c r="N428" i="28"/>
  <c r="N202" i="28"/>
  <c r="P200" i="18"/>
  <c r="P202" i="28" s="1"/>
  <c r="P363" i="18"/>
  <c r="P365" i="28" s="1"/>
  <c r="N365" i="28"/>
  <c r="Q108" i="18"/>
  <c r="Q110" i="28" s="1"/>
  <c r="P354" i="18"/>
  <c r="P356" i="28" s="1"/>
  <c r="N356" i="28"/>
  <c r="Q489" i="18"/>
  <c r="Q491" i="28" s="1"/>
  <c r="P253" i="18"/>
  <c r="P255" i="28" s="1"/>
  <c r="N255" i="28"/>
  <c r="P197" i="18"/>
  <c r="P199" i="28" s="1"/>
  <c r="N199" i="28"/>
  <c r="Q174" i="18"/>
  <c r="Q176" i="28" s="1"/>
  <c r="Q356" i="18"/>
  <c r="Q358" i="28" s="1"/>
  <c r="P243" i="18"/>
  <c r="P245" i="28" s="1"/>
  <c r="P159" i="18"/>
  <c r="P161" i="28" s="1"/>
  <c r="N161" i="28"/>
  <c r="P127" i="18"/>
  <c r="P129" i="28" s="1"/>
  <c r="N129" i="28"/>
  <c r="P161" i="18"/>
  <c r="P163" i="28" s="1"/>
  <c r="N179" i="28"/>
  <c r="P177" i="18"/>
  <c r="P179" i="28" s="1"/>
  <c r="Q126" i="18"/>
  <c r="Q128" i="28" s="1"/>
  <c r="N128" i="28"/>
  <c r="P155" i="18"/>
  <c r="P157" i="28" s="1"/>
  <c r="N157" i="28"/>
  <c r="Q155" i="18"/>
  <c r="Q157" i="28" s="1"/>
  <c r="N309" i="28"/>
  <c r="P307" i="18"/>
  <c r="P309" i="28" s="1"/>
  <c r="P427" i="18"/>
  <c r="P429" i="28" s="1"/>
  <c r="N429" i="28"/>
  <c r="P207" i="18"/>
  <c r="P209" i="28" s="1"/>
  <c r="N209" i="28"/>
  <c r="P314" i="18"/>
  <c r="P316" i="28" s="1"/>
  <c r="N316" i="28"/>
  <c r="P480" i="18"/>
  <c r="P482" i="28" s="1"/>
  <c r="N482" i="28"/>
  <c r="P411" i="18"/>
  <c r="P413" i="28" s="1"/>
  <c r="N413" i="28"/>
  <c r="N399" i="28"/>
  <c r="Q397" i="18"/>
  <c r="Q399" i="28" s="1"/>
  <c r="P397" i="18"/>
  <c r="P399" i="28" s="1"/>
  <c r="P348" i="18"/>
  <c r="P350" i="28" s="1"/>
  <c r="N350" i="28"/>
  <c r="N333" i="28"/>
  <c r="P331" i="18"/>
  <c r="P333" i="28" s="1"/>
  <c r="P300" i="18"/>
  <c r="P302" i="28" s="1"/>
  <c r="N302" i="28"/>
  <c r="Q326" i="18"/>
  <c r="Q328" i="28" s="1"/>
  <c r="N328" i="28"/>
  <c r="P326" i="18"/>
  <c r="P328" i="28" s="1"/>
  <c r="P259" i="18"/>
  <c r="P261" i="28" s="1"/>
  <c r="N261" i="28"/>
  <c r="P290" i="18"/>
  <c r="P292" i="28" s="1"/>
  <c r="N292" i="28"/>
  <c r="N427" i="28"/>
  <c r="P425" i="18"/>
  <c r="P427" i="28" s="1"/>
  <c r="P199" i="18"/>
  <c r="P201" i="28" s="1"/>
  <c r="N201" i="28"/>
  <c r="P206" i="18"/>
  <c r="P208" i="28" s="1"/>
  <c r="N208" i="28"/>
  <c r="P465" i="18"/>
  <c r="P467" i="28" s="1"/>
  <c r="N467" i="28"/>
  <c r="P367" i="18"/>
  <c r="P369" i="28" s="1"/>
  <c r="N369" i="28"/>
  <c r="N143" i="28"/>
  <c r="P141" i="18"/>
  <c r="P143" i="28" s="1"/>
  <c r="Q483" i="18"/>
  <c r="Q485" i="28" s="1"/>
  <c r="Q377" i="18"/>
  <c r="Q379" i="28" s="1"/>
  <c r="Q379" i="18"/>
  <c r="Q381" i="28" s="1"/>
  <c r="Q433" i="18"/>
  <c r="Q435" i="28" s="1"/>
  <c r="Q348" i="18"/>
  <c r="Q350" i="28" s="1"/>
  <c r="P305" i="18"/>
  <c r="P307" i="28" s="1"/>
  <c r="P391" i="18"/>
  <c r="P393" i="28" s="1"/>
  <c r="P245" i="18"/>
  <c r="P247" i="28" s="1"/>
  <c r="N247" i="28"/>
  <c r="P203" i="18"/>
  <c r="P205" i="28" s="1"/>
  <c r="P244" i="18"/>
  <c r="P246" i="28" s="1"/>
  <c r="P493" i="18"/>
  <c r="P495" i="28" s="1"/>
  <c r="Q204" i="18"/>
  <c r="Q206" i="28" s="1"/>
  <c r="P126" i="18"/>
  <c r="P128" i="28" s="1"/>
  <c r="Q243" i="18"/>
  <c r="Q245" i="28" s="1"/>
  <c r="Q106" i="18"/>
  <c r="Q108" i="28" s="1"/>
  <c r="Q161" i="18"/>
  <c r="Q163" i="28" s="1"/>
  <c r="P472" i="18"/>
  <c r="P474" i="28" s="1"/>
  <c r="N474" i="28"/>
  <c r="P281" i="18"/>
  <c r="P283" i="28" s="1"/>
  <c r="N283" i="28"/>
  <c r="P120" i="18"/>
  <c r="P122" i="28" s="1"/>
  <c r="N122" i="28"/>
  <c r="Q318" i="18"/>
  <c r="Q320" i="28" s="1"/>
  <c r="N320" i="28"/>
  <c r="P318" i="18"/>
  <c r="P320" i="28" s="1"/>
  <c r="P181" i="18"/>
  <c r="P183" i="28" s="1"/>
  <c r="N183" i="28"/>
  <c r="P188" i="18"/>
  <c r="P190" i="28" s="1"/>
  <c r="N190" i="28"/>
  <c r="P140" i="18"/>
  <c r="P142" i="28" s="1"/>
  <c r="N142" i="28"/>
  <c r="P175" i="18"/>
  <c r="P177" i="28" s="1"/>
  <c r="N177" i="28"/>
  <c r="N127" i="28"/>
  <c r="P125" i="18"/>
  <c r="P127" i="28" s="1"/>
  <c r="Q177" i="18"/>
  <c r="Q179" i="28" s="1"/>
  <c r="P407" i="18"/>
  <c r="P409" i="28" s="1"/>
  <c r="N409" i="28"/>
  <c r="P359" i="18"/>
  <c r="P361" i="28" s="1"/>
  <c r="N361" i="28"/>
  <c r="P165" i="18"/>
  <c r="P167" i="28" s="1"/>
  <c r="N167" i="28"/>
  <c r="P410" i="18"/>
  <c r="P412" i="28" s="1"/>
  <c r="N412" i="28"/>
  <c r="N349" i="28"/>
  <c r="P347" i="18"/>
  <c r="P349" i="28" s="1"/>
  <c r="P488" i="18"/>
  <c r="P490" i="28" s="1"/>
  <c r="N490" i="28"/>
  <c r="P198" i="18"/>
  <c r="P200" i="28" s="1"/>
  <c r="N200" i="28"/>
  <c r="P507" i="18"/>
  <c r="P509" i="28" s="1"/>
  <c r="N509" i="28"/>
  <c r="P494" i="18"/>
  <c r="P496" i="28" s="1"/>
  <c r="N496" i="28"/>
  <c r="P322" i="18"/>
  <c r="P324" i="28" s="1"/>
  <c r="N324" i="28"/>
  <c r="P431" i="18"/>
  <c r="P433" i="28" s="1"/>
  <c r="N433" i="28"/>
  <c r="P213" i="18"/>
  <c r="P215" i="28" s="1"/>
  <c r="N215" i="28"/>
  <c r="N275" i="28"/>
  <c r="P273" i="18"/>
  <c r="P275" i="28" s="1"/>
  <c r="P116" i="18"/>
  <c r="P118" i="28" s="1"/>
  <c r="N118" i="28"/>
  <c r="P173" i="18"/>
  <c r="P175" i="28" s="1"/>
  <c r="N175" i="28"/>
  <c r="Q173" i="18"/>
  <c r="Q175" i="28" s="1"/>
  <c r="P303" i="18"/>
  <c r="P305" i="28" s="1"/>
  <c r="N305" i="28"/>
  <c r="Q303" i="18"/>
  <c r="Q305" i="28" s="1"/>
  <c r="N317" i="28"/>
  <c r="P315" i="18"/>
  <c r="P317" i="28" s="1"/>
  <c r="P111" i="18"/>
  <c r="P113" i="28" s="1"/>
  <c r="N113" i="28"/>
  <c r="Q454" i="18"/>
  <c r="Q456" i="28" s="1"/>
  <c r="N456" i="28"/>
  <c r="N111" i="28"/>
  <c r="P109" i="18"/>
  <c r="P111" i="28" s="1"/>
  <c r="P370" i="18"/>
  <c r="P372" i="28" s="1"/>
  <c r="N372" i="28"/>
  <c r="Q111" i="18"/>
  <c r="Q113" i="28" s="1"/>
  <c r="P166" i="18"/>
  <c r="P168" i="28" s="1"/>
  <c r="N168" i="28"/>
  <c r="P512" i="18"/>
  <c r="P514" i="28" s="1"/>
  <c r="N514" i="28"/>
  <c r="Q335" i="18"/>
  <c r="Q337" i="28" s="1"/>
  <c r="N337" i="28"/>
  <c r="P335" i="18"/>
  <c r="P337" i="28" s="1"/>
  <c r="N219" i="28"/>
  <c r="P217" i="18"/>
  <c r="P219" i="28" s="1"/>
  <c r="Q434" i="18"/>
  <c r="Q436" i="28" s="1"/>
  <c r="Q467" i="18"/>
  <c r="Q469" i="28" s="1"/>
  <c r="P252" i="18"/>
  <c r="P254" i="28" s="1"/>
  <c r="Q135" i="18"/>
  <c r="Q137" i="28" s="1"/>
  <c r="P136" i="18"/>
  <c r="P138" i="28" s="1"/>
  <c r="N138" i="28"/>
  <c r="N378" i="28"/>
  <c r="P376" i="18"/>
  <c r="P378" i="28" s="1"/>
  <c r="Q134" i="18"/>
  <c r="Q136" i="28" s="1"/>
  <c r="N136" i="28"/>
  <c r="P408" i="18"/>
  <c r="P410" i="28" s="1"/>
  <c r="N410" i="28"/>
  <c r="Q418" i="18"/>
  <c r="Q420" i="28" s="1"/>
  <c r="P361" i="18"/>
  <c r="P363" i="28" s="1"/>
  <c r="Q137" i="18"/>
  <c r="Q139" i="28" s="1"/>
  <c r="P130" i="18"/>
  <c r="P132" i="28" s="1"/>
  <c r="N132" i="28"/>
  <c r="P399" i="18"/>
  <c r="P401" i="28" s="1"/>
  <c r="N401" i="28"/>
  <c r="Q399" i="18"/>
  <c r="Q401" i="28" s="1"/>
  <c r="N488" i="28"/>
  <c r="P486" i="18"/>
  <c r="P488" i="28" s="1"/>
  <c r="P301" i="18"/>
  <c r="P303" i="28" s="1"/>
  <c r="N303" i="28"/>
  <c r="N203" i="28"/>
  <c r="P201" i="18"/>
  <c r="P203" i="28" s="1"/>
  <c r="Q217" i="18"/>
  <c r="Q219" i="28" s="1"/>
  <c r="Q130" i="18"/>
  <c r="Q132" i="28" s="1"/>
  <c r="P237" i="18"/>
  <c r="P239" i="28" s="1"/>
  <c r="N239" i="28"/>
  <c r="P185" i="18"/>
  <c r="P187" i="28" s="1"/>
  <c r="P235" i="18"/>
  <c r="P237" i="28" s="1"/>
  <c r="Q154" i="18"/>
  <c r="Q156" i="28" s="1"/>
  <c r="P105" i="18"/>
  <c r="P107" i="28" s="1"/>
  <c r="N173" i="28"/>
  <c r="P171" i="18"/>
  <c r="P173" i="28" s="1"/>
  <c r="N259" i="28"/>
  <c r="P257" i="18"/>
  <c r="P259" i="28" s="1"/>
  <c r="Q257" i="18"/>
  <c r="Q259" i="28" s="1"/>
  <c r="Q158" i="18"/>
  <c r="Q160" i="28" s="1"/>
  <c r="N160" i="28"/>
  <c r="Q462" i="18"/>
  <c r="Q464" i="28" s="1"/>
  <c r="N464" i="28"/>
  <c r="Q424" i="18"/>
  <c r="Q426" i="28" s="1"/>
  <c r="P324" i="18"/>
  <c r="P326" i="28" s="1"/>
  <c r="N326" i="28"/>
  <c r="Q421" i="18"/>
  <c r="Q423" i="28" s="1"/>
  <c r="N423" i="28"/>
  <c r="Q497" i="18"/>
  <c r="Q499" i="28" s="1"/>
  <c r="P229" i="18"/>
  <c r="P231" i="28" s="1"/>
  <c r="N231" i="28"/>
  <c r="P351" i="18"/>
  <c r="P353" i="28" s="1"/>
  <c r="Q235" i="18"/>
  <c r="Q237" i="28" s="1"/>
  <c r="P119" i="18"/>
  <c r="P121" i="28" s="1"/>
  <c r="N121" i="28"/>
  <c r="Q105" i="18"/>
  <c r="Q107" i="28" s="1"/>
  <c r="P316" i="18"/>
  <c r="P318" i="28" s="1"/>
  <c r="N318" i="28"/>
  <c r="P131" i="18"/>
  <c r="P133" i="28" s="1"/>
  <c r="N133" i="28"/>
  <c r="P138" i="18"/>
  <c r="P140" i="28" s="1"/>
  <c r="N140" i="28"/>
  <c r="P292" i="18"/>
  <c r="P294" i="28" s="1"/>
  <c r="N294" i="28"/>
  <c r="N159" i="28"/>
  <c r="P157" i="18"/>
  <c r="P159" i="28" s="1"/>
  <c r="N391" i="28"/>
  <c r="P389" i="18"/>
  <c r="P391" i="28" s="1"/>
  <c r="P332" i="18"/>
  <c r="P334" i="28" s="1"/>
  <c r="N334" i="28"/>
  <c r="Q187" i="18"/>
  <c r="Q189" i="28" s="1"/>
  <c r="N189" i="28"/>
  <c r="Q319" i="18"/>
  <c r="Q321" i="28" s="1"/>
  <c r="N321" i="28"/>
  <c r="P319" i="18"/>
  <c r="P321" i="28" s="1"/>
  <c r="P298" i="18"/>
  <c r="P300" i="28" s="1"/>
  <c r="N300" i="28"/>
  <c r="P439" i="18"/>
  <c r="P441" i="28" s="1"/>
  <c r="N441" i="28"/>
  <c r="Q453" i="18"/>
  <c r="Q455" i="28" s="1"/>
  <c r="N455" i="28"/>
  <c r="P453" i="18"/>
  <c r="P455" i="28" s="1"/>
  <c r="Q128" i="18"/>
  <c r="Q130" i="28" s="1"/>
  <c r="N130" i="28"/>
  <c r="P101" i="18"/>
  <c r="P103" i="28" s="1"/>
  <c r="N103" i="28"/>
  <c r="P256" i="18"/>
  <c r="P258" i="28" s="1"/>
  <c r="N258" i="28"/>
  <c r="N431" i="28"/>
  <c r="P429" i="18"/>
  <c r="P431" i="28" s="1"/>
  <c r="Q478" i="18"/>
  <c r="Q480" i="28" s="1"/>
  <c r="N480" i="28"/>
  <c r="P490" i="18"/>
  <c r="P492" i="28" s="1"/>
  <c r="N492" i="28"/>
  <c r="P403" i="18"/>
  <c r="P405" i="28" s="1"/>
  <c r="N405" i="28"/>
  <c r="P492" i="18"/>
  <c r="P494" i="28" s="1"/>
  <c r="N494" i="28"/>
  <c r="P458" i="18"/>
  <c r="P460" i="28" s="1"/>
  <c r="N460" i="28"/>
  <c r="P341" i="18"/>
  <c r="P343" i="28" s="1"/>
  <c r="N343" i="28"/>
  <c r="P124" i="18"/>
  <c r="P126" i="28" s="1"/>
  <c r="N126" i="28"/>
  <c r="P504" i="18"/>
  <c r="P506" i="28" s="1"/>
  <c r="N506" i="28"/>
  <c r="P219" i="18"/>
  <c r="P221" i="28" s="1"/>
  <c r="N357" i="28"/>
  <c r="P355" i="18"/>
  <c r="P357" i="28" s="1"/>
  <c r="P162" i="18"/>
  <c r="P164" i="28" s="1"/>
  <c r="N164" i="28"/>
  <c r="P214" i="18"/>
  <c r="P216" i="28" s="1"/>
  <c r="N216" i="28"/>
  <c r="N218" i="28"/>
  <c r="P216" i="18"/>
  <c r="P218" i="28" s="1"/>
  <c r="P402" i="18"/>
  <c r="P404" i="28" s="1"/>
  <c r="N404" i="28"/>
  <c r="Q342" i="18"/>
  <c r="Q344" i="28" s="1"/>
  <c r="N344" i="28"/>
  <c r="P342" i="18"/>
  <c r="P344" i="28" s="1"/>
  <c r="P491" i="18"/>
  <c r="P493" i="28" s="1"/>
  <c r="N493" i="28"/>
  <c r="P156" i="18"/>
  <c r="P158" i="28" s="1"/>
  <c r="N158" i="28"/>
  <c r="P164" i="18"/>
  <c r="P166" i="28" s="1"/>
  <c r="N166" i="28"/>
  <c r="N329" i="28"/>
  <c r="P327" i="18"/>
  <c r="P329" i="28" s="1"/>
  <c r="Q504" i="18"/>
  <c r="Q506" i="28" s="1"/>
  <c r="P468" i="18"/>
  <c r="P470" i="28" s="1"/>
  <c r="N470" i="28"/>
  <c r="Q468" i="18"/>
  <c r="Q470" i="28" s="1"/>
  <c r="Q219" i="18"/>
  <c r="Q221" i="28" s="1"/>
  <c r="N512" i="28"/>
  <c r="P510" i="18"/>
  <c r="P512" i="28" s="1"/>
  <c r="P102" i="18"/>
  <c r="P104" i="28" s="1"/>
  <c r="N104" i="28"/>
  <c r="Q142" i="18"/>
  <c r="Q144" i="28" s="1"/>
  <c r="N144" i="28"/>
  <c r="N386" i="28"/>
  <c r="P384" i="18"/>
  <c r="P386" i="28" s="1"/>
  <c r="P435" i="18"/>
  <c r="P437" i="28" s="1"/>
  <c r="N437" i="28"/>
  <c r="Q485" i="18"/>
  <c r="Q487" i="28" s="1"/>
  <c r="N487" i="28"/>
  <c r="P160" i="18"/>
  <c r="P162" i="28" s="1"/>
  <c r="N162" i="28"/>
  <c r="P272" i="18"/>
  <c r="P274" i="28" s="1"/>
  <c r="N274" i="28"/>
  <c r="Q458" i="18"/>
  <c r="Q460" i="28" s="1"/>
  <c r="P478" i="18"/>
  <c r="P480" i="28" s="1"/>
  <c r="Q437" i="18"/>
  <c r="Q439" i="28" s="1"/>
  <c r="P114" i="18"/>
  <c r="P116" i="28" s="1"/>
  <c r="N116" i="28"/>
  <c r="N415" i="28"/>
  <c r="Q413" i="18"/>
  <c r="Q415" i="28" s="1"/>
  <c r="P413" i="18"/>
  <c r="P415" i="28" s="1"/>
  <c r="P400" i="18"/>
  <c r="P402" i="28" s="1"/>
  <c r="N402" i="28"/>
  <c r="N267" i="28"/>
  <c r="P265" i="18"/>
  <c r="P267" i="28" s="1"/>
  <c r="Q373" i="18"/>
  <c r="Q375" i="28" s="1"/>
  <c r="N325" i="28"/>
  <c r="P323" i="18"/>
  <c r="P325" i="28" s="1"/>
  <c r="P264" i="18"/>
  <c r="P266" i="28" s="1"/>
  <c r="N266" i="28"/>
  <c r="N419" i="28"/>
  <c r="P417" i="18"/>
  <c r="P419" i="28" s="1"/>
  <c r="P308" i="18"/>
  <c r="P310" i="28" s="1"/>
  <c r="N310" i="28"/>
  <c r="N227" i="28"/>
  <c r="P225" i="18"/>
  <c r="P227" i="28" s="1"/>
  <c r="Q417" i="18"/>
  <c r="Q419" i="28" s="1"/>
  <c r="P508" i="18"/>
  <c r="P510" i="28" s="1"/>
  <c r="Q446" i="18"/>
  <c r="Q448" i="28" s="1"/>
  <c r="P251" i="18"/>
  <c r="P253" i="28" s="1"/>
  <c r="P129" i="18"/>
  <c r="P131" i="28" s="1"/>
  <c r="P460" i="18"/>
  <c r="P462" i="28" s="1"/>
  <c r="N462" i="28"/>
  <c r="P163" i="18"/>
  <c r="P165" i="28" s="1"/>
  <c r="N165" i="28"/>
  <c r="N394" i="28"/>
  <c r="P392" i="18"/>
  <c r="P394" i="28" s="1"/>
  <c r="P104" i="18"/>
  <c r="P106" i="28" s="1"/>
  <c r="N106" i="28"/>
  <c r="N135" i="28"/>
  <c r="P133" i="18"/>
  <c r="P135" i="28" s="1"/>
  <c r="Q166" i="18"/>
  <c r="Q168" i="28" s="1"/>
  <c r="Q268" i="18"/>
  <c r="Q270" i="28" s="1"/>
  <c r="Q251" i="18"/>
  <c r="Q253" i="28" s="1"/>
  <c r="P473" i="18"/>
  <c r="P475" i="28" s="1"/>
  <c r="N475" i="28"/>
  <c r="P247" i="18"/>
  <c r="P249" i="28" s="1"/>
  <c r="N249" i="28"/>
  <c r="Q201" i="18"/>
  <c r="Q203" i="28" s="1"/>
  <c r="Q192" i="18"/>
  <c r="Q194" i="28" s="1"/>
  <c r="P196" i="18"/>
  <c r="P198" i="28" s="1"/>
  <c r="N198" i="28"/>
  <c r="P432" i="18"/>
  <c r="P434" i="28" s="1"/>
  <c r="N434" i="28"/>
  <c r="P146" i="18"/>
  <c r="P148" i="28" s="1"/>
  <c r="N148" i="28"/>
  <c r="Q156" i="18"/>
  <c r="Q158" i="28" s="1"/>
  <c r="P325" i="18"/>
  <c r="P327" i="28" s="1"/>
  <c r="N327" i="28"/>
  <c r="P330" i="18"/>
  <c r="P332" i="28" s="1"/>
  <c r="N332" i="28"/>
  <c r="Q346" i="18"/>
  <c r="Q348" i="28" s="1"/>
  <c r="Q362" i="18"/>
  <c r="Q364" i="28" s="1"/>
  <c r="Q196" i="18"/>
  <c r="Q198" i="28" s="1"/>
  <c r="Q493" i="18"/>
  <c r="Q495" i="28" s="1"/>
  <c r="Q122" i="18"/>
  <c r="Q124" i="28" s="1"/>
  <c r="P106" i="18"/>
  <c r="P108" i="28" s="1"/>
  <c r="Q486" i="18"/>
  <c r="Q488" i="28" s="1"/>
  <c r="N383" i="28"/>
  <c r="P381" i="18"/>
  <c r="P383" i="28" s="1"/>
  <c r="Q294" i="18"/>
  <c r="Q296" i="28" s="1"/>
  <c r="N296" i="28"/>
  <c r="P294" i="18"/>
  <c r="P296" i="28" s="1"/>
  <c r="Q334" i="18"/>
  <c r="Q336" i="28" s="1"/>
  <c r="N336" i="28"/>
  <c r="P334" i="18"/>
  <c r="P336" i="28" s="1"/>
  <c r="Q109" i="18"/>
  <c r="Q111" i="28" s="1"/>
  <c r="N411" i="28"/>
  <c r="P409" i="18"/>
  <c r="P411" i="28" s="1"/>
  <c r="N463" i="28"/>
  <c r="P461" i="18"/>
  <c r="P463" i="28" s="1"/>
  <c r="N195" i="28"/>
  <c r="P193" i="18"/>
  <c r="P195" i="28" s="1"/>
  <c r="Q225" i="18"/>
  <c r="Q227" i="28" s="1"/>
  <c r="P506" i="18"/>
  <c r="P508" i="28" s="1"/>
  <c r="N508" i="28"/>
  <c r="Q195" i="18"/>
  <c r="Q197" i="28" s="1"/>
  <c r="N197" i="28"/>
  <c r="P195" i="18"/>
  <c r="P197" i="28" s="1"/>
  <c r="Q400" i="18"/>
  <c r="Q402" i="28" s="1"/>
  <c r="Q402" i="18"/>
  <c r="Q404" i="28" s="1"/>
  <c r="Q317" i="18"/>
  <c r="Q319" i="28" s="1"/>
  <c r="P151" i="18"/>
  <c r="P153" i="28" s="1"/>
  <c r="N153" i="28"/>
  <c r="Q466" i="18"/>
  <c r="Q468" i="28" s="1"/>
  <c r="Q492" i="18"/>
  <c r="Q494" i="28" s="1"/>
  <c r="Q387" i="18"/>
  <c r="Q389" i="28" s="1"/>
  <c r="P374" i="18"/>
  <c r="P376" i="28" s="1"/>
  <c r="N376" i="28"/>
  <c r="Q368" i="18"/>
  <c r="Q370" i="28" s="1"/>
  <c r="Q363" i="18"/>
  <c r="Q365" i="28" s="1"/>
  <c r="Q355" i="18"/>
  <c r="Q357" i="28" s="1"/>
  <c r="Q299" i="18"/>
  <c r="Q301" i="28" s="1"/>
  <c r="P221" i="18"/>
  <c r="P223" i="28" s="1"/>
  <c r="N223" i="28"/>
  <c r="Q190" i="18"/>
  <c r="Q192" i="28" s="1"/>
  <c r="Q351" i="18"/>
  <c r="Q353" i="28" s="1"/>
  <c r="Q191" i="18"/>
  <c r="Q193" i="28" s="1"/>
  <c r="Q104" i="18"/>
  <c r="Q106" i="28" s="1"/>
  <c r="Q160" i="18"/>
  <c r="Q162" i="28" s="1"/>
  <c r="P271" i="18"/>
  <c r="P273" i="28" s="1"/>
  <c r="Q113" i="18"/>
  <c r="Q115" i="28" s="1"/>
  <c r="P121" i="18"/>
  <c r="P123" i="28" s="1"/>
  <c r="P484" i="18"/>
  <c r="P486" i="28" s="1"/>
  <c r="N486" i="28"/>
  <c r="P452" i="18"/>
  <c r="P454" i="28" s="1"/>
  <c r="N454" i="28"/>
  <c r="N390" i="28"/>
  <c r="P388" i="18"/>
  <c r="P390" i="28" s="1"/>
  <c r="Q358" i="18"/>
  <c r="Q360" i="28" s="1"/>
  <c r="N360" i="28"/>
  <c r="P358" i="18"/>
  <c r="P360" i="28" s="1"/>
  <c r="P269" i="18"/>
  <c r="P271" i="28" s="1"/>
  <c r="N271" i="28"/>
  <c r="N293" i="28"/>
  <c r="P291" i="18"/>
  <c r="P293" i="28" s="1"/>
  <c r="P255" i="18"/>
  <c r="P257" i="28" s="1"/>
  <c r="N257" i="28"/>
  <c r="P293" i="18"/>
  <c r="P295" i="28" s="1"/>
  <c r="N295" i="28"/>
  <c r="N211" i="28"/>
  <c r="P209" i="18"/>
  <c r="P211" i="28" s="1"/>
  <c r="P457" i="18"/>
  <c r="P459" i="28" s="1"/>
  <c r="N459" i="28"/>
  <c r="P270" i="18"/>
  <c r="P272" i="28" s="1"/>
  <c r="N272" i="28"/>
  <c r="Q472" i="18"/>
  <c r="Q474" i="28" s="1"/>
  <c r="P306" i="18"/>
  <c r="P308" i="28" s="1"/>
  <c r="N308" i="28"/>
  <c r="Q404" i="18"/>
  <c r="Q406" i="28" s="1"/>
  <c r="N406" i="28"/>
  <c r="P404" i="18"/>
  <c r="P406" i="28" s="1"/>
  <c r="Q293" i="18"/>
  <c r="Q295" i="28" s="1"/>
  <c r="P459" i="18"/>
  <c r="P461" i="28" s="1"/>
  <c r="N461" i="28"/>
  <c r="P401" i="18"/>
  <c r="P403" i="28" s="1"/>
  <c r="N403" i="28"/>
  <c r="Q354" i="18"/>
  <c r="Q356" i="28" s="1"/>
  <c r="Q505" i="18"/>
  <c r="Q507" i="28" s="1"/>
  <c r="N471" i="28"/>
  <c r="P469" i="18"/>
  <c r="P471" i="28" s="1"/>
  <c r="P440" i="18"/>
  <c r="P442" i="28" s="1"/>
  <c r="N442" i="28"/>
  <c r="Q384" i="18"/>
  <c r="Q386" i="28" s="1"/>
  <c r="Q422" i="18"/>
  <c r="Q424" i="28" s="1"/>
  <c r="P422" i="18"/>
  <c r="P424" i="28" s="1"/>
  <c r="P495" i="18"/>
  <c r="P497" i="28" s="1"/>
  <c r="Q495" i="18"/>
  <c r="Q497" i="28" s="1"/>
  <c r="Q398" i="18"/>
  <c r="Q400" i="28" s="1"/>
  <c r="P398" i="18"/>
  <c r="P400" i="28" s="1"/>
  <c r="P296" i="18"/>
  <c r="P298" i="28" s="1"/>
  <c r="Q296" i="18"/>
  <c r="Q298" i="28" s="1"/>
  <c r="P320" i="18"/>
  <c r="P322" i="28" s="1"/>
  <c r="Q320" i="18"/>
  <c r="Q322" i="28" s="1"/>
  <c r="P447" i="18"/>
  <c r="P449" i="28" s="1"/>
  <c r="Q447" i="18"/>
  <c r="Q449" i="28" s="1"/>
  <c r="Q151" i="18"/>
  <c r="Q153" i="28" s="1"/>
  <c r="P172" i="18"/>
  <c r="P174" i="28" s="1"/>
  <c r="Q172" i="18"/>
  <c r="Q174" i="28" s="1"/>
  <c r="Q414" i="18"/>
  <c r="Q416" i="28" s="1"/>
  <c r="P414" i="18"/>
  <c r="P416" i="28" s="1"/>
  <c r="P226" i="18"/>
  <c r="P228" i="28" s="1"/>
  <c r="Q226" i="18"/>
  <c r="Q228" i="28" s="1"/>
  <c r="Q170" i="18"/>
  <c r="Q172" i="28" s="1"/>
  <c r="P170" i="18"/>
  <c r="P172" i="28" s="1"/>
  <c r="P304" i="18"/>
  <c r="P306" i="28" s="1"/>
  <c r="Q304" i="18"/>
  <c r="Q306" i="28" s="1"/>
  <c r="Q382" i="18"/>
  <c r="Q384" i="28" s="1"/>
  <c r="P382" i="18"/>
  <c r="P384" i="28" s="1"/>
  <c r="P288" i="18"/>
  <c r="P290" i="28" s="1"/>
  <c r="Q288" i="18"/>
  <c r="Q290" i="28" s="1"/>
  <c r="P344" i="18"/>
  <c r="P346" i="28" s="1"/>
  <c r="Q344" i="18"/>
  <c r="Q346" i="28" s="1"/>
  <c r="P336" i="18"/>
  <c r="P338" i="28" s="1"/>
  <c r="Q336" i="18"/>
  <c r="Q338" i="28" s="1"/>
  <c r="Q374" i="18"/>
  <c r="Q376" i="28" s="1"/>
  <c r="P266" i="18"/>
  <c r="P268" i="28" s="1"/>
  <c r="Q266" i="18"/>
  <c r="Q268" i="28" s="1"/>
  <c r="P511" i="18"/>
  <c r="P513" i="28" s="1"/>
  <c r="Q511" i="18"/>
  <c r="Q513" i="28" s="1"/>
  <c r="P242" i="18"/>
  <c r="P244" i="28" s="1"/>
  <c r="Q242" i="18"/>
  <c r="Q244" i="28" s="1"/>
  <c r="P210" i="18"/>
  <c r="P212" i="28" s="1"/>
  <c r="Q210" i="18"/>
  <c r="Q212" i="28" s="1"/>
  <c r="Q297" i="18"/>
  <c r="Q299" i="28" s="1"/>
  <c r="P297" i="18"/>
  <c r="P299" i="28" s="1"/>
  <c r="P258" i="18"/>
  <c r="P260" i="28" s="1"/>
  <c r="Q258" i="18"/>
  <c r="Q260" i="28" s="1"/>
  <c r="P194" i="18"/>
  <c r="P196" i="28" s="1"/>
  <c r="Q194" i="18"/>
  <c r="Q196" i="28" s="1"/>
  <c r="P487" i="18"/>
  <c r="P489" i="28" s="1"/>
  <c r="Q487" i="18"/>
  <c r="Q489" i="28" s="1"/>
  <c r="P312" i="18"/>
  <c r="P314" i="28" s="1"/>
  <c r="Q312" i="18"/>
  <c r="Q314" i="28" s="1"/>
  <c r="Q280" i="18"/>
  <c r="Q282" i="28" s="1"/>
  <c r="P280" i="18"/>
  <c r="P282" i="28" s="1"/>
  <c r="P274" i="18"/>
  <c r="P276" i="28" s="1"/>
  <c r="Q274" i="18"/>
  <c r="Q276" i="28" s="1"/>
  <c r="Q253" i="18"/>
  <c r="Q255" i="28" s="1"/>
  <c r="Q221" i="18"/>
  <c r="Q223" i="28" s="1"/>
  <c r="Q197" i="18"/>
  <c r="Q199" i="28" s="1"/>
  <c r="Q119" i="18"/>
  <c r="Q121" i="28" s="1"/>
  <c r="P202" i="18"/>
  <c r="P204" i="28" s="1"/>
  <c r="Q202" i="18"/>
  <c r="Q204" i="28" s="1"/>
  <c r="Q438" i="18"/>
  <c r="Q440" i="28" s="1"/>
  <c r="P438" i="18"/>
  <c r="P440" i="28" s="1"/>
  <c r="P234" i="18"/>
  <c r="P236" i="28" s="1"/>
  <c r="Q234" i="18"/>
  <c r="Q236" i="28" s="1"/>
  <c r="P218" i="18"/>
  <c r="P220" i="28" s="1"/>
  <c r="Q218" i="18"/>
  <c r="Q220" i="28" s="1"/>
  <c r="P107" i="18"/>
  <c r="P109" i="28" s="1"/>
  <c r="Q107" i="18"/>
  <c r="Q109" i="28" s="1"/>
  <c r="Q213" i="18"/>
  <c r="Q215" i="28" s="1"/>
  <c r="Q430" i="18"/>
  <c r="Q432" i="28" s="1"/>
  <c r="P430" i="18"/>
  <c r="P432" i="28" s="1"/>
  <c r="Q245" i="18"/>
  <c r="Q247" i="28" s="1"/>
  <c r="P479" i="18"/>
  <c r="P481" i="28" s="1"/>
  <c r="Q479" i="18"/>
  <c r="Q481" i="28" s="1"/>
  <c r="P360" i="18"/>
  <c r="P362" i="28" s="1"/>
  <c r="Q360" i="18"/>
  <c r="Q362" i="28" s="1"/>
  <c r="P250" i="18"/>
  <c r="P252" i="28" s="1"/>
  <c r="Q250" i="18"/>
  <c r="Q252" i="28" s="1"/>
  <c r="P463" i="18"/>
  <c r="P465" i="28" s="1"/>
  <c r="Q463" i="18"/>
  <c r="Q465" i="28" s="1"/>
  <c r="Q416" i="18"/>
  <c r="Q418" i="28" s="1"/>
  <c r="P455" i="18"/>
  <c r="P457" i="28" s="1"/>
  <c r="Q455" i="18"/>
  <c r="Q457" i="28" s="1"/>
  <c r="Q406" i="18"/>
  <c r="Q408" i="28" s="1"/>
  <c r="P406" i="18"/>
  <c r="P408" i="28" s="1"/>
  <c r="P328" i="18"/>
  <c r="P330" i="28" s="1"/>
  <c r="Q328" i="18"/>
  <c r="Q330" i="28" s="1"/>
  <c r="P423" i="18"/>
  <c r="P425" i="28" s="1"/>
  <c r="Q423" i="18"/>
  <c r="Q425" i="28" s="1"/>
  <c r="P189" i="18"/>
  <c r="P191" i="28" s="1"/>
  <c r="Q189" i="18"/>
  <c r="Q191" i="28" s="1"/>
  <c r="Q205" i="18"/>
  <c r="Q207" i="28" s="1"/>
  <c r="Q143" i="18"/>
  <c r="Q145" i="28" s="1"/>
  <c r="P471" i="18"/>
  <c r="P473" i="28" s="1"/>
  <c r="Q471" i="18"/>
  <c r="Q473" i="28" s="1"/>
  <c r="P503" i="18"/>
  <c r="P505" i="28" s="1"/>
  <c r="Q503" i="18"/>
  <c r="Q505" i="28" s="1"/>
  <c r="P352" i="18"/>
  <c r="P354" i="28" s="1"/>
  <c r="Q352" i="18"/>
  <c r="Q354" i="28" s="1"/>
  <c r="Q353" i="18"/>
  <c r="Q355" i="28" s="1"/>
  <c r="P353" i="18"/>
  <c r="P355" i="28" s="1"/>
  <c r="B512" i="28"/>
  <c r="B511" i="28"/>
  <c r="B510" i="28"/>
  <c r="B509" i="28"/>
  <c r="B508" i="28"/>
  <c r="B505" i="28"/>
  <c r="B506" i="28" l="1"/>
  <c r="B507" i="28"/>
  <c r="B113" i="28"/>
  <c r="B112" i="28"/>
  <c r="B111" i="28"/>
  <c r="B110" i="28"/>
  <c r="B109" i="28"/>
  <c r="B108" i="28"/>
  <c r="B107" i="28"/>
  <c r="B106" i="28"/>
  <c r="B105" i="28"/>
  <c r="B104" i="28"/>
  <c r="B103" i="28"/>
  <c r="B211" i="28"/>
  <c r="B203" i="28"/>
  <c r="B195" i="28"/>
  <c r="B187" i="28"/>
  <c r="B179" i="28"/>
  <c r="B171" i="28"/>
  <c r="B163" i="28"/>
  <c r="B160" i="28"/>
  <c r="B155" i="28"/>
  <c r="B152" i="28"/>
  <c r="B150" i="28"/>
  <c r="B144" i="28"/>
  <c r="B136" i="28"/>
  <c r="B134" i="28"/>
  <c r="B128" i="28"/>
  <c r="B126" i="28"/>
  <c r="B125" i="28"/>
  <c r="B123" i="28"/>
  <c r="B121" i="28"/>
  <c r="B120" i="28"/>
  <c r="B119" i="28"/>
  <c r="B117" i="28"/>
  <c r="B115" i="28"/>
  <c r="B309" i="28"/>
  <c r="B307" i="28"/>
  <c r="B305" i="28"/>
  <c r="B303" i="28"/>
  <c r="B301" i="28"/>
  <c r="B299" i="28"/>
  <c r="B297" i="28"/>
  <c r="B295" i="28"/>
  <c r="B293" i="28"/>
  <c r="B291" i="28"/>
  <c r="B289" i="28"/>
  <c r="B287" i="28"/>
  <c r="B285" i="28"/>
  <c r="B283" i="28"/>
  <c r="B281" i="28"/>
  <c r="B279" i="28"/>
  <c r="B277" i="28"/>
  <c r="B275" i="28"/>
  <c r="B273" i="28"/>
  <c r="B271" i="28"/>
  <c r="B269" i="28"/>
  <c r="B267" i="28"/>
  <c r="B265" i="28"/>
  <c r="B263" i="28"/>
  <c r="B261" i="28"/>
  <c r="B259" i="28"/>
  <c r="B257" i="28"/>
  <c r="B255" i="28"/>
  <c r="B253" i="28"/>
  <c r="B251" i="28"/>
  <c r="B249" i="28"/>
  <c r="B247" i="28"/>
  <c r="B245" i="28"/>
  <c r="B243" i="28"/>
  <c r="B241" i="28"/>
  <c r="B239" i="28"/>
  <c r="B233" i="28"/>
  <c r="B229" i="28"/>
  <c r="B225" i="28"/>
  <c r="B224" i="28"/>
  <c r="B222" i="28"/>
  <c r="B220" i="28"/>
  <c r="B218" i="28"/>
  <c r="B214" i="28"/>
  <c r="B212" i="28"/>
  <c r="B407" i="28"/>
  <c r="B406" i="28"/>
  <c r="B405" i="28"/>
  <c r="B403" i="28"/>
  <c r="B401" i="28"/>
  <c r="B399" i="28"/>
  <c r="B397" i="28"/>
  <c r="B393" i="28"/>
  <c r="B389" i="28"/>
  <c r="B385" i="28"/>
  <c r="B381" i="28"/>
  <c r="B377" i="28"/>
  <c r="B373" i="28"/>
  <c r="B369" i="28"/>
  <c r="B365" i="28"/>
  <c r="B361" i="28"/>
  <c r="B357" i="28"/>
  <c r="B353" i="28"/>
  <c r="B349" i="28"/>
  <c r="B345" i="28"/>
  <c r="B341" i="28"/>
  <c r="B337" i="28"/>
  <c r="B332" i="28"/>
  <c r="B330" i="28"/>
  <c r="B324" i="28"/>
  <c r="B321" i="28"/>
  <c r="B317" i="28"/>
  <c r="B313" i="28"/>
  <c r="B310" i="28"/>
  <c r="B168" i="28" l="1"/>
  <c r="B176" i="28"/>
  <c r="B184" i="28"/>
  <c r="B192" i="28"/>
  <c r="B200" i="28"/>
  <c r="B208" i="28"/>
  <c r="B311" i="28"/>
  <c r="B319" i="28"/>
  <c r="B328" i="28"/>
  <c r="B118" i="28"/>
  <c r="B142" i="28"/>
  <c r="B158" i="28"/>
  <c r="B166" i="28"/>
  <c r="B174" i="28"/>
  <c r="B182" i="28"/>
  <c r="B190" i="28"/>
  <c r="B198" i="28"/>
  <c r="B206" i="28"/>
  <c r="B326" i="28"/>
  <c r="B334" i="28"/>
  <c r="B116" i="28"/>
  <c r="B124" i="28"/>
  <c r="B132" i="28"/>
  <c r="B140" i="28"/>
  <c r="B148" i="28"/>
  <c r="B156" i="28"/>
  <c r="B164" i="28"/>
  <c r="B172" i="28"/>
  <c r="B180" i="28"/>
  <c r="B188" i="28"/>
  <c r="B196" i="28"/>
  <c r="B204" i="28"/>
  <c r="B29" i="28"/>
  <c r="B315" i="28"/>
  <c r="B216" i="28"/>
  <c r="B114" i="28"/>
  <c r="B122" i="28"/>
  <c r="B130" i="28"/>
  <c r="B138" i="28"/>
  <c r="B146" i="28"/>
  <c r="B154" i="28"/>
  <c r="B162" i="28"/>
  <c r="B170" i="28"/>
  <c r="B178" i="28"/>
  <c r="B186" i="28"/>
  <c r="B194" i="28"/>
  <c r="B202" i="28"/>
  <c r="B210" i="28"/>
  <c r="B318" i="28"/>
  <c r="B327" i="28"/>
  <c r="B335" i="28"/>
  <c r="B342" i="28"/>
  <c r="B350" i="28"/>
  <c r="B358" i="28"/>
  <c r="B366" i="28"/>
  <c r="B374" i="28"/>
  <c r="B382" i="28"/>
  <c r="B390" i="28"/>
  <c r="B398" i="28"/>
  <c r="B219" i="28"/>
  <c r="B226" i="28"/>
  <c r="B234" i="28"/>
  <c r="B242" i="28"/>
  <c r="B250" i="28"/>
  <c r="B258" i="28"/>
  <c r="B266" i="28"/>
  <c r="B274" i="28"/>
  <c r="B282" i="28"/>
  <c r="B290" i="28"/>
  <c r="B298" i="28"/>
  <c r="B306" i="28"/>
  <c r="B131" i="28"/>
  <c r="B139" i="28"/>
  <c r="B147" i="28"/>
  <c r="B316" i="28"/>
  <c r="B325" i="28"/>
  <c r="B333" i="28"/>
  <c r="B404" i="28"/>
  <c r="B217" i="28"/>
  <c r="B240" i="28"/>
  <c r="B248" i="28"/>
  <c r="B256" i="28"/>
  <c r="B264" i="28"/>
  <c r="B272" i="28"/>
  <c r="B280" i="28"/>
  <c r="B288" i="28"/>
  <c r="B296" i="28"/>
  <c r="B304" i="28"/>
  <c r="B129" i="28"/>
  <c r="B137" i="28"/>
  <c r="B145" i="28"/>
  <c r="B153" i="28"/>
  <c r="B161" i="28"/>
  <c r="B169" i="28"/>
  <c r="B177" i="28"/>
  <c r="B185" i="28"/>
  <c r="B193" i="28"/>
  <c r="B201" i="28"/>
  <c r="B209" i="28"/>
  <c r="B314" i="28"/>
  <c r="B322" i="28"/>
  <c r="B323" i="28"/>
  <c r="B331" i="28"/>
  <c r="B338" i="28"/>
  <c r="B346" i="28"/>
  <c r="B354" i="28"/>
  <c r="B362" i="28"/>
  <c r="B370" i="28"/>
  <c r="B378" i="28"/>
  <c r="B386" i="28"/>
  <c r="B394" i="28"/>
  <c r="B402" i="28"/>
  <c r="B215" i="28"/>
  <c r="B223" i="28"/>
  <c r="B230" i="28"/>
  <c r="B238" i="28"/>
  <c r="B246" i="28"/>
  <c r="B254" i="28"/>
  <c r="B262" i="28"/>
  <c r="B270" i="28"/>
  <c r="B278" i="28"/>
  <c r="B286" i="28"/>
  <c r="B294" i="28"/>
  <c r="B302" i="28"/>
  <c r="B127" i="28"/>
  <c r="B135" i="28"/>
  <c r="B143" i="28"/>
  <c r="B151" i="28"/>
  <c r="B159" i="28"/>
  <c r="B167" i="28"/>
  <c r="B175" i="28"/>
  <c r="B183" i="28"/>
  <c r="B191" i="28"/>
  <c r="B199" i="28"/>
  <c r="B207" i="28"/>
  <c r="B312" i="28"/>
  <c r="B320" i="28"/>
  <c r="B329" i="28"/>
  <c r="B336" i="28"/>
  <c r="B344" i="28"/>
  <c r="B352" i="28"/>
  <c r="B360" i="28"/>
  <c r="B368" i="28"/>
  <c r="B376" i="28"/>
  <c r="B384" i="28"/>
  <c r="B392" i="28"/>
  <c r="B400" i="28"/>
  <c r="B213" i="28"/>
  <c r="B221" i="28"/>
  <c r="B228" i="28"/>
  <c r="B236" i="28"/>
  <c r="B244" i="28"/>
  <c r="B252" i="28"/>
  <c r="B260" i="28"/>
  <c r="B268" i="28"/>
  <c r="B276" i="28"/>
  <c r="B284" i="28"/>
  <c r="B292" i="28"/>
  <c r="B300" i="28"/>
  <c r="B308" i="28"/>
  <c r="B133" i="28"/>
  <c r="B141" i="28"/>
  <c r="B149" i="28"/>
  <c r="B157" i="28"/>
  <c r="B165" i="28"/>
  <c r="B173" i="28"/>
  <c r="B181" i="28"/>
  <c r="B189" i="28"/>
  <c r="B197" i="28"/>
  <c r="B205" i="28"/>
  <c r="B343" i="28"/>
  <c r="B351" i="28"/>
  <c r="B359" i="28"/>
  <c r="B367" i="28"/>
  <c r="B375" i="28"/>
  <c r="B383" i="28"/>
  <c r="B391" i="28"/>
  <c r="B340" i="28"/>
  <c r="B348" i="28"/>
  <c r="B356" i="28"/>
  <c r="B364" i="28"/>
  <c r="B372" i="28"/>
  <c r="B380" i="28"/>
  <c r="B388" i="28"/>
  <c r="B396" i="28"/>
  <c r="B339" i="28"/>
  <c r="B347" i="28"/>
  <c r="B355" i="28"/>
  <c r="B363" i="28"/>
  <c r="B371" i="28"/>
  <c r="B379" i="28"/>
  <c r="B387" i="28"/>
  <c r="B395" i="28"/>
  <c r="B237" i="28"/>
  <c r="B227" i="28"/>
  <c r="B235" i="28"/>
  <c r="B232" i="28"/>
  <c r="B231" i="28"/>
  <c r="E20" i="18"/>
  <c r="E22" i="28" s="1"/>
  <c r="I22" i="18"/>
  <c r="I24" i="28" s="1"/>
  <c r="B492" i="18"/>
  <c r="B491" i="18"/>
  <c r="B490" i="18"/>
  <c r="B489" i="18"/>
  <c r="B488" i="18"/>
  <c r="B487" i="18"/>
  <c r="B486" i="18"/>
  <c r="B485" i="18"/>
  <c r="B110" i="18"/>
  <c r="B108" i="18"/>
  <c r="B106" i="18"/>
  <c r="B104" i="18"/>
  <c r="B102" i="18"/>
  <c r="M100" i="18"/>
  <c r="M102" i="28" s="1"/>
  <c r="L100" i="18"/>
  <c r="L102" i="28" s="1"/>
  <c r="K100" i="18"/>
  <c r="K102" i="28" s="1"/>
  <c r="J100" i="18"/>
  <c r="I100" i="18"/>
  <c r="I102" i="28" s="1"/>
  <c r="H100" i="18"/>
  <c r="H102" i="28" s="1"/>
  <c r="G100" i="18"/>
  <c r="G102" i="28" s="1"/>
  <c r="F100" i="18"/>
  <c r="F102" i="28" s="1"/>
  <c r="E100" i="18"/>
  <c r="E102" i="28" s="1"/>
  <c r="D100" i="18"/>
  <c r="D102" i="28" s="1"/>
  <c r="C100" i="18"/>
  <c r="M99" i="18"/>
  <c r="L99" i="18"/>
  <c r="L101" i="28" s="1"/>
  <c r="K99" i="18"/>
  <c r="K101" i="28" s="1"/>
  <c r="J99" i="18"/>
  <c r="I99" i="18"/>
  <c r="I101" i="28" s="1"/>
  <c r="H99" i="18"/>
  <c r="H101" i="28" s="1"/>
  <c r="G99" i="18"/>
  <c r="G101" i="28" s="1"/>
  <c r="F99" i="18"/>
  <c r="F101" i="28" s="1"/>
  <c r="E99" i="18"/>
  <c r="E101" i="28" s="1"/>
  <c r="D99" i="18"/>
  <c r="D101" i="28" s="1"/>
  <c r="C99" i="18"/>
  <c r="C101" i="28" s="1"/>
  <c r="B101" i="28" s="1"/>
  <c r="M98" i="18"/>
  <c r="M100" i="28" s="1"/>
  <c r="L98" i="18"/>
  <c r="L100" i="28" s="1"/>
  <c r="J98" i="18"/>
  <c r="K98" i="18" s="1"/>
  <c r="K100" i="28" s="1"/>
  <c r="I98" i="18"/>
  <c r="I100" i="28" s="1"/>
  <c r="H98" i="18"/>
  <c r="H100" i="28" s="1"/>
  <c r="G98" i="18"/>
  <c r="G100" i="28" s="1"/>
  <c r="F98" i="18"/>
  <c r="F100" i="28" s="1"/>
  <c r="E98" i="18"/>
  <c r="E100" i="28" s="1"/>
  <c r="D98" i="18"/>
  <c r="D100" i="28" s="1"/>
  <c r="C98" i="18"/>
  <c r="M97" i="18"/>
  <c r="L97" i="18"/>
  <c r="L99" i="28" s="1"/>
  <c r="J97" i="18"/>
  <c r="K97" i="18" s="1"/>
  <c r="K99" i="28" s="1"/>
  <c r="I97" i="18"/>
  <c r="I99" i="28" s="1"/>
  <c r="H97" i="18"/>
  <c r="H99" i="28" s="1"/>
  <c r="G97" i="18"/>
  <c r="G99" i="28" s="1"/>
  <c r="F97" i="18"/>
  <c r="F99" i="28" s="1"/>
  <c r="E97" i="18"/>
  <c r="E99" i="28" s="1"/>
  <c r="D97" i="18"/>
  <c r="D99" i="28" s="1"/>
  <c r="C97" i="18"/>
  <c r="C99" i="28" s="1"/>
  <c r="B99" i="28" s="1"/>
  <c r="M96" i="18"/>
  <c r="M98" i="28" s="1"/>
  <c r="L96" i="18"/>
  <c r="L98" i="28" s="1"/>
  <c r="J96" i="18"/>
  <c r="I96" i="18"/>
  <c r="I98" i="28" s="1"/>
  <c r="H96" i="18"/>
  <c r="H98" i="28" s="1"/>
  <c r="G96" i="18"/>
  <c r="G98" i="28" s="1"/>
  <c r="F96" i="18"/>
  <c r="F98" i="28" s="1"/>
  <c r="E96" i="18"/>
  <c r="E98" i="28" s="1"/>
  <c r="D96" i="18"/>
  <c r="D98" i="28" s="1"/>
  <c r="C96" i="18"/>
  <c r="M95" i="18"/>
  <c r="L95" i="18"/>
  <c r="L97" i="28" s="1"/>
  <c r="J95" i="18"/>
  <c r="I95" i="18"/>
  <c r="I97" i="28" s="1"/>
  <c r="H95" i="18"/>
  <c r="H97" i="28" s="1"/>
  <c r="G95" i="18"/>
  <c r="G97" i="28" s="1"/>
  <c r="F95" i="18"/>
  <c r="F97" i="28" s="1"/>
  <c r="E95" i="18"/>
  <c r="E97" i="28" s="1"/>
  <c r="D95" i="18"/>
  <c r="D97" i="28" s="1"/>
  <c r="C95" i="18"/>
  <c r="C97" i="28" s="1"/>
  <c r="B97" i="28" s="1"/>
  <c r="M94" i="18"/>
  <c r="M96" i="28" s="1"/>
  <c r="L94" i="18"/>
  <c r="L96" i="28" s="1"/>
  <c r="K94" i="18"/>
  <c r="K96" i="28" s="1"/>
  <c r="J94" i="18"/>
  <c r="I94" i="18"/>
  <c r="I96" i="28" s="1"/>
  <c r="H94" i="18"/>
  <c r="H96" i="28" s="1"/>
  <c r="G94" i="18"/>
  <c r="G96" i="28" s="1"/>
  <c r="F94" i="18"/>
  <c r="F96" i="28" s="1"/>
  <c r="E94" i="18"/>
  <c r="E96" i="28" s="1"/>
  <c r="D94" i="18"/>
  <c r="D96" i="28" s="1"/>
  <c r="C94" i="18"/>
  <c r="M93" i="18"/>
  <c r="L93" i="18"/>
  <c r="L95" i="28" s="1"/>
  <c r="K93" i="18"/>
  <c r="K95" i="28" s="1"/>
  <c r="J93" i="18"/>
  <c r="I93" i="18"/>
  <c r="I95" i="28" s="1"/>
  <c r="H93" i="18"/>
  <c r="H95" i="28" s="1"/>
  <c r="G93" i="18"/>
  <c r="G95" i="28" s="1"/>
  <c r="F93" i="18"/>
  <c r="F95" i="28" s="1"/>
  <c r="E93" i="18"/>
  <c r="E95" i="28" s="1"/>
  <c r="D93" i="18"/>
  <c r="D95" i="28" s="1"/>
  <c r="C93" i="18"/>
  <c r="C95" i="28" s="1"/>
  <c r="B95" i="28" s="1"/>
  <c r="M92" i="18"/>
  <c r="M94" i="28" s="1"/>
  <c r="L92" i="18"/>
  <c r="L94" i="28" s="1"/>
  <c r="J92" i="18"/>
  <c r="I92" i="18"/>
  <c r="I94" i="28" s="1"/>
  <c r="H92" i="18"/>
  <c r="H94" i="28" s="1"/>
  <c r="G92" i="18"/>
  <c r="G94" i="28" s="1"/>
  <c r="F92" i="18"/>
  <c r="F94" i="28" s="1"/>
  <c r="E92" i="18"/>
  <c r="E94" i="28" s="1"/>
  <c r="D92" i="18"/>
  <c r="D94" i="28" s="1"/>
  <c r="C92" i="18"/>
  <c r="M91" i="18"/>
  <c r="L91" i="18"/>
  <c r="L93" i="28" s="1"/>
  <c r="J91" i="18"/>
  <c r="I91" i="18"/>
  <c r="I93" i="28" s="1"/>
  <c r="H91" i="18"/>
  <c r="H93" i="28" s="1"/>
  <c r="G91" i="18"/>
  <c r="G93" i="28" s="1"/>
  <c r="F91" i="18"/>
  <c r="F93" i="28" s="1"/>
  <c r="E91" i="18"/>
  <c r="E93" i="28" s="1"/>
  <c r="D91" i="18"/>
  <c r="D93" i="28" s="1"/>
  <c r="C91" i="18"/>
  <c r="C93" i="28" s="1"/>
  <c r="B93" i="28" s="1"/>
  <c r="M90" i="18"/>
  <c r="M92" i="28" s="1"/>
  <c r="L90" i="18"/>
  <c r="L92" i="28" s="1"/>
  <c r="J90" i="18"/>
  <c r="I90" i="18"/>
  <c r="I92" i="28" s="1"/>
  <c r="H90" i="18"/>
  <c r="H92" i="28" s="1"/>
  <c r="G90" i="18"/>
  <c r="G92" i="28" s="1"/>
  <c r="F90" i="18"/>
  <c r="F92" i="28" s="1"/>
  <c r="E90" i="18"/>
  <c r="E92" i="28" s="1"/>
  <c r="D90" i="18"/>
  <c r="D92" i="28" s="1"/>
  <c r="C90" i="18"/>
  <c r="M89" i="18"/>
  <c r="L89" i="18"/>
  <c r="L91" i="28" s="1"/>
  <c r="J89" i="18"/>
  <c r="I89" i="18"/>
  <c r="I91" i="28" s="1"/>
  <c r="H89" i="18"/>
  <c r="H91" i="28" s="1"/>
  <c r="G89" i="18"/>
  <c r="G91" i="28" s="1"/>
  <c r="F89" i="18"/>
  <c r="F91" i="28" s="1"/>
  <c r="E89" i="18"/>
  <c r="E91" i="28" s="1"/>
  <c r="D89" i="18"/>
  <c r="D91" i="28" s="1"/>
  <c r="C89" i="18"/>
  <c r="C91" i="28" s="1"/>
  <c r="B91" i="28" s="1"/>
  <c r="M88" i="18"/>
  <c r="M90" i="28" s="1"/>
  <c r="L88" i="18"/>
  <c r="L90" i="28" s="1"/>
  <c r="J88" i="18"/>
  <c r="I88" i="18"/>
  <c r="I90" i="28" s="1"/>
  <c r="H88" i="18"/>
  <c r="H90" i="28" s="1"/>
  <c r="G88" i="18"/>
  <c r="G90" i="28" s="1"/>
  <c r="F88" i="18"/>
  <c r="F90" i="28" s="1"/>
  <c r="E88" i="18"/>
  <c r="E90" i="28" s="1"/>
  <c r="D88" i="18"/>
  <c r="D90" i="28" s="1"/>
  <c r="C88" i="18"/>
  <c r="M87" i="18"/>
  <c r="L87" i="18"/>
  <c r="L89" i="28" s="1"/>
  <c r="J87" i="18"/>
  <c r="K87" i="18" s="1"/>
  <c r="K89" i="28" s="1"/>
  <c r="I87" i="18"/>
  <c r="I89" i="28" s="1"/>
  <c r="H87" i="18"/>
  <c r="H89" i="28" s="1"/>
  <c r="G87" i="18"/>
  <c r="G89" i="28" s="1"/>
  <c r="F87" i="18"/>
  <c r="F89" i="28" s="1"/>
  <c r="E87" i="18"/>
  <c r="E89" i="28" s="1"/>
  <c r="D87" i="18"/>
  <c r="D89" i="28" s="1"/>
  <c r="C87" i="18"/>
  <c r="C89" i="28" s="1"/>
  <c r="B89" i="28" s="1"/>
  <c r="M86" i="18"/>
  <c r="M88" i="28" s="1"/>
  <c r="L86" i="18"/>
  <c r="L88" i="28" s="1"/>
  <c r="J86" i="18"/>
  <c r="I86" i="18"/>
  <c r="I88" i="28" s="1"/>
  <c r="H86" i="18"/>
  <c r="H88" i="28" s="1"/>
  <c r="G86" i="18"/>
  <c r="G88" i="28" s="1"/>
  <c r="F86" i="18"/>
  <c r="F88" i="28" s="1"/>
  <c r="E86" i="18"/>
  <c r="E88" i="28" s="1"/>
  <c r="D86" i="18"/>
  <c r="D88" i="28" s="1"/>
  <c r="C86" i="18"/>
  <c r="M85" i="18"/>
  <c r="L85" i="18"/>
  <c r="L87" i="28" s="1"/>
  <c r="J85" i="18"/>
  <c r="I85" i="18"/>
  <c r="I87" i="28" s="1"/>
  <c r="H85" i="18"/>
  <c r="H87" i="28" s="1"/>
  <c r="G85" i="18"/>
  <c r="G87" i="28" s="1"/>
  <c r="F85" i="18"/>
  <c r="F87" i="28" s="1"/>
  <c r="E85" i="18"/>
  <c r="E87" i="28" s="1"/>
  <c r="D85" i="18"/>
  <c r="D87" i="28" s="1"/>
  <c r="C85" i="18"/>
  <c r="C87" i="28" s="1"/>
  <c r="M84" i="18"/>
  <c r="M86" i="28" s="1"/>
  <c r="L84" i="18"/>
  <c r="L86" i="28" s="1"/>
  <c r="J84" i="18"/>
  <c r="I84" i="18"/>
  <c r="I86" i="28" s="1"/>
  <c r="H84" i="18"/>
  <c r="H86" i="28" s="1"/>
  <c r="G84" i="18"/>
  <c r="G86" i="28" s="1"/>
  <c r="F84" i="18"/>
  <c r="F86" i="28" s="1"/>
  <c r="E84" i="18"/>
  <c r="E86" i="28" s="1"/>
  <c r="D84" i="18"/>
  <c r="D86" i="28" s="1"/>
  <c r="C84" i="18"/>
  <c r="M83" i="18"/>
  <c r="L83" i="18"/>
  <c r="L85" i="28" s="1"/>
  <c r="J83" i="18"/>
  <c r="I83" i="18"/>
  <c r="I85" i="28" s="1"/>
  <c r="H83" i="18"/>
  <c r="H85" i="28" s="1"/>
  <c r="G83" i="18"/>
  <c r="G85" i="28" s="1"/>
  <c r="F83" i="18"/>
  <c r="F85" i="28" s="1"/>
  <c r="E83" i="18"/>
  <c r="E85" i="28" s="1"/>
  <c r="D83" i="18"/>
  <c r="D85" i="28" s="1"/>
  <c r="C83" i="18"/>
  <c r="C85" i="28" s="1"/>
  <c r="B85" i="28" s="1"/>
  <c r="M82" i="18"/>
  <c r="M84" i="28" s="1"/>
  <c r="L82" i="18"/>
  <c r="L84" i="28" s="1"/>
  <c r="J82" i="18"/>
  <c r="I82" i="18"/>
  <c r="I84" i="28" s="1"/>
  <c r="H82" i="18"/>
  <c r="H84" i="28" s="1"/>
  <c r="G82" i="18"/>
  <c r="G84" i="28" s="1"/>
  <c r="F82" i="18"/>
  <c r="F84" i="28" s="1"/>
  <c r="E82" i="18"/>
  <c r="E84" i="28" s="1"/>
  <c r="D82" i="18"/>
  <c r="D84" i="28" s="1"/>
  <c r="C82" i="18"/>
  <c r="M81" i="18"/>
  <c r="L81" i="18"/>
  <c r="L83" i="28" s="1"/>
  <c r="J81" i="18"/>
  <c r="I81" i="18"/>
  <c r="I83" i="28" s="1"/>
  <c r="H81" i="18"/>
  <c r="H83" i="28" s="1"/>
  <c r="G81" i="18"/>
  <c r="G83" i="28" s="1"/>
  <c r="F81" i="18"/>
  <c r="F83" i="28" s="1"/>
  <c r="E81" i="18"/>
  <c r="E83" i="28" s="1"/>
  <c r="D81" i="18"/>
  <c r="D83" i="28" s="1"/>
  <c r="C81" i="18"/>
  <c r="C83" i="28" s="1"/>
  <c r="B83" i="28" s="1"/>
  <c r="M80" i="18"/>
  <c r="M82" i="28" s="1"/>
  <c r="L80" i="18"/>
  <c r="L82" i="28" s="1"/>
  <c r="J80" i="18"/>
  <c r="I80" i="18"/>
  <c r="I82" i="28" s="1"/>
  <c r="H80" i="18"/>
  <c r="H82" i="28" s="1"/>
  <c r="G80" i="18"/>
  <c r="G82" i="28" s="1"/>
  <c r="F80" i="18"/>
  <c r="F82" i="28" s="1"/>
  <c r="E80" i="18"/>
  <c r="E82" i="28" s="1"/>
  <c r="D80" i="18"/>
  <c r="D82" i="28" s="1"/>
  <c r="C80" i="18"/>
  <c r="M79" i="18"/>
  <c r="L79" i="18"/>
  <c r="L81" i="28" s="1"/>
  <c r="J79" i="18"/>
  <c r="I79" i="18"/>
  <c r="I81" i="28" s="1"/>
  <c r="H79" i="18"/>
  <c r="H81" i="28" s="1"/>
  <c r="G79" i="18"/>
  <c r="G81" i="28" s="1"/>
  <c r="F79" i="18"/>
  <c r="F81" i="28" s="1"/>
  <c r="E79" i="18"/>
  <c r="E81" i="28" s="1"/>
  <c r="D79" i="18"/>
  <c r="D81" i="28" s="1"/>
  <c r="C79" i="18"/>
  <c r="C81" i="28" s="1"/>
  <c r="M78" i="18"/>
  <c r="M80" i="28" s="1"/>
  <c r="L78" i="18"/>
  <c r="L80" i="28" s="1"/>
  <c r="J78" i="18"/>
  <c r="I78" i="18"/>
  <c r="I80" i="28" s="1"/>
  <c r="H78" i="18"/>
  <c r="H80" i="28" s="1"/>
  <c r="G78" i="18"/>
  <c r="G80" i="28" s="1"/>
  <c r="F78" i="18"/>
  <c r="F80" i="28" s="1"/>
  <c r="E78" i="18"/>
  <c r="E80" i="28" s="1"/>
  <c r="D78" i="18"/>
  <c r="D80" i="28" s="1"/>
  <c r="C78" i="18"/>
  <c r="M77" i="18"/>
  <c r="L77" i="18"/>
  <c r="L79" i="28" s="1"/>
  <c r="J77" i="18"/>
  <c r="I77" i="18"/>
  <c r="I79" i="28" s="1"/>
  <c r="H77" i="18"/>
  <c r="H79" i="28" s="1"/>
  <c r="G77" i="18"/>
  <c r="G79" i="28" s="1"/>
  <c r="F77" i="18"/>
  <c r="F79" i="28" s="1"/>
  <c r="E77" i="18"/>
  <c r="E79" i="28" s="1"/>
  <c r="D77" i="18"/>
  <c r="D79" i="28" s="1"/>
  <c r="C77" i="18"/>
  <c r="C79" i="28" s="1"/>
  <c r="B79" i="28" s="1"/>
  <c r="M76" i="18"/>
  <c r="M78" i="28" s="1"/>
  <c r="L76" i="18"/>
  <c r="L78" i="28" s="1"/>
  <c r="K76" i="18"/>
  <c r="K78" i="28" s="1"/>
  <c r="J76" i="18"/>
  <c r="I76" i="18"/>
  <c r="I78" i="28" s="1"/>
  <c r="H76" i="18"/>
  <c r="H78" i="28" s="1"/>
  <c r="G76" i="18"/>
  <c r="G78" i="28" s="1"/>
  <c r="F76" i="18"/>
  <c r="F78" i="28" s="1"/>
  <c r="E76" i="18"/>
  <c r="E78" i="28" s="1"/>
  <c r="D76" i="18"/>
  <c r="D78" i="28" s="1"/>
  <c r="C76" i="18"/>
  <c r="M75" i="18"/>
  <c r="L75" i="18"/>
  <c r="L77" i="28" s="1"/>
  <c r="K75" i="18"/>
  <c r="K77" i="28" s="1"/>
  <c r="J75" i="18"/>
  <c r="I75" i="18"/>
  <c r="I77" i="28" s="1"/>
  <c r="H75" i="18"/>
  <c r="H77" i="28" s="1"/>
  <c r="G75" i="18"/>
  <c r="G77" i="28" s="1"/>
  <c r="F75" i="18"/>
  <c r="F77" i="28" s="1"/>
  <c r="E75" i="18"/>
  <c r="E77" i="28" s="1"/>
  <c r="D75" i="18"/>
  <c r="D77" i="28" s="1"/>
  <c r="C75" i="18"/>
  <c r="C77" i="28" s="1"/>
  <c r="B77" i="28" s="1"/>
  <c r="M74" i="18"/>
  <c r="M76" i="28" s="1"/>
  <c r="L74" i="18"/>
  <c r="L76" i="28" s="1"/>
  <c r="J74" i="18"/>
  <c r="I74" i="18"/>
  <c r="I76" i="28" s="1"/>
  <c r="H74" i="18"/>
  <c r="H76" i="28" s="1"/>
  <c r="G74" i="18"/>
  <c r="G76" i="28" s="1"/>
  <c r="F74" i="18"/>
  <c r="F76" i="28" s="1"/>
  <c r="E74" i="18"/>
  <c r="E76" i="28" s="1"/>
  <c r="D74" i="18"/>
  <c r="D76" i="28" s="1"/>
  <c r="C74" i="18"/>
  <c r="M73" i="18"/>
  <c r="M75" i="28" s="1"/>
  <c r="L73" i="18"/>
  <c r="L75" i="28" s="1"/>
  <c r="J73" i="18"/>
  <c r="K73" i="18" s="1"/>
  <c r="K75" i="28" s="1"/>
  <c r="I73" i="18"/>
  <c r="I75" i="28" s="1"/>
  <c r="H73" i="18"/>
  <c r="H75" i="28" s="1"/>
  <c r="G73" i="18"/>
  <c r="G75" i="28" s="1"/>
  <c r="F73" i="18"/>
  <c r="F75" i="28" s="1"/>
  <c r="E73" i="18"/>
  <c r="E75" i="28" s="1"/>
  <c r="D73" i="18"/>
  <c r="D75" i="28" s="1"/>
  <c r="C73" i="18"/>
  <c r="C75" i="28" s="1"/>
  <c r="B75" i="28" s="1"/>
  <c r="M72" i="18"/>
  <c r="M74" i="28" s="1"/>
  <c r="L72" i="18"/>
  <c r="L74" i="28" s="1"/>
  <c r="J72" i="18"/>
  <c r="I72" i="18"/>
  <c r="I74" i="28" s="1"/>
  <c r="H72" i="18"/>
  <c r="H74" i="28" s="1"/>
  <c r="G72" i="18"/>
  <c r="G74" i="28" s="1"/>
  <c r="F72" i="18"/>
  <c r="F74" i="28" s="1"/>
  <c r="E72" i="18"/>
  <c r="E74" i="28" s="1"/>
  <c r="D72" i="18"/>
  <c r="D74" i="28" s="1"/>
  <c r="C72" i="18"/>
  <c r="M71" i="18"/>
  <c r="M73" i="28" s="1"/>
  <c r="L71" i="18"/>
  <c r="L73" i="28" s="1"/>
  <c r="J71" i="18"/>
  <c r="I71" i="18"/>
  <c r="I73" i="28" s="1"/>
  <c r="H71" i="18"/>
  <c r="H73" i="28" s="1"/>
  <c r="G71" i="18"/>
  <c r="G73" i="28" s="1"/>
  <c r="F71" i="18"/>
  <c r="F73" i="28" s="1"/>
  <c r="E71" i="18"/>
  <c r="E73" i="28" s="1"/>
  <c r="D71" i="18"/>
  <c r="D73" i="28" s="1"/>
  <c r="C71" i="18"/>
  <c r="C73" i="28" s="1"/>
  <c r="B73" i="28" s="1"/>
  <c r="M70" i="18"/>
  <c r="M72" i="28" s="1"/>
  <c r="L70" i="18"/>
  <c r="L72" i="28" s="1"/>
  <c r="K70" i="18"/>
  <c r="K72" i="28" s="1"/>
  <c r="J70" i="18"/>
  <c r="I70" i="18"/>
  <c r="I72" i="28" s="1"/>
  <c r="H70" i="18"/>
  <c r="H72" i="28" s="1"/>
  <c r="G70" i="18"/>
  <c r="G72" i="28" s="1"/>
  <c r="F70" i="18"/>
  <c r="F72" i="28" s="1"/>
  <c r="E70" i="18"/>
  <c r="E72" i="28" s="1"/>
  <c r="D70" i="18"/>
  <c r="D72" i="28" s="1"/>
  <c r="C70" i="18"/>
  <c r="M69" i="18"/>
  <c r="M71" i="28" s="1"/>
  <c r="L69" i="18"/>
  <c r="L71" i="28" s="1"/>
  <c r="K69" i="18"/>
  <c r="K71" i="28" s="1"/>
  <c r="J69" i="18"/>
  <c r="I69" i="18"/>
  <c r="I71" i="28" s="1"/>
  <c r="H69" i="18"/>
  <c r="H71" i="28" s="1"/>
  <c r="G69" i="18"/>
  <c r="G71" i="28" s="1"/>
  <c r="F69" i="18"/>
  <c r="F71" i="28" s="1"/>
  <c r="E69" i="18"/>
  <c r="E71" i="28" s="1"/>
  <c r="D69" i="18"/>
  <c r="D71" i="28" s="1"/>
  <c r="C69" i="18"/>
  <c r="C71" i="28" s="1"/>
  <c r="B71" i="28" s="1"/>
  <c r="M68" i="18"/>
  <c r="M70" i="28" s="1"/>
  <c r="L68" i="18"/>
  <c r="L70" i="28" s="1"/>
  <c r="J68" i="18"/>
  <c r="K68" i="18" s="1"/>
  <c r="K70" i="28" s="1"/>
  <c r="I68" i="18"/>
  <c r="I70" i="28" s="1"/>
  <c r="H68" i="18"/>
  <c r="H70" i="28" s="1"/>
  <c r="G68" i="18"/>
  <c r="G70" i="28" s="1"/>
  <c r="F68" i="18"/>
  <c r="F70" i="28" s="1"/>
  <c r="E68" i="18"/>
  <c r="E70" i="28" s="1"/>
  <c r="D68" i="18"/>
  <c r="D70" i="28" s="1"/>
  <c r="C68" i="18"/>
  <c r="M67" i="18"/>
  <c r="M69" i="28" s="1"/>
  <c r="L67" i="18"/>
  <c r="L69" i="28" s="1"/>
  <c r="J67" i="18"/>
  <c r="I67" i="18"/>
  <c r="I69" i="28" s="1"/>
  <c r="H67" i="18"/>
  <c r="H69" i="28" s="1"/>
  <c r="G67" i="18"/>
  <c r="G69" i="28" s="1"/>
  <c r="F67" i="18"/>
  <c r="F69" i="28" s="1"/>
  <c r="E67" i="18"/>
  <c r="E69" i="28" s="1"/>
  <c r="D67" i="18"/>
  <c r="D69" i="28" s="1"/>
  <c r="C67" i="18"/>
  <c r="M66" i="18"/>
  <c r="M68" i="28" s="1"/>
  <c r="L66" i="18"/>
  <c r="L68" i="28" s="1"/>
  <c r="J66" i="18"/>
  <c r="I66" i="18"/>
  <c r="I68" i="28" s="1"/>
  <c r="H66" i="18"/>
  <c r="H68" i="28" s="1"/>
  <c r="G66" i="18"/>
  <c r="G68" i="28" s="1"/>
  <c r="F66" i="18"/>
  <c r="F68" i="28" s="1"/>
  <c r="E66" i="18"/>
  <c r="E68" i="28" s="1"/>
  <c r="D66" i="18"/>
  <c r="D68" i="28" s="1"/>
  <c r="C66" i="18"/>
  <c r="M65" i="18"/>
  <c r="M67" i="28" s="1"/>
  <c r="L65" i="18"/>
  <c r="L67" i="28" s="1"/>
  <c r="J65" i="18"/>
  <c r="I65" i="18"/>
  <c r="I67" i="28" s="1"/>
  <c r="H65" i="18"/>
  <c r="H67" i="28" s="1"/>
  <c r="G65" i="18"/>
  <c r="G67" i="28" s="1"/>
  <c r="F65" i="18"/>
  <c r="F67" i="28" s="1"/>
  <c r="E65" i="18"/>
  <c r="E67" i="28" s="1"/>
  <c r="D65" i="18"/>
  <c r="D67" i="28" s="1"/>
  <c r="C65" i="18"/>
  <c r="M64" i="18"/>
  <c r="M66" i="28" s="1"/>
  <c r="L64" i="18"/>
  <c r="L66" i="28" s="1"/>
  <c r="J64" i="18"/>
  <c r="I64" i="18"/>
  <c r="I66" i="28" s="1"/>
  <c r="H64" i="18"/>
  <c r="H66" i="28" s="1"/>
  <c r="G64" i="18"/>
  <c r="G66" i="28" s="1"/>
  <c r="F64" i="18"/>
  <c r="F66" i="28" s="1"/>
  <c r="E64" i="18"/>
  <c r="E66" i="28" s="1"/>
  <c r="D64" i="18"/>
  <c r="D66" i="28" s="1"/>
  <c r="C64" i="18"/>
  <c r="M63" i="18"/>
  <c r="M65" i="28" s="1"/>
  <c r="L63" i="18"/>
  <c r="L65" i="28" s="1"/>
  <c r="J63" i="18"/>
  <c r="K63" i="18" s="1"/>
  <c r="K65" i="28" s="1"/>
  <c r="I63" i="18"/>
  <c r="I65" i="28" s="1"/>
  <c r="H63" i="18"/>
  <c r="H65" i="28" s="1"/>
  <c r="G63" i="18"/>
  <c r="G65" i="28" s="1"/>
  <c r="F63" i="18"/>
  <c r="F65" i="28" s="1"/>
  <c r="E63" i="18"/>
  <c r="E65" i="28" s="1"/>
  <c r="D63" i="18"/>
  <c r="D65" i="28" s="1"/>
  <c r="C63" i="18"/>
  <c r="M62" i="18"/>
  <c r="M64" i="28" s="1"/>
  <c r="L62" i="18"/>
  <c r="L64" i="28" s="1"/>
  <c r="J62" i="18"/>
  <c r="I62" i="18"/>
  <c r="I64" i="28" s="1"/>
  <c r="H62" i="18"/>
  <c r="H64" i="28" s="1"/>
  <c r="G62" i="18"/>
  <c r="G64" i="28" s="1"/>
  <c r="F62" i="18"/>
  <c r="F64" i="28" s="1"/>
  <c r="E62" i="18"/>
  <c r="E64" i="28" s="1"/>
  <c r="D62" i="18"/>
  <c r="D64" i="28" s="1"/>
  <c r="C62" i="18"/>
  <c r="M61" i="18"/>
  <c r="M63" i="28" s="1"/>
  <c r="L61" i="18"/>
  <c r="L63" i="28" s="1"/>
  <c r="J61" i="18"/>
  <c r="I61" i="18"/>
  <c r="I63" i="28" s="1"/>
  <c r="H61" i="18"/>
  <c r="H63" i="28" s="1"/>
  <c r="G61" i="18"/>
  <c r="G63" i="28" s="1"/>
  <c r="F61" i="18"/>
  <c r="F63" i="28" s="1"/>
  <c r="E61" i="18"/>
  <c r="E63" i="28" s="1"/>
  <c r="D61" i="18"/>
  <c r="D63" i="28" s="1"/>
  <c r="C61" i="18"/>
  <c r="M60" i="18"/>
  <c r="M62" i="28" s="1"/>
  <c r="L60" i="18"/>
  <c r="L62" i="28" s="1"/>
  <c r="J60" i="18"/>
  <c r="I60" i="18"/>
  <c r="I62" i="28" s="1"/>
  <c r="H60" i="18"/>
  <c r="H62" i="28" s="1"/>
  <c r="G60" i="18"/>
  <c r="G62" i="28" s="1"/>
  <c r="F60" i="18"/>
  <c r="F62" i="28" s="1"/>
  <c r="E60" i="18"/>
  <c r="E62" i="28" s="1"/>
  <c r="D60" i="18"/>
  <c r="D62" i="28" s="1"/>
  <c r="C60" i="18"/>
  <c r="M59" i="18"/>
  <c r="M61" i="28" s="1"/>
  <c r="L59" i="18"/>
  <c r="L61" i="28" s="1"/>
  <c r="J59" i="18"/>
  <c r="I59" i="18"/>
  <c r="I61" i="28" s="1"/>
  <c r="H59" i="18"/>
  <c r="H61" i="28" s="1"/>
  <c r="G59" i="18"/>
  <c r="G61" i="28" s="1"/>
  <c r="F59" i="18"/>
  <c r="F61" i="28" s="1"/>
  <c r="E59" i="18"/>
  <c r="E61" i="28" s="1"/>
  <c r="D59" i="18"/>
  <c r="D61" i="28" s="1"/>
  <c r="C59" i="18"/>
  <c r="M58" i="18"/>
  <c r="M60" i="28" s="1"/>
  <c r="L58" i="18"/>
  <c r="L60" i="28" s="1"/>
  <c r="J58" i="18"/>
  <c r="K58" i="18" s="1"/>
  <c r="K60" i="28" s="1"/>
  <c r="I58" i="18"/>
  <c r="I60" i="28" s="1"/>
  <c r="H58" i="18"/>
  <c r="H60" i="28" s="1"/>
  <c r="G58" i="18"/>
  <c r="G60" i="28" s="1"/>
  <c r="F58" i="18"/>
  <c r="F60" i="28" s="1"/>
  <c r="E58" i="18"/>
  <c r="E60" i="28" s="1"/>
  <c r="D58" i="18"/>
  <c r="D60" i="28" s="1"/>
  <c r="C58" i="18"/>
  <c r="M57" i="18"/>
  <c r="M59" i="28" s="1"/>
  <c r="L57" i="18"/>
  <c r="L59" i="28" s="1"/>
  <c r="J57" i="18"/>
  <c r="K57" i="18" s="1"/>
  <c r="K59" i="28" s="1"/>
  <c r="I57" i="18"/>
  <c r="I59" i="28" s="1"/>
  <c r="H57" i="18"/>
  <c r="H59" i="28" s="1"/>
  <c r="G57" i="18"/>
  <c r="G59" i="28" s="1"/>
  <c r="F57" i="18"/>
  <c r="F59" i="28" s="1"/>
  <c r="E57" i="18"/>
  <c r="E59" i="28" s="1"/>
  <c r="D57" i="18"/>
  <c r="D59" i="28" s="1"/>
  <c r="C57" i="18"/>
  <c r="M56" i="18"/>
  <c r="M58" i="28" s="1"/>
  <c r="L56" i="18"/>
  <c r="L58" i="28" s="1"/>
  <c r="J56" i="18"/>
  <c r="I56" i="18"/>
  <c r="I58" i="28" s="1"/>
  <c r="H56" i="18"/>
  <c r="H58" i="28" s="1"/>
  <c r="G56" i="18"/>
  <c r="G58" i="28" s="1"/>
  <c r="F56" i="18"/>
  <c r="F58" i="28" s="1"/>
  <c r="E56" i="18"/>
  <c r="E58" i="28" s="1"/>
  <c r="D56" i="18"/>
  <c r="D58" i="28" s="1"/>
  <c r="C56" i="18"/>
  <c r="M55" i="18"/>
  <c r="M57" i="28" s="1"/>
  <c r="L55" i="18"/>
  <c r="L57" i="28" s="1"/>
  <c r="J55" i="18"/>
  <c r="I55" i="18"/>
  <c r="I57" i="28" s="1"/>
  <c r="H55" i="18"/>
  <c r="H57" i="28" s="1"/>
  <c r="G55" i="18"/>
  <c r="G57" i="28" s="1"/>
  <c r="F55" i="18"/>
  <c r="F57" i="28" s="1"/>
  <c r="E55" i="18"/>
  <c r="E57" i="28" s="1"/>
  <c r="D55" i="18"/>
  <c r="D57" i="28" s="1"/>
  <c r="C55" i="18"/>
  <c r="M54" i="18"/>
  <c r="M56" i="28" s="1"/>
  <c r="L54" i="18"/>
  <c r="L56" i="28" s="1"/>
  <c r="J54" i="18"/>
  <c r="I54" i="18"/>
  <c r="I56" i="28" s="1"/>
  <c r="H54" i="18"/>
  <c r="H56" i="28" s="1"/>
  <c r="G54" i="18"/>
  <c r="G56" i="28" s="1"/>
  <c r="F54" i="18"/>
  <c r="F56" i="28" s="1"/>
  <c r="E54" i="18"/>
  <c r="E56" i="28" s="1"/>
  <c r="D54" i="18"/>
  <c r="D56" i="28" s="1"/>
  <c r="C54" i="18"/>
  <c r="M53" i="18"/>
  <c r="M55" i="28" s="1"/>
  <c r="L53" i="18"/>
  <c r="L55" i="28" s="1"/>
  <c r="J53" i="18"/>
  <c r="I53" i="18"/>
  <c r="I55" i="28" s="1"/>
  <c r="H53" i="18"/>
  <c r="H55" i="28" s="1"/>
  <c r="G53" i="18"/>
  <c r="G55" i="28" s="1"/>
  <c r="F53" i="18"/>
  <c r="F55" i="28" s="1"/>
  <c r="E53" i="18"/>
  <c r="E55" i="28" s="1"/>
  <c r="D53" i="18"/>
  <c r="D55" i="28" s="1"/>
  <c r="C53" i="18"/>
  <c r="M52" i="18"/>
  <c r="M54" i="28" s="1"/>
  <c r="L52" i="18"/>
  <c r="L54" i="28" s="1"/>
  <c r="K52" i="18"/>
  <c r="K54" i="28" s="1"/>
  <c r="J52" i="18"/>
  <c r="I52" i="18"/>
  <c r="I54" i="28" s="1"/>
  <c r="H52" i="18"/>
  <c r="H54" i="28" s="1"/>
  <c r="G52" i="18"/>
  <c r="G54" i="28" s="1"/>
  <c r="F52" i="18"/>
  <c r="F54" i="28" s="1"/>
  <c r="E52" i="18"/>
  <c r="E54" i="28" s="1"/>
  <c r="D52" i="18"/>
  <c r="D54" i="28" s="1"/>
  <c r="C52" i="18"/>
  <c r="M51" i="18"/>
  <c r="M53" i="28" s="1"/>
  <c r="L51" i="18"/>
  <c r="L53" i="28" s="1"/>
  <c r="K51" i="18"/>
  <c r="K53" i="28" s="1"/>
  <c r="J51" i="18"/>
  <c r="I51" i="18"/>
  <c r="I53" i="28" s="1"/>
  <c r="H51" i="18"/>
  <c r="H53" i="28" s="1"/>
  <c r="G51" i="18"/>
  <c r="G53" i="28" s="1"/>
  <c r="F51" i="18"/>
  <c r="F53" i="28" s="1"/>
  <c r="E51" i="18"/>
  <c r="E53" i="28" s="1"/>
  <c r="D51" i="18"/>
  <c r="D53" i="28" s="1"/>
  <c r="C51" i="18"/>
  <c r="M50" i="18"/>
  <c r="M52" i="28" s="1"/>
  <c r="L50" i="18"/>
  <c r="L52" i="28" s="1"/>
  <c r="J50" i="18"/>
  <c r="K50" i="18" s="1"/>
  <c r="K52" i="28" s="1"/>
  <c r="I50" i="18"/>
  <c r="I52" i="28" s="1"/>
  <c r="H50" i="18"/>
  <c r="H52" i="28" s="1"/>
  <c r="G50" i="18"/>
  <c r="G52" i="28" s="1"/>
  <c r="F50" i="18"/>
  <c r="F52" i="28" s="1"/>
  <c r="E50" i="18"/>
  <c r="E52" i="28" s="1"/>
  <c r="D50" i="18"/>
  <c r="D52" i="28" s="1"/>
  <c r="C50" i="18"/>
  <c r="M49" i="18"/>
  <c r="M51" i="28" s="1"/>
  <c r="L49" i="18"/>
  <c r="L51" i="28" s="1"/>
  <c r="J49" i="18"/>
  <c r="K49" i="18" s="1"/>
  <c r="K51" i="28" s="1"/>
  <c r="I49" i="18"/>
  <c r="I51" i="28" s="1"/>
  <c r="H49" i="18"/>
  <c r="H51" i="28" s="1"/>
  <c r="G49" i="18"/>
  <c r="G51" i="28" s="1"/>
  <c r="F49" i="18"/>
  <c r="F51" i="28" s="1"/>
  <c r="E49" i="18"/>
  <c r="E51" i="28" s="1"/>
  <c r="D49" i="18"/>
  <c r="D51" i="28" s="1"/>
  <c r="C49" i="18"/>
  <c r="M48" i="18"/>
  <c r="M50" i="28" s="1"/>
  <c r="L48" i="18"/>
  <c r="L50" i="28" s="1"/>
  <c r="J48" i="18"/>
  <c r="I48" i="18"/>
  <c r="I50" i="28" s="1"/>
  <c r="H48" i="18"/>
  <c r="H50" i="28" s="1"/>
  <c r="G48" i="18"/>
  <c r="G50" i="28" s="1"/>
  <c r="F48" i="18"/>
  <c r="F50" i="28" s="1"/>
  <c r="E48" i="18"/>
  <c r="E50" i="28" s="1"/>
  <c r="D48" i="18"/>
  <c r="D50" i="28" s="1"/>
  <c r="C48" i="18"/>
  <c r="M47" i="18"/>
  <c r="M49" i="28" s="1"/>
  <c r="L47" i="18"/>
  <c r="L49" i="28" s="1"/>
  <c r="J47" i="18"/>
  <c r="I47" i="18"/>
  <c r="I49" i="28" s="1"/>
  <c r="H47" i="18"/>
  <c r="H49" i="28" s="1"/>
  <c r="G47" i="18"/>
  <c r="G49" i="28" s="1"/>
  <c r="F47" i="18"/>
  <c r="F49" i="28" s="1"/>
  <c r="E47" i="18"/>
  <c r="E49" i="28" s="1"/>
  <c r="D47" i="18"/>
  <c r="D49" i="28" s="1"/>
  <c r="C47" i="18"/>
  <c r="M46" i="18"/>
  <c r="M48" i="28" s="1"/>
  <c r="L46" i="18"/>
  <c r="L48" i="28" s="1"/>
  <c r="K46" i="18"/>
  <c r="K48" i="28" s="1"/>
  <c r="J46" i="18"/>
  <c r="I46" i="18"/>
  <c r="I48" i="28" s="1"/>
  <c r="H46" i="18"/>
  <c r="H48" i="28" s="1"/>
  <c r="G46" i="18"/>
  <c r="G48" i="28" s="1"/>
  <c r="F46" i="18"/>
  <c r="F48" i="28" s="1"/>
  <c r="E46" i="18"/>
  <c r="E48" i="28" s="1"/>
  <c r="D46" i="18"/>
  <c r="D48" i="28" s="1"/>
  <c r="C46" i="18"/>
  <c r="M45" i="18"/>
  <c r="M47" i="28" s="1"/>
  <c r="L45" i="18"/>
  <c r="L47" i="28" s="1"/>
  <c r="K45" i="18"/>
  <c r="K47" i="28" s="1"/>
  <c r="J45" i="18"/>
  <c r="I45" i="18"/>
  <c r="I47" i="28" s="1"/>
  <c r="H45" i="18"/>
  <c r="H47" i="28" s="1"/>
  <c r="G45" i="18"/>
  <c r="G47" i="28" s="1"/>
  <c r="F45" i="18"/>
  <c r="F47" i="28" s="1"/>
  <c r="E45" i="18"/>
  <c r="E47" i="28" s="1"/>
  <c r="D45" i="18"/>
  <c r="D47" i="28" s="1"/>
  <c r="C45" i="18"/>
  <c r="M44" i="18"/>
  <c r="M46" i="28" s="1"/>
  <c r="L44" i="18"/>
  <c r="L46" i="28" s="1"/>
  <c r="J44" i="18"/>
  <c r="K44" i="18" s="1"/>
  <c r="K46" i="28" s="1"/>
  <c r="I44" i="18"/>
  <c r="I46" i="28" s="1"/>
  <c r="H44" i="18"/>
  <c r="H46" i="28" s="1"/>
  <c r="G44" i="18"/>
  <c r="G46" i="28" s="1"/>
  <c r="F44" i="18"/>
  <c r="F46" i="28" s="1"/>
  <c r="E44" i="18"/>
  <c r="E46" i="28" s="1"/>
  <c r="D44" i="18"/>
  <c r="D46" i="28" s="1"/>
  <c r="C44" i="18"/>
  <c r="M43" i="18"/>
  <c r="M45" i="28" s="1"/>
  <c r="L43" i="18"/>
  <c r="L45" i="28" s="1"/>
  <c r="J43" i="18"/>
  <c r="I43" i="18"/>
  <c r="I45" i="28" s="1"/>
  <c r="H43" i="18"/>
  <c r="H45" i="28" s="1"/>
  <c r="G43" i="18"/>
  <c r="G45" i="28" s="1"/>
  <c r="F43" i="18"/>
  <c r="F45" i="28" s="1"/>
  <c r="E43" i="18"/>
  <c r="E45" i="28" s="1"/>
  <c r="D43" i="18"/>
  <c r="D45" i="28" s="1"/>
  <c r="C43" i="18"/>
  <c r="M42" i="18"/>
  <c r="M44" i="28" s="1"/>
  <c r="L42" i="18"/>
  <c r="L44" i="28" s="1"/>
  <c r="J42" i="18"/>
  <c r="I42" i="18"/>
  <c r="I44" i="28" s="1"/>
  <c r="H42" i="18"/>
  <c r="H44" i="28" s="1"/>
  <c r="G42" i="18"/>
  <c r="G44" i="28" s="1"/>
  <c r="F42" i="18"/>
  <c r="F44" i="28" s="1"/>
  <c r="E42" i="18"/>
  <c r="E44" i="28" s="1"/>
  <c r="D42" i="18"/>
  <c r="D44" i="28" s="1"/>
  <c r="C42" i="18"/>
  <c r="M41" i="18"/>
  <c r="M43" i="28" s="1"/>
  <c r="L41" i="18"/>
  <c r="L43" i="28" s="1"/>
  <c r="J41" i="18"/>
  <c r="I41" i="18"/>
  <c r="I43" i="28" s="1"/>
  <c r="H41" i="18"/>
  <c r="H43" i="28" s="1"/>
  <c r="G41" i="18"/>
  <c r="G43" i="28" s="1"/>
  <c r="F41" i="18"/>
  <c r="F43" i="28" s="1"/>
  <c r="E41" i="18"/>
  <c r="E43" i="28" s="1"/>
  <c r="D41" i="18"/>
  <c r="D43" i="28" s="1"/>
  <c r="C41" i="18"/>
  <c r="M40" i="18"/>
  <c r="M42" i="28" s="1"/>
  <c r="L40" i="18"/>
  <c r="L42" i="28" s="1"/>
  <c r="J40" i="18"/>
  <c r="I40" i="18"/>
  <c r="I42" i="28" s="1"/>
  <c r="H40" i="18"/>
  <c r="H42" i="28" s="1"/>
  <c r="G40" i="18"/>
  <c r="G42" i="28" s="1"/>
  <c r="F40" i="18"/>
  <c r="F42" i="28" s="1"/>
  <c r="E40" i="18"/>
  <c r="E42" i="28" s="1"/>
  <c r="D40" i="18"/>
  <c r="D42" i="28" s="1"/>
  <c r="C40" i="18"/>
  <c r="M39" i="18"/>
  <c r="M41" i="28" s="1"/>
  <c r="L39" i="18"/>
  <c r="L41" i="28" s="1"/>
  <c r="J39" i="18"/>
  <c r="K39" i="18" s="1"/>
  <c r="K41" i="28" s="1"/>
  <c r="I39" i="18"/>
  <c r="I41" i="28" s="1"/>
  <c r="H39" i="18"/>
  <c r="H41" i="28" s="1"/>
  <c r="G39" i="18"/>
  <c r="G41" i="28" s="1"/>
  <c r="F39" i="18"/>
  <c r="F41" i="28" s="1"/>
  <c r="E39" i="18"/>
  <c r="E41" i="28" s="1"/>
  <c r="D39" i="18"/>
  <c r="D41" i="28" s="1"/>
  <c r="C39" i="18"/>
  <c r="M38" i="18"/>
  <c r="M40" i="28" s="1"/>
  <c r="L38" i="18"/>
  <c r="L40" i="28" s="1"/>
  <c r="J38" i="18"/>
  <c r="I38" i="18"/>
  <c r="I40" i="28" s="1"/>
  <c r="H38" i="18"/>
  <c r="H40" i="28" s="1"/>
  <c r="G38" i="18"/>
  <c r="G40" i="28" s="1"/>
  <c r="F38" i="18"/>
  <c r="F40" i="28" s="1"/>
  <c r="E38" i="18"/>
  <c r="E40" i="28" s="1"/>
  <c r="D38" i="18"/>
  <c r="D40" i="28" s="1"/>
  <c r="C38" i="18"/>
  <c r="M37" i="18"/>
  <c r="M39" i="28" s="1"/>
  <c r="L37" i="18"/>
  <c r="L39" i="28" s="1"/>
  <c r="J37" i="18"/>
  <c r="I37" i="18"/>
  <c r="I39" i="28" s="1"/>
  <c r="H37" i="18"/>
  <c r="H39" i="28" s="1"/>
  <c r="G37" i="18"/>
  <c r="G39" i="28" s="1"/>
  <c r="F37" i="18"/>
  <c r="F39" i="28" s="1"/>
  <c r="E37" i="18"/>
  <c r="E39" i="28" s="1"/>
  <c r="D37" i="18"/>
  <c r="D39" i="28" s="1"/>
  <c r="C37" i="18"/>
  <c r="M36" i="18"/>
  <c r="M38" i="28" s="1"/>
  <c r="L36" i="18"/>
  <c r="L38" i="28" s="1"/>
  <c r="J36" i="18"/>
  <c r="K36" i="18" s="1"/>
  <c r="K38" i="28" s="1"/>
  <c r="I36" i="18"/>
  <c r="I38" i="28" s="1"/>
  <c r="H36" i="18"/>
  <c r="H38" i="28" s="1"/>
  <c r="G36" i="18"/>
  <c r="G38" i="28" s="1"/>
  <c r="F36" i="18"/>
  <c r="F38" i="28" s="1"/>
  <c r="E36" i="18"/>
  <c r="E38" i="28" s="1"/>
  <c r="D36" i="18"/>
  <c r="D38" i="28" s="1"/>
  <c r="C36" i="18"/>
  <c r="M35" i="18"/>
  <c r="M37" i="28" s="1"/>
  <c r="L35" i="18"/>
  <c r="L37" i="28" s="1"/>
  <c r="J35" i="18"/>
  <c r="I35" i="18"/>
  <c r="I37" i="28" s="1"/>
  <c r="H35" i="18"/>
  <c r="H37" i="28" s="1"/>
  <c r="G35" i="18"/>
  <c r="G37" i="28" s="1"/>
  <c r="F35" i="18"/>
  <c r="F37" i="28" s="1"/>
  <c r="E35" i="18"/>
  <c r="E37" i="28" s="1"/>
  <c r="D35" i="18"/>
  <c r="D37" i="28" s="1"/>
  <c r="C35" i="18"/>
  <c r="M34" i="18"/>
  <c r="M36" i="28" s="1"/>
  <c r="L34" i="18"/>
  <c r="L36" i="28" s="1"/>
  <c r="J34" i="18"/>
  <c r="I34" i="18"/>
  <c r="I36" i="28" s="1"/>
  <c r="H34" i="18"/>
  <c r="H36" i="28" s="1"/>
  <c r="G34" i="18"/>
  <c r="G36" i="28" s="1"/>
  <c r="F34" i="18"/>
  <c r="F36" i="28" s="1"/>
  <c r="E34" i="18"/>
  <c r="E36" i="28" s="1"/>
  <c r="D34" i="18"/>
  <c r="D36" i="28" s="1"/>
  <c r="C34" i="18"/>
  <c r="M33" i="18"/>
  <c r="M35" i="28" s="1"/>
  <c r="L33" i="18"/>
  <c r="L35" i="28" s="1"/>
  <c r="J33" i="18"/>
  <c r="K33" i="18" s="1"/>
  <c r="K35" i="28" s="1"/>
  <c r="I33" i="18"/>
  <c r="I35" i="28" s="1"/>
  <c r="H33" i="18"/>
  <c r="H35" i="28" s="1"/>
  <c r="G33" i="18"/>
  <c r="G35" i="28" s="1"/>
  <c r="F33" i="18"/>
  <c r="F35" i="28" s="1"/>
  <c r="E33" i="18"/>
  <c r="E35" i="28" s="1"/>
  <c r="D33" i="18"/>
  <c r="D35" i="28" s="1"/>
  <c r="C33" i="18"/>
  <c r="M32" i="18"/>
  <c r="M34" i="28" s="1"/>
  <c r="L32" i="18"/>
  <c r="L34" i="28" s="1"/>
  <c r="J32" i="18"/>
  <c r="I32" i="18"/>
  <c r="I34" i="28" s="1"/>
  <c r="H32" i="18"/>
  <c r="H34" i="28" s="1"/>
  <c r="G32" i="18"/>
  <c r="G34" i="28" s="1"/>
  <c r="F32" i="18"/>
  <c r="F34" i="28" s="1"/>
  <c r="E32" i="18"/>
  <c r="E34" i="28" s="1"/>
  <c r="D32" i="18"/>
  <c r="D34" i="28" s="1"/>
  <c r="C32" i="18"/>
  <c r="M31" i="18"/>
  <c r="M33" i="28" s="1"/>
  <c r="L31" i="18"/>
  <c r="L33" i="28" s="1"/>
  <c r="J31" i="18"/>
  <c r="I31" i="18"/>
  <c r="I33" i="28" s="1"/>
  <c r="H31" i="18"/>
  <c r="H33" i="28" s="1"/>
  <c r="G31" i="18"/>
  <c r="G33" i="28" s="1"/>
  <c r="F31" i="18"/>
  <c r="F33" i="28" s="1"/>
  <c r="E31" i="18"/>
  <c r="E33" i="28" s="1"/>
  <c r="D31" i="18"/>
  <c r="D33" i="28" s="1"/>
  <c r="C31" i="18"/>
  <c r="M30" i="18"/>
  <c r="M32" i="28" s="1"/>
  <c r="L30" i="18"/>
  <c r="L32" i="28" s="1"/>
  <c r="J30" i="18"/>
  <c r="I30" i="18"/>
  <c r="I32" i="28" s="1"/>
  <c r="H30" i="18"/>
  <c r="H32" i="28" s="1"/>
  <c r="G30" i="18"/>
  <c r="G32" i="28" s="1"/>
  <c r="F30" i="18"/>
  <c r="F32" i="28" s="1"/>
  <c r="E30" i="18"/>
  <c r="E32" i="28" s="1"/>
  <c r="D30" i="18"/>
  <c r="D32" i="28" s="1"/>
  <c r="C30" i="18"/>
  <c r="M29" i="18"/>
  <c r="M31" i="28" s="1"/>
  <c r="L29" i="18"/>
  <c r="L31" i="28" s="1"/>
  <c r="J29" i="18"/>
  <c r="I29" i="18"/>
  <c r="I31" i="28" s="1"/>
  <c r="H29" i="18"/>
  <c r="H31" i="28" s="1"/>
  <c r="G29" i="18"/>
  <c r="G31" i="28" s="1"/>
  <c r="F29" i="18"/>
  <c r="F31" i="28" s="1"/>
  <c r="E29" i="18"/>
  <c r="E31" i="28" s="1"/>
  <c r="D29" i="18"/>
  <c r="D31" i="28" s="1"/>
  <c r="C29" i="18"/>
  <c r="M28" i="18"/>
  <c r="M30" i="28" s="1"/>
  <c r="L28" i="18"/>
  <c r="L30" i="28" s="1"/>
  <c r="K28" i="18"/>
  <c r="K30" i="28" s="1"/>
  <c r="J28" i="18"/>
  <c r="I28" i="18"/>
  <c r="I30" i="28" s="1"/>
  <c r="H28" i="18"/>
  <c r="H30" i="28" s="1"/>
  <c r="G28" i="18"/>
  <c r="G30" i="28" s="1"/>
  <c r="F28" i="18"/>
  <c r="F30" i="28" s="1"/>
  <c r="E28" i="18"/>
  <c r="E30" i="28" s="1"/>
  <c r="D28" i="18"/>
  <c r="D30" i="28" s="1"/>
  <c r="C28" i="18"/>
  <c r="M27" i="18"/>
  <c r="M29" i="28" s="1"/>
  <c r="L27" i="18"/>
  <c r="L29" i="28" s="1"/>
  <c r="J27" i="18"/>
  <c r="I27" i="18"/>
  <c r="I29" i="28" s="1"/>
  <c r="H27" i="18"/>
  <c r="H29" i="28" s="1"/>
  <c r="G27" i="18"/>
  <c r="G29" i="28" s="1"/>
  <c r="F27" i="18"/>
  <c r="F29" i="28" s="1"/>
  <c r="E27" i="18"/>
  <c r="E29" i="28" s="1"/>
  <c r="D27" i="18"/>
  <c r="D29" i="28" s="1"/>
  <c r="C27" i="18"/>
  <c r="C29" i="28" s="1"/>
  <c r="M26" i="18"/>
  <c r="L26" i="18"/>
  <c r="L28" i="28" s="1"/>
  <c r="J26" i="18"/>
  <c r="I26" i="18"/>
  <c r="I28" i="28" s="1"/>
  <c r="H26" i="18"/>
  <c r="H28" i="28" s="1"/>
  <c r="G26" i="18"/>
  <c r="G28" i="28" s="1"/>
  <c r="F26" i="18"/>
  <c r="F28" i="28" s="1"/>
  <c r="E26" i="18"/>
  <c r="E28" i="28" s="1"/>
  <c r="D26" i="18"/>
  <c r="D28" i="28" s="1"/>
  <c r="C26" i="18"/>
  <c r="M25" i="18"/>
  <c r="L25" i="18"/>
  <c r="L27" i="28" s="1"/>
  <c r="J25" i="18"/>
  <c r="I25" i="18"/>
  <c r="I27" i="28" s="1"/>
  <c r="H25" i="18"/>
  <c r="H27" i="28" s="1"/>
  <c r="G25" i="18"/>
  <c r="G27" i="28" s="1"/>
  <c r="F25" i="18"/>
  <c r="F27" i="28" s="1"/>
  <c r="E25" i="18"/>
  <c r="E27" i="28" s="1"/>
  <c r="D25" i="18"/>
  <c r="D27" i="28" s="1"/>
  <c r="C25" i="18"/>
  <c r="C27" i="28" s="1"/>
  <c r="B27" i="28" s="1"/>
  <c r="M24" i="18"/>
  <c r="L24" i="18"/>
  <c r="L26" i="28" s="1"/>
  <c r="J24" i="18"/>
  <c r="I24" i="18"/>
  <c r="I26" i="28" s="1"/>
  <c r="H24" i="18"/>
  <c r="H26" i="28" s="1"/>
  <c r="G24" i="18"/>
  <c r="G26" i="28" s="1"/>
  <c r="F24" i="18"/>
  <c r="F26" i="28" s="1"/>
  <c r="E24" i="18"/>
  <c r="E26" i="28" s="1"/>
  <c r="D24" i="18"/>
  <c r="D26" i="28" s="1"/>
  <c r="C24" i="18"/>
  <c r="M23" i="18"/>
  <c r="L23" i="18"/>
  <c r="L25" i="28" s="1"/>
  <c r="J23" i="18"/>
  <c r="I23" i="18"/>
  <c r="I25" i="28" s="1"/>
  <c r="H23" i="18"/>
  <c r="H25" i="28" s="1"/>
  <c r="G23" i="18"/>
  <c r="G25" i="28" s="1"/>
  <c r="F23" i="18"/>
  <c r="F25" i="28" s="1"/>
  <c r="E23" i="18"/>
  <c r="E25" i="28" s="1"/>
  <c r="D23" i="18"/>
  <c r="D25" i="28" s="1"/>
  <c r="C23" i="18"/>
  <c r="C25" i="28" s="1"/>
  <c r="M22" i="18"/>
  <c r="L22" i="18"/>
  <c r="L24" i="28" s="1"/>
  <c r="J22" i="18"/>
  <c r="H22" i="18"/>
  <c r="H24" i="28" s="1"/>
  <c r="G22" i="18"/>
  <c r="G24" i="28" s="1"/>
  <c r="F22" i="18"/>
  <c r="F24" i="28" s="1"/>
  <c r="E22" i="18"/>
  <c r="E24" i="28" s="1"/>
  <c r="D22" i="18"/>
  <c r="D24" i="28" s="1"/>
  <c r="C22" i="18"/>
  <c r="C24" i="28" s="1"/>
  <c r="M21" i="18"/>
  <c r="L21" i="18"/>
  <c r="L23" i="28" s="1"/>
  <c r="J21" i="18"/>
  <c r="I21" i="18"/>
  <c r="I23" i="28" s="1"/>
  <c r="H21" i="18"/>
  <c r="H23" i="28" s="1"/>
  <c r="G21" i="18"/>
  <c r="G23" i="28" s="1"/>
  <c r="F21" i="18"/>
  <c r="F23" i="28" s="1"/>
  <c r="E21" i="18"/>
  <c r="E23" i="28" s="1"/>
  <c r="D21" i="18"/>
  <c r="D23" i="28" s="1"/>
  <c r="C21" i="18"/>
  <c r="C23" i="28" s="1"/>
  <c r="M20" i="18"/>
  <c r="L20" i="18"/>
  <c r="L22" i="28" s="1"/>
  <c r="J20" i="18"/>
  <c r="J22" i="28" s="1"/>
  <c r="I20" i="18"/>
  <c r="I22" i="28" s="1"/>
  <c r="H20" i="18"/>
  <c r="H22" i="28" s="1"/>
  <c r="G20" i="18"/>
  <c r="G22" i="28" s="1"/>
  <c r="F20" i="18"/>
  <c r="F22" i="28" s="1"/>
  <c r="D20" i="18"/>
  <c r="D22" i="28" s="1"/>
  <c r="C20" i="18"/>
  <c r="C22" i="28" s="1"/>
  <c r="B22" i="28" s="1"/>
  <c r="M19" i="18"/>
  <c r="L19" i="18"/>
  <c r="L21" i="28" s="1"/>
  <c r="J19" i="18"/>
  <c r="J21" i="28" s="1"/>
  <c r="I19" i="18"/>
  <c r="I21" i="28" s="1"/>
  <c r="H19" i="18"/>
  <c r="H21" i="28" s="1"/>
  <c r="G19" i="18"/>
  <c r="G21" i="28" s="1"/>
  <c r="F19" i="18"/>
  <c r="F21" i="28" s="1"/>
  <c r="E19" i="18"/>
  <c r="E21" i="28" s="1"/>
  <c r="D19" i="18"/>
  <c r="D21" i="28" s="1"/>
  <c r="C19" i="18"/>
  <c r="C21" i="28" s="1"/>
  <c r="B21" i="28" s="1"/>
  <c r="M18" i="18"/>
  <c r="J18" i="18"/>
  <c r="I18" i="18"/>
  <c r="I20" i="28" s="1"/>
  <c r="H18" i="18"/>
  <c r="H20" i="28" s="1"/>
  <c r="G18" i="18"/>
  <c r="G20" i="28" s="1"/>
  <c r="F18" i="18"/>
  <c r="F20" i="28" s="1"/>
  <c r="E18" i="18"/>
  <c r="E20" i="28" s="1"/>
  <c r="D18" i="18"/>
  <c r="D20" i="28" s="1"/>
  <c r="C18" i="18"/>
  <c r="C20" i="28" s="1"/>
  <c r="B20" i="28" s="1"/>
  <c r="M17" i="18"/>
  <c r="L17" i="18"/>
  <c r="L19" i="28" s="1"/>
  <c r="J17" i="18"/>
  <c r="J19" i="28" s="1"/>
  <c r="I17" i="18"/>
  <c r="I19" i="28" s="1"/>
  <c r="H17" i="18"/>
  <c r="H19" i="28" s="1"/>
  <c r="G17" i="18"/>
  <c r="G19" i="28" s="1"/>
  <c r="F17" i="18"/>
  <c r="F19" i="28" s="1"/>
  <c r="E17" i="18"/>
  <c r="E19" i="28" s="1"/>
  <c r="D17" i="18"/>
  <c r="D19" i="28" s="1"/>
  <c r="C17" i="18"/>
  <c r="C19" i="28" s="1"/>
  <c r="B19" i="28" s="1"/>
  <c r="M16" i="18"/>
  <c r="L16" i="18"/>
  <c r="L18" i="28" s="1"/>
  <c r="J16" i="18"/>
  <c r="J18" i="28" s="1"/>
  <c r="I16" i="18"/>
  <c r="I18" i="28" s="1"/>
  <c r="H16" i="18"/>
  <c r="H18" i="28" s="1"/>
  <c r="G16" i="18"/>
  <c r="G18" i="28" s="1"/>
  <c r="F16" i="18"/>
  <c r="F18" i="28" s="1"/>
  <c r="E16" i="18"/>
  <c r="E18" i="28" s="1"/>
  <c r="D16" i="18"/>
  <c r="D18" i="28" s="1"/>
  <c r="C16" i="18"/>
  <c r="C18" i="28" s="1"/>
  <c r="M15" i="18"/>
  <c r="L15" i="18"/>
  <c r="L17" i="28" s="1"/>
  <c r="J15" i="18"/>
  <c r="J17" i="28" s="1"/>
  <c r="I15" i="18"/>
  <c r="I17" i="28" s="1"/>
  <c r="H15" i="18"/>
  <c r="H17" i="28" s="1"/>
  <c r="G15" i="18"/>
  <c r="G17" i="28" s="1"/>
  <c r="F15" i="18"/>
  <c r="F17" i="28" s="1"/>
  <c r="E15" i="18"/>
  <c r="E17" i="28" s="1"/>
  <c r="D15" i="18"/>
  <c r="D17" i="28" s="1"/>
  <c r="C15" i="18"/>
  <c r="C17" i="28" s="1"/>
  <c r="B17" i="28" s="1"/>
  <c r="M14" i="18"/>
  <c r="L14" i="18"/>
  <c r="L16" i="28" s="1"/>
  <c r="J14" i="18"/>
  <c r="I14" i="18"/>
  <c r="I16" i="28" s="1"/>
  <c r="H14" i="18"/>
  <c r="H16" i="28" s="1"/>
  <c r="G14" i="18"/>
  <c r="G16" i="28" s="1"/>
  <c r="F14" i="18"/>
  <c r="F16" i="28" s="1"/>
  <c r="E14" i="18"/>
  <c r="E16" i="28" s="1"/>
  <c r="D14" i="18"/>
  <c r="D16" i="28" s="1"/>
  <c r="C14" i="18"/>
  <c r="C16" i="28" s="1"/>
  <c r="B16" i="28" s="1"/>
  <c r="B209" i="18"/>
  <c r="B207" i="18"/>
  <c r="B205" i="18"/>
  <c r="B203" i="18"/>
  <c r="B201" i="18"/>
  <c r="B199" i="18"/>
  <c r="B197" i="18"/>
  <c r="B195" i="18"/>
  <c r="B193" i="18"/>
  <c r="B191" i="18"/>
  <c r="B189" i="18"/>
  <c r="B187" i="18"/>
  <c r="B185" i="18"/>
  <c r="B183" i="18"/>
  <c r="B181" i="18"/>
  <c r="B179" i="18"/>
  <c r="B177" i="18"/>
  <c r="B175" i="18"/>
  <c r="B173" i="18"/>
  <c r="B171" i="18"/>
  <c r="B169" i="18"/>
  <c r="B167" i="18"/>
  <c r="B165" i="18"/>
  <c r="B163" i="18"/>
  <c r="B161" i="18"/>
  <c r="B159" i="18"/>
  <c r="B157" i="18"/>
  <c r="B155" i="18"/>
  <c r="B153" i="18"/>
  <c r="B151" i="18"/>
  <c r="B149" i="18"/>
  <c r="B147" i="18"/>
  <c r="B145" i="18"/>
  <c r="B143" i="18"/>
  <c r="B141" i="18"/>
  <c r="B138" i="18"/>
  <c r="B137" i="18"/>
  <c r="B136" i="18"/>
  <c r="B132" i="18"/>
  <c r="B131" i="18"/>
  <c r="B129" i="18"/>
  <c r="B128" i="18"/>
  <c r="B127" i="18"/>
  <c r="B126" i="18"/>
  <c r="B119" i="18"/>
  <c r="B230" i="18"/>
  <c r="B226" i="18"/>
  <c r="B222" i="18"/>
  <c r="B221" i="18"/>
  <c r="B218" i="18"/>
  <c r="B217" i="18"/>
  <c r="B215" i="18"/>
  <c r="B214" i="18"/>
  <c r="B210" i="18"/>
  <c r="B394" i="18"/>
  <c r="B386" i="18"/>
  <c r="B378" i="18"/>
  <c r="B374" i="18"/>
  <c r="B372" i="18"/>
  <c r="B366" i="18"/>
  <c r="B358" i="18"/>
  <c r="B355" i="18"/>
  <c r="B344" i="18"/>
  <c r="B340" i="18"/>
  <c r="B338" i="18"/>
  <c r="B337" i="18"/>
  <c r="B336" i="18"/>
  <c r="B330" i="18"/>
  <c r="B329" i="18"/>
  <c r="B325" i="18"/>
  <c r="B322" i="18"/>
  <c r="B318" i="18"/>
  <c r="B314" i="18"/>
  <c r="B310" i="18"/>
  <c r="Q500" i="13"/>
  <c r="O500" i="13"/>
  <c r="N500" i="13"/>
  <c r="P500" i="13" s="1"/>
  <c r="K500" i="13"/>
  <c r="B500" i="13"/>
  <c r="O499" i="13"/>
  <c r="N499" i="13"/>
  <c r="Q499" i="13" s="1"/>
  <c r="K499" i="13"/>
  <c r="B499" i="13"/>
  <c r="O498" i="13"/>
  <c r="N498" i="13"/>
  <c r="Q498" i="13" s="1"/>
  <c r="K498" i="13"/>
  <c r="B498" i="13"/>
  <c r="O497" i="13"/>
  <c r="N497" i="13"/>
  <c r="Q497" i="13" s="1"/>
  <c r="K497" i="13"/>
  <c r="B497" i="13"/>
  <c r="O496" i="13"/>
  <c r="N496" i="13"/>
  <c r="P496" i="13" s="1"/>
  <c r="K496" i="13"/>
  <c r="B496" i="13"/>
  <c r="Q495" i="13"/>
  <c r="O495" i="13"/>
  <c r="N495" i="13"/>
  <c r="P495" i="13" s="1"/>
  <c r="K495" i="13"/>
  <c r="B495" i="13"/>
  <c r="O494" i="13"/>
  <c r="N494" i="13"/>
  <c r="Q494" i="13" s="1"/>
  <c r="K494" i="13"/>
  <c r="B494" i="13"/>
  <c r="O493" i="13"/>
  <c r="N493" i="13"/>
  <c r="Q493" i="13" s="1"/>
  <c r="K493" i="13"/>
  <c r="B493" i="13"/>
  <c r="O111" i="13"/>
  <c r="N111" i="13"/>
  <c r="Q111" i="13" s="1"/>
  <c r="K111" i="13"/>
  <c r="B111" i="13"/>
  <c r="O110" i="13"/>
  <c r="N110" i="13"/>
  <c r="P110" i="13" s="1"/>
  <c r="K110" i="13"/>
  <c r="B110" i="13"/>
  <c r="O109" i="13"/>
  <c r="N109" i="13"/>
  <c r="P109" i="13" s="1"/>
  <c r="K109" i="13"/>
  <c r="B109" i="13"/>
  <c r="O108" i="13"/>
  <c r="N108" i="13"/>
  <c r="Q108" i="13" s="1"/>
  <c r="K108" i="13"/>
  <c r="B108" i="13"/>
  <c r="O107" i="13"/>
  <c r="N107" i="13"/>
  <c r="Q107" i="13" s="1"/>
  <c r="K107" i="13"/>
  <c r="B107" i="13"/>
  <c r="Q106" i="13"/>
  <c r="P106" i="13"/>
  <c r="O106" i="13"/>
  <c r="N106" i="13"/>
  <c r="K106" i="13"/>
  <c r="B106" i="13"/>
  <c r="O105" i="13"/>
  <c r="N105" i="13"/>
  <c r="P105" i="13" s="1"/>
  <c r="K105" i="13"/>
  <c r="B105" i="13"/>
  <c r="O104" i="13"/>
  <c r="N104" i="13"/>
  <c r="P104" i="13" s="1"/>
  <c r="K104" i="13"/>
  <c r="B104" i="13"/>
  <c r="O103" i="13"/>
  <c r="N103" i="13"/>
  <c r="Q103" i="13" s="1"/>
  <c r="K103" i="13"/>
  <c r="B103" i="13"/>
  <c r="O102" i="13"/>
  <c r="N102" i="13"/>
  <c r="Q102" i="13" s="1"/>
  <c r="K102" i="13"/>
  <c r="B102" i="13"/>
  <c r="Q101" i="13"/>
  <c r="O101" i="13"/>
  <c r="N101" i="13"/>
  <c r="P101" i="13" s="1"/>
  <c r="K101" i="13"/>
  <c r="B101" i="13"/>
  <c r="O100" i="13"/>
  <c r="N100" i="13"/>
  <c r="Q100" i="13" s="1"/>
  <c r="K100" i="13"/>
  <c r="B100" i="13"/>
  <c r="O99" i="13"/>
  <c r="N99" i="13"/>
  <c r="Q99" i="13" s="1"/>
  <c r="K99" i="13"/>
  <c r="B99" i="13"/>
  <c r="Q98" i="13"/>
  <c r="P98" i="13"/>
  <c r="O98" i="13"/>
  <c r="N98" i="13"/>
  <c r="K98" i="13"/>
  <c r="B98" i="13"/>
  <c r="O97" i="13"/>
  <c r="N97" i="13"/>
  <c r="P97" i="13" s="1"/>
  <c r="K97" i="13"/>
  <c r="B97" i="13"/>
  <c r="O96" i="13"/>
  <c r="N96" i="13"/>
  <c r="Q96" i="13" s="1"/>
  <c r="K96" i="13"/>
  <c r="B96" i="13"/>
  <c r="O95" i="13"/>
  <c r="N95" i="13"/>
  <c r="Q95" i="13" s="1"/>
  <c r="K95" i="13"/>
  <c r="B95" i="13"/>
  <c r="O94" i="13"/>
  <c r="N94" i="13"/>
  <c r="Q94" i="13" s="1"/>
  <c r="K94" i="13"/>
  <c r="B94" i="13"/>
  <c r="O93" i="13"/>
  <c r="N93" i="13"/>
  <c r="P93" i="13" s="1"/>
  <c r="K93" i="13"/>
  <c r="B93" i="13"/>
  <c r="O92" i="13"/>
  <c r="N92" i="13"/>
  <c r="Q92" i="13" s="1"/>
  <c r="K92" i="13"/>
  <c r="B92" i="13"/>
  <c r="O91" i="13"/>
  <c r="N91" i="13"/>
  <c r="Q91" i="13" s="1"/>
  <c r="K91" i="13"/>
  <c r="B91" i="13"/>
  <c r="O90" i="13"/>
  <c r="N90" i="13"/>
  <c r="Q90" i="13" s="1"/>
  <c r="K90" i="13"/>
  <c r="B90" i="13"/>
  <c r="O89" i="13"/>
  <c r="N89" i="13"/>
  <c r="P89" i="13" s="1"/>
  <c r="K89" i="13"/>
  <c r="B89" i="13"/>
  <c r="O88" i="13"/>
  <c r="N88" i="13"/>
  <c r="Q88" i="13" s="1"/>
  <c r="K88" i="13"/>
  <c r="B88" i="13"/>
  <c r="O87" i="13"/>
  <c r="N87" i="13"/>
  <c r="Q87" i="13" s="1"/>
  <c r="K87" i="13"/>
  <c r="B87" i="13"/>
  <c r="O86" i="13"/>
  <c r="N86" i="13"/>
  <c r="Q86" i="13" s="1"/>
  <c r="K86" i="13"/>
  <c r="B86" i="13"/>
  <c r="O85" i="13"/>
  <c r="N85" i="13"/>
  <c r="P85" i="13" s="1"/>
  <c r="K85" i="13"/>
  <c r="B85" i="13"/>
  <c r="O84" i="13"/>
  <c r="N84" i="13"/>
  <c r="Q84" i="13" s="1"/>
  <c r="K84" i="13"/>
  <c r="B84" i="13"/>
  <c r="O83" i="13"/>
  <c r="N83" i="13"/>
  <c r="Q83" i="13" s="1"/>
  <c r="K83" i="13"/>
  <c r="B83" i="13"/>
  <c r="O82" i="13"/>
  <c r="N82" i="13"/>
  <c r="Q82" i="13" s="1"/>
  <c r="K82" i="13"/>
  <c r="B82" i="13"/>
  <c r="O81" i="13"/>
  <c r="N81" i="13"/>
  <c r="P81" i="13" s="1"/>
  <c r="K81" i="13"/>
  <c r="B81" i="13"/>
  <c r="O80" i="13"/>
  <c r="N80" i="13"/>
  <c r="Q80" i="13" s="1"/>
  <c r="K80" i="13"/>
  <c r="B80" i="13"/>
  <c r="O79" i="13"/>
  <c r="N79" i="13"/>
  <c r="Q79" i="13" s="1"/>
  <c r="K79" i="13"/>
  <c r="B79" i="13"/>
  <c r="O78" i="13"/>
  <c r="N78" i="13"/>
  <c r="Q78" i="13" s="1"/>
  <c r="K78" i="13"/>
  <c r="B78" i="13"/>
  <c r="O77" i="13"/>
  <c r="N77" i="13"/>
  <c r="P77" i="13" s="1"/>
  <c r="K77" i="13"/>
  <c r="B77" i="13"/>
  <c r="O76" i="13"/>
  <c r="N76" i="13"/>
  <c r="Q76" i="13" s="1"/>
  <c r="K76" i="13"/>
  <c r="B76" i="13"/>
  <c r="O75" i="13"/>
  <c r="N75" i="13"/>
  <c r="Q75" i="13" s="1"/>
  <c r="K75" i="13"/>
  <c r="B75" i="13"/>
  <c r="P74" i="13"/>
  <c r="O74" i="13"/>
  <c r="N74" i="13"/>
  <c r="Q74" i="13" s="1"/>
  <c r="K74" i="13"/>
  <c r="B74" i="13"/>
  <c r="O73" i="13"/>
  <c r="N73" i="13"/>
  <c r="P73" i="13" s="1"/>
  <c r="K73" i="13"/>
  <c r="B73" i="13"/>
  <c r="Q72" i="13"/>
  <c r="P72" i="13"/>
  <c r="O72" i="13"/>
  <c r="N72" i="13"/>
  <c r="K72" i="13"/>
  <c r="B72" i="13"/>
  <c r="O71" i="13"/>
  <c r="N71" i="13"/>
  <c r="Q71" i="13" s="1"/>
  <c r="K71" i="13"/>
  <c r="B71" i="13"/>
  <c r="O70" i="13"/>
  <c r="N70" i="13"/>
  <c r="Q70" i="13" s="1"/>
  <c r="K70" i="13"/>
  <c r="B70" i="13"/>
  <c r="O69" i="13"/>
  <c r="N69" i="13"/>
  <c r="P69" i="13" s="1"/>
  <c r="K69" i="13"/>
  <c r="B69" i="13"/>
  <c r="O68" i="13"/>
  <c r="N68" i="13"/>
  <c r="Q68" i="13" s="1"/>
  <c r="K68" i="13"/>
  <c r="B68" i="13"/>
  <c r="O67" i="13"/>
  <c r="N67" i="13"/>
  <c r="Q67" i="13" s="1"/>
  <c r="K67" i="13"/>
  <c r="B67" i="13"/>
  <c r="O66" i="13"/>
  <c r="N66" i="13"/>
  <c r="Q66" i="13" s="1"/>
  <c r="K66" i="13"/>
  <c r="B66" i="13"/>
  <c r="O65" i="13"/>
  <c r="N65" i="13"/>
  <c r="P65" i="13" s="1"/>
  <c r="K65" i="13"/>
  <c r="B65" i="13"/>
  <c r="O64" i="13"/>
  <c r="N64" i="13"/>
  <c r="Q64" i="13" s="1"/>
  <c r="K64" i="13"/>
  <c r="B64" i="13"/>
  <c r="O63" i="13"/>
  <c r="N63" i="13"/>
  <c r="Q63" i="13" s="1"/>
  <c r="K63" i="13"/>
  <c r="B63" i="13"/>
  <c r="O62" i="13"/>
  <c r="N62" i="13"/>
  <c r="Q62" i="13" s="1"/>
  <c r="K62" i="13"/>
  <c r="B62" i="13"/>
  <c r="O61" i="13"/>
  <c r="N61" i="13"/>
  <c r="P61" i="13" s="1"/>
  <c r="K61" i="13"/>
  <c r="B61" i="13"/>
  <c r="O60" i="13"/>
  <c r="N60" i="13"/>
  <c r="Q60" i="13" s="1"/>
  <c r="K60" i="13"/>
  <c r="B60" i="13"/>
  <c r="O59" i="13"/>
  <c r="N59" i="13"/>
  <c r="Q59" i="13" s="1"/>
  <c r="K59" i="13"/>
  <c r="B59" i="13"/>
  <c r="O58" i="13"/>
  <c r="N58" i="13"/>
  <c r="Q58" i="13" s="1"/>
  <c r="K58" i="13"/>
  <c r="B58" i="13"/>
  <c r="O57" i="13"/>
  <c r="N57" i="13"/>
  <c r="P57" i="13" s="1"/>
  <c r="K57" i="13"/>
  <c r="B57" i="13"/>
  <c r="O56" i="13"/>
  <c r="N56" i="13"/>
  <c r="Q56" i="13" s="1"/>
  <c r="K56" i="13"/>
  <c r="B56" i="13"/>
  <c r="O55" i="13"/>
  <c r="N55" i="13"/>
  <c r="Q55" i="13" s="1"/>
  <c r="K55" i="13"/>
  <c r="B55" i="13"/>
  <c r="O54" i="13"/>
  <c r="N54" i="13"/>
  <c r="P54" i="13" s="1"/>
  <c r="K54" i="13"/>
  <c r="B54" i="13"/>
  <c r="O53" i="13"/>
  <c r="N53" i="13"/>
  <c r="P53" i="13" s="1"/>
  <c r="K53" i="13"/>
  <c r="B53" i="13"/>
  <c r="O52" i="13"/>
  <c r="N52" i="13"/>
  <c r="Q52" i="13" s="1"/>
  <c r="K52" i="13"/>
  <c r="B52" i="13"/>
  <c r="O51" i="13"/>
  <c r="N51" i="13"/>
  <c r="Q51" i="13" s="1"/>
  <c r="K51" i="13"/>
  <c r="B51" i="13"/>
  <c r="O50" i="13"/>
  <c r="N50" i="13"/>
  <c r="Q50" i="13" s="1"/>
  <c r="K50" i="13"/>
  <c r="B50" i="13"/>
  <c r="O49" i="13"/>
  <c r="N49" i="13"/>
  <c r="P49" i="13" s="1"/>
  <c r="K49" i="13"/>
  <c r="B49" i="13"/>
  <c r="Q48" i="13"/>
  <c r="P48" i="13"/>
  <c r="O48" i="13"/>
  <c r="N48" i="13"/>
  <c r="K48" i="13"/>
  <c r="B48" i="13"/>
  <c r="O47" i="13"/>
  <c r="N47" i="13"/>
  <c r="Q47" i="13" s="1"/>
  <c r="K47" i="13"/>
  <c r="B47" i="13"/>
  <c r="O46" i="13"/>
  <c r="N46" i="13"/>
  <c r="Q46" i="13" s="1"/>
  <c r="K46" i="13"/>
  <c r="B46" i="13"/>
  <c r="Q45" i="13"/>
  <c r="O45" i="13"/>
  <c r="N45" i="13"/>
  <c r="P45" i="13" s="1"/>
  <c r="K45" i="13"/>
  <c r="B45" i="13"/>
  <c r="O44" i="13"/>
  <c r="N44" i="13"/>
  <c r="Q44" i="13" s="1"/>
  <c r="K44" i="13"/>
  <c r="B44" i="13"/>
  <c r="O43" i="13"/>
  <c r="N43" i="13"/>
  <c r="Q43" i="13" s="1"/>
  <c r="K43" i="13"/>
  <c r="B43" i="13"/>
  <c r="O42" i="13"/>
  <c r="N42" i="13"/>
  <c r="Q42" i="13" s="1"/>
  <c r="K42" i="13"/>
  <c r="B42" i="13"/>
  <c r="O41" i="13"/>
  <c r="N41" i="13"/>
  <c r="P41" i="13" s="1"/>
  <c r="K41" i="13"/>
  <c r="B41" i="13"/>
  <c r="Q40" i="13"/>
  <c r="P40" i="13"/>
  <c r="O40" i="13"/>
  <c r="N40" i="13"/>
  <c r="K40" i="13"/>
  <c r="B40" i="13"/>
  <c r="O39" i="13"/>
  <c r="N39" i="13"/>
  <c r="Q39" i="13" s="1"/>
  <c r="K39" i="13"/>
  <c r="B39" i="13"/>
  <c r="O38" i="13"/>
  <c r="N38" i="13"/>
  <c r="Q38" i="13" s="1"/>
  <c r="K38" i="13"/>
  <c r="B38" i="13"/>
  <c r="Q37" i="13"/>
  <c r="O37" i="13"/>
  <c r="N37" i="13"/>
  <c r="P37" i="13" s="1"/>
  <c r="K37" i="13"/>
  <c r="B37" i="13"/>
  <c r="O36" i="13"/>
  <c r="N36" i="13"/>
  <c r="Q36" i="13" s="1"/>
  <c r="K36" i="13"/>
  <c r="B36" i="13"/>
  <c r="O35" i="13"/>
  <c r="N35" i="13"/>
  <c r="Q35" i="13" s="1"/>
  <c r="K35" i="13"/>
  <c r="B35" i="13"/>
  <c r="O34" i="13"/>
  <c r="N34" i="13"/>
  <c r="Q34" i="13" s="1"/>
  <c r="K34" i="13"/>
  <c r="B34" i="13"/>
  <c r="O33" i="13"/>
  <c r="N33" i="13"/>
  <c r="P33" i="13" s="1"/>
  <c r="K33" i="13"/>
  <c r="B33" i="13"/>
  <c r="O32" i="13"/>
  <c r="N32" i="13"/>
  <c r="Q32" i="13" s="1"/>
  <c r="K32" i="13"/>
  <c r="B32" i="13"/>
  <c r="O31" i="13"/>
  <c r="N31" i="13"/>
  <c r="Q31" i="13" s="1"/>
  <c r="K31" i="13"/>
  <c r="B31" i="13"/>
  <c r="O30" i="13"/>
  <c r="N30" i="13"/>
  <c r="Q30" i="13" s="1"/>
  <c r="K30" i="13"/>
  <c r="B30" i="13"/>
  <c r="O29" i="13"/>
  <c r="N29" i="13"/>
  <c r="P29" i="13" s="1"/>
  <c r="K29" i="13"/>
  <c r="B29" i="13"/>
  <c r="O28" i="13"/>
  <c r="N28" i="13"/>
  <c r="Q28" i="13" s="1"/>
  <c r="K28" i="13"/>
  <c r="B28" i="13"/>
  <c r="O27" i="13"/>
  <c r="N27" i="13"/>
  <c r="Q27" i="13" s="1"/>
  <c r="K27" i="13"/>
  <c r="B27" i="13"/>
  <c r="O26" i="13"/>
  <c r="N26" i="13"/>
  <c r="Q26" i="13" s="1"/>
  <c r="K26" i="13"/>
  <c r="B26" i="13"/>
  <c r="O25" i="13"/>
  <c r="N25" i="13"/>
  <c r="P25" i="13" s="1"/>
  <c r="K25" i="13"/>
  <c r="B25" i="13"/>
  <c r="O24" i="13"/>
  <c r="N24" i="13"/>
  <c r="Q24" i="13" s="1"/>
  <c r="K24" i="13"/>
  <c r="B24" i="13"/>
  <c r="O23" i="13"/>
  <c r="N23" i="13"/>
  <c r="Q23" i="13" s="1"/>
  <c r="K23" i="13"/>
  <c r="B23" i="13"/>
  <c r="Q22" i="13"/>
  <c r="P22" i="13"/>
  <c r="O22" i="13"/>
  <c r="N22" i="13"/>
  <c r="K22" i="13"/>
  <c r="B22" i="13"/>
  <c r="O21" i="13"/>
  <c r="N21" i="13"/>
  <c r="P21" i="13" s="1"/>
  <c r="K21" i="13"/>
  <c r="B21" i="13"/>
  <c r="O20" i="13"/>
  <c r="N20" i="13"/>
  <c r="K20" i="13"/>
  <c r="B20" i="13"/>
  <c r="O19" i="13"/>
  <c r="N19" i="13"/>
  <c r="K19" i="13"/>
  <c r="B19" i="13"/>
  <c r="O18" i="13"/>
  <c r="N18" i="13"/>
  <c r="K18" i="13"/>
  <c r="B18" i="13"/>
  <c r="O17" i="13"/>
  <c r="N17" i="13"/>
  <c r="Q17" i="13" s="1"/>
  <c r="K17" i="13"/>
  <c r="B17" i="13"/>
  <c r="O16" i="13"/>
  <c r="N16" i="13"/>
  <c r="K16" i="13"/>
  <c r="B16" i="13"/>
  <c r="O15" i="13"/>
  <c r="N15" i="13"/>
  <c r="K15" i="13"/>
  <c r="B15" i="13"/>
  <c r="O14" i="13"/>
  <c r="N14" i="13"/>
  <c r="K14" i="13"/>
  <c r="B14" i="13"/>
  <c r="O209" i="13"/>
  <c r="N209" i="13"/>
  <c r="Q209" i="13" s="1"/>
  <c r="K209" i="13"/>
  <c r="B209" i="13"/>
  <c r="O208" i="13"/>
  <c r="N208" i="13"/>
  <c r="Q208" i="13" s="1"/>
  <c r="K208" i="13"/>
  <c r="B208" i="13"/>
  <c r="O207" i="13"/>
  <c r="N207" i="13"/>
  <c r="Q207" i="13" s="1"/>
  <c r="K207" i="13"/>
  <c r="B207" i="13"/>
  <c r="O206" i="13"/>
  <c r="N206" i="13"/>
  <c r="Q206" i="13" s="1"/>
  <c r="K206" i="13"/>
  <c r="B206" i="13"/>
  <c r="O205" i="13"/>
  <c r="N205" i="13"/>
  <c r="Q205" i="13" s="1"/>
  <c r="K205" i="13"/>
  <c r="B205" i="13"/>
  <c r="O204" i="13"/>
  <c r="N204" i="13"/>
  <c r="Q204" i="13" s="1"/>
  <c r="K204" i="13"/>
  <c r="B204" i="13"/>
  <c r="O203" i="13"/>
  <c r="N203" i="13"/>
  <c r="Q203" i="13" s="1"/>
  <c r="K203" i="13"/>
  <c r="B203" i="13"/>
  <c r="O202" i="13"/>
  <c r="N202" i="13"/>
  <c r="P202" i="13" s="1"/>
  <c r="K202" i="13"/>
  <c r="B202" i="13"/>
  <c r="O201" i="13"/>
  <c r="N201" i="13"/>
  <c r="Q201" i="13" s="1"/>
  <c r="K201" i="13"/>
  <c r="B201" i="13"/>
  <c r="O200" i="13"/>
  <c r="N200" i="13"/>
  <c r="Q200" i="13" s="1"/>
  <c r="K200" i="13"/>
  <c r="B200" i="13"/>
  <c r="O199" i="13"/>
  <c r="N199" i="13"/>
  <c r="Q199" i="13" s="1"/>
  <c r="K199" i="13"/>
  <c r="B199" i="13"/>
  <c r="O198" i="13"/>
  <c r="N198" i="13"/>
  <c r="P198" i="13" s="1"/>
  <c r="K198" i="13"/>
  <c r="B198" i="13"/>
  <c r="O197" i="13"/>
  <c r="N197" i="13"/>
  <c r="Q197" i="13" s="1"/>
  <c r="K197" i="13"/>
  <c r="B197" i="13"/>
  <c r="O196" i="13"/>
  <c r="N196" i="13"/>
  <c r="Q196" i="13" s="1"/>
  <c r="K196" i="13"/>
  <c r="B196" i="13"/>
  <c r="O195" i="13"/>
  <c r="N195" i="13"/>
  <c r="Q195" i="13" s="1"/>
  <c r="K195" i="13"/>
  <c r="B195" i="13"/>
  <c r="O194" i="13"/>
  <c r="N194" i="13"/>
  <c r="Q194" i="13" s="1"/>
  <c r="K194" i="13"/>
  <c r="B194" i="13"/>
  <c r="O193" i="13"/>
  <c r="N193" i="13"/>
  <c r="Q193" i="13" s="1"/>
  <c r="K193" i="13"/>
  <c r="B193" i="13"/>
  <c r="O192" i="13"/>
  <c r="N192" i="13"/>
  <c r="P192" i="13" s="1"/>
  <c r="K192" i="13"/>
  <c r="B192" i="13"/>
  <c r="O191" i="13"/>
  <c r="N191" i="13"/>
  <c r="Q191" i="13" s="1"/>
  <c r="K191" i="13"/>
  <c r="B191" i="13"/>
  <c r="O190" i="13"/>
  <c r="N190" i="13"/>
  <c r="Q190" i="13" s="1"/>
  <c r="K190" i="13"/>
  <c r="B190" i="13"/>
  <c r="O189" i="13"/>
  <c r="N189" i="13"/>
  <c r="Q189" i="13" s="1"/>
  <c r="K189" i="13"/>
  <c r="B189" i="13"/>
  <c r="O188" i="13"/>
  <c r="N188" i="13"/>
  <c r="Q188" i="13" s="1"/>
  <c r="K188" i="13"/>
  <c r="B188" i="13"/>
  <c r="O187" i="13"/>
  <c r="N187" i="13"/>
  <c r="Q187" i="13" s="1"/>
  <c r="K187" i="13"/>
  <c r="B187" i="13"/>
  <c r="O186" i="13"/>
  <c r="N186" i="13"/>
  <c r="Q186" i="13" s="1"/>
  <c r="K186" i="13"/>
  <c r="B186" i="13"/>
  <c r="O185" i="13"/>
  <c r="N185" i="13"/>
  <c r="Q185" i="13" s="1"/>
  <c r="K185" i="13"/>
  <c r="B185" i="13"/>
  <c r="O184" i="13"/>
  <c r="N184" i="13"/>
  <c r="P184" i="13" s="1"/>
  <c r="K184" i="13"/>
  <c r="B184" i="13"/>
  <c r="O183" i="13"/>
  <c r="N183" i="13"/>
  <c r="Q183" i="13" s="1"/>
  <c r="K183" i="13"/>
  <c r="B183" i="13"/>
  <c r="O182" i="13"/>
  <c r="N182" i="13"/>
  <c r="Q182" i="13" s="1"/>
  <c r="K182" i="13"/>
  <c r="B182" i="13"/>
  <c r="O181" i="13"/>
  <c r="N181" i="13"/>
  <c r="Q181" i="13" s="1"/>
  <c r="K181" i="13"/>
  <c r="B181" i="13"/>
  <c r="O180" i="13"/>
  <c r="N180" i="13"/>
  <c r="Q180" i="13" s="1"/>
  <c r="K180" i="13"/>
  <c r="B180" i="13"/>
  <c r="O179" i="13"/>
  <c r="N179" i="13"/>
  <c r="Q179" i="13" s="1"/>
  <c r="K179" i="13"/>
  <c r="B179" i="13"/>
  <c r="Q178" i="13"/>
  <c r="P178" i="13"/>
  <c r="O178" i="13"/>
  <c r="N178" i="13"/>
  <c r="K178" i="13"/>
  <c r="B178" i="13"/>
  <c r="O177" i="13"/>
  <c r="N177" i="13"/>
  <c r="Q177" i="13" s="1"/>
  <c r="K177" i="13"/>
  <c r="B177" i="13"/>
  <c r="O176" i="13"/>
  <c r="N176" i="13"/>
  <c r="P176" i="13" s="1"/>
  <c r="K176" i="13"/>
  <c r="B176" i="13"/>
  <c r="O175" i="13"/>
  <c r="N175" i="13"/>
  <c r="Q175" i="13" s="1"/>
  <c r="K175" i="13"/>
  <c r="B175" i="13"/>
  <c r="O174" i="13"/>
  <c r="N174" i="13"/>
  <c r="Q174" i="13" s="1"/>
  <c r="K174" i="13"/>
  <c r="B174" i="13"/>
  <c r="O173" i="13"/>
  <c r="N173" i="13"/>
  <c r="Q173" i="13" s="1"/>
  <c r="K173" i="13"/>
  <c r="B173" i="13"/>
  <c r="O172" i="13"/>
  <c r="N172" i="13"/>
  <c r="Q172" i="13" s="1"/>
  <c r="K172" i="13"/>
  <c r="B172" i="13"/>
  <c r="O171" i="13"/>
  <c r="N171" i="13"/>
  <c r="Q171" i="13" s="1"/>
  <c r="K171" i="13"/>
  <c r="B171" i="13"/>
  <c r="O170" i="13"/>
  <c r="N170" i="13"/>
  <c r="Q170" i="13" s="1"/>
  <c r="K170" i="13"/>
  <c r="B170" i="13"/>
  <c r="O169" i="13"/>
  <c r="N169" i="13"/>
  <c r="Q169" i="13" s="1"/>
  <c r="K169" i="13"/>
  <c r="B169" i="13"/>
  <c r="O168" i="13"/>
  <c r="N168" i="13"/>
  <c r="P168" i="13" s="1"/>
  <c r="K168" i="13"/>
  <c r="B168" i="13"/>
  <c r="O167" i="13"/>
  <c r="N167" i="13"/>
  <c r="Q167" i="13" s="1"/>
  <c r="K167" i="13"/>
  <c r="B167" i="13"/>
  <c r="O166" i="13"/>
  <c r="N166" i="13"/>
  <c r="Q166" i="13" s="1"/>
  <c r="K166" i="13"/>
  <c r="B166" i="13"/>
  <c r="O165" i="13"/>
  <c r="N165" i="13"/>
  <c r="Q165" i="13" s="1"/>
  <c r="K165" i="13"/>
  <c r="B165" i="13"/>
  <c r="O164" i="13"/>
  <c r="N164" i="13"/>
  <c r="Q164" i="13" s="1"/>
  <c r="K164" i="13"/>
  <c r="B164" i="13"/>
  <c r="O163" i="13"/>
  <c r="N163" i="13"/>
  <c r="Q163" i="13" s="1"/>
  <c r="K163" i="13"/>
  <c r="B163" i="13"/>
  <c r="O162" i="13"/>
  <c r="N162" i="13"/>
  <c r="Q162" i="13" s="1"/>
  <c r="K162" i="13"/>
  <c r="B162" i="13"/>
  <c r="O161" i="13"/>
  <c r="N161" i="13"/>
  <c r="Q161" i="13" s="1"/>
  <c r="K161" i="13"/>
  <c r="B161" i="13"/>
  <c r="O160" i="13"/>
  <c r="N160" i="13"/>
  <c r="Q160" i="13" s="1"/>
  <c r="K160" i="13"/>
  <c r="B160" i="13"/>
  <c r="O159" i="13"/>
  <c r="N159" i="13"/>
  <c r="Q159" i="13" s="1"/>
  <c r="K159" i="13"/>
  <c r="B159" i="13"/>
  <c r="P158" i="13"/>
  <c r="O158" i="13"/>
  <c r="N158" i="13"/>
  <c r="Q158" i="13" s="1"/>
  <c r="K158" i="13"/>
  <c r="B158" i="13"/>
  <c r="O157" i="13"/>
  <c r="N157" i="13"/>
  <c r="Q157" i="13" s="1"/>
  <c r="K157" i="13"/>
  <c r="B157" i="13"/>
  <c r="O156" i="13"/>
  <c r="N156" i="13"/>
  <c r="Q156" i="13" s="1"/>
  <c r="K156" i="13"/>
  <c r="B156" i="13"/>
  <c r="O155" i="13"/>
  <c r="N155" i="13"/>
  <c r="Q155" i="13" s="1"/>
  <c r="K155" i="13"/>
  <c r="B155" i="13"/>
  <c r="O154" i="13"/>
  <c r="N154" i="13"/>
  <c r="Q154" i="13" s="1"/>
  <c r="K154" i="13"/>
  <c r="B154" i="13"/>
  <c r="O153" i="13"/>
  <c r="N153" i="13"/>
  <c r="Q153" i="13" s="1"/>
  <c r="K153" i="13"/>
  <c r="B153" i="13"/>
  <c r="O152" i="13"/>
  <c r="N152" i="13"/>
  <c r="Q152" i="13" s="1"/>
  <c r="K152" i="13"/>
  <c r="B152" i="13"/>
  <c r="O151" i="13"/>
  <c r="N151" i="13"/>
  <c r="Q151" i="13" s="1"/>
  <c r="K151" i="13"/>
  <c r="B151" i="13"/>
  <c r="P150" i="13"/>
  <c r="O150" i="13"/>
  <c r="N150" i="13"/>
  <c r="Q150" i="13" s="1"/>
  <c r="K150" i="13"/>
  <c r="B150" i="13"/>
  <c r="O149" i="13"/>
  <c r="N149" i="13"/>
  <c r="Q149" i="13" s="1"/>
  <c r="K149" i="13"/>
  <c r="B149" i="13"/>
  <c r="O148" i="13"/>
  <c r="N148" i="13"/>
  <c r="Q148" i="13" s="1"/>
  <c r="K148" i="13"/>
  <c r="B148" i="13"/>
  <c r="O147" i="13"/>
  <c r="N147" i="13"/>
  <c r="Q147" i="13" s="1"/>
  <c r="K147" i="13"/>
  <c r="B147" i="13"/>
  <c r="O146" i="13"/>
  <c r="N146" i="13"/>
  <c r="Q146" i="13" s="1"/>
  <c r="K146" i="13"/>
  <c r="B146" i="13"/>
  <c r="O145" i="13"/>
  <c r="N145" i="13"/>
  <c r="Q145" i="13" s="1"/>
  <c r="K145" i="13"/>
  <c r="B145" i="13"/>
  <c r="O144" i="13"/>
  <c r="N144" i="13"/>
  <c r="Q144" i="13" s="1"/>
  <c r="K144" i="13"/>
  <c r="B144" i="13"/>
  <c r="O143" i="13"/>
  <c r="N143" i="13"/>
  <c r="Q143" i="13" s="1"/>
  <c r="K143" i="13"/>
  <c r="B143" i="13"/>
  <c r="Q142" i="13"/>
  <c r="P142" i="13"/>
  <c r="O142" i="13"/>
  <c r="N142" i="13"/>
  <c r="K142" i="13"/>
  <c r="B142" i="13"/>
  <c r="O141" i="13"/>
  <c r="N141" i="13"/>
  <c r="Q141" i="13" s="1"/>
  <c r="K141" i="13"/>
  <c r="B141" i="13"/>
  <c r="O140" i="13"/>
  <c r="N140" i="13"/>
  <c r="Q140" i="13" s="1"/>
  <c r="K140" i="13"/>
  <c r="B140" i="13"/>
  <c r="O139" i="13"/>
  <c r="N139" i="13"/>
  <c r="Q139" i="13" s="1"/>
  <c r="K139" i="13"/>
  <c r="B139" i="13"/>
  <c r="O138" i="13"/>
  <c r="N138" i="13"/>
  <c r="Q138" i="13" s="1"/>
  <c r="K138" i="13"/>
  <c r="B138" i="13"/>
  <c r="O137" i="13"/>
  <c r="N137" i="13"/>
  <c r="Q137" i="13" s="1"/>
  <c r="K137" i="13"/>
  <c r="B137" i="13"/>
  <c r="O136" i="13"/>
  <c r="N136" i="13"/>
  <c r="Q136" i="13" s="1"/>
  <c r="K136" i="13"/>
  <c r="B136" i="13"/>
  <c r="O135" i="13"/>
  <c r="N135" i="13"/>
  <c r="Q135" i="13" s="1"/>
  <c r="K135" i="13"/>
  <c r="B135" i="13"/>
  <c r="O134" i="13"/>
  <c r="N134" i="13"/>
  <c r="Q134" i="13" s="1"/>
  <c r="K134" i="13"/>
  <c r="B134" i="13"/>
  <c r="O133" i="13"/>
  <c r="N133" i="13"/>
  <c r="Q133" i="13" s="1"/>
  <c r="K133" i="13"/>
  <c r="B133" i="13"/>
  <c r="O132" i="13"/>
  <c r="N132" i="13"/>
  <c r="Q132" i="13" s="1"/>
  <c r="K132" i="13"/>
  <c r="B132" i="13"/>
  <c r="O131" i="13"/>
  <c r="N131" i="13"/>
  <c r="Q131" i="13" s="1"/>
  <c r="K131" i="13"/>
  <c r="B131" i="13"/>
  <c r="O130" i="13"/>
  <c r="N130" i="13"/>
  <c r="Q130" i="13" s="1"/>
  <c r="K130" i="13"/>
  <c r="B130" i="13"/>
  <c r="O129" i="13"/>
  <c r="N129" i="13"/>
  <c r="Q129" i="13" s="1"/>
  <c r="K129" i="13"/>
  <c r="B129" i="13"/>
  <c r="O128" i="13"/>
  <c r="N128" i="13"/>
  <c r="Q128" i="13" s="1"/>
  <c r="K128" i="13"/>
  <c r="B128" i="13"/>
  <c r="O127" i="13"/>
  <c r="N127" i="13"/>
  <c r="Q127" i="13" s="1"/>
  <c r="K127" i="13"/>
  <c r="B127" i="13"/>
  <c r="O126" i="13"/>
  <c r="N126" i="13"/>
  <c r="Q126" i="13" s="1"/>
  <c r="K126" i="13"/>
  <c r="B126" i="13"/>
  <c r="O125" i="13"/>
  <c r="N125" i="13"/>
  <c r="Q125" i="13" s="1"/>
  <c r="K125" i="13"/>
  <c r="B125" i="13"/>
  <c r="O124" i="13"/>
  <c r="N124" i="13"/>
  <c r="Q124" i="13" s="1"/>
  <c r="K124" i="13"/>
  <c r="B124" i="13"/>
  <c r="O123" i="13"/>
  <c r="N123" i="13"/>
  <c r="Q123" i="13" s="1"/>
  <c r="K123" i="13"/>
  <c r="B123" i="13"/>
  <c r="O122" i="13"/>
  <c r="N122" i="13"/>
  <c r="Q122" i="13" s="1"/>
  <c r="K122" i="13"/>
  <c r="B122" i="13"/>
  <c r="O121" i="13"/>
  <c r="N121" i="13"/>
  <c r="Q121" i="13" s="1"/>
  <c r="K121" i="13"/>
  <c r="B121" i="13"/>
  <c r="O120" i="13"/>
  <c r="N120" i="13"/>
  <c r="Q120" i="13" s="1"/>
  <c r="K120" i="13"/>
  <c r="B120" i="13"/>
  <c r="O119" i="13"/>
  <c r="N119" i="13"/>
  <c r="Q119" i="13" s="1"/>
  <c r="K119" i="13"/>
  <c r="B119" i="13"/>
  <c r="O118" i="13"/>
  <c r="N118" i="13"/>
  <c r="Q118" i="13" s="1"/>
  <c r="K118" i="13"/>
  <c r="B118" i="13"/>
  <c r="O117" i="13"/>
  <c r="N117" i="13"/>
  <c r="Q117" i="13" s="1"/>
  <c r="K117" i="13"/>
  <c r="B117" i="13"/>
  <c r="O116" i="13"/>
  <c r="N116" i="13"/>
  <c r="Q116" i="13" s="1"/>
  <c r="K116" i="13"/>
  <c r="B116" i="13"/>
  <c r="O115" i="13"/>
  <c r="N115" i="13"/>
  <c r="Q115" i="13" s="1"/>
  <c r="K115" i="13"/>
  <c r="B115" i="13"/>
  <c r="O114" i="13"/>
  <c r="N114" i="13"/>
  <c r="Q114" i="13" s="1"/>
  <c r="K114" i="13"/>
  <c r="B114" i="13"/>
  <c r="O113" i="13"/>
  <c r="N113" i="13"/>
  <c r="Q113" i="13" s="1"/>
  <c r="K113" i="13"/>
  <c r="B113" i="13"/>
  <c r="O112" i="13"/>
  <c r="N112" i="13"/>
  <c r="Q112" i="13" s="1"/>
  <c r="K112" i="13"/>
  <c r="B112" i="13"/>
  <c r="O307" i="13"/>
  <c r="N307" i="13"/>
  <c r="P307" i="13" s="1"/>
  <c r="K307" i="13"/>
  <c r="B307" i="13"/>
  <c r="O306" i="13"/>
  <c r="N306" i="13"/>
  <c r="P306" i="13" s="1"/>
  <c r="K306" i="13"/>
  <c r="B306" i="13"/>
  <c r="P305" i="13"/>
  <c r="O305" i="13"/>
  <c r="N305" i="13"/>
  <c r="Q305" i="13" s="1"/>
  <c r="K305" i="13"/>
  <c r="B305" i="13"/>
  <c r="O304" i="13"/>
  <c r="N304" i="13"/>
  <c r="Q304" i="13" s="1"/>
  <c r="K304" i="13"/>
  <c r="B304" i="13"/>
  <c r="O303" i="13"/>
  <c r="N303" i="13"/>
  <c r="P303" i="13" s="1"/>
  <c r="K303" i="13"/>
  <c r="B303" i="13"/>
  <c r="O302" i="13"/>
  <c r="N302" i="13"/>
  <c r="P302" i="13" s="1"/>
  <c r="K302" i="13"/>
  <c r="B302" i="13"/>
  <c r="O301" i="13"/>
  <c r="N301" i="13"/>
  <c r="Q301" i="13" s="1"/>
  <c r="K301" i="13"/>
  <c r="B301" i="13"/>
  <c r="O300" i="13"/>
  <c r="N300" i="13"/>
  <c r="Q300" i="13" s="1"/>
  <c r="K300" i="13"/>
  <c r="B300" i="13"/>
  <c r="O299" i="13"/>
  <c r="N299" i="13"/>
  <c r="Q299" i="13" s="1"/>
  <c r="K299" i="13"/>
  <c r="B299" i="13"/>
  <c r="O298" i="13"/>
  <c r="N298" i="13"/>
  <c r="P298" i="13" s="1"/>
  <c r="K298" i="13"/>
  <c r="B298" i="13"/>
  <c r="O297" i="13"/>
  <c r="N297" i="13"/>
  <c r="Q297" i="13" s="1"/>
  <c r="K297" i="13"/>
  <c r="B297" i="13"/>
  <c r="O296" i="13"/>
  <c r="N296" i="13"/>
  <c r="Q296" i="13" s="1"/>
  <c r="K296" i="13"/>
  <c r="B296" i="13"/>
  <c r="O295" i="13"/>
  <c r="N295" i="13"/>
  <c r="Q295" i="13" s="1"/>
  <c r="K295" i="13"/>
  <c r="B295" i="13"/>
  <c r="O294" i="13"/>
  <c r="N294" i="13"/>
  <c r="P294" i="13" s="1"/>
  <c r="K294" i="13"/>
  <c r="B294" i="13"/>
  <c r="O293" i="13"/>
  <c r="N293" i="13"/>
  <c r="Q293" i="13" s="1"/>
  <c r="K293" i="13"/>
  <c r="B293" i="13"/>
  <c r="O292" i="13"/>
  <c r="N292" i="13"/>
  <c r="Q292" i="13" s="1"/>
  <c r="K292" i="13"/>
  <c r="B292" i="13"/>
  <c r="O291" i="13"/>
  <c r="N291" i="13"/>
  <c r="Q291" i="13" s="1"/>
  <c r="K291" i="13"/>
  <c r="B291" i="13"/>
  <c r="O290" i="13"/>
  <c r="N290" i="13"/>
  <c r="P290" i="13" s="1"/>
  <c r="K290" i="13"/>
  <c r="B290" i="13"/>
  <c r="O289" i="13"/>
  <c r="N289" i="13"/>
  <c r="Q289" i="13" s="1"/>
  <c r="K289" i="13"/>
  <c r="B289" i="13"/>
  <c r="O288" i="13"/>
  <c r="N288" i="13"/>
  <c r="Q288" i="13" s="1"/>
  <c r="K288" i="13"/>
  <c r="B288" i="13"/>
  <c r="O287" i="13"/>
  <c r="N287" i="13"/>
  <c r="P287" i="13" s="1"/>
  <c r="K287" i="13"/>
  <c r="B287" i="13"/>
  <c r="O286" i="13"/>
  <c r="N286" i="13"/>
  <c r="P286" i="13" s="1"/>
  <c r="K286" i="13"/>
  <c r="B286" i="13"/>
  <c r="O285" i="13"/>
  <c r="N285" i="13"/>
  <c r="Q285" i="13" s="1"/>
  <c r="K285" i="13"/>
  <c r="B285" i="13"/>
  <c r="O284" i="13"/>
  <c r="N284" i="13"/>
  <c r="Q284" i="13" s="1"/>
  <c r="K284" i="13"/>
  <c r="B284" i="13"/>
  <c r="O283" i="13"/>
  <c r="N283" i="13"/>
  <c r="Q283" i="13" s="1"/>
  <c r="K283" i="13"/>
  <c r="B283" i="13"/>
  <c r="O282" i="13"/>
  <c r="N282" i="13"/>
  <c r="P282" i="13" s="1"/>
  <c r="K282" i="13"/>
  <c r="B282" i="13"/>
  <c r="O281" i="13"/>
  <c r="N281" i="13"/>
  <c r="P281" i="13" s="1"/>
  <c r="K281" i="13"/>
  <c r="B281" i="13"/>
  <c r="O280" i="13"/>
  <c r="N280" i="13"/>
  <c r="Q280" i="13" s="1"/>
  <c r="K280" i="13"/>
  <c r="B280" i="13"/>
  <c r="O279" i="13"/>
  <c r="N279" i="13"/>
  <c r="Q279" i="13" s="1"/>
  <c r="K279" i="13"/>
  <c r="B279" i="13"/>
  <c r="O278" i="13"/>
  <c r="N278" i="13"/>
  <c r="P278" i="13" s="1"/>
  <c r="K278" i="13"/>
  <c r="B278" i="13"/>
  <c r="O277" i="13"/>
  <c r="N277" i="13"/>
  <c r="Q277" i="13" s="1"/>
  <c r="K277" i="13"/>
  <c r="B277" i="13"/>
  <c r="O276" i="13"/>
  <c r="N276" i="13"/>
  <c r="Q276" i="13" s="1"/>
  <c r="K276" i="13"/>
  <c r="B276" i="13"/>
  <c r="O275" i="13"/>
  <c r="N275" i="13"/>
  <c r="Q275" i="13" s="1"/>
  <c r="K275" i="13"/>
  <c r="B275" i="13"/>
  <c r="O274" i="13"/>
  <c r="N274" i="13"/>
  <c r="P274" i="13" s="1"/>
  <c r="K274" i="13"/>
  <c r="B274" i="13"/>
  <c r="O273" i="13"/>
  <c r="N273" i="13"/>
  <c r="Q273" i="13" s="1"/>
  <c r="K273" i="13"/>
  <c r="B273" i="13"/>
  <c r="O272" i="13"/>
  <c r="N272" i="13"/>
  <c r="Q272" i="13" s="1"/>
  <c r="K272" i="13"/>
  <c r="B272" i="13"/>
  <c r="Q271" i="13"/>
  <c r="P271" i="13"/>
  <c r="O271" i="13"/>
  <c r="N271" i="13"/>
  <c r="K271" i="13"/>
  <c r="B271" i="13"/>
  <c r="O270" i="13"/>
  <c r="N270" i="13"/>
  <c r="P270" i="13" s="1"/>
  <c r="K270" i="13"/>
  <c r="B270" i="13"/>
  <c r="O269" i="13"/>
  <c r="N269" i="13"/>
  <c r="P269" i="13" s="1"/>
  <c r="K269" i="13"/>
  <c r="B269" i="13"/>
  <c r="O268" i="13"/>
  <c r="N268" i="13"/>
  <c r="Q268" i="13" s="1"/>
  <c r="K268" i="13"/>
  <c r="B268" i="13"/>
  <c r="O267" i="13"/>
  <c r="N267" i="13"/>
  <c r="Q267" i="13" s="1"/>
  <c r="K267" i="13"/>
  <c r="B267" i="13"/>
  <c r="O266" i="13"/>
  <c r="N266" i="13"/>
  <c r="P266" i="13" s="1"/>
  <c r="K266" i="13"/>
  <c r="B266" i="13"/>
  <c r="O265" i="13"/>
  <c r="N265" i="13"/>
  <c r="Q265" i="13" s="1"/>
  <c r="K265" i="13"/>
  <c r="B265" i="13"/>
  <c r="O264" i="13"/>
  <c r="N264" i="13"/>
  <c r="Q264" i="13" s="1"/>
  <c r="K264" i="13"/>
  <c r="B264" i="13"/>
  <c r="O263" i="13"/>
  <c r="N263" i="13"/>
  <c r="Q263" i="13" s="1"/>
  <c r="K263" i="13"/>
  <c r="B263" i="13"/>
  <c r="O262" i="13"/>
  <c r="N262" i="13"/>
  <c r="P262" i="13" s="1"/>
  <c r="K262" i="13"/>
  <c r="B262" i="13"/>
  <c r="O261" i="13"/>
  <c r="N261" i="13"/>
  <c r="Q261" i="13" s="1"/>
  <c r="K261" i="13"/>
  <c r="B261" i="13"/>
  <c r="O260" i="13"/>
  <c r="N260" i="13"/>
  <c r="Q260" i="13" s="1"/>
  <c r="K260" i="13"/>
  <c r="B260" i="13"/>
  <c r="Q259" i="13"/>
  <c r="O259" i="13"/>
  <c r="N259" i="13"/>
  <c r="P259" i="13" s="1"/>
  <c r="K259" i="13"/>
  <c r="B259" i="13"/>
  <c r="O258" i="13"/>
  <c r="N258" i="13"/>
  <c r="P258" i="13" s="1"/>
  <c r="K258" i="13"/>
  <c r="B258" i="13"/>
  <c r="O257" i="13"/>
  <c r="N257" i="13"/>
  <c r="Q257" i="13" s="1"/>
  <c r="K257" i="13"/>
  <c r="B257" i="13"/>
  <c r="O256" i="13"/>
  <c r="N256" i="13"/>
  <c r="Q256" i="13" s="1"/>
  <c r="K256" i="13"/>
  <c r="B256" i="13"/>
  <c r="O255" i="13"/>
  <c r="N255" i="13"/>
  <c r="P255" i="13" s="1"/>
  <c r="K255" i="13"/>
  <c r="B255" i="13"/>
  <c r="O254" i="13"/>
  <c r="N254" i="13"/>
  <c r="P254" i="13" s="1"/>
  <c r="K254" i="13"/>
  <c r="B254" i="13"/>
  <c r="O253" i="13"/>
  <c r="N253" i="13"/>
  <c r="Q253" i="13" s="1"/>
  <c r="K253" i="13"/>
  <c r="B253" i="13"/>
  <c r="O252" i="13"/>
  <c r="N252" i="13"/>
  <c r="Q252" i="13" s="1"/>
  <c r="K252" i="13"/>
  <c r="B252" i="13"/>
  <c r="O251" i="13"/>
  <c r="N251" i="13"/>
  <c r="Q251" i="13" s="1"/>
  <c r="K251" i="13"/>
  <c r="B251" i="13"/>
  <c r="O250" i="13"/>
  <c r="N250" i="13"/>
  <c r="P250" i="13" s="1"/>
  <c r="K250" i="13"/>
  <c r="B250" i="13"/>
  <c r="O249" i="13"/>
  <c r="N249" i="13"/>
  <c r="P249" i="13" s="1"/>
  <c r="K249" i="13"/>
  <c r="B249" i="13"/>
  <c r="O248" i="13"/>
  <c r="N248" i="13"/>
  <c r="Q248" i="13" s="1"/>
  <c r="K248" i="13"/>
  <c r="B248" i="13"/>
  <c r="O247" i="13"/>
  <c r="N247" i="13"/>
  <c r="Q247" i="13" s="1"/>
  <c r="K247" i="13"/>
  <c r="B247" i="13"/>
  <c r="O246" i="13"/>
  <c r="N246" i="13"/>
  <c r="P246" i="13" s="1"/>
  <c r="K246" i="13"/>
  <c r="B246" i="13"/>
  <c r="O245" i="13"/>
  <c r="N245" i="13"/>
  <c r="Q245" i="13" s="1"/>
  <c r="K245" i="13"/>
  <c r="B245" i="13"/>
  <c r="O244" i="13"/>
  <c r="N244" i="13"/>
  <c r="Q244" i="13" s="1"/>
  <c r="K244" i="13"/>
  <c r="B244" i="13"/>
  <c r="O243" i="13"/>
  <c r="N243" i="13"/>
  <c r="Q243" i="13" s="1"/>
  <c r="K243" i="13"/>
  <c r="B243" i="13"/>
  <c r="O242" i="13"/>
  <c r="N242" i="13"/>
  <c r="P242" i="13" s="1"/>
  <c r="K242" i="13"/>
  <c r="B242" i="13"/>
  <c r="O241" i="13"/>
  <c r="N241" i="13"/>
  <c r="Q241" i="13" s="1"/>
  <c r="K241" i="13"/>
  <c r="B241" i="13"/>
  <c r="O240" i="13"/>
  <c r="N240" i="13"/>
  <c r="Q240" i="13" s="1"/>
  <c r="K240" i="13"/>
  <c r="B240" i="13"/>
  <c r="Q239" i="13"/>
  <c r="O239" i="13"/>
  <c r="N239" i="13"/>
  <c r="P239" i="13" s="1"/>
  <c r="K239" i="13"/>
  <c r="B239" i="13"/>
  <c r="O238" i="13"/>
  <c r="N238" i="13"/>
  <c r="P238" i="13" s="1"/>
  <c r="K238" i="13"/>
  <c r="B238" i="13"/>
  <c r="O237" i="13"/>
  <c r="N237" i="13"/>
  <c r="P237" i="13" s="1"/>
  <c r="K237" i="13"/>
  <c r="B237" i="13"/>
  <c r="O236" i="13"/>
  <c r="N236" i="13"/>
  <c r="Q236" i="13" s="1"/>
  <c r="K236" i="13"/>
  <c r="B236" i="13"/>
  <c r="O235" i="13"/>
  <c r="N235" i="13"/>
  <c r="Q235" i="13" s="1"/>
  <c r="K235" i="13"/>
  <c r="B235" i="13"/>
  <c r="O234" i="13"/>
  <c r="N234" i="13"/>
  <c r="P234" i="13" s="1"/>
  <c r="K234" i="13"/>
  <c r="B234" i="13"/>
  <c r="O233" i="13"/>
  <c r="N233" i="13"/>
  <c r="Q233" i="13" s="1"/>
  <c r="K233" i="13"/>
  <c r="B233" i="13"/>
  <c r="O232" i="13"/>
  <c r="N232" i="13"/>
  <c r="Q232" i="13" s="1"/>
  <c r="K232" i="13"/>
  <c r="B232" i="13"/>
  <c r="O231" i="13"/>
  <c r="N231" i="13"/>
  <c r="Q231" i="13" s="1"/>
  <c r="K231" i="13"/>
  <c r="B231" i="13"/>
  <c r="O230" i="13"/>
  <c r="N230" i="13"/>
  <c r="P230" i="13" s="1"/>
  <c r="K230" i="13"/>
  <c r="B230" i="13"/>
  <c r="O229" i="13"/>
  <c r="N229" i="13"/>
  <c r="Q229" i="13" s="1"/>
  <c r="K229" i="13"/>
  <c r="B229" i="13"/>
  <c r="O228" i="13"/>
  <c r="N228" i="13"/>
  <c r="Q228" i="13" s="1"/>
  <c r="K228" i="13"/>
  <c r="B228" i="13"/>
  <c r="O227" i="13"/>
  <c r="N227" i="13"/>
  <c r="Q227" i="13" s="1"/>
  <c r="K227" i="13"/>
  <c r="B227" i="13"/>
  <c r="O226" i="13"/>
  <c r="N226" i="13"/>
  <c r="P226" i="13" s="1"/>
  <c r="K226" i="13"/>
  <c r="B226" i="13"/>
  <c r="O225" i="13"/>
  <c r="N225" i="13"/>
  <c r="Q225" i="13" s="1"/>
  <c r="K225" i="13"/>
  <c r="B225" i="13"/>
  <c r="O224" i="13"/>
  <c r="N224" i="13"/>
  <c r="Q224" i="13" s="1"/>
  <c r="K224" i="13"/>
  <c r="B224" i="13"/>
  <c r="O223" i="13"/>
  <c r="N223" i="13"/>
  <c r="P223" i="13" s="1"/>
  <c r="K223" i="13"/>
  <c r="B223" i="13"/>
  <c r="O222" i="13"/>
  <c r="N222" i="13"/>
  <c r="P222" i="13" s="1"/>
  <c r="K222" i="13"/>
  <c r="B222" i="13"/>
  <c r="O221" i="13"/>
  <c r="N221" i="13"/>
  <c r="Q221" i="13" s="1"/>
  <c r="K221" i="13"/>
  <c r="B221" i="13"/>
  <c r="O220" i="13"/>
  <c r="N220" i="13"/>
  <c r="Q220" i="13" s="1"/>
  <c r="K220" i="13"/>
  <c r="B220" i="13"/>
  <c r="O219" i="13"/>
  <c r="N219" i="13"/>
  <c r="Q219" i="13" s="1"/>
  <c r="K219" i="13"/>
  <c r="B219" i="13"/>
  <c r="O218" i="13"/>
  <c r="N218" i="13"/>
  <c r="P218" i="13" s="1"/>
  <c r="K218" i="13"/>
  <c r="B218" i="13"/>
  <c r="O217" i="13"/>
  <c r="N217" i="13"/>
  <c r="P217" i="13" s="1"/>
  <c r="K217" i="13"/>
  <c r="B217" i="13"/>
  <c r="O216" i="13"/>
  <c r="N216" i="13"/>
  <c r="Q216" i="13" s="1"/>
  <c r="K216" i="13"/>
  <c r="B216" i="13"/>
  <c r="O215" i="13"/>
  <c r="N215" i="13"/>
  <c r="Q215" i="13" s="1"/>
  <c r="K215" i="13"/>
  <c r="B215" i="13"/>
  <c r="O214" i="13"/>
  <c r="N214" i="13"/>
  <c r="P214" i="13" s="1"/>
  <c r="K214" i="13"/>
  <c r="B214" i="13"/>
  <c r="O213" i="13"/>
  <c r="N213" i="13"/>
  <c r="Q213" i="13" s="1"/>
  <c r="K213" i="13"/>
  <c r="B213" i="13"/>
  <c r="O212" i="13"/>
  <c r="N212" i="13"/>
  <c r="Q212" i="13" s="1"/>
  <c r="K212" i="13"/>
  <c r="B212" i="13"/>
  <c r="O211" i="13"/>
  <c r="N211" i="13"/>
  <c r="Q211" i="13" s="1"/>
  <c r="K211" i="13"/>
  <c r="B211" i="13"/>
  <c r="O210" i="13"/>
  <c r="N210" i="13"/>
  <c r="P210" i="13" s="1"/>
  <c r="K210" i="13"/>
  <c r="B210" i="13"/>
  <c r="O405" i="13"/>
  <c r="N405" i="13"/>
  <c r="Q405" i="13" s="1"/>
  <c r="K405" i="13"/>
  <c r="B405" i="13"/>
  <c r="O404" i="13"/>
  <c r="N404" i="13"/>
  <c r="P404" i="13" s="1"/>
  <c r="K404" i="13"/>
  <c r="B404" i="13"/>
  <c r="O403" i="13"/>
  <c r="N403" i="13"/>
  <c r="Q403" i="13" s="1"/>
  <c r="K403" i="13"/>
  <c r="B403" i="13"/>
  <c r="O402" i="13"/>
  <c r="N402" i="13"/>
  <c r="Q402" i="13" s="1"/>
  <c r="K402" i="13"/>
  <c r="B402" i="13"/>
  <c r="O401" i="13"/>
  <c r="N401" i="13"/>
  <c r="P401" i="13" s="1"/>
  <c r="K401" i="13"/>
  <c r="B401" i="13"/>
  <c r="O400" i="13"/>
  <c r="N400" i="13"/>
  <c r="Q400" i="13" s="1"/>
  <c r="K400" i="13"/>
  <c r="B400" i="13"/>
  <c r="O399" i="13"/>
  <c r="N399" i="13"/>
  <c r="P399" i="13" s="1"/>
  <c r="K399" i="13"/>
  <c r="B399" i="13"/>
  <c r="Q398" i="13"/>
  <c r="P398" i="13"/>
  <c r="O398" i="13"/>
  <c r="N398" i="13"/>
  <c r="K398" i="13"/>
  <c r="B398" i="13"/>
  <c r="O397" i="13"/>
  <c r="N397" i="13"/>
  <c r="P397" i="13" s="1"/>
  <c r="K397" i="13"/>
  <c r="B397" i="13"/>
  <c r="O396" i="13"/>
  <c r="N396" i="13"/>
  <c r="Q396" i="13" s="1"/>
  <c r="K396" i="13"/>
  <c r="B396" i="13"/>
  <c r="O395" i="13"/>
  <c r="N395" i="13"/>
  <c r="P395" i="13" s="1"/>
  <c r="K395" i="13"/>
  <c r="B395" i="13"/>
  <c r="O394" i="13"/>
  <c r="N394" i="13"/>
  <c r="Q394" i="13" s="1"/>
  <c r="K394" i="13"/>
  <c r="B394" i="13"/>
  <c r="O393" i="13"/>
  <c r="N393" i="13"/>
  <c r="P393" i="13" s="1"/>
  <c r="K393" i="13"/>
  <c r="B393" i="13"/>
  <c r="O392" i="13"/>
  <c r="N392" i="13"/>
  <c r="P392" i="13" s="1"/>
  <c r="K392" i="13"/>
  <c r="B392" i="13"/>
  <c r="O391" i="13"/>
  <c r="N391" i="13"/>
  <c r="P391" i="13" s="1"/>
  <c r="K391" i="13"/>
  <c r="B391" i="13"/>
  <c r="O390" i="13"/>
  <c r="N390" i="13"/>
  <c r="Q390" i="13" s="1"/>
  <c r="K390" i="13"/>
  <c r="B390" i="13"/>
  <c r="O389" i="13"/>
  <c r="N389" i="13"/>
  <c r="P389" i="13" s="1"/>
  <c r="K389" i="13"/>
  <c r="B389" i="13"/>
  <c r="O388" i="13"/>
  <c r="N388" i="13"/>
  <c r="Q388" i="13" s="1"/>
  <c r="K388" i="13"/>
  <c r="B388" i="13"/>
  <c r="O387" i="13"/>
  <c r="N387" i="13"/>
  <c r="P387" i="13" s="1"/>
  <c r="K387" i="13"/>
  <c r="B387" i="13"/>
  <c r="O386" i="13"/>
  <c r="N386" i="13"/>
  <c r="Q386" i="13" s="1"/>
  <c r="K386" i="13"/>
  <c r="B386" i="13"/>
  <c r="O385" i="13"/>
  <c r="N385" i="13"/>
  <c r="P385" i="13" s="1"/>
  <c r="K385" i="13"/>
  <c r="B385" i="13"/>
  <c r="O384" i="13"/>
  <c r="N384" i="13"/>
  <c r="Q384" i="13" s="1"/>
  <c r="K384" i="13"/>
  <c r="B384" i="13"/>
  <c r="O383" i="13"/>
  <c r="N383" i="13"/>
  <c r="P383" i="13" s="1"/>
  <c r="K383" i="13"/>
  <c r="B383" i="13"/>
  <c r="O382" i="13"/>
  <c r="N382" i="13"/>
  <c r="P382" i="13" s="1"/>
  <c r="K382" i="13"/>
  <c r="B382" i="13"/>
  <c r="O381" i="13"/>
  <c r="N381" i="13"/>
  <c r="P381" i="13" s="1"/>
  <c r="K381" i="13"/>
  <c r="B381" i="13"/>
  <c r="O380" i="13"/>
  <c r="N380" i="13"/>
  <c r="P380" i="13" s="1"/>
  <c r="K380" i="13"/>
  <c r="B380" i="13"/>
  <c r="O379" i="13"/>
  <c r="N379" i="13"/>
  <c r="P379" i="13" s="1"/>
  <c r="K379" i="13"/>
  <c r="B379" i="13"/>
  <c r="O378" i="13"/>
  <c r="N378" i="13"/>
  <c r="Q378" i="13" s="1"/>
  <c r="K378" i="13"/>
  <c r="B378" i="13"/>
  <c r="O377" i="13"/>
  <c r="N377" i="13"/>
  <c r="P377" i="13" s="1"/>
  <c r="K377" i="13"/>
  <c r="B377" i="13"/>
  <c r="O376" i="13"/>
  <c r="N376" i="13"/>
  <c r="P376" i="13" s="1"/>
  <c r="K376" i="13"/>
  <c r="B376" i="13"/>
  <c r="O375" i="13"/>
  <c r="N375" i="13"/>
  <c r="P375" i="13" s="1"/>
  <c r="K375" i="13"/>
  <c r="B375" i="13"/>
  <c r="O374" i="13"/>
  <c r="N374" i="13"/>
  <c r="Q374" i="13" s="1"/>
  <c r="K374" i="13"/>
  <c r="B374" i="13"/>
  <c r="O373" i="13"/>
  <c r="N373" i="13"/>
  <c r="P373" i="13" s="1"/>
  <c r="K373" i="13"/>
  <c r="B373" i="13"/>
  <c r="O372" i="13"/>
  <c r="N372" i="13"/>
  <c r="P372" i="13" s="1"/>
  <c r="K372" i="13"/>
  <c r="B372" i="13"/>
  <c r="O371" i="13"/>
  <c r="N371" i="13"/>
  <c r="P371" i="13" s="1"/>
  <c r="K371" i="13"/>
  <c r="B371" i="13"/>
  <c r="O370" i="13"/>
  <c r="N370" i="13"/>
  <c r="P370" i="13" s="1"/>
  <c r="K370" i="13"/>
  <c r="B370" i="13"/>
  <c r="O369" i="13"/>
  <c r="N369" i="13"/>
  <c r="P369" i="13" s="1"/>
  <c r="K369" i="13"/>
  <c r="B369" i="13"/>
  <c r="O368" i="13"/>
  <c r="N368" i="13"/>
  <c r="Q368" i="13" s="1"/>
  <c r="K368" i="13"/>
  <c r="B368" i="13"/>
  <c r="O367" i="13"/>
  <c r="N367" i="13"/>
  <c r="P367" i="13" s="1"/>
  <c r="K367" i="13"/>
  <c r="B367" i="13"/>
  <c r="O366" i="13"/>
  <c r="N366" i="13"/>
  <c r="Q366" i="13" s="1"/>
  <c r="K366" i="13"/>
  <c r="B366" i="13"/>
  <c r="O365" i="13"/>
  <c r="N365" i="13"/>
  <c r="P365" i="13" s="1"/>
  <c r="K365" i="13"/>
  <c r="B365" i="13"/>
  <c r="O364" i="13"/>
  <c r="N364" i="13"/>
  <c r="Q364" i="13" s="1"/>
  <c r="K364" i="13"/>
  <c r="B364" i="13"/>
  <c r="O363" i="13"/>
  <c r="N363" i="13"/>
  <c r="P363" i="13" s="1"/>
  <c r="K363" i="13"/>
  <c r="B363" i="13"/>
  <c r="O362" i="13"/>
  <c r="N362" i="13"/>
  <c r="Q362" i="13" s="1"/>
  <c r="K362" i="13"/>
  <c r="B362" i="13"/>
  <c r="O361" i="13"/>
  <c r="N361" i="13"/>
  <c r="P361" i="13" s="1"/>
  <c r="K361" i="13"/>
  <c r="B361" i="13"/>
  <c r="O360" i="13"/>
  <c r="N360" i="13"/>
  <c r="P360" i="13" s="1"/>
  <c r="K360" i="13"/>
  <c r="B360" i="13"/>
  <c r="O359" i="13"/>
  <c r="N359" i="13"/>
  <c r="P359" i="13" s="1"/>
  <c r="K359" i="13"/>
  <c r="B359" i="13"/>
  <c r="O358" i="13"/>
  <c r="N358" i="13"/>
  <c r="Q358" i="13" s="1"/>
  <c r="K358" i="13"/>
  <c r="B358" i="13"/>
  <c r="O357" i="13"/>
  <c r="N357" i="13"/>
  <c r="P357" i="13" s="1"/>
  <c r="K357" i="13"/>
  <c r="B357" i="13"/>
  <c r="O356" i="13"/>
  <c r="N356" i="13"/>
  <c r="P356" i="13" s="1"/>
  <c r="K356" i="13"/>
  <c r="B356" i="13"/>
  <c r="O355" i="13"/>
  <c r="N355" i="13"/>
  <c r="P355" i="13" s="1"/>
  <c r="K355" i="13"/>
  <c r="B355" i="13"/>
  <c r="O354" i="13"/>
  <c r="N354" i="13"/>
  <c r="P354" i="13" s="1"/>
  <c r="K354" i="13"/>
  <c r="B354" i="13"/>
  <c r="Q353" i="13"/>
  <c r="O353" i="13"/>
  <c r="N353" i="13"/>
  <c r="P353" i="13" s="1"/>
  <c r="K353" i="13"/>
  <c r="B353" i="13"/>
  <c r="O352" i="13"/>
  <c r="N352" i="13"/>
  <c r="Q352" i="13" s="1"/>
  <c r="K352" i="13"/>
  <c r="B352" i="13"/>
  <c r="O351" i="13"/>
  <c r="N351" i="13"/>
  <c r="P351" i="13" s="1"/>
  <c r="K351" i="13"/>
  <c r="B351" i="13"/>
  <c r="O350" i="13"/>
  <c r="N350" i="13"/>
  <c r="Q350" i="13" s="1"/>
  <c r="K350" i="13"/>
  <c r="B350" i="13"/>
  <c r="O349" i="13"/>
  <c r="N349" i="13"/>
  <c r="P349" i="13" s="1"/>
  <c r="K349" i="13"/>
  <c r="B349" i="13"/>
  <c r="O348" i="13"/>
  <c r="N348" i="13"/>
  <c r="Q348" i="13" s="1"/>
  <c r="K348" i="13"/>
  <c r="B348" i="13"/>
  <c r="Q347" i="13"/>
  <c r="O347" i="13"/>
  <c r="N347" i="13"/>
  <c r="P347" i="13" s="1"/>
  <c r="K347" i="13"/>
  <c r="B347" i="13"/>
  <c r="O346" i="13"/>
  <c r="N346" i="13"/>
  <c r="Q346" i="13" s="1"/>
  <c r="K346" i="13"/>
  <c r="B346" i="13"/>
  <c r="Q345" i="13"/>
  <c r="O345" i="13"/>
  <c r="N345" i="13"/>
  <c r="P345" i="13" s="1"/>
  <c r="K345" i="13"/>
  <c r="B345" i="13"/>
  <c r="O344" i="13"/>
  <c r="N344" i="13"/>
  <c r="P344" i="13" s="1"/>
  <c r="K344" i="13"/>
  <c r="B344" i="13"/>
  <c r="O343" i="13"/>
  <c r="N343" i="13"/>
  <c r="P343" i="13" s="1"/>
  <c r="K343" i="13"/>
  <c r="B343" i="13"/>
  <c r="O342" i="13"/>
  <c r="N342" i="13"/>
  <c r="Q342" i="13" s="1"/>
  <c r="K342" i="13"/>
  <c r="B342" i="13"/>
  <c r="O341" i="13"/>
  <c r="N341" i="13"/>
  <c r="P341" i="13" s="1"/>
  <c r="K341" i="13"/>
  <c r="B341" i="13"/>
  <c r="O340" i="13"/>
  <c r="N340" i="13"/>
  <c r="P340" i="13" s="1"/>
  <c r="K340" i="13"/>
  <c r="B340" i="13"/>
  <c r="O339" i="13"/>
  <c r="N339" i="13"/>
  <c r="P339" i="13" s="1"/>
  <c r="K339" i="13"/>
  <c r="B339" i="13"/>
  <c r="O338" i="13"/>
  <c r="N338" i="13"/>
  <c r="P338" i="13" s="1"/>
  <c r="K338" i="13"/>
  <c r="B338" i="13"/>
  <c r="O337" i="13"/>
  <c r="N337" i="13"/>
  <c r="P337" i="13" s="1"/>
  <c r="K337" i="13"/>
  <c r="B337" i="13"/>
  <c r="O336" i="13"/>
  <c r="N336" i="13"/>
  <c r="P336" i="13" s="1"/>
  <c r="K336" i="13"/>
  <c r="B336" i="13"/>
  <c r="O335" i="13"/>
  <c r="N335" i="13"/>
  <c r="P335" i="13" s="1"/>
  <c r="K335" i="13"/>
  <c r="B335" i="13"/>
  <c r="O334" i="13"/>
  <c r="N334" i="13"/>
  <c r="Q334" i="13" s="1"/>
  <c r="K334" i="13"/>
  <c r="B334" i="13"/>
  <c r="O333" i="13"/>
  <c r="N333" i="13"/>
  <c r="P333" i="13" s="1"/>
  <c r="K333" i="13"/>
  <c r="B333" i="13"/>
  <c r="O332" i="13"/>
  <c r="N332" i="13"/>
  <c r="Q332" i="13" s="1"/>
  <c r="K332" i="13"/>
  <c r="B332" i="13"/>
  <c r="O331" i="13"/>
  <c r="N331" i="13"/>
  <c r="P331" i="13" s="1"/>
  <c r="K331" i="13"/>
  <c r="B331" i="13"/>
  <c r="O330" i="13"/>
  <c r="N330" i="13"/>
  <c r="Q330" i="13" s="1"/>
  <c r="K330" i="13"/>
  <c r="B330" i="13"/>
  <c r="O329" i="13"/>
  <c r="N329" i="13"/>
  <c r="P329" i="13" s="1"/>
  <c r="K329" i="13"/>
  <c r="B329" i="13"/>
  <c r="O328" i="13"/>
  <c r="N328" i="13"/>
  <c r="P328" i="13" s="1"/>
  <c r="K328" i="13"/>
  <c r="B328" i="13"/>
  <c r="O327" i="13"/>
  <c r="N327" i="13"/>
  <c r="P327" i="13" s="1"/>
  <c r="K327" i="13"/>
  <c r="B327" i="13"/>
  <c r="O326" i="13"/>
  <c r="N326" i="13"/>
  <c r="P326" i="13" s="1"/>
  <c r="K326" i="13"/>
  <c r="B326" i="13"/>
  <c r="O325" i="13"/>
  <c r="N325" i="13"/>
  <c r="P325" i="13" s="1"/>
  <c r="K325" i="13"/>
  <c r="B325" i="13"/>
  <c r="O324" i="13"/>
  <c r="N324" i="13"/>
  <c r="Q324" i="13" s="1"/>
  <c r="K324" i="13"/>
  <c r="B324" i="13"/>
  <c r="O323" i="13"/>
  <c r="N323" i="13"/>
  <c r="P323" i="13" s="1"/>
  <c r="K323" i="13"/>
  <c r="B323" i="13"/>
  <c r="O322" i="13"/>
  <c r="N322" i="13"/>
  <c r="Q322" i="13" s="1"/>
  <c r="K322" i="13"/>
  <c r="B322" i="13"/>
  <c r="O321" i="13"/>
  <c r="N321" i="13"/>
  <c r="P321" i="13" s="1"/>
  <c r="K321" i="13"/>
  <c r="B321" i="13"/>
  <c r="O320" i="13"/>
  <c r="N320" i="13"/>
  <c r="Q320" i="13" s="1"/>
  <c r="K320" i="13"/>
  <c r="B320" i="13"/>
  <c r="O319" i="13"/>
  <c r="N319" i="13"/>
  <c r="P319" i="13" s="1"/>
  <c r="K319" i="13"/>
  <c r="B319" i="13"/>
  <c r="O318" i="13"/>
  <c r="N318" i="13"/>
  <c r="Q318" i="13" s="1"/>
  <c r="K318" i="13"/>
  <c r="B318" i="13"/>
  <c r="O317" i="13"/>
  <c r="N317" i="13"/>
  <c r="P317" i="13" s="1"/>
  <c r="K317" i="13"/>
  <c r="B317" i="13"/>
  <c r="O316" i="13"/>
  <c r="N316" i="13"/>
  <c r="Q316" i="13" s="1"/>
  <c r="K316" i="13"/>
  <c r="B316" i="13"/>
  <c r="O315" i="13"/>
  <c r="N315" i="13"/>
  <c r="P315" i="13" s="1"/>
  <c r="K315" i="13"/>
  <c r="B315" i="13"/>
  <c r="O314" i="13"/>
  <c r="N314" i="13"/>
  <c r="Q314" i="13" s="1"/>
  <c r="K314" i="13"/>
  <c r="B314" i="13"/>
  <c r="O313" i="13"/>
  <c r="N313" i="13"/>
  <c r="P313" i="13" s="1"/>
  <c r="K313" i="13"/>
  <c r="B313" i="13"/>
  <c r="O312" i="13"/>
  <c r="N312" i="13"/>
  <c r="Q312" i="13" s="1"/>
  <c r="K312" i="13"/>
  <c r="B312" i="13"/>
  <c r="O311" i="13"/>
  <c r="N311" i="13"/>
  <c r="P311" i="13" s="1"/>
  <c r="K311" i="13"/>
  <c r="B311" i="13"/>
  <c r="O310" i="13"/>
  <c r="N310" i="13"/>
  <c r="P310" i="13" s="1"/>
  <c r="K310" i="13"/>
  <c r="B310" i="13"/>
  <c r="O309" i="13"/>
  <c r="N309" i="13"/>
  <c r="P309" i="13" s="1"/>
  <c r="K309" i="13"/>
  <c r="B309" i="13"/>
  <c r="O308" i="13"/>
  <c r="N308" i="13"/>
  <c r="Q308" i="13" s="1"/>
  <c r="K308" i="13"/>
  <c r="B308" i="13"/>
  <c r="O14" i="18" l="1"/>
  <c r="O16" i="28" s="1"/>
  <c r="M16" i="28"/>
  <c r="J45" i="28"/>
  <c r="N43" i="18"/>
  <c r="J69" i="28"/>
  <c r="N67" i="18"/>
  <c r="J93" i="28"/>
  <c r="N91" i="18"/>
  <c r="J94" i="28"/>
  <c r="N92" i="18"/>
  <c r="N94" i="28" s="1"/>
  <c r="Q97" i="18"/>
  <c r="Q99" i="28" s="1"/>
  <c r="M99" i="28"/>
  <c r="B28" i="18"/>
  <c r="C30" i="28"/>
  <c r="B30" i="28" s="1"/>
  <c r="J44" i="28"/>
  <c r="N42" i="18"/>
  <c r="N44" i="28" s="1"/>
  <c r="K43" i="18"/>
  <c r="K45" i="28" s="1"/>
  <c r="B51" i="18"/>
  <c r="C53" i="28"/>
  <c r="B53" i="28" s="1"/>
  <c r="B52" i="18"/>
  <c r="C54" i="28"/>
  <c r="B54" i="28" s="1"/>
  <c r="J67" i="28"/>
  <c r="N65" i="18"/>
  <c r="P66" i="18"/>
  <c r="P68" i="28" s="1"/>
  <c r="J68" i="28"/>
  <c r="N66" i="18"/>
  <c r="N68" i="28" s="1"/>
  <c r="K67" i="18"/>
  <c r="K69" i="28" s="1"/>
  <c r="B76" i="18"/>
  <c r="C78" i="28"/>
  <c r="B78" i="28" s="1"/>
  <c r="J91" i="28"/>
  <c r="N89" i="18"/>
  <c r="J92" i="28"/>
  <c r="N90" i="18"/>
  <c r="N92" i="28" s="1"/>
  <c r="K91" i="18"/>
  <c r="K93" i="28" s="1"/>
  <c r="K92" i="18"/>
  <c r="K94" i="28" s="1"/>
  <c r="Q95" i="18"/>
  <c r="Q97" i="28" s="1"/>
  <c r="M97" i="28"/>
  <c r="B100" i="18"/>
  <c r="C102" i="28"/>
  <c r="B102" i="28" s="1"/>
  <c r="P122" i="13"/>
  <c r="P46" i="13"/>
  <c r="P80" i="13"/>
  <c r="Q109" i="13"/>
  <c r="P40" i="18"/>
  <c r="P42" i="28" s="1"/>
  <c r="J42" i="28"/>
  <c r="N40" i="18"/>
  <c r="N42" i="28" s="1"/>
  <c r="K42" i="18"/>
  <c r="K44" i="28" s="1"/>
  <c r="B49" i="18"/>
  <c r="C51" i="28"/>
  <c r="B51" i="28" s="1"/>
  <c r="J90" i="28"/>
  <c r="N88" i="18"/>
  <c r="N90" i="28" s="1"/>
  <c r="B98" i="18"/>
  <c r="C100" i="28"/>
  <c r="B100" i="28" s="1"/>
  <c r="Q328" i="13"/>
  <c r="P243" i="13"/>
  <c r="Q266" i="13"/>
  <c r="Q25" i="13"/>
  <c r="Q104" i="13"/>
  <c r="J25" i="28"/>
  <c r="N23" i="18"/>
  <c r="N25" i="28" s="1"/>
  <c r="J39" i="28"/>
  <c r="N37" i="18"/>
  <c r="J64" i="28"/>
  <c r="N62" i="18"/>
  <c r="N64" i="28" s="1"/>
  <c r="B72" i="18"/>
  <c r="C74" i="28"/>
  <c r="B74" i="28" s="1"/>
  <c r="J87" i="28"/>
  <c r="N85" i="18"/>
  <c r="M93" i="28"/>
  <c r="B96" i="18"/>
  <c r="C98" i="28"/>
  <c r="B98" i="28" s="1"/>
  <c r="P308" i="13"/>
  <c r="Q372" i="13"/>
  <c r="Q298" i="13"/>
  <c r="P28" i="13"/>
  <c r="P36" i="13"/>
  <c r="J37" i="28"/>
  <c r="N35" i="18"/>
  <c r="B45" i="18"/>
  <c r="C47" i="28"/>
  <c r="B47" i="28" s="1"/>
  <c r="B46" i="18"/>
  <c r="C48" i="28"/>
  <c r="B48" i="28" s="1"/>
  <c r="J61" i="28"/>
  <c r="N59" i="18"/>
  <c r="J85" i="28"/>
  <c r="N83" i="18"/>
  <c r="Q168" i="13"/>
  <c r="P86" i="13"/>
  <c r="O23" i="18"/>
  <c r="O25" i="28" s="1"/>
  <c r="M25" i="28"/>
  <c r="J36" i="28"/>
  <c r="N34" i="18"/>
  <c r="N36" i="28" s="1"/>
  <c r="K35" i="18"/>
  <c r="K37" i="28" s="1"/>
  <c r="B44" i="18"/>
  <c r="C46" i="28"/>
  <c r="B46" i="28" s="1"/>
  <c r="J83" i="28"/>
  <c r="N81" i="18"/>
  <c r="J84" i="28"/>
  <c r="N82" i="18"/>
  <c r="N84" i="28" s="1"/>
  <c r="K83" i="18"/>
  <c r="K85" i="28" s="1"/>
  <c r="M89" i="28"/>
  <c r="B92" i="18"/>
  <c r="C94" i="28"/>
  <c r="B94" i="28" s="1"/>
  <c r="Q326" i="13"/>
  <c r="Q287" i="13"/>
  <c r="P174" i="13"/>
  <c r="P182" i="13"/>
  <c r="P34" i="13"/>
  <c r="Q49" i="13"/>
  <c r="P60" i="13"/>
  <c r="P68" i="13"/>
  <c r="P102" i="13"/>
  <c r="P499" i="13"/>
  <c r="O17" i="18"/>
  <c r="O19" i="28" s="1"/>
  <c r="M19" i="28"/>
  <c r="K21" i="18"/>
  <c r="K23" i="28" s="1"/>
  <c r="J23" i="28"/>
  <c r="N21" i="18"/>
  <c r="B24" i="18"/>
  <c r="C26" i="28"/>
  <c r="B26" i="28" s="1"/>
  <c r="J33" i="28"/>
  <c r="N31" i="18"/>
  <c r="Q31" i="18" s="1"/>
  <c r="Q33" i="28" s="1"/>
  <c r="P32" i="18"/>
  <c r="P34" i="28" s="1"/>
  <c r="J34" i="28"/>
  <c r="N32" i="18"/>
  <c r="N34" i="28" s="1"/>
  <c r="K34" i="18"/>
  <c r="K36" i="28" s="1"/>
  <c r="B41" i="18"/>
  <c r="C43" i="28"/>
  <c r="B43" i="28" s="1"/>
  <c r="B42" i="18"/>
  <c r="C44" i="28"/>
  <c r="B44" i="28" s="1"/>
  <c r="J57" i="28"/>
  <c r="N55" i="18"/>
  <c r="Q55" i="18" s="1"/>
  <c r="Q57" i="28" s="1"/>
  <c r="J58" i="28"/>
  <c r="N56" i="18"/>
  <c r="N58" i="28" s="1"/>
  <c r="B65" i="18"/>
  <c r="C67" i="28"/>
  <c r="B67" i="28" s="1"/>
  <c r="B66" i="18"/>
  <c r="C68" i="28"/>
  <c r="B68" i="28" s="1"/>
  <c r="J81" i="28"/>
  <c r="N79" i="18"/>
  <c r="J82" i="28"/>
  <c r="N80" i="18"/>
  <c r="N82" i="28" s="1"/>
  <c r="K81" i="18"/>
  <c r="K83" i="28" s="1"/>
  <c r="K82" i="18"/>
  <c r="K84" i="28" s="1"/>
  <c r="Q85" i="18"/>
  <c r="Q87" i="28" s="1"/>
  <c r="M87" i="28"/>
  <c r="B90" i="18"/>
  <c r="C92" i="28"/>
  <c r="B92" i="28" s="1"/>
  <c r="P221" i="13"/>
  <c r="P126" i="13"/>
  <c r="P146" i="13"/>
  <c r="P166" i="13"/>
  <c r="Q89" i="13"/>
  <c r="O22" i="18"/>
  <c r="O24" i="28" s="1"/>
  <c r="M24" i="28"/>
  <c r="J31" i="28"/>
  <c r="N29" i="18"/>
  <c r="J32" i="28"/>
  <c r="N30" i="18"/>
  <c r="N32" i="28" s="1"/>
  <c r="K31" i="18"/>
  <c r="K33" i="28" s="1"/>
  <c r="K32" i="18"/>
  <c r="K34" i="28" s="1"/>
  <c r="B39" i="18"/>
  <c r="C41" i="28"/>
  <c r="B41" i="28" s="1"/>
  <c r="B40" i="18"/>
  <c r="C42" i="28"/>
  <c r="B42" i="28" s="1"/>
  <c r="J55" i="28"/>
  <c r="N53" i="18"/>
  <c r="Q53" i="18" s="1"/>
  <c r="Q55" i="28" s="1"/>
  <c r="P54" i="18"/>
  <c r="P56" i="28" s="1"/>
  <c r="J56" i="28"/>
  <c r="N54" i="18"/>
  <c r="N56" i="28" s="1"/>
  <c r="K55" i="18"/>
  <c r="K57" i="28" s="1"/>
  <c r="K56" i="18"/>
  <c r="K58" i="28" s="1"/>
  <c r="B63" i="18"/>
  <c r="C65" i="28"/>
  <c r="B65" i="28" s="1"/>
  <c r="B64" i="18"/>
  <c r="C66" i="28"/>
  <c r="B66" i="28" s="1"/>
  <c r="J79" i="28"/>
  <c r="N77" i="18"/>
  <c r="Q77" i="18" s="1"/>
  <c r="Q79" i="28" s="1"/>
  <c r="P78" i="18"/>
  <c r="P80" i="28" s="1"/>
  <c r="J80" i="28"/>
  <c r="N78" i="18"/>
  <c r="N80" i="28" s="1"/>
  <c r="K79" i="18"/>
  <c r="K81" i="28" s="1"/>
  <c r="K80" i="18"/>
  <c r="K82" i="28" s="1"/>
  <c r="M85" i="28"/>
  <c r="B88" i="18"/>
  <c r="C90" i="28"/>
  <c r="B90" i="28" s="1"/>
  <c r="P227" i="13"/>
  <c r="P253" i="13"/>
  <c r="Q202" i="13"/>
  <c r="P42" i="13"/>
  <c r="P66" i="13"/>
  <c r="Q81" i="13"/>
  <c r="P92" i="13"/>
  <c r="P100" i="13"/>
  <c r="O16" i="18"/>
  <c r="O18" i="28" s="1"/>
  <c r="M18" i="28"/>
  <c r="O21" i="18"/>
  <c r="O23" i="28" s="1"/>
  <c r="M23" i="28"/>
  <c r="B25" i="28"/>
  <c r="J30" i="28"/>
  <c r="N28" i="18"/>
  <c r="N30" i="28" s="1"/>
  <c r="K29" i="18"/>
  <c r="K31" i="28" s="1"/>
  <c r="K30" i="18"/>
  <c r="K32" i="28" s="1"/>
  <c r="B37" i="18"/>
  <c r="C39" i="28"/>
  <c r="B39" i="28" s="1"/>
  <c r="B38" i="18"/>
  <c r="C40" i="28"/>
  <c r="B40" i="28" s="1"/>
  <c r="J53" i="28"/>
  <c r="N51" i="18"/>
  <c r="J54" i="28"/>
  <c r="N52" i="18"/>
  <c r="N54" i="28" s="1"/>
  <c r="K53" i="18"/>
  <c r="K55" i="28" s="1"/>
  <c r="K54" i="18"/>
  <c r="K56" i="28" s="1"/>
  <c r="B61" i="18"/>
  <c r="C63" i="28"/>
  <c r="B63" i="28" s="1"/>
  <c r="B62" i="18"/>
  <c r="C64" i="28"/>
  <c r="B64" i="28" s="1"/>
  <c r="J77" i="28"/>
  <c r="N75" i="18"/>
  <c r="J78" i="28"/>
  <c r="N76" i="18"/>
  <c r="N78" i="28" s="1"/>
  <c r="K77" i="18"/>
  <c r="K79" i="28" s="1"/>
  <c r="K78" i="18"/>
  <c r="K80" i="28" s="1"/>
  <c r="Q81" i="18"/>
  <c r="Q83" i="28" s="1"/>
  <c r="M83" i="28"/>
  <c r="B87" i="28"/>
  <c r="B86" i="18"/>
  <c r="C88" i="28"/>
  <c r="B88" i="28" s="1"/>
  <c r="J101" i="28"/>
  <c r="N99" i="18"/>
  <c r="J102" i="28"/>
  <c r="N100" i="18"/>
  <c r="N102" i="28" s="1"/>
  <c r="J27" i="28"/>
  <c r="N25" i="18"/>
  <c r="N27" i="28" s="1"/>
  <c r="B30" i="18"/>
  <c r="C32" i="28"/>
  <c r="B32" i="28" s="1"/>
  <c r="P44" i="18"/>
  <c r="P46" i="28" s="1"/>
  <c r="J46" i="28"/>
  <c r="N44" i="18"/>
  <c r="N46" i="28" s="1"/>
  <c r="B54" i="18"/>
  <c r="C56" i="28"/>
  <c r="B56" i="28" s="1"/>
  <c r="B78" i="18"/>
  <c r="C80" i="28"/>
  <c r="B80" i="28" s="1"/>
  <c r="J26" i="28"/>
  <c r="N24" i="18"/>
  <c r="N26" i="28" s="1"/>
  <c r="J43" i="28"/>
  <c r="N41" i="18"/>
  <c r="Q192" i="13"/>
  <c r="N18" i="18"/>
  <c r="N20" i="28" s="1"/>
  <c r="J20" i="28"/>
  <c r="J41" i="28"/>
  <c r="N39" i="18"/>
  <c r="O18" i="18"/>
  <c r="O20" i="28" s="1"/>
  <c r="M20" i="28"/>
  <c r="J40" i="28"/>
  <c r="N38" i="18"/>
  <c r="N40" i="28" s="1"/>
  <c r="K40" i="18"/>
  <c r="K42" i="28" s="1"/>
  <c r="B48" i="18"/>
  <c r="C50" i="28"/>
  <c r="B50" i="28" s="1"/>
  <c r="J63" i="28"/>
  <c r="N61" i="18"/>
  <c r="K88" i="18"/>
  <c r="K90" i="28" s="1"/>
  <c r="P190" i="13"/>
  <c r="Q54" i="13"/>
  <c r="J62" i="28"/>
  <c r="N60" i="18"/>
  <c r="N62" i="28" s="1"/>
  <c r="K61" i="18"/>
  <c r="K63" i="28" s="1"/>
  <c r="K62" i="18"/>
  <c r="K64" i="28" s="1"/>
  <c r="B70" i="18"/>
  <c r="C72" i="28"/>
  <c r="B72" i="28" s="1"/>
  <c r="Q57" i="13"/>
  <c r="Q496" i="13"/>
  <c r="J24" i="28"/>
  <c r="N22" i="18"/>
  <c r="N24" i="28" s="1"/>
  <c r="B43" i="18"/>
  <c r="C45" i="28"/>
  <c r="B45" i="28" s="1"/>
  <c r="J59" i="28"/>
  <c r="N57" i="18"/>
  <c r="Q57" i="18" s="1"/>
  <c r="Q59" i="28" s="1"/>
  <c r="K59" i="18"/>
  <c r="K61" i="28" s="1"/>
  <c r="B59" i="18"/>
  <c r="C61" i="28"/>
  <c r="B61" i="28" s="1"/>
  <c r="B60" i="18"/>
  <c r="C62" i="28"/>
  <c r="B62" i="28" s="1"/>
  <c r="P74" i="18"/>
  <c r="P76" i="28" s="1"/>
  <c r="J76" i="28"/>
  <c r="N74" i="18"/>
  <c r="N76" i="28" s="1"/>
  <c r="N14" i="18"/>
  <c r="N16" i="28" s="1"/>
  <c r="J16" i="28"/>
  <c r="O15" i="18"/>
  <c r="O17" i="28" s="1"/>
  <c r="M17" i="28"/>
  <c r="O20" i="18"/>
  <c r="O22" i="28" s="1"/>
  <c r="M22" i="28"/>
  <c r="J28" i="28"/>
  <c r="N26" i="18"/>
  <c r="N28" i="28" s="1"/>
  <c r="B33" i="18"/>
  <c r="C35" i="28"/>
  <c r="B35" i="28" s="1"/>
  <c r="B34" i="18"/>
  <c r="C36" i="28"/>
  <c r="B36" i="28" s="1"/>
  <c r="J49" i="28"/>
  <c r="N47" i="18"/>
  <c r="J50" i="28"/>
  <c r="N48" i="18"/>
  <c r="N50" i="28" s="1"/>
  <c r="B57" i="18"/>
  <c r="C59" i="28"/>
  <c r="B59" i="28" s="1"/>
  <c r="B58" i="18"/>
  <c r="C60" i="28"/>
  <c r="B60" i="28" s="1"/>
  <c r="J73" i="28"/>
  <c r="N71" i="18"/>
  <c r="J74" i="28"/>
  <c r="N72" i="18"/>
  <c r="N74" i="28" s="1"/>
  <c r="K74" i="18"/>
  <c r="K76" i="28" s="1"/>
  <c r="M79" i="28"/>
  <c r="B82" i="18"/>
  <c r="C84" i="28"/>
  <c r="B84" i="28" s="1"/>
  <c r="J97" i="28"/>
  <c r="N95" i="18"/>
  <c r="P96" i="18"/>
  <c r="P98" i="28" s="1"/>
  <c r="J98" i="28"/>
  <c r="N96" i="18"/>
  <c r="N98" i="28" s="1"/>
  <c r="B29" i="18"/>
  <c r="C31" i="28"/>
  <c r="B31" i="28" s="1"/>
  <c r="B53" i="18"/>
  <c r="C55" i="28"/>
  <c r="B55" i="28" s="1"/>
  <c r="J70" i="28"/>
  <c r="N68" i="18"/>
  <c r="N70" i="28" s="1"/>
  <c r="O19" i="18"/>
  <c r="O21" i="28" s="1"/>
  <c r="M21" i="28"/>
  <c r="O26" i="18"/>
  <c r="O28" i="28" s="1"/>
  <c r="M28" i="28"/>
  <c r="K24" i="18"/>
  <c r="K26" i="28" s="1"/>
  <c r="O25" i="18"/>
  <c r="O27" i="28" s="1"/>
  <c r="M27" i="28"/>
  <c r="K41" i="18"/>
  <c r="K43" i="28" s="1"/>
  <c r="B50" i="18"/>
  <c r="C52" i="28"/>
  <c r="B52" i="28" s="1"/>
  <c r="J65" i="28"/>
  <c r="N63" i="18"/>
  <c r="J66" i="28"/>
  <c r="N64" i="18"/>
  <c r="N66" i="28" s="1"/>
  <c r="K65" i="18"/>
  <c r="K67" i="28" s="1"/>
  <c r="K66" i="18"/>
  <c r="K68" i="28" s="1"/>
  <c r="B74" i="18"/>
  <c r="C76" i="28"/>
  <c r="B76" i="28" s="1"/>
  <c r="J89" i="28"/>
  <c r="N87" i="18"/>
  <c r="K89" i="18"/>
  <c r="K91" i="28" s="1"/>
  <c r="K90" i="18"/>
  <c r="K92" i="28" s="1"/>
  <c r="Q93" i="18"/>
  <c r="Q95" i="28" s="1"/>
  <c r="M95" i="28"/>
  <c r="B26" i="18"/>
  <c r="C28" i="28"/>
  <c r="B28" i="28" s="1"/>
  <c r="B47" i="18"/>
  <c r="C49" i="28"/>
  <c r="B49" i="28" s="1"/>
  <c r="K64" i="18"/>
  <c r="K66" i="28" s="1"/>
  <c r="J88" i="28"/>
  <c r="N86" i="18"/>
  <c r="N88" i="28" s="1"/>
  <c r="P78" i="13"/>
  <c r="O24" i="18"/>
  <c r="O26" i="28" s="1"/>
  <c r="M26" i="28"/>
  <c r="J38" i="28"/>
  <c r="N36" i="18"/>
  <c r="N38" i="28" s="1"/>
  <c r="K37" i="18"/>
  <c r="K39" i="28" s="1"/>
  <c r="K38" i="18"/>
  <c r="K40" i="28" s="1"/>
  <c r="J86" i="28"/>
  <c r="N84" i="18"/>
  <c r="N86" i="28" s="1"/>
  <c r="K85" i="18"/>
  <c r="K87" i="28" s="1"/>
  <c r="K86" i="18"/>
  <c r="K88" i="28" s="1"/>
  <c r="Q89" i="18"/>
  <c r="Q91" i="28" s="1"/>
  <c r="M91" i="28"/>
  <c r="B94" i="18"/>
  <c r="C96" i="28"/>
  <c r="B96" i="28" s="1"/>
  <c r="Q317" i="13"/>
  <c r="J35" i="28"/>
  <c r="N33" i="18"/>
  <c r="J60" i="28"/>
  <c r="N58" i="18"/>
  <c r="N60" i="28" s="1"/>
  <c r="K60" i="18"/>
  <c r="K62" i="28" s="1"/>
  <c r="B67" i="18"/>
  <c r="C69" i="28"/>
  <c r="B69" i="28" s="1"/>
  <c r="B68" i="18"/>
  <c r="C70" i="28"/>
  <c r="B70" i="28" s="1"/>
  <c r="K84" i="18"/>
  <c r="K86" i="28" s="1"/>
  <c r="K27" i="18"/>
  <c r="K29" i="28" s="1"/>
  <c r="J29" i="28"/>
  <c r="N27" i="18"/>
  <c r="B35" i="18"/>
  <c r="C37" i="28"/>
  <c r="B37" i="28" s="1"/>
  <c r="B36" i="18"/>
  <c r="C38" i="28"/>
  <c r="B38" i="28" s="1"/>
  <c r="J51" i="28"/>
  <c r="N49" i="18"/>
  <c r="P50" i="18"/>
  <c r="P52" i="28" s="1"/>
  <c r="J52" i="28"/>
  <c r="N50" i="18"/>
  <c r="N52" i="28" s="1"/>
  <c r="J75" i="28"/>
  <c r="N73" i="18"/>
  <c r="M81" i="28"/>
  <c r="B84" i="18"/>
  <c r="C86" i="28"/>
  <c r="B86" i="28" s="1"/>
  <c r="J99" i="28"/>
  <c r="N97" i="18"/>
  <c r="P98" i="18"/>
  <c r="P100" i="28" s="1"/>
  <c r="J100" i="28"/>
  <c r="N98" i="18"/>
  <c r="N100" i="28" s="1"/>
  <c r="Q294" i="13"/>
  <c r="P186" i="13"/>
  <c r="P194" i="13"/>
  <c r="Q69" i="13"/>
  <c r="Q77" i="13"/>
  <c r="B18" i="28"/>
  <c r="B23" i="28"/>
  <c r="B24" i="28"/>
  <c r="K26" i="18"/>
  <c r="K28" i="28" s="1"/>
  <c r="B31" i="18"/>
  <c r="C33" i="28"/>
  <c r="B33" i="28" s="1"/>
  <c r="B32" i="18"/>
  <c r="C34" i="28"/>
  <c r="B34" i="28" s="1"/>
  <c r="J47" i="28"/>
  <c r="N45" i="18"/>
  <c r="J48" i="28"/>
  <c r="N46" i="18"/>
  <c r="N48" i="28" s="1"/>
  <c r="K47" i="18"/>
  <c r="K49" i="28" s="1"/>
  <c r="K48" i="18"/>
  <c r="K50" i="28" s="1"/>
  <c r="B55" i="18"/>
  <c r="C57" i="28"/>
  <c r="B57" i="28" s="1"/>
  <c r="B56" i="18"/>
  <c r="C58" i="28"/>
  <c r="B58" i="28" s="1"/>
  <c r="J71" i="28"/>
  <c r="N69" i="18"/>
  <c r="J72" i="28"/>
  <c r="N70" i="18"/>
  <c r="N72" i="28" s="1"/>
  <c r="K71" i="18"/>
  <c r="K73" i="28" s="1"/>
  <c r="K72" i="18"/>
  <c r="K74" i="28" s="1"/>
  <c r="Q75" i="18"/>
  <c r="Q77" i="28" s="1"/>
  <c r="M77" i="28"/>
  <c r="B81" i="28"/>
  <c r="B80" i="18"/>
  <c r="C82" i="28"/>
  <c r="B82" i="28" s="1"/>
  <c r="J95" i="28"/>
  <c r="N93" i="18"/>
  <c r="J96" i="28"/>
  <c r="N94" i="18"/>
  <c r="N96" i="28" s="1"/>
  <c r="K95" i="18"/>
  <c r="K97" i="28" s="1"/>
  <c r="K96" i="18"/>
  <c r="K98" i="28" s="1"/>
  <c r="Q99" i="18"/>
  <c r="Q101" i="28" s="1"/>
  <c r="M101" i="28"/>
  <c r="Q20" i="13"/>
  <c r="K15" i="18"/>
  <c r="K17" i="28" s="1"/>
  <c r="N15" i="18"/>
  <c r="N17" i="28" s="1"/>
  <c r="K19" i="18"/>
  <c r="K21" i="28" s="1"/>
  <c r="N19" i="18"/>
  <c r="N21" i="28" s="1"/>
  <c r="K20" i="18"/>
  <c r="K22" i="28" s="1"/>
  <c r="N20" i="18"/>
  <c r="K16" i="18"/>
  <c r="K18" i="28" s="1"/>
  <c r="N16" i="18"/>
  <c r="P16" i="18" s="1"/>
  <c r="P18" i="28" s="1"/>
  <c r="K17" i="18"/>
  <c r="K19" i="28" s="1"/>
  <c r="N17" i="18"/>
  <c r="N19" i="28" s="1"/>
  <c r="Q19" i="13"/>
  <c r="Q18" i="13"/>
  <c r="P17" i="13"/>
  <c r="P16" i="13"/>
  <c r="Q16" i="13"/>
  <c r="P14" i="13"/>
  <c r="Q15" i="13"/>
  <c r="Q18" i="18"/>
  <c r="Q20" i="28" s="1"/>
  <c r="P18" i="18"/>
  <c r="P20" i="28" s="1"/>
  <c r="Q22" i="18"/>
  <c r="Q24" i="28" s="1"/>
  <c r="P22" i="18"/>
  <c r="P24" i="28" s="1"/>
  <c r="Q14" i="18"/>
  <c r="Q16" i="28" s="1"/>
  <c r="P14" i="18"/>
  <c r="P16" i="28" s="1"/>
  <c r="B335" i="18"/>
  <c r="B387" i="18"/>
  <c r="B395" i="18"/>
  <c r="B233" i="18"/>
  <c r="B135" i="18"/>
  <c r="B146" i="18"/>
  <c r="B154" i="18"/>
  <c r="B162" i="18"/>
  <c r="B170" i="18"/>
  <c r="B178" i="18"/>
  <c r="B186" i="18"/>
  <c r="B194" i="18"/>
  <c r="B202" i="18"/>
  <c r="B14" i="18"/>
  <c r="K14" i="18"/>
  <c r="K16" i="28" s="1"/>
  <c r="B18" i="18"/>
  <c r="K18" i="18"/>
  <c r="K20" i="28" s="1"/>
  <c r="P20" i="18"/>
  <c r="P22" i="28" s="1"/>
  <c r="B22" i="18"/>
  <c r="K22" i="18"/>
  <c r="K24" i="28" s="1"/>
  <c r="Q72" i="18"/>
  <c r="Q74" i="28" s="1"/>
  <c r="Q74" i="18"/>
  <c r="Q76" i="28" s="1"/>
  <c r="Q76" i="18"/>
  <c r="Q78" i="28" s="1"/>
  <c r="Q78" i="18"/>
  <c r="Q80" i="28" s="1"/>
  <c r="Q80" i="18"/>
  <c r="Q82" i="28" s="1"/>
  <c r="Q94" i="18"/>
  <c r="Q96" i="28" s="1"/>
  <c r="Q96" i="18"/>
  <c r="Q98" i="28" s="1"/>
  <c r="Q98" i="18"/>
  <c r="Q100" i="28" s="1"/>
  <c r="Q100" i="18"/>
  <c r="Q102" i="28" s="1"/>
  <c r="B380" i="18"/>
  <c r="B404" i="18"/>
  <c r="B236" i="18"/>
  <c r="B133" i="18"/>
  <c r="B144" i="18"/>
  <c r="B152" i="18"/>
  <c r="B160" i="18"/>
  <c r="B168" i="18"/>
  <c r="B176" i="18"/>
  <c r="B184" i="18"/>
  <c r="B192" i="18"/>
  <c r="B200" i="18"/>
  <c r="B208" i="18"/>
  <c r="B17" i="18"/>
  <c r="B21" i="18"/>
  <c r="B27" i="18"/>
  <c r="B345" i="18"/>
  <c r="B349" i="18"/>
  <c r="B353" i="18"/>
  <c r="B357" i="18"/>
  <c r="B361" i="18"/>
  <c r="B365" i="18"/>
  <c r="B69" i="18"/>
  <c r="B71" i="18"/>
  <c r="B73" i="18"/>
  <c r="B75" i="18"/>
  <c r="B77" i="18"/>
  <c r="B79" i="18"/>
  <c r="B81" i="18"/>
  <c r="B83" i="18"/>
  <c r="B85" i="18"/>
  <c r="B87" i="18"/>
  <c r="B89" i="18"/>
  <c r="B91" i="18"/>
  <c r="B93" i="18"/>
  <c r="B95" i="18"/>
  <c r="B97" i="18"/>
  <c r="B99" i="18"/>
  <c r="B101" i="18"/>
  <c r="B103" i="18"/>
  <c r="B105" i="18"/>
  <c r="B107" i="18"/>
  <c r="B109" i="18"/>
  <c r="B111" i="18"/>
  <c r="B385" i="18"/>
  <c r="B389" i="18"/>
  <c r="B212" i="18"/>
  <c r="B216" i="18"/>
  <c r="B220" i="18"/>
  <c r="B123" i="18"/>
  <c r="B139" i="18"/>
  <c r="B142" i="18"/>
  <c r="B150" i="18"/>
  <c r="B158" i="18"/>
  <c r="B166" i="18"/>
  <c r="B174" i="18"/>
  <c r="B182" i="18"/>
  <c r="B190" i="18"/>
  <c r="B198" i="18"/>
  <c r="B206" i="18"/>
  <c r="B16" i="18"/>
  <c r="B20" i="18"/>
  <c r="B25" i="18"/>
  <c r="K25" i="18"/>
  <c r="K27" i="28" s="1"/>
  <c r="Q27" i="18"/>
  <c r="Q29" i="28" s="1"/>
  <c r="B323" i="18"/>
  <c r="B350" i="18"/>
  <c r="B354" i="18"/>
  <c r="B362" i="18"/>
  <c r="B382" i="18"/>
  <c r="B390" i="18"/>
  <c r="B398" i="18"/>
  <c r="B249" i="18"/>
  <c r="B115" i="18"/>
  <c r="B134" i="18"/>
  <c r="B140" i="18"/>
  <c r="B148" i="18"/>
  <c r="B156" i="18"/>
  <c r="B164" i="18"/>
  <c r="B172" i="18"/>
  <c r="B180" i="18"/>
  <c r="B188" i="18"/>
  <c r="B196" i="18"/>
  <c r="B204" i="18"/>
  <c r="B15" i="18"/>
  <c r="B19" i="18"/>
  <c r="B23" i="18"/>
  <c r="K23" i="18"/>
  <c r="K25" i="28" s="1"/>
  <c r="P23" i="18"/>
  <c r="P25" i="28" s="1"/>
  <c r="Q23" i="18"/>
  <c r="Q25" i="28" s="1"/>
  <c r="P26" i="18"/>
  <c r="P28" i="28" s="1"/>
  <c r="Q26" i="18"/>
  <c r="Q28" i="28" s="1"/>
  <c r="B402" i="18"/>
  <c r="B224" i="18"/>
  <c r="B112" i="18"/>
  <c r="B120" i="18"/>
  <c r="B331" i="18"/>
  <c r="B339" i="18"/>
  <c r="B369" i="18"/>
  <c r="B373" i="18"/>
  <c r="B388" i="18"/>
  <c r="B403" i="18"/>
  <c r="B228" i="18"/>
  <c r="B243" i="18"/>
  <c r="B117" i="18"/>
  <c r="B125" i="18"/>
  <c r="O28" i="18"/>
  <c r="O30" i="28" s="1"/>
  <c r="Q30" i="18"/>
  <c r="Q32" i="28" s="1"/>
  <c r="O30" i="18"/>
  <c r="O32" i="28" s="1"/>
  <c r="Q32" i="18"/>
  <c r="Q34" i="28" s="1"/>
  <c r="O32" i="18"/>
  <c r="O34" i="28" s="1"/>
  <c r="Q34" i="18"/>
  <c r="Q36" i="28" s="1"/>
  <c r="O34" i="18"/>
  <c r="O36" i="28" s="1"/>
  <c r="Q36" i="18"/>
  <c r="Q38" i="28" s="1"/>
  <c r="Q38" i="18"/>
  <c r="Q40" i="28" s="1"/>
  <c r="Q40" i="18"/>
  <c r="Q42" i="28" s="1"/>
  <c r="Q42" i="18"/>
  <c r="Q44" i="28" s="1"/>
  <c r="Q44" i="18"/>
  <c r="Q46" i="28" s="1"/>
  <c r="Q50" i="18"/>
  <c r="Q52" i="28" s="1"/>
  <c r="Q54" i="18"/>
  <c r="Q56" i="28" s="1"/>
  <c r="Q58" i="18"/>
  <c r="Q60" i="28" s="1"/>
  <c r="Q60" i="18"/>
  <c r="Q62" i="28" s="1"/>
  <c r="Q62" i="18"/>
  <c r="Q64" i="28" s="1"/>
  <c r="Q64" i="18"/>
  <c r="Q66" i="28" s="1"/>
  <c r="Q66" i="18"/>
  <c r="Q68" i="28" s="1"/>
  <c r="B308" i="18"/>
  <c r="B312" i="18"/>
  <c r="B316" i="18"/>
  <c r="B320" i="18"/>
  <c r="B343" i="18"/>
  <c r="B377" i="18"/>
  <c r="B381" i="18"/>
  <c r="B396" i="18"/>
  <c r="B211" i="18"/>
  <c r="B241" i="18"/>
  <c r="B114" i="18"/>
  <c r="B122" i="18"/>
  <c r="B363" i="18"/>
  <c r="B370" i="18"/>
  <c r="B393" i="18"/>
  <c r="B397" i="18"/>
  <c r="B219" i="18"/>
  <c r="B229" i="18"/>
  <c r="B231" i="18"/>
  <c r="B116" i="18"/>
  <c r="B124" i="18"/>
  <c r="B130" i="18"/>
  <c r="B348" i="18"/>
  <c r="B356" i="18"/>
  <c r="B371" i="18"/>
  <c r="B401" i="18"/>
  <c r="B405" i="18"/>
  <c r="B223" i="18"/>
  <c r="B232" i="18"/>
  <c r="B244" i="18"/>
  <c r="B113" i="18"/>
  <c r="B121" i="18"/>
  <c r="O27" i="18"/>
  <c r="O29" i="28" s="1"/>
  <c r="Q29" i="18"/>
  <c r="Q31" i="28" s="1"/>
  <c r="O29" i="18"/>
  <c r="O31" i="28" s="1"/>
  <c r="O31" i="18"/>
  <c r="O33" i="28" s="1"/>
  <c r="O33" i="18"/>
  <c r="O35" i="28" s="1"/>
  <c r="O35" i="18"/>
  <c r="O37" i="28" s="1"/>
  <c r="Q37" i="18"/>
  <c r="Q39" i="28" s="1"/>
  <c r="Q39" i="18"/>
  <c r="Q41" i="28" s="1"/>
  <c r="Q43" i="18"/>
  <c r="Q45" i="28" s="1"/>
  <c r="Q45" i="18"/>
  <c r="Q47" i="28" s="1"/>
  <c r="Q59" i="18"/>
  <c r="Q61" i="28" s="1"/>
  <c r="Q61" i="18"/>
  <c r="Q63" i="28" s="1"/>
  <c r="Q65" i="18"/>
  <c r="Q67" i="28" s="1"/>
  <c r="Q67" i="18"/>
  <c r="Q69" i="28" s="1"/>
  <c r="Q69" i="18"/>
  <c r="Q71" i="28" s="1"/>
  <c r="Q71" i="18"/>
  <c r="Q73" i="28" s="1"/>
  <c r="Q73" i="18"/>
  <c r="Q75" i="28" s="1"/>
  <c r="B326" i="18"/>
  <c r="B364" i="18"/>
  <c r="B379" i="18"/>
  <c r="B213" i="18"/>
  <c r="B235" i="18"/>
  <c r="B118" i="18"/>
  <c r="O36" i="18"/>
  <c r="O38" i="28" s="1"/>
  <c r="O37" i="18"/>
  <c r="O39" i="28" s="1"/>
  <c r="O38" i="18"/>
  <c r="O40" i="28" s="1"/>
  <c r="O39" i="18"/>
  <c r="O41" i="28" s="1"/>
  <c r="O40" i="18"/>
  <c r="O42" i="28" s="1"/>
  <c r="O41" i="18"/>
  <c r="O43" i="28" s="1"/>
  <c r="O42" i="18"/>
  <c r="O44" i="28" s="1"/>
  <c r="O43" i="18"/>
  <c r="O45" i="28" s="1"/>
  <c r="O44" i="18"/>
  <c r="O46" i="28" s="1"/>
  <c r="O45" i="18"/>
  <c r="O47" i="28" s="1"/>
  <c r="O46" i="18"/>
  <c r="O48" i="28" s="1"/>
  <c r="O47" i="18"/>
  <c r="O49" i="28" s="1"/>
  <c r="O48" i="18"/>
  <c r="O50" i="28" s="1"/>
  <c r="O49" i="18"/>
  <c r="O51" i="28" s="1"/>
  <c r="O50" i="18"/>
  <c r="O52" i="28" s="1"/>
  <c r="O51" i="18"/>
  <c r="O53" i="28" s="1"/>
  <c r="O52" i="18"/>
  <c r="O54" i="28" s="1"/>
  <c r="O53" i="18"/>
  <c r="O55" i="28" s="1"/>
  <c r="O54" i="18"/>
  <c r="O56" i="28" s="1"/>
  <c r="O55" i="18"/>
  <c r="O57" i="28" s="1"/>
  <c r="O56" i="18"/>
  <c r="O58" i="28" s="1"/>
  <c r="O57" i="18"/>
  <c r="O59" i="28" s="1"/>
  <c r="O58" i="18"/>
  <c r="O60" i="28" s="1"/>
  <c r="O59" i="18"/>
  <c r="O61" i="28" s="1"/>
  <c r="O60" i="18"/>
  <c r="O62" i="28" s="1"/>
  <c r="O61" i="18"/>
  <c r="O63" i="28" s="1"/>
  <c r="O62" i="18"/>
  <c r="O64" i="28" s="1"/>
  <c r="O63" i="18"/>
  <c r="O65" i="28" s="1"/>
  <c r="O64" i="18"/>
  <c r="O66" i="28" s="1"/>
  <c r="O65" i="18"/>
  <c r="O67" i="28" s="1"/>
  <c r="O66" i="18"/>
  <c r="O68" i="28" s="1"/>
  <c r="O67" i="18"/>
  <c r="O69" i="28" s="1"/>
  <c r="O68" i="18"/>
  <c r="O70" i="28" s="1"/>
  <c r="O69" i="18"/>
  <c r="O71" i="28" s="1"/>
  <c r="O70" i="18"/>
  <c r="O72" i="28" s="1"/>
  <c r="O71" i="18"/>
  <c r="O73" i="28" s="1"/>
  <c r="O72" i="18"/>
  <c r="O74" i="28" s="1"/>
  <c r="O73" i="18"/>
  <c r="O75" i="28" s="1"/>
  <c r="O74" i="18"/>
  <c r="O76" i="28" s="1"/>
  <c r="O75" i="18"/>
  <c r="O77" i="28" s="1"/>
  <c r="O76" i="18"/>
  <c r="O78" i="28" s="1"/>
  <c r="O77" i="18"/>
  <c r="O79" i="28" s="1"/>
  <c r="O78" i="18"/>
  <c r="O80" i="28" s="1"/>
  <c r="O79" i="18"/>
  <c r="O81" i="28" s="1"/>
  <c r="O80" i="18"/>
  <c r="O82" i="28" s="1"/>
  <c r="O81" i="18"/>
  <c r="O83" i="28" s="1"/>
  <c r="O82" i="18"/>
  <c r="O84" i="28" s="1"/>
  <c r="O83" i="18"/>
  <c r="O85" i="28" s="1"/>
  <c r="O84" i="18"/>
  <c r="O86" i="28" s="1"/>
  <c r="O85" i="18"/>
  <c r="O87" i="28" s="1"/>
  <c r="O86" i="18"/>
  <c r="O88" i="28" s="1"/>
  <c r="O87" i="18"/>
  <c r="O89" i="28" s="1"/>
  <c r="O88" i="18"/>
  <c r="O90" i="28" s="1"/>
  <c r="O89" i="18"/>
  <c r="O91" i="28" s="1"/>
  <c r="O90" i="18"/>
  <c r="O92" i="28" s="1"/>
  <c r="O91" i="18"/>
  <c r="O93" i="28" s="1"/>
  <c r="O92" i="18"/>
  <c r="O94" i="28" s="1"/>
  <c r="O93" i="18"/>
  <c r="O95" i="28" s="1"/>
  <c r="O94" i="18"/>
  <c r="O96" i="28" s="1"/>
  <c r="O95" i="18"/>
  <c r="O97" i="28" s="1"/>
  <c r="O96" i="18"/>
  <c r="O98" i="28" s="1"/>
  <c r="O97" i="18"/>
  <c r="O99" i="28" s="1"/>
  <c r="O98" i="18"/>
  <c r="O100" i="28" s="1"/>
  <c r="O99" i="18"/>
  <c r="O101" i="28" s="1"/>
  <c r="O100" i="18"/>
  <c r="O102" i="28" s="1"/>
  <c r="B332" i="18"/>
  <c r="B342" i="18"/>
  <c r="B352" i="18"/>
  <c r="B368" i="18"/>
  <c r="B384" i="18"/>
  <c r="B400" i="18"/>
  <c r="B251" i="18"/>
  <c r="B346" i="18"/>
  <c r="B359" i="18"/>
  <c r="B375" i="18"/>
  <c r="B391" i="18"/>
  <c r="B248" i="18"/>
  <c r="B334" i="18"/>
  <c r="B347" i="18"/>
  <c r="B360" i="18"/>
  <c r="B376" i="18"/>
  <c r="B392" i="18"/>
  <c r="B225" i="18"/>
  <c r="B227" i="18"/>
  <c r="B240" i="18"/>
  <c r="B245" i="18"/>
  <c r="B247" i="18"/>
  <c r="B256" i="18"/>
  <c r="B260" i="18"/>
  <c r="B264" i="18"/>
  <c r="B268" i="18"/>
  <c r="B272" i="18"/>
  <c r="B276" i="18"/>
  <c r="B280" i="18"/>
  <c r="B284" i="18"/>
  <c r="B288" i="18"/>
  <c r="B341" i="18"/>
  <c r="B351" i="18"/>
  <c r="B367" i="18"/>
  <c r="B383" i="18"/>
  <c r="B399" i="18"/>
  <c r="B237" i="18"/>
  <c r="B239" i="18"/>
  <c r="B252" i="18"/>
  <c r="B255" i="18"/>
  <c r="B259" i="18"/>
  <c r="B263" i="18"/>
  <c r="B267" i="18"/>
  <c r="B271" i="18"/>
  <c r="B275" i="18"/>
  <c r="B279" i="18"/>
  <c r="B283" i="18"/>
  <c r="B287" i="18"/>
  <c r="B291" i="18"/>
  <c r="B293" i="18"/>
  <c r="B295" i="18"/>
  <c r="B297" i="18"/>
  <c r="B299" i="18"/>
  <c r="B301" i="18"/>
  <c r="B303" i="18"/>
  <c r="B305" i="18"/>
  <c r="B307" i="18"/>
  <c r="B253" i="18"/>
  <c r="B257" i="18"/>
  <c r="B261" i="18"/>
  <c r="B265" i="18"/>
  <c r="B269" i="18"/>
  <c r="B273" i="18"/>
  <c r="B277" i="18"/>
  <c r="B281" i="18"/>
  <c r="B285" i="18"/>
  <c r="B289" i="18"/>
  <c r="B292" i="18"/>
  <c r="B294" i="18"/>
  <c r="B296" i="18"/>
  <c r="B298" i="18"/>
  <c r="B300" i="18"/>
  <c r="B302" i="18"/>
  <c r="B304" i="18"/>
  <c r="B306" i="18"/>
  <c r="B327" i="18"/>
  <c r="B313" i="18"/>
  <c r="B321" i="18"/>
  <c r="B317" i="18"/>
  <c r="B328" i="18"/>
  <c r="B333" i="18"/>
  <c r="B311" i="18"/>
  <c r="B315" i="18"/>
  <c r="B319" i="18"/>
  <c r="B234" i="18"/>
  <c r="B238" i="18"/>
  <c r="B242" i="18"/>
  <c r="B246" i="18"/>
  <c r="B250" i="18"/>
  <c r="B254" i="18"/>
  <c r="B258" i="18"/>
  <c r="B262" i="18"/>
  <c r="B266" i="18"/>
  <c r="B270" i="18"/>
  <c r="B274" i="18"/>
  <c r="B278" i="18"/>
  <c r="B282" i="18"/>
  <c r="B286" i="18"/>
  <c r="B290" i="18"/>
  <c r="B324" i="18"/>
  <c r="B309" i="18"/>
  <c r="Q340" i="13"/>
  <c r="Q380" i="13"/>
  <c r="Q395" i="13"/>
  <c r="P233" i="13"/>
  <c r="P263" i="13"/>
  <c r="P289" i="13"/>
  <c r="P130" i="13"/>
  <c r="P170" i="13"/>
  <c r="P24" i="13"/>
  <c r="P30" i="13"/>
  <c r="Q33" i="13"/>
  <c r="P56" i="13"/>
  <c r="P62" i="13"/>
  <c r="Q65" i="13"/>
  <c r="P88" i="13"/>
  <c r="P94" i="13"/>
  <c r="Q97" i="13"/>
  <c r="P494" i="13"/>
  <c r="P498" i="13"/>
  <c r="P134" i="13"/>
  <c r="P154" i="13"/>
  <c r="Q184" i="13"/>
  <c r="P200" i="13"/>
  <c r="P18" i="13"/>
  <c r="Q21" i="13"/>
  <c r="P44" i="13"/>
  <c r="P50" i="13"/>
  <c r="Q53" i="13"/>
  <c r="P76" i="13"/>
  <c r="P82" i="13"/>
  <c r="Q85" i="13"/>
  <c r="Q105" i="13"/>
  <c r="Q110" i="13"/>
  <c r="Q237" i="13"/>
  <c r="Q382" i="13"/>
  <c r="Q278" i="13"/>
  <c r="P114" i="13"/>
  <c r="P32" i="13"/>
  <c r="P38" i="13"/>
  <c r="Q41" i="13"/>
  <c r="P64" i="13"/>
  <c r="P70" i="13"/>
  <c r="Q73" i="13"/>
  <c r="P96" i="13"/>
  <c r="P493" i="13"/>
  <c r="P497" i="13"/>
  <c r="Q361" i="13"/>
  <c r="P388" i="13"/>
  <c r="P211" i="13"/>
  <c r="Q269" i="13"/>
  <c r="P301" i="13"/>
  <c r="P118" i="13"/>
  <c r="P138" i="13"/>
  <c r="P204" i="13"/>
  <c r="P20" i="13"/>
  <c r="P26" i="13"/>
  <c r="Q29" i="13"/>
  <c r="P52" i="13"/>
  <c r="P58" i="13"/>
  <c r="Q61" i="13"/>
  <c r="P84" i="13"/>
  <c r="P90" i="13"/>
  <c r="Q93" i="13"/>
  <c r="Q337" i="13"/>
  <c r="P318" i="13"/>
  <c r="Q360" i="13"/>
  <c r="P162" i="13"/>
  <c r="Q176" i="13"/>
  <c r="Q198" i="13"/>
  <c r="P332" i="13"/>
  <c r="P348" i="13"/>
  <c r="Q234" i="13"/>
  <c r="Q246" i="13"/>
  <c r="Q255" i="13"/>
  <c r="P265" i="13"/>
  <c r="P275" i="13"/>
  <c r="P291" i="13"/>
  <c r="P112" i="13"/>
  <c r="P120" i="13"/>
  <c r="P128" i="13"/>
  <c r="P136" i="13"/>
  <c r="P144" i="13"/>
  <c r="P152" i="13"/>
  <c r="P160" i="13"/>
  <c r="Q310" i="13"/>
  <c r="Q323" i="13"/>
  <c r="P350" i="13"/>
  <c r="P366" i="13"/>
  <c r="Q377" i="13"/>
  <c r="Q393" i="13"/>
  <c r="Q210" i="13"/>
  <c r="Q217" i="13"/>
  <c r="P231" i="13"/>
  <c r="P257" i="13"/>
  <c r="Q262" i="13"/>
  <c r="Q303" i="13"/>
  <c r="P108" i="13"/>
  <c r="Q274" i="13"/>
  <c r="Q281" i="13"/>
  <c r="P295" i="13"/>
  <c r="P206" i="13"/>
  <c r="P342" i="13"/>
  <c r="Q356" i="13"/>
  <c r="Q363" i="13"/>
  <c r="Q392" i="13"/>
  <c r="Q214" i="13"/>
  <c r="Q223" i="13"/>
  <c r="Q230" i="13"/>
  <c r="P285" i="13"/>
  <c r="P297" i="13"/>
  <c r="P116" i="13"/>
  <c r="P124" i="13"/>
  <c r="P132" i="13"/>
  <c r="P140" i="13"/>
  <c r="P148" i="13"/>
  <c r="P156" i="13"/>
  <c r="P164" i="13"/>
  <c r="P172" i="13"/>
  <c r="P180" i="13"/>
  <c r="P188" i="13"/>
  <c r="P196" i="13"/>
  <c r="P15" i="13"/>
  <c r="P19" i="13"/>
  <c r="P23" i="13"/>
  <c r="P27" i="13"/>
  <c r="P31" i="13"/>
  <c r="P35" i="13"/>
  <c r="P39" i="13"/>
  <c r="P43" i="13"/>
  <c r="P47" i="13"/>
  <c r="P51" i="13"/>
  <c r="P55" i="13"/>
  <c r="P59" i="13"/>
  <c r="P63" i="13"/>
  <c r="P67" i="13"/>
  <c r="P71" i="13"/>
  <c r="P75" i="13"/>
  <c r="P79" i="13"/>
  <c r="P83" i="13"/>
  <c r="P87" i="13"/>
  <c r="P91" i="13"/>
  <c r="P95" i="13"/>
  <c r="P99" i="13"/>
  <c r="P103" i="13"/>
  <c r="P107" i="13"/>
  <c r="P111" i="13"/>
  <c r="Q311" i="13"/>
  <c r="P358" i="13"/>
  <c r="Q387" i="13"/>
  <c r="P225" i="13"/>
  <c r="Q242" i="13"/>
  <c r="Q249" i="13"/>
  <c r="P208" i="13"/>
  <c r="P324" i="13"/>
  <c r="Q379" i="13"/>
  <c r="P215" i="13"/>
  <c r="Q218" i="13"/>
  <c r="P241" i="13"/>
  <c r="P247" i="13"/>
  <c r="Q250" i="13"/>
  <c r="P273" i="13"/>
  <c r="P279" i="13"/>
  <c r="Q282" i="13"/>
  <c r="P314" i="13"/>
  <c r="Q329" i="13"/>
  <c r="P334" i="13"/>
  <c r="Q344" i="13"/>
  <c r="P364" i="13"/>
  <c r="Q369" i="13"/>
  <c r="P374" i="13"/>
  <c r="P396" i="13"/>
  <c r="Q401" i="13"/>
  <c r="P229" i="13"/>
  <c r="P235" i="13"/>
  <c r="Q238" i="13"/>
  <c r="P261" i="13"/>
  <c r="P267" i="13"/>
  <c r="Q270" i="13"/>
  <c r="P293" i="13"/>
  <c r="P299" i="13"/>
  <c r="Q302" i="13"/>
  <c r="P115" i="13"/>
  <c r="P119" i="13"/>
  <c r="P123" i="13"/>
  <c r="P127" i="13"/>
  <c r="P131" i="13"/>
  <c r="P135" i="13"/>
  <c r="P139" i="13"/>
  <c r="P143" i="13"/>
  <c r="P147" i="13"/>
  <c r="P151" i="13"/>
  <c r="P155" i="13"/>
  <c r="P159" i="13"/>
  <c r="P163" i="13"/>
  <c r="P167" i="13"/>
  <c r="P171" i="13"/>
  <c r="P175" i="13"/>
  <c r="P179" i="13"/>
  <c r="P183" i="13"/>
  <c r="P187" i="13"/>
  <c r="P191" i="13"/>
  <c r="P195" i="13"/>
  <c r="P199" i="13"/>
  <c r="P203" i="13"/>
  <c r="P207" i="13"/>
  <c r="Q339" i="13"/>
  <c r="Q321" i="13"/>
  <c r="Q331" i="13"/>
  <c r="Q371" i="13"/>
  <c r="Q376" i="13"/>
  <c r="Q226" i="13"/>
  <c r="Q258" i="13"/>
  <c r="Q290" i="13"/>
  <c r="Q307" i="13"/>
  <c r="P320" i="13"/>
  <c r="Q355" i="13"/>
  <c r="Q385" i="13"/>
  <c r="P390" i="13"/>
  <c r="P213" i="13"/>
  <c r="P219" i="13"/>
  <c r="Q222" i="13"/>
  <c r="P245" i="13"/>
  <c r="P251" i="13"/>
  <c r="Q254" i="13"/>
  <c r="P277" i="13"/>
  <c r="P283" i="13"/>
  <c r="Q286" i="13"/>
  <c r="Q306" i="13"/>
  <c r="P113" i="13"/>
  <c r="P117" i="13"/>
  <c r="P121" i="13"/>
  <c r="P125" i="13"/>
  <c r="P129" i="13"/>
  <c r="P133" i="13"/>
  <c r="P137" i="13"/>
  <c r="P141" i="13"/>
  <c r="P145" i="13"/>
  <c r="P149" i="13"/>
  <c r="P153" i="13"/>
  <c r="P157" i="13"/>
  <c r="P161" i="13"/>
  <c r="P165" i="13"/>
  <c r="P169" i="13"/>
  <c r="P173" i="13"/>
  <c r="P177" i="13"/>
  <c r="P181" i="13"/>
  <c r="P185" i="13"/>
  <c r="P189" i="13"/>
  <c r="P193" i="13"/>
  <c r="P197" i="13"/>
  <c r="P201" i="13"/>
  <c r="P205" i="13"/>
  <c r="P209" i="13"/>
  <c r="Q336" i="13"/>
  <c r="P322" i="13"/>
  <c r="Q383" i="13"/>
  <c r="P386" i="13"/>
  <c r="Q399" i="13"/>
  <c r="Q313" i="13"/>
  <c r="P316" i="13"/>
  <c r="Q319" i="13"/>
  <c r="Q325" i="13"/>
  <c r="Q338" i="13"/>
  <c r="Q341" i="13"/>
  <c r="Q354" i="13"/>
  <c r="Q357" i="13"/>
  <c r="Q370" i="13"/>
  <c r="Q373" i="13"/>
  <c r="Q389" i="13"/>
  <c r="P312" i="13"/>
  <c r="Q327" i="13"/>
  <c r="P330" i="13"/>
  <c r="Q343" i="13"/>
  <c r="P346" i="13"/>
  <c r="Q359" i="13"/>
  <c r="P362" i="13"/>
  <c r="Q375" i="13"/>
  <c r="P378" i="13"/>
  <c r="Q391" i="13"/>
  <c r="P394" i="13"/>
  <c r="Q309" i="13"/>
  <c r="Q315" i="13"/>
  <c r="Q333" i="13"/>
  <c r="Q349" i="13"/>
  <c r="P352" i="13"/>
  <c r="Q365" i="13"/>
  <c r="P368" i="13"/>
  <c r="Q381" i="13"/>
  <c r="P384" i="13"/>
  <c r="Q397" i="13"/>
  <c r="P400" i="13"/>
  <c r="P212" i="13"/>
  <c r="P216" i="13"/>
  <c r="P220" i="13"/>
  <c r="P224" i="13"/>
  <c r="P228" i="13"/>
  <c r="P232" i="13"/>
  <c r="P236" i="13"/>
  <c r="P240" i="13"/>
  <c r="P244" i="13"/>
  <c r="P248" i="13"/>
  <c r="P252" i="13"/>
  <c r="P256" i="13"/>
  <c r="P260" i="13"/>
  <c r="P264" i="13"/>
  <c r="P268" i="13"/>
  <c r="P272" i="13"/>
  <c r="P276" i="13"/>
  <c r="P280" i="13"/>
  <c r="P284" i="13"/>
  <c r="P288" i="13"/>
  <c r="P292" i="13"/>
  <c r="P296" i="13"/>
  <c r="P300" i="13"/>
  <c r="P304" i="13"/>
  <c r="Q335" i="13"/>
  <c r="Q351" i="13"/>
  <c r="Q367" i="13"/>
  <c r="Q404" i="13"/>
  <c r="P403" i="13"/>
  <c r="P402" i="13"/>
  <c r="P405" i="13"/>
  <c r="AA44" i="31"/>
  <c r="V44" i="31"/>
  <c r="N43" i="28" l="1"/>
  <c r="P41" i="18"/>
  <c r="P43" i="28" s="1"/>
  <c r="N37" i="28"/>
  <c r="P35" i="18"/>
  <c r="P37" i="28" s="1"/>
  <c r="Q41" i="18"/>
  <c r="Q43" i="28" s="1"/>
  <c r="N89" i="28"/>
  <c r="P87" i="18"/>
  <c r="P89" i="28" s="1"/>
  <c r="P48" i="18"/>
  <c r="P50" i="28" s="1"/>
  <c r="P52" i="18"/>
  <c r="P54" i="28" s="1"/>
  <c r="N85" i="28"/>
  <c r="P83" i="18"/>
  <c r="P85" i="28" s="1"/>
  <c r="N93" i="28"/>
  <c r="P91" i="18"/>
  <c r="P93" i="28" s="1"/>
  <c r="Q56" i="18"/>
  <c r="Q58" i="28" s="1"/>
  <c r="N49" i="28"/>
  <c r="P47" i="18"/>
  <c r="P49" i="28" s="1"/>
  <c r="P100" i="18"/>
  <c r="P102" i="28" s="1"/>
  <c r="P80" i="18"/>
  <c r="P82" i="28" s="1"/>
  <c r="N23" i="28"/>
  <c r="Q21" i="18"/>
  <c r="Q23" i="28" s="1"/>
  <c r="P21" i="18"/>
  <c r="P23" i="28" s="1"/>
  <c r="P62" i="18"/>
  <c r="P64" i="28" s="1"/>
  <c r="Q92" i="18"/>
  <c r="Q94" i="28" s="1"/>
  <c r="P58" i="18"/>
  <c r="P60" i="28" s="1"/>
  <c r="N101" i="28"/>
  <c r="P99" i="18"/>
  <c r="P101" i="28" s="1"/>
  <c r="N77" i="28"/>
  <c r="P75" i="18"/>
  <c r="P77" i="28" s="1"/>
  <c r="N81" i="28"/>
  <c r="P79" i="18"/>
  <c r="P81" i="28" s="1"/>
  <c r="N61" i="28"/>
  <c r="P59" i="18"/>
  <c r="P61" i="28" s="1"/>
  <c r="N39" i="28"/>
  <c r="P37" i="18"/>
  <c r="P39" i="28" s="1"/>
  <c r="N69" i="28"/>
  <c r="P67" i="18"/>
  <c r="P69" i="28" s="1"/>
  <c r="Q52" i="18"/>
  <c r="Q54" i="28" s="1"/>
  <c r="P25" i="18"/>
  <c r="P27" i="28" s="1"/>
  <c r="Q90" i="18"/>
  <c r="Q92" i="28" s="1"/>
  <c r="Q20" i="18"/>
  <c r="Q22" i="28" s="1"/>
  <c r="N22" i="28"/>
  <c r="P46" i="18"/>
  <c r="P48" i="28" s="1"/>
  <c r="Q79" i="18"/>
  <c r="Q81" i="28" s="1"/>
  <c r="N29" i="28"/>
  <c r="P27" i="18"/>
  <c r="P29" i="28" s="1"/>
  <c r="N35" i="28"/>
  <c r="P33" i="18"/>
  <c r="P35" i="28" s="1"/>
  <c r="P72" i="18"/>
  <c r="P74" i="28" s="1"/>
  <c r="N41" i="28"/>
  <c r="P39" i="18"/>
  <c r="P41" i="28" s="1"/>
  <c r="P88" i="18"/>
  <c r="P90" i="28" s="1"/>
  <c r="Q33" i="18"/>
  <c r="Q35" i="28" s="1"/>
  <c r="Q24" i="18"/>
  <c r="Q26" i="28" s="1"/>
  <c r="Q88" i="18"/>
  <c r="Q90" i="28" s="1"/>
  <c r="P94" i="18"/>
  <c r="P96" i="28" s="1"/>
  <c r="P70" i="18"/>
  <c r="P72" i="28" s="1"/>
  <c r="N47" i="28"/>
  <c r="P45" i="18"/>
  <c r="P47" i="28" s="1"/>
  <c r="N75" i="28"/>
  <c r="P73" i="18"/>
  <c r="P75" i="28" s="1"/>
  <c r="N73" i="28"/>
  <c r="P71" i="18"/>
  <c r="P73" i="28" s="1"/>
  <c r="Q83" i="18"/>
  <c r="Q85" i="28" s="1"/>
  <c r="P42" i="18"/>
  <c r="P44" i="28" s="1"/>
  <c r="N45" i="28"/>
  <c r="P43" i="18"/>
  <c r="P45" i="28" s="1"/>
  <c r="N65" i="28"/>
  <c r="P63" i="18"/>
  <c r="P65" i="28" s="1"/>
  <c r="N31" i="28"/>
  <c r="P29" i="18"/>
  <c r="P31" i="28" s="1"/>
  <c r="N51" i="28"/>
  <c r="P49" i="18"/>
  <c r="P51" i="28" s="1"/>
  <c r="N55" i="28"/>
  <c r="P53" i="18"/>
  <c r="P55" i="28" s="1"/>
  <c r="N99" i="28"/>
  <c r="P97" i="18"/>
  <c r="P99" i="28" s="1"/>
  <c r="N79" i="28"/>
  <c r="P77" i="18"/>
  <c r="P79" i="28" s="1"/>
  <c r="P90" i="18"/>
  <c r="P92" i="28" s="1"/>
  <c r="N59" i="28"/>
  <c r="P57" i="18"/>
  <c r="P59" i="28" s="1"/>
  <c r="N57" i="28"/>
  <c r="P55" i="18"/>
  <c r="P57" i="28" s="1"/>
  <c r="N91" i="28"/>
  <c r="P89" i="18"/>
  <c r="P91" i="28" s="1"/>
  <c r="P60" i="18"/>
  <c r="P62" i="28" s="1"/>
  <c r="N53" i="28"/>
  <c r="P51" i="18"/>
  <c r="P53" i="28" s="1"/>
  <c r="Q51" i="18"/>
  <c r="Q53" i="28" s="1"/>
  <c r="Q48" i="18"/>
  <c r="Q50" i="28" s="1"/>
  <c r="N71" i="28"/>
  <c r="P69" i="18"/>
  <c r="P71" i="28" s="1"/>
  <c r="Q49" i="18"/>
  <c r="Q51" i="28" s="1"/>
  <c r="Q70" i="18"/>
  <c r="Q72" i="28" s="1"/>
  <c r="Q46" i="18"/>
  <c r="Q48" i="28" s="1"/>
  <c r="Q84" i="18"/>
  <c r="Q86" i="28" s="1"/>
  <c r="N97" i="28"/>
  <c r="P95" i="18"/>
  <c r="P97" i="28" s="1"/>
  <c r="Q91" i="18"/>
  <c r="Q93" i="28" s="1"/>
  <c r="N33" i="28"/>
  <c r="P31" i="18"/>
  <c r="P33" i="28" s="1"/>
  <c r="P68" i="18"/>
  <c r="P70" i="28" s="1"/>
  <c r="P56" i="18"/>
  <c r="P58" i="28" s="1"/>
  <c r="Q63" i="18"/>
  <c r="Q65" i="28" s="1"/>
  <c r="P28" i="18"/>
  <c r="P30" i="28" s="1"/>
  <c r="P82" i="18"/>
  <c r="P84" i="28" s="1"/>
  <c r="P92" i="18"/>
  <c r="P94" i="28" s="1"/>
  <c r="P38" i="18"/>
  <c r="P40" i="28" s="1"/>
  <c r="N83" i="28"/>
  <c r="P81" i="18"/>
  <c r="P83" i="28" s="1"/>
  <c r="Q16" i="18"/>
  <c r="Q18" i="28" s="1"/>
  <c r="N18" i="28"/>
  <c r="P86" i="18"/>
  <c r="P88" i="28" s="1"/>
  <c r="P76" i="18"/>
  <c r="P78" i="28" s="1"/>
  <c r="Q35" i="18"/>
  <c r="Q37" i="28" s="1"/>
  <c r="Q25" i="18"/>
  <c r="Q27" i="28" s="1"/>
  <c r="P84" i="18"/>
  <c r="P86" i="28" s="1"/>
  <c r="P24" i="18"/>
  <c r="P26" i="28" s="1"/>
  <c r="Q86" i="18"/>
  <c r="Q88" i="28" s="1"/>
  <c r="N95" i="28"/>
  <c r="P93" i="18"/>
  <c r="P95" i="28" s="1"/>
  <c r="N63" i="28"/>
  <c r="P61" i="18"/>
  <c r="P63" i="28" s="1"/>
  <c r="Q47" i="18"/>
  <c r="Q49" i="28" s="1"/>
  <c r="Q68" i="18"/>
  <c r="Q70" i="28" s="1"/>
  <c r="Q28" i="18"/>
  <c r="Q30" i="28" s="1"/>
  <c r="Q82" i="18"/>
  <c r="Q84" i="28" s="1"/>
  <c r="P36" i="18"/>
  <c r="P38" i="28" s="1"/>
  <c r="P64" i="18"/>
  <c r="P66" i="28" s="1"/>
  <c r="P30" i="18"/>
  <c r="P32" i="28" s="1"/>
  <c r="Q87" i="18"/>
  <c r="Q89" i="28" s="1"/>
  <c r="P34" i="18"/>
  <c r="P36" i="28" s="1"/>
  <c r="N87" i="28"/>
  <c r="P85" i="18"/>
  <c r="P87" i="28" s="1"/>
  <c r="N67" i="28"/>
  <c r="P65" i="18"/>
  <c r="P67" i="28" s="1"/>
  <c r="P17" i="18"/>
  <c r="P19" i="28" s="1"/>
  <c r="Q17" i="18"/>
  <c r="Q19" i="28" s="1"/>
  <c r="Q14" i="13"/>
  <c r="Q19" i="18"/>
  <c r="Q21" i="28" s="1"/>
  <c r="P19" i="18"/>
  <c r="P21" i="28" s="1"/>
  <c r="Q15" i="18"/>
  <c r="Q17" i="28" s="1"/>
  <c r="P15" i="18"/>
  <c r="P17" i="28" s="1"/>
  <c r="AD2" i="26"/>
  <c r="Z2" i="26"/>
  <c r="P10" i="23" l="1"/>
  <c r="P6" i="21"/>
  <c r="R49" i="20"/>
  <c r="AC2" i="20"/>
  <c r="L25" i="21" l="1"/>
  <c r="P12" i="23"/>
  <c r="P6" i="23"/>
  <c r="P4" i="23"/>
  <c r="V2" i="23"/>
  <c r="AC2" i="23"/>
  <c r="Z2" i="23"/>
  <c r="X2" i="23"/>
  <c r="R51" i="21"/>
  <c r="AA50" i="21"/>
  <c r="V50" i="21"/>
  <c r="R50" i="21"/>
  <c r="R49" i="21"/>
  <c r="R48" i="21"/>
  <c r="E33" i="21"/>
  <c r="P12" i="21"/>
  <c r="P10" i="21"/>
  <c r="P4" i="21"/>
  <c r="Z2" i="21"/>
  <c r="X2" i="21"/>
  <c r="V2" i="21"/>
  <c r="K3" i="30"/>
  <c r="D3" i="28"/>
  <c r="R45" i="31"/>
  <c r="R44" i="31"/>
  <c r="R43" i="31"/>
  <c r="R42" i="31"/>
  <c r="P12" i="31"/>
  <c r="P10" i="31"/>
  <c r="P6" i="31"/>
  <c r="P4" i="31"/>
  <c r="R52" i="20"/>
  <c r="AA51" i="20"/>
  <c r="V51" i="20"/>
  <c r="R51" i="20"/>
  <c r="R50" i="20"/>
  <c r="D25" i="20"/>
  <c r="P12" i="20"/>
  <c r="P10" i="20"/>
  <c r="P6" i="20"/>
  <c r="P4" i="20"/>
  <c r="Z2" i="20"/>
  <c r="X2" i="20"/>
  <c r="P5" i="24"/>
  <c r="AC3" i="24"/>
  <c r="Z3" i="24"/>
  <c r="X3" i="24"/>
  <c r="V3" i="24"/>
  <c r="K3" i="19"/>
  <c r="J13" i="18"/>
  <c r="D3" i="18"/>
  <c r="P5" i="32"/>
  <c r="AC3" i="32"/>
  <c r="Z3" i="32"/>
  <c r="U3" i="32"/>
  <c r="U3" i="8"/>
  <c r="W3" i="32"/>
  <c r="R49" i="1"/>
  <c r="AA48" i="1"/>
  <c r="V48" i="1"/>
  <c r="R48" i="1"/>
  <c r="R47" i="1"/>
  <c r="R46" i="1"/>
  <c r="P12" i="1"/>
  <c r="P10" i="1"/>
  <c r="P6" i="1"/>
  <c r="P4" i="1"/>
  <c r="AC2" i="1"/>
  <c r="Z2" i="1"/>
  <c r="X2" i="1"/>
  <c r="P5" i="14"/>
  <c r="AC3" i="14"/>
  <c r="Z3" i="14"/>
  <c r="X3" i="14"/>
  <c r="K3" i="12"/>
  <c r="D3" i="13"/>
  <c r="P5" i="8"/>
  <c r="AC3" i="8"/>
  <c r="Z3" i="8"/>
  <c r="W3" i="8"/>
  <c r="N13" i="18" l="1"/>
  <c r="N15" i="28" s="1"/>
  <c r="J15" i="28"/>
  <c r="E32" i="1"/>
  <c r="A2" i="28"/>
  <c r="A2" i="13"/>
  <c r="A2" i="18"/>
  <c r="E39" i="20"/>
  <c r="L32" i="20"/>
  <c r="L24" i="1"/>
  <c r="R4" i="28"/>
  <c r="AA32" i="32"/>
  <c r="AA13" i="32"/>
  <c r="H13" i="32"/>
  <c r="AA14" i="32"/>
  <c r="S13" i="32"/>
  <c r="S14" i="32"/>
  <c r="AA33" i="32"/>
  <c r="AA27" i="32"/>
  <c r="S27" i="32"/>
  <c r="H27" i="32"/>
  <c r="AA26" i="32"/>
  <c r="S26" i="32"/>
  <c r="H26" i="32"/>
  <c r="AA25" i="32"/>
  <c r="S25" i="32"/>
  <c r="H25" i="32"/>
  <c r="AA24" i="32"/>
  <c r="S24" i="32"/>
  <c r="H24" i="32"/>
  <c r="AA23" i="32"/>
  <c r="S23" i="32"/>
  <c r="H23" i="32"/>
  <c r="AA22" i="32"/>
  <c r="S22" i="32"/>
  <c r="H22" i="32"/>
  <c r="AA21" i="32"/>
  <c r="S21" i="32"/>
  <c r="H21" i="32"/>
  <c r="AA20" i="32"/>
  <c r="S20" i="32"/>
  <c r="H20" i="32"/>
  <c r="AA19" i="32"/>
  <c r="S19" i="32"/>
  <c r="H19" i="32"/>
  <c r="AA18" i="32"/>
  <c r="S18" i="32"/>
  <c r="H18" i="32"/>
  <c r="AA17" i="32"/>
  <c r="S17" i="32"/>
  <c r="H17" i="32"/>
  <c r="AA16" i="32"/>
  <c r="S16" i="32"/>
  <c r="H16" i="32"/>
  <c r="AA15" i="32"/>
  <c r="S15" i="32"/>
  <c r="H15" i="32"/>
  <c r="H14" i="32"/>
  <c r="N13" i="13"/>
  <c r="N512" i="13"/>
  <c r="N511" i="13"/>
  <c r="N510" i="13"/>
  <c r="N509" i="13"/>
  <c r="N508" i="13"/>
  <c r="N507" i="13"/>
  <c r="N506" i="13"/>
  <c r="N505" i="13"/>
  <c r="N504" i="13"/>
  <c r="N503" i="13"/>
  <c r="N502" i="13"/>
  <c r="N501" i="13"/>
  <c r="N492" i="13"/>
  <c r="N491" i="13"/>
  <c r="N490" i="13"/>
  <c r="N489" i="13"/>
  <c r="N488" i="13"/>
  <c r="N487" i="13"/>
  <c r="N486" i="13"/>
  <c r="N485" i="13"/>
  <c r="N484" i="13"/>
  <c r="N483" i="13"/>
  <c r="N482" i="13"/>
  <c r="N481" i="13"/>
  <c r="N480" i="13"/>
  <c r="N479" i="13"/>
  <c r="N478" i="13"/>
  <c r="N477" i="13"/>
  <c r="N476" i="13"/>
  <c r="N475" i="13"/>
  <c r="N474" i="13"/>
  <c r="N473" i="13"/>
  <c r="N472" i="13"/>
  <c r="N471" i="13"/>
  <c r="N470" i="13"/>
  <c r="N469" i="13"/>
  <c r="N468" i="13"/>
  <c r="N467" i="13"/>
  <c r="N466" i="13"/>
  <c r="N465" i="13"/>
  <c r="N464" i="13"/>
  <c r="N463" i="13"/>
  <c r="N462" i="13"/>
  <c r="N461" i="13"/>
  <c r="N460" i="13"/>
  <c r="N459" i="13"/>
  <c r="N458" i="13"/>
  <c r="N457" i="13"/>
  <c r="N456" i="13"/>
  <c r="N455" i="13"/>
  <c r="N454" i="13"/>
  <c r="N453" i="13"/>
  <c r="N452" i="13"/>
  <c r="N451" i="13"/>
  <c r="N450" i="13"/>
  <c r="N449" i="13"/>
  <c r="N448" i="13"/>
  <c r="N447" i="13"/>
  <c r="N446" i="13"/>
  <c r="N445" i="13"/>
  <c r="N444" i="13"/>
  <c r="N443" i="13"/>
  <c r="N442" i="13"/>
  <c r="N441" i="13"/>
  <c r="N440" i="13"/>
  <c r="N439" i="13"/>
  <c r="N438" i="13"/>
  <c r="N437" i="13"/>
  <c r="N436" i="13"/>
  <c r="N435" i="13"/>
  <c r="N434" i="13"/>
  <c r="N433" i="13"/>
  <c r="N432" i="13"/>
  <c r="N431" i="13"/>
  <c r="N430" i="13"/>
  <c r="N429" i="13"/>
  <c r="N428" i="13"/>
  <c r="N427" i="13"/>
  <c r="N426" i="13"/>
  <c r="N425" i="13"/>
  <c r="N424" i="13"/>
  <c r="N423" i="13"/>
  <c r="N422" i="13"/>
  <c r="N421" i="13"/>
  <c r="N420" i="13"/>
  <c r="N419" i="13"/>
  <c r="N418" i="13"/>
  <c r="N417" i="13"/>
  <c r="N416" i="13"/>
  <c r="N415" i="13"/>
  <c r="N414" i="13"/>
  <c r="N413" i="13"/>
  <c r="N412" i="13"/>
  <c r="N411" i="13"/>
  <c r="N410" i="13"/>
  <c r="N409" i="13"/>
  <c r="N408" i="13"/>
  <c r="N407" i="13"/>
  <c r="N406" i="13"/>
  <c r="AB2" i="26" l="1"/>
  <c r="L20" i="23"/>
  <c r="R5" i="28"/>
  <c r="R6" i="28" s="1"/>
  <c r="R7" i="28" s="1"/>
  <c r="B14" i="21"/>
  <c r="B14" i="1"/>
  <c r="AA2" i="26" l="1"/>
  <c r="L22" i="23"/>
  <c r="L23" i="21"/>
  <c r="R9" i="28"/>
  <c r="M29" i="31"/>
  <c r="M28" i="31"/>
  <c r="M27" i="31"/>
  <c r="M26" i="31"/>
  <c r="M25" i="31"/>
  <c r="L24" i="23" l="1"/>
  <c r="AC2" i="26"/>
  <c r="P406" i="13"/>
  <c r="Q406" i="13" s="1"/>
  <c r="P407" i="13"/>
  <c r="O13" i="13"/>
  <c r="B16" i="23" l="1"/>
  <c r="E30" i="21"/>
  <c r="C1" i="30"/>
  <c r="E36" i="20"/>
  <c r="B17" i="20"/>
  <c r="C1" i="19" l="1"/>
  <c r="E29" i="1"/>
  <c r="B7" i="14"/>
  <c r="A1" i="12"/>
  <c r="B7" i="24" l="1"/>
  <c r="B13" i="13" l="1"/>
  <c r="B512" i="13"/>
  <c r="B511" i="13"/>
  <c r="B510" i="13"/>
  <c r="B509" i="13"/>
  <c r="B508" i="13"/>
  <c r="B507" i="13"/>
  <c r="B506" i="13"/>
  <c r="B505" i="13"/>
  <c r="B504" i="13"/>
  <c r="B503" i="13"/>
  <c r="B502" i="13"/>
  <c r="B501" i="13"/>
  <c r="B492" i="13"/>
  <c r="B491" i="13"/>
  <c r="B490" i="13"/>
  <c r="B489" i="13"/>
  <c r="B488" i="13"/>
  <c r="B487" i="13"/>
  <c r="B486" i="13"/>
  <c r="B485" i="13"/>
  <c r="B484" i="13"/>
  <c r="B483" i="13"/>
  <c r="B482" i="13"/>
  <c r="B481" i="13"/>
  <c r="B480" i="13"/>
  <c r="B479" i="13"/>
  <c r="B478" i="13"/>
  <c r="B477" i="13"/>
  <c r="B476" i="13"/>
  <c r="B475" i="13"/>
  <c r="B474" i="13"/>
  <c r="B473" i="13"/>
  <c r="B472" i="13"/>
  <c r="B471" i="13"/>
  <c r="B470" i="13"/>
  <c r="B469" i="13"/>
  <c r="B468" i="13"/>
  <c r="B467" i="13"/>
  <c r="B466" i="13"/>
  <c r="B465" i="13"/>
  <c r="B464" i="13"/>
  <c r="B463" i="13"/>
  <c r="B462" i="13"/>
  <c r="B461" i="13"/>
  <c r="B460" i="13"/>
  <c r="B459" i="13"/>
  <c r="B458" i="13"/>
  <c r="B457" i="13"/>
  <c r="B456" i="13"/>
  <c r="B455" i="13"/>
  <c r="B454" i="13"/>
  <c r="B453" i="13"/>
  <c r="B452" i="13"/>
  <c r="B451" i="13"/>
  <c r="B450" i="13"/>
  <c r="B449" i="13"/>
  <c r="B448" i="13"/>
  <c r="B447" i="13"/>
  <c r="B446" i="13"/>
  <c r="B445" i="13"/>
  <c r="B444" i="13"/>
  <c r="B443" i="13"/>
  <c r="B442" i="13"/>
  <c r="B441" i="13"/>
  <c r="B440" i="13"/>
  <c r="B439" i="13"/>
  <c r="B438" i="13"/>
  <c r="B437" i="13"/>
  <c r="B436" i="13"/>
  <c r="B435" i="13"/>
  <c r="B434" i="13"/>
  <c r="B433" i="13"/>
  <c r="B432" i="13"/>
  <c r="B431" i="13"/>
  <c r="B430" i="13"/>
  <c r="B429" i="13"/>
  <c r="B428" i="13"/>
  <c r="B427" i="13"/>
  <c r="B426" i="13"/>
  <c r="B425" i="13"/>
  <c r="B424" i="13"/>
  <c r="B423" i="13"/>
  <c r="B422" i="13"/>
  <c r="B421" i="13"/>
  <c r="B420" i="13"/>
  <c r="B419" i="13"/>
  <c r="B418" i="13"/>
  <c r="B417" i="13"/>
  <c r="B416" i="13"/>
  <c r="B415" i="13"/>
  <c r="B414" i="13"/>
  <c r="B413" i="13"/>
  <c r="B412" i="13"/>
  <c r="B411" i="13"/>
  <c r="B410" i="13"/>
  <c r="B409" i="13"/>
  <c r="B408" i="13"/>
  <c r="B407" i="13"/>
  <c r="B406" i="13"/>
  <c r="B7" i="12" l="1"/>
  <c r="B8" i="12" l="1" a="1"/>
  <c r="B8" i="12" s="1"/>
  <c r="L7" i="12"/>
  <c r="C7" i="12"/>
  <c r="E7" i="12"/>
  <c r="H7" i="12"/>
  <c r="D7" i="12"/>
  <c r="K7" i="12"/>
  <c r="I7" i="12"/>
  <c r="M7" i="12"/>
  <c r="C8" i="12" l="1"/>
  <c r="B9" i="12" a="1"/>
  <c r="B9" i="12" s="1"/>
  <c r="K8" i="12"/>
  <c r="F8" i="12"/>
  <c r="H8" i="12"/>
  <c r="M8" i="12"/>
  <c r="J8" i="12"/>
  <c r="E8" i="12"/>
  <c r="L8" i="12"/>
  <c r="I8" i="12"/>
  <c r="D8" i="12"/>
  <c r="A2" i="26"/>
  <c r="V2" i="26"/>
  <c r="E2" i="26"/>
  <c r="G8" i="12" l="1"/>
  <c r="M9" i="12"/>
  <c r="J9" i="12"/>
  <c r="I9" i="12"/>
  <c r="F9" i="12"/>
  <c r="C9" i="12"/>
  <c r="H9" i="12"/>
  <c r="L9" i="12"/>
  <c r="K9" i="12"/>
  <c r="E9" i="12"/>
  <c r="B10" i="12" a="1"/>
  <c r="B10" i="12" s="1"/>
  <c r="E10" i="12" s="1"/>
  <c r="D9" i="12"/>
  <c r="W2" i="26"/>
  <c r="X2" i="26"/>
  <c r="B2" i="26"/>
  <c r="G9" i="12" l="1"/>
  <c r="C10" i="12"/>
  <c r="L10" i="12"/>
  <c r="D10" i="12"/>
  <c r="H10" i="12"/>
  <c r="K10" i="12"/>
  <c r="M10" i="12"/>
  <c r="J10" i="12"/>
  <c r="I10" i="12"/>
  <c r="B11" i="12" a="1"/>
  <c r="B11" i="12" s="1"/>
  <c r="B12" i="12" s="1" a="1"/>
  <c r="B12" i="12" s="1"/>
  <c r="D12" i="12" s="1"/>
  <c r="F13" i="18"/>
  <c r="F15" i="28" s="1"/>
  <c r="E13" i="18"/>
  <c r="E15" i="28" s="1"/>
  <c r="P121" i="30"/>
  <c r="P120" i="30"/>
  <c r="P119" i="30"/>
  <c r="P118" i="30"/>
  <c r="P117" i="30"/>
  <c r="P116" i="30"/>
  <c r="P115" i="30"/>
  <c r="P114" i="30"/>
  <c r="C13" i="18"/>
  <c r="C15" i="28" s="1"/>
  <c r="K12" i="12" l="1"/>
  <c r="F11" i="12"/>
  <c r="C11" i="12"/>
  <c r="G11" i="12" s="1"/>
  <c r="I11" i="12"/>
  <c r="J11" i="12"/>
  <c r="E11" i="12"/>
  <c r="K11" i="12"/>
  <c r="M11" i="12"/>
  <c r="H11" i="12"/>
  <c r="D11" i="12"/>
  <c r="L11" i="12"/>
  <c r="B13" i="12" a="1"/>
  <c r="B13" i="12" s="1"/>
  <c r="B14" i="12" s="1" a="1"/>
  <c r="B14" i="12" s="1"/>
  <c r="B15" i="12" s="1" a="1"/>
  <c r="B15" i="12" s="1"/>
  <c r="B16" i="12" s="1" a="1"/>
  <c r="B16" i="12" s="1"/>
  <c r="B17" i="12" s="1" a="1"/>
  <c r="B17" i="12" s="1"/>
  <c r="B18" i="12" s="1" a="1"/>
  <c r="B18" i="12" s="1"/>
  <c r="B19" i="12" s="1" a="1"/>
  <c r="B19" i="12" s="1"/>
  <c r="B20" i="12" s="1" a="1"/>
  <c r="B20" i="12" s="1"/>
  <c r="B21" i="12" s="1" a="1"/>
  <c r="B21" i="12" s="1"/>
  <c r="B22" i="12" s="1" a="1"/>
  <c r="B22" i="12" s="1"/>
  <c r="B23" i="12" s="1" a="1"/>
  <c r="B23" i="12" s="1"/>
  <c r="B24" i="12" s="1" a="1"/>
  <c r="B24" i="12" s="1"/>
  <c r="B25" i="12" s="1" a="1"/>
  <c r="B25" i="12" s="1"/>
  <c r="B26" i="12" s="1" a="1"/>
  <c r="B26" i="12" s="1"/>
  <c r="B27" i="12" s="1" a="1"/>
  <c r="B27" i="12" s="1"/>
  <c r="B28" i="12" s="1" a="1"/>
  <c r="B28" i="12" s="1"/>
  <c r="B29" i="12" s="1" a="1"/>
  <c r="B29" i="12" s="1"/>
  <c r="B30" i="12" s="1" a="1"/>
  <c r="B30" i="12" s="1"/>
  <c r="B31" i="12" s="1" a="1"/>
  <c r="B31" i="12" s="1"/>
  <c r="B32" i="12" s="1" a="1"/>
  <c r="B32" i="12" s="1"/>
  <c r="B33" i="12" s="1" a="1"/>
  <c r="B33" i="12" s="1"/>
  <c r="B34" i="12" s="1" a="1"/>
  <c r="B34" i="12" s="1"/>
  <c r="B35" i="12" s="1" a="1"/>
  <c r="B35" i="12" s="1"/>
  <c r="B36" i="12" s="1" a="1"/>
  <c r="B36" i="12" s="1"/>
  <c r="B37" i="12" s="1" a="1"/>
  <c r="B37" i="12" s="1"/>
  <c r="B38" i="12" s="1" a="1"/>
  <c r="B38" i="12" s="1"/>
  <c r="B39" i="12" s="1" a="1"/>
  <c r="B39" i="12" s="1"/>
  <c r="B40" i="12" s="1" a="1"/>
  <c r="B40" i="12" s="1"/>
  <c r="B41" i="12" s="1" a="1"/>
  <c r="B41" i="12" s="1"/>
  <c r="B42" i="12" s="1" a="1"/>
  <c r="B42" i="12" s="1"/>
  <c r="B43" i="12" s="1" a="1"/>
  <c r="B43" i="12" s="1"/>
  <c r="B44" i="12" s="1" a="1"/>
  <c r="B44" i="12" s="1"/>
  <c r="B45" i="12" s="1" a="1"/>
  <c r="B45" i="12" s="1"/>
  <c r="B46" i="12" s="1" a="1"/>
  <c r="B46" i="12" s="1"/>
  <c r="B47" i="12" s="1" a="1"/>
  <c r="B47" i="12" s="1"/>
  <c r="B48" i="12" s="1" a="1"/>
  <c r="B48" i="12" s="1"/>
  <c r="B49" i="12" s="1" a="1"/>
  <c r="B49" i="12" s="1"/>
  <c r="B50" i="12" s="1" a="1"/>
  <c r="B50" i="12" s="1"/>
  <c r="B51" i="12" s="1" a="1"/>
  <c r="B51" i="12" s="1"/>
  <c r="B52" i="12" s="1" a="1"/>
  <c r="B52" i="12" s="1"/>
  <c r="B53" i="12" s="1" a="1"/>
  <c r="B53" i="12" s="1"/>
  <c r="B54" i="12" s="1" a="1"/>
  <c r="B54" i="12" s="1"/>
  <c r="B55" i="12" s="1" a="1"/>
  <c r="B55" i="12" s="1"/>
  <c r="B56" i="12" s="1" a="1"/>
  <c r="B56" i="12" s="1"/>
  <c r="B57" i="12" s="1" a="1"/>
  <c r="B57" i="12" s="1"/>
  <c r="B58" i="12" s="1" a="1"/>
  <c r="B58" i="12" s="1"/>
  <c r="B59" i="12" s="1" a="1"/>
  <c r="B59" i="12" s="1"/>
  <c r="B60" i="12" s="1" a="1"/>
  <c r="B60" i="12" s="1"/>
  <c r="B61" i="12" s="1" a="1"/>
  <c r="B61" i="12" s="1"/>
  <c r="B62" i="12" s="1" a="1"/>
  <c r="B62" i="12" s="1"/>
  <c r="B63" i="12" s="1" a="1"/>
  <c r="B63" i="12" s="1"/>
  <c r="B64" i="12" s="1" a="1"/>
  <c r="B64" i="12" s="1"/>
  <c r="B65" i="12" s="1" a="1"/>
  <c r="B65" i="12" s="1"/>
  <c r="B66" i="12" s="1" a="1"/>
  <c r="B66" i="12" s="1"/>
  <c r="B67" i="12" s="1" a="1"/>
  <c r="B67" i="12" s="1"/>
  <c r="B68" i="12" s="1" a="1"/>
  <c r="B68" i="12" s="1"/>
  <c r="B69" i="12" s="1" a="1"/>
  <c r="B69" i="12" s="1"/>
  <c r="B70" i="12" s="1" a="1"/>
  <c r="B70" i="12" s="1"/>
  <c r="B71" i="12" s="1" a="1"/>
  <c r="B71" i="12" s="1"/>
  <c r="B72" i="12" s="1" a="1"/>
  <c r="B72" i="12" s="1"/>
  <c r="B73" i="12" s="1" a="1"/>
  <c r="B73" i="12" s="1"/>
  <c r="B74" i="12" s="1" a="1"/>
  <c r="B74" i="12" s="1"/>
  <c r="B75" i="12" s="1" a="1"/>
  <c r="B75" i="12" s="1"/>
  <c r="B76" i="12" s="1" a="1"/>
  <c r="B76" i="12" s="1"/>
  <c r="B77" i="12" s="1" a="1"/>
  <c r="B77" i="12" s="1"/>
  <c r="B78" i="12" s="1" a="1"/>
  <c r="B78" i="12" s="1"/>
  <c r="B79" i="12" s="1" a="1"/>
  <c r="B79" i="12" s="1"/>
  <c r="B80" i="12" s="1" a="1"/>
  <c r="B80" i="12" s="1"/>
  <c r="B81" i="12" s="1" a="1"/>
  <c r="B81" i="12" s="1"/>
  <c r="B82" i="12" s="1" a="1"/>
  <c r="B82" i="12" s="1"/>
  <c r="B83" i="12" s="1" a="1"/>
  <c r="B83" i="12" s="1"/>
  <c r="B84" i="12" s="1" a="1"/>
  <c r="B84" i="12" s="1"/>
  <c r="B85" i="12" s="1" a="1"/>
  <c r="B85" i="12" s="1"/>
  <c r="B86" i="12" s="1" a="1"/>
  <c r="B86" i="12" s="1"/>
  <c r="B87" i="12" s="1" a="1"/>
  <c r="B87" i="12" s="1"/>
  <c r="B88" i="12" s="1" a="1"/>
  <c r="B88" i="12" s="1"/>
  <c r="B89" i="12" s="1" a="1"/>
  <c r="B89" i="12" s="1"/>
  <c r="B90" i="12" s="1" a="1"/>
  <c r="B90" i="12" s="1"/>
  <c r="B91" i="12" s="1" a="1"/>
  <c r="B91" i="12" s="1"/>
  <c r="B92" i="12" s="1" a="1"/>
  <c r="B92" i="12" s="1"/>
  <c r="B93" i="12" s="1" a="1"/>
  <c r="B93" i="12" s="1"/>
  <c r="B94" i="12" s="1" a="1"/>
  <c r="B94" i="12" s="1"/>
  <c r="B95" i="12" s="1" a="1"/>
  <c r="B95" i="12" s="1"/>
  <c r="B96" i="12" s="1" a="1"/>
  <c r="B96" i="12" s="1"/>
  <c r="B97" i="12" s="1" a="1"/>
  <c r="B97" i="12" s="1"/>
  <c r="B98" i="12" s="1" a="1"/>
  <c r="B98" i="12" s="1"/>
  <c r="B99" i="12" s="1" a="1"/>
  <c r="B99" i="12" s="1"/>
  <c r="B100" i="12" s="1" a="1"/>
  <c r="B100" i="12" s="1"/>
  <c r="B101" i="12" s="1" a="1"/>
  <c r="B101" i="12" s="1"/>
  <c r="B102" i="12" s="1" a="1"/>
  <c r="B102" i="12" s="1"/>
  <c r="B103" i="12" s="1" a="1"/>
  <c r="B103" i="12" s="1"/>
  <c r="B104" i="12" s="1" a="1"/>
  <c r="B104" i="12" s="1"/>
  <c r="B105" i="12" s="1" a="1"/>
  <c r="B105" i="12" s="1"/>
  <c r="B106" i="12" s="1" a="1"/>
  <c r="B106" i="12" s="1"/>
  <c r="L12" i="12"/>
  <c r="F12" i="12"/>
  <c r="J12" i="12"/>
  <c r="M12" i="12"/>
  <c r="E12" i="12"/>
  <c r="I12" i="12"/>
  <c r="C12" i="12"/>
  <c r="G12" i="12" s="1"/>
  <c r="H12" i="12"/>
  <c r="C5" i="28"/>
  <c r="B17" i="21"/>
  <c r="D13" i="12" l="1"/>
  <c r="I13" i="12"/>
  <c r="F13" i="12"/>
  <c r="M13" i="12"/>
  <c r="L13" i="12"/>
  <c r="K13" i="12"/>
  <c r="C13" i="12"/>
  <c r="G13" i="12" s="1"/>
  <c r="H13" i="12"/>
  <c r="E13" i="12"/>
  <c r="J13" i="12"/>
  <c r="K14" i="12"/>
  <c r="M14" i="12"/>
  <c r="C14" i="12"/>
  <c r="G14" i="12" s="1"/>
  <c r="E14" i="12"/>
  <c r="I14" i="12"/>
  <c r="J14" i="12"/>
  <c r="H14" i="12"/>
  <c r="D14" i="12"/>
  <c r="L14" i="12"/>
  <c r="F14" i="12"/>
  <c r="L28" i="20"/>
  <c r="C15" i="12" l="1"/>
  <c r="G15" i="12" s="1"/>
  <c r="I15" i="12"/>
  <c r="J15" i="12"/>
  <c r="F15" i="12"/>
  <c r="M15" i="12"/>
  <c r="E15" i="12"/>
  <c r="K15" i="12"/>
  <c r="H15" i="12"/>
  <c r="L15" i="12"/>
  <c r="D15" i="12"/>
  <c r="I16" i="12" l="1"/>
  <c r="K16" i="12"/>
  <c r="H16" i="12"/>
  <c r="C16" i="12"/>
  <c r="G16" i="12" s="1"/>
  <c r="F16" i="12"/>
  <c r="J16" i="12"/>
  <c r="D16" i="12"/>
  <c r="M16" i="12"/>
  <c r="L16" i="12"/>
  <c r="E16" i="12"/>
  <c r="B418" i="28"/>
  <c r="B416" i="18"/>
  <c r="M13" i="18"/>
  <c r="M15" i="28" s="1"/>
  <c r="L13" i="18"/>
  <c r="L15" i="28" s="1"/>
  <c r="D13" i="18"/>
  <c r="D15" i="28" s="1"/>
  <c r="I13" i="18"/>
  <c r="I15" i="28" s="1"/>
  <c r="H13" i="18"/>
  <c r="H15" i="28" s="1"/>
  <c r="G13" i="18"/>
  <c r="G15" i="28" s="1"/>
  <c r="E17" i="12" l="1"/>
  <c r="D17" i="12"/>
  <c r="K17" i="12"/>
  <c r="I17" i="12"/>
  <c r="M17" i="12"/>
  <c r="H17" i="12"/>
  <c r="C17" i="12"/>
  <c r="G17" i="12" s="1"/>
  <c r="J17" i="12"/>
  <c r="L17" i="12"/>
  <c r="F17" i="12"/>
  <c r="B422" i="28"/>
  <c r="B420" i="18"/>
  <c r="B428" i="28"/>
  <c r="B426" i="18"/>
  <c r="B433" i="28"/>
  <c r="B431" i="18"/>
  <c r="B437" i="28"/>
  <c r="B435" i="18"/>
  <c r="B444" i="28"/>
  <c r="B442" i="18"/>
  <c r="B453" i="28"/>
  <c r="B451" i="18"/>
  <c r="B456" i="28"/>
  <c r="B454" i="18"/>
  <c r="B461" i="28"/>
  <c r="B459" i="18"/>
  <c r="B466" i="28"/>
  <c r="B464" i="18"/>
  <c r="B471" i="28"/>
  <c r="B469" i="18"/>
  <c r="B477" i="28"/>
  <c r="B475" i="18"/>
  <c r="B487" i="28"/>
  <c r="B493" i="18"/>
  <c r="B493" i="28"/>
  <c r="B499" i="18"/>
  <c r="B498" i="28"/>
  <c r="B504" i="18"/>
  <c r="B504" i="28"/>
  <c r="B510" i="18"/>
  <c r="B413" i="28"/>
  <c r="B411" i="18"/>
  <c r="B417" i="28"/>
  <c r="B415" i="18"/>
  <c r="B411" i="28"/>
  <c r="B409" i="18"/>
  <c r="B419" i="28"/>
  <c r="B417" i="18"/>
  <c r="B427" i="28"/>
  <c r="B425" i="18"/>
  <c r="B434" i="28"/>
  <c r="B432" i="18"/>
  <c r="B441" i="28"/>
  <c r="B439" i="18"/>
  <c r="B450" i="28"/>
  <c r="B448" i="18"/>
  <c r="B462" i="28"/>
  <c r="B460" i="18"/>
  <c r="B467" i="28"/>
  <c r="B465" i="18"/>
  <c r="B473" i="28"/>
  <c r="B471" i="18"/>
  <c r="B479" i="28"/>
  <c r="B477" i="18"/>
  <c r="B483" i="28"/>
  <c r="B481" i="18"/>
  <c r="B489" i="28"/>
  <c r="B495" i="18"/>
  <c r="B495" i="28"/>
  <c r="B501" i="18"/>
  <c r="B500" i="28"/>
  <c r="B506" i="18"/>
  <c r="B414" i="28"/>
  <c r="B412" i="18"/>
  <c r="B423" i="28"/>
  <c r="B421" i="18"/>
  <c r="B432" i="28"/>
  <c r="B430" i="18"/>
  <c r="B436" i="28"/>
  <c r="B434" i="18"/>
  <c r="B442" i="28"/>
  <c r="B440" i="18"/>
  <c r="B446" i="28"/>
  <c r="B444" i="18"/>
  <c r="B451" i="28"/>
  <c r="B449" i="18"/>
  <c r="B455" i="28"/>
  <c r="B453" i="18"/>
  <c r="B460" i="28"/>
  <c r="B458" i="18"/>
  <c r="B465" i="28"/>
  <c r="B463" i="18"/>
  <c r="B472" i="28"/>
  <c r="B470" i="18"/>
  <c r="B478" i="28"/>
  <c r="B476" i="18"/>
  <c r="B484" i="28"/>
  <c r="B482" i="18"/>
  <c r="B490" i="28"/>
  <c r="B496" i="18"/>
  <c r="B496" i="28"/>
  <c r="B502" i="18"/>
  <c r="B502" i="28"/>
  <c r="B508" i="18"/>
  <c r="B412" i="28"/>
  <c r="B410" i="18"/>
  <c r="B416" i="28"/>
  <c r="B414" i="18"/>
  <c r="B421" i="28"/>
  <c r="B419" i="18"/>
  <c r="B426" i="28"/>
  <c r="B424" i="18"/>
  <c r="B431" i="28"/>
  <c r="B429" i="18"/>
  <c r="B435" i="28"/>
  <c r="B433" i="18"/>
  <c r="B440" i="28"/>
  <c r="B438" i="18"/>
  <c r="B447" i="28"/>
  <c r="B445" i="18"/>
  <c r="B452" i="28"/>
  <c r="B450" i="18"/>
  <c r="B457" i="28"/>
  <c r="B455" i="18"/>
  <c r="B463" i="28"/>
  <c r="B461" i="18"/>
  <c r="B469" i="28"/>
  <c r="B467" i="18"/>
  <c r="B476" i="28"/>
  <c r="B474" i="18"/>
  <c r="B482" i="28"/>
  <c r="B480" i="18"/>
  <c r="B488" i="28"/>
  <c r="B494" i="18"/>
  <c r="B494" i="28"/>
  <c r="B500" i="18"/>
  <c r="B499" i="28"/>
  <c r="B505" i="18"/>
  <c r="B513" i="28"/>
  <c r="B511" i="18"/>
  <c r="B410" i="28"/>
  <c r="B408" i="18"/>
  <c r="B415" i="28"/>
  <c r="B413" i="18"/>
  <c r="B425" i="28"/>
  <c r="B423" i="18"/>
  <c r="B430" i="28"/>
  <c r="B428" i="18"/>
  <c r="B439" i="28"/>
  <c r="B437" i="18"/>
  <c r="B449" i="28"/>
  <c r="B447" i="18"/>
  <c r="B454" i="28"/>
  <c r="B452" i="18"/>
  <c r="B458" i="28"/>
  <c r="B456" i="18"/>
  <c r="B464" i="28"/>
  <c r="B462" i="18"/>
  <c r="B470" i="28"/>
  <c r="B468" i="18"/>
  <c r="B475" i="28"/>
  <c r="B473" i="18"/>
  <c r="B480" i="28"/>
  <c r="B478" i="18"/>
  <c r="B485" i="28"/>
  <c r="B483" i="18"/>
  <c r="B492" i="28"/>
  <c r="B498" i="18"/>
  <c r="B501" i="28"/>
  <c r="B507" i="18"/>
  <c r="B514" i="28"/>
  <c r="B512" i="18"/>
  <c r="B420" i="28"/>
  <c r="B418" i="18"/>
  <c r="B424" i="28"/>
  <c r="B422" i="18"/>
  <c r="B429" i="28"/>
  <c r="B427" i="18"/>
  <c r="B438" i="28"/>
  <c r="B436" i="18"/>
  <c r="B443" i="28"/>
  <c r="B441" i="18"/>
  <c r="B445" i="28"/>
  <c r="B443" i="18"/>
  <c r="B448" i="28"/>
  <c r="B446" i="18"/>
  <c r="B459" i="28"/>
  <c r="B457" i="18"/>
  <c r="B468" i="28"/>
  <c r="B466" i="18"/>
  <c r="B474" i="28"/>
  <c r="B472" i="18"/>
  <c r="B481" i="28"/>
  <c r="B479" i="18"/>
  <c r="B486" i="28"/>
  <c r="B484" i="18"/>
  <c r="B491" i="28"/>
  <c r="B497" i="18"/>
  <c r="B497" i="28"/>
  <c r="B503" i="18"/>
  <c r="B503" i="28"/>
  <c r="B509" i="18"/>
  <c r="B409" i="28"/>
  <c r="B407" i="18"/>
  <c r="B408" i="28"/>
  <c r="B406" i="18"/>
  <c r="B15" i="28"/>
  <c r="B13" i="18"/>
  <c r="T2" i="26"/>
  <c r="S2" i="26"/>
  <c r="R2" i="26"/>
  <c r="Q2" i="26"/>
  <c r="P2" i="26"/>
  <c r="O2" i="26"/>
  <c r="N2" i="26"/>
  <c r="M2" i="26"/>
  <c r="L2" i="26"/>
  <c r="K2" i="26"/>
  <c r="J2" i="26"/>
  <c r="G2" i="26"/>
  <c r="F2" i="26"/>
  <c r="C2" i="26"/>
  <c r="D18" i="12" l="1"/>
  <c r="F18" i="12"/>
  <c r="I18" i="12"/>
  <c r="E18" i="12"/>
  <c r="H18" i="12"/>
  <c r="L18" i="12"/>
  <c r="K18" i="12"/>
  <c r="C18" i="12"/>
  <c r="G18" i="12" s="1"/>
  <c r="J18" i="12"/>
  <c r="M18" i="12"/>
  <c r="B7" i="19"/>
  <c r="B7" i="30"/>
  <c r="B8" i="30" a="1"/>
  <c r="B8" i="30" s="1"/>
  <c r="B9" i="30" s="1" a="1"/>
  <c r="B9" i="30" s="1"/>
  <c r="B8" i="19" l="1" a="1"/>
  <c r="B8" i="19" s="1"/>
  <c r="F19" i="12"/>
  <c r="M19" i="12"/>
  <c r="E19" i="12"/>
  <c r="J19" i="12"/>
  <c r="L19" i="12"/>
  <c r="I19" i="12"/>
  <c r="D19" i="12"/>
  <c r="H19" i="12"/>
  <c r="K19" i="12"/>
  <c r="C19" i="12"/>
  <c r="G19" i="12" s="1"/>
  <c r="K9" i="30"/>
  <c r="F9" i="30"/>
  <c r="L9" i="30"/>
  <c r="M9" i="30"/>
  <c r="I9" i="30"/>
  <c r="H9" i="30"/>
  <c r="D9" i="30"/>
  <c r="C9" i="30"/>
  <c r="E9" i="30"/>
  <c r="B10" i="30" a="1"/>
  <c r="B10" i="30" s="1"/>
  <c r="M8" i="30"/>
  <c r="D8" i="30"/>
  <c r="I8" i="30"/>
  <c r="E8" i="30"/>
  <c r="L8" i="30"/>
  <c r="C8" i="30"/>
  <c r="K8" i="30"/>
  <c r="H8" i="30"/>
  <c r="F8" i="30"/>
  <c r="I7" i="30"/>
  <c r="E7" i="30"/>
  <c r="M7" i="30"/>
  <c r="D7" i="30"/>
  <c r="H7" i="30"/>
  <c r="F7" i="30"/>
  <c r="L7" i="30"/>
  <c r="C7" i="30"/>
  <c r="K7" i="30"/>
  <c r="D7" i="19"/>
  <c r="K7" i="19"/>
  <c r="E7" i="19"/>
  <c r="M7" i="19"/>
  <c r="L7" i="19"/>
  <c r="I7" i="19"/>
  <c r="C7" i="19"/>
  <c r="H7" i="19"/>
  <c r="V2" i="20"/>
  <c r="B11" i="30" l="1" a="1"/>
  <c r="B11" i="30" s="1"/>
  <c r="C8" i="19"/>
  <c r="F8" i="19"/>
  <c r="H8" i="19"/>
  <c r="M8" i="19"/>
  <c r="E8" i="19"/>
  <c r="I8" i="19"/>
  <c r="J8" i="19"/>
  <c r="L8" i="19"/>
  <c r="D8" i="19"/>
  <c r="K8" i="19"/>
  <c r="B9" i="19" a="1"/>
  <c r="B9" i="19" s="1"/>
  <c r="L9" i="19" s="1"/>
  <c r="G9" i="30"/>
  <c r="J20" i="12"/>
  <c r="F20" i="12"/>
  <c r="M20" i="12"/>
  <c r="I20" i="12"/>
  <c r="E20" i="12"/>
  <c r="D20" i="12"/>
  <c r="H20" i="12"/>
  <c r="L20" i="12"/>
  <c r="K20" i="12"/>
  <c r="C20" i="12"/>
  <c r="G20" i="12" s="1"/>
  <c r="G7" i="30"/>
  <c r="G8" i="30"/>
  <c r="F10" i="30"/>
  <c r="C10" i="30"/>
  <c r="I10" i="30"/>
  <c r="J10" i="30"/>
  <c r="M10" i="30"/>
  <c r="D10" i="30"/>
  <c r="H10" i="30"/>
  <c r="L10" i="30"/>
  <c r="K10" i="30"/>
  <c r="E10" i="30"/>
  <c r="G10" i="30" l="1"/>
  <c r="G8" i="19"/>
  <c r="B12" i="30" a="1"/>
  <c r="B12" i="30" s="1"/>
  <c r="J9" i="19"/>
  <c r="K9" i="19"/>
  <c r="D9" i="19"/>
  <c r="H9" i="19"/>
  <c r="E9" i="19"/>
  <c r="I9" i="19"/>
  <c r="M9" i="19"/>
  <c r="B10" i="19" a="1"/>
  <c r="B10" i="19" s="1"/>
  <c r="C9" i="19"/>
  <c r="F9" i="19"/>
  <c r="L21" i="12"/>
  <c r="H21" i="12"/>
  <c r="J21" i="12"/>
  <c r="M21" i="12"/>
  <c r="D21" i="12"/>
  <c r="E21" i="12"/>
  <c r="I21" i="12"/>
  <c r="K21" i="12"/>
  <c r="C21" i="12"/>
  <c r="G21" i="12" s="1"/>
  <c r="F21" i="12"/>
  <c r="C11" i="30"/>
  <c r="G11" i="30" s="1"/>
  <c r="E11" i="30"/>
  <c r="H11" i="30"/>
  <c r="M11" i="30"/>
  <c r="K11" i="30"/>
  <c r="J11" i="30"/>
  <c r="F11" i="30"/>
  <c r="I11" i="30"/>
  <c r="D11" i="30"/>
  <c r="L11" i="30"/>
  <c r="G9" i="19" l="1"/>
  <c r="B11" i="19" a="1"/>
  <c r="B11" i="19" s="1"/>
  <c r="B12" i="19" s="1" a="1"/>
  <c r="B12" i="19" s="1"/>
  <c r="B13" i="30" a="1"/>
  <c r="B13" i="30" s="1"/>
  <c r="D10" i="19"/>
  <c r="C10" i="19"/>
  <c r="I10" i="19"/>
  <c r="L10" i="19"/>
  <c r="H10" i="19"/>
  <c r="J10" i="19"/>
  <c r="M10" i="19"/>
  <c r="E10" i="19"/>
  <c r="K10" i="19"/>
  <c r="J22" i="12"/>
  <c r="K22" i="12"/>
  <c r="I22" i="12"/>
  <c r="M22" i="12"/>
  <c r="D22" i="12"/>
  <c r="E22" i="12"/>
  <c r="C22" i="12"/>
  <c r="G22" i="12" s="1"/>
  <c r="L22" i="12"/>
  <c r="F22" i="12"/>
  <c r="H22" i="12"/>
  <c r="F12" i="30"/>
  <c r="M12" i="30"/>
  <c r="I12" i="30"/>
  <c r="D12" i="30"/>
  <c r="H12" i="30"/>
  <c r="L12" i="30"/>
  <c r="J12" i="30"/>
  <c r="E12" i="30"/>
  <c r="C12" i="30"/>
  <c r="G12" i="30" s="1"/>
  <c r="K12" i="30"/>
  <c r="B13" i="19" l="1" a="1"/>
  <c r="B13" i="19" s="1"/>
  <c r="B14" i="19" s="1" a="1"/>
  <c r="B14" i="19" s="1"/>
  <c r="B15" i="19" s="1" a="1"/>
  <c r="B15" i="19" s="1"/>
  <c r="B16" i="19" s="1" a="1"/>
  <c r="B16" i="19" s="1"/>
  <c r="B17" i="19" s="1" a="1"/>
  <c r="B17" i="19" s="1"/>
  <c r="B18" i="19" s="1" a="1"/>
  <c r="B18" i="19" s="1"/>
  <c r="B19" i="19" s="1" a="1"/>
  <c r="B19" i="19" s="1"/>
  <c r="B20" i="19" s="1" a="1"/>
  <c r="B20" i="19" s="1"/>
  <c r="B21" i="19" s="1" a="1"/>
  <c r="B21" i="19" s="1"/>
  <c r="B22" i="19" s="1" a="1"/>
  <c r="B22" i="19" s="1"/>
  <c r="B23" i="19" s="1" a="1"/>
  <c r="B23" i="19" s="1"/>
  <c r="B24" i="19" s="1" a="1"/>
  <c r="B24" i="19" s="1"/>
  <c r="B25" i="19" s="1" a="1"/>
  <c r="B25" i="19" s="1"/>
  <c r="B26" i="19" s="1" a="1"/>
  <c r="B26" i="19" s="1"/>
  <c r="B14" i="30" a="1"/>
  <c r="B14" i="30" s="1"/>
  <c r="B15" i="30" s="1" a="1"/>
  <c r="B15" i="30" s="1"/>
  <c r="E11" i="19"/>
  <c r="K11" i="19"/>
  <c r="L11" i="19"/>
  <c r="H11" i="19"/>
  <c r="M11" i="19"/>
  <c r="C11" i="19"/>
  <c r="G11" i="19" s="1"/>
  <c r="D11" i="19"/>
  <c r="F11" i="19"/>
  <c r="J11" i="19"/>
  <c r="I11" i="19"/>
  <c r="I23" i="12"/>
  <c r="D23" i="12"/>
  <c r="F23" i="12"/>
  <c r="M23" i="12"/>
  <c r="C23" i="12"/>
  <c r="G23" i="12" s="1"/>
  <c r="E23" i="12"/>
  <c r="H23" i="12"/>
  <c r="K23" i="12"/>
  <c r="J23" i="12"/>
  <c r="L23" i="12"/>
  <c r="C13" i="30"/>
  <c r="G13" i="30" s="1"/>
  <c r="E13" i="30"/>
  <c r="K13" i="30"/>
  <c r="M13" i="30"/>
  <c r="D13" i="30"/>
  <c r="J13" i="30"/>
  <c r="L13" i="30"/>
  <c r="I13" i="30"/>
  <c r="H13" i="30"/>
  <c r="F13" i="30"/>
  <c r="K15" i="30" l="1"/>
  <c r="M15" i="30"/>
  <c r="F15" i="30"/>
  <c r="I15" i="30"/>
  <c r="J15" i="30"/>
  <c r="E15" i="30"/>
  <c r="H15" i="30"/>
  <c r="C15" i="30"/>
  <c r="G15" i="30" s="1"/>
  <c r="L15" i="30"/>
  <c r="D15" i="30"/>
  <c r="B16" i="30" a="1"/>
  <c r="B16" i="30" s="1"/>
  <c r="B17" i="30" s="1" a="1"/>
  <c r="B17" i="30" s="1"/>
  <c r="B18" i="30" s="1" a="1"/>
  <c r="B18" i="30" s="1"/>
  <c r="B19" i="30" s="1" a="1"/>
  <c r="B19" i="30" s="1"/>
  <c r="B20" i="30" s="1" a="1"/>
  <c r="B20" i="30" s="1"/>
  <c r="B21" i="30" s="1" a="1"/>
  <c r="B21" i="30" s="1"/>
  <c r="B22" i="30" s="1" a="1"/>
  <c r="B22" i="30" s="1"/>
  <c r="B23" i="30" s="1" a="1"/>
  <c r="B23" i="30" s="1"/>
  <c r="B24" i="30" s="1" a="1"/>
  <c r="B24" i="30" s="1"/>
  <c r="B25" i="30" s="1" a="1"/>
  <c r="B25" i="30" s="1"/>
  <c r="B26" i="30" s="1" a="1"/>
  <c r="B26" i="30" s="1"/>
  <c r="M26" i="19"/>
  <c r="C26" i="19"/>
  <c r="G26" i="19" s="1"/>
  <c r="I26" i="19"/>
  <c r="F26" i="19"/>
  <c r="L26" i="19"/>
  <c r="K26" i="19"/>
  <c r="H26" i="19"/>
  <c r="E26" i="19"/>
  <c r="J26" i="19"/>
  <c r="D26" i="19"/>
  <c r="B27" i="19" a="1"/>
  <c r="B27" i="19" s="1"/>
  <c r="B28" i="19" s="1" a="1"/>
  <c r="B28" i="19" s="1"/>
  <c r="B29" i="19" s="1" a="1"/>
  <c r="B29" i="19" s="1"/>
  <c r="B30" i="19" s="1" a="1"/>
  <c r="B30" i="19" s="1"/>
  <c r="B31" i="19" s="1" a="1"/>
  <c r="B31" i="19" s="1"/>
  <c r="B32" i="19" s="1" a="1"/>
  <c r="B32" i="19" s="1"/>
  <c r="B33" i="19" s="1" a="1"/>
  <c r="B33" i="19" s="1"/>
  <c r="B34" i="19" s="1" a="1"/>
  <c r="B34" i="19" s="1"/>
  <c r="B35" i="19" s="1" a="1"/>
  <c r="B35" i="19" s="1"/>
  <c r="B36" i="19" s="1" a="1"/>
  <c r="B36" i="19" s="1"/>
  <c r="B37" i="19" s="1" a="1"/>
  <c r="B37" i="19" s="1"/>
  <c r="B38" i="19" s="1" a="1"/>
  <c r="B38" i="19" s="1"/>
  <c r="B39" i="19" s="1" a="1"/>
  <c r="B39" i="19" s="1"/>
  <c r="B40" i="19" s="1" a="1"/>
  <c r="B40" i="19" s="1"/>
  <c r="B41" i="19" s="1" a="1"/>
  <c r="B41" i="19" s="1"/>
  <c r="B42" i="19" s="1" a="1"/>
  <c r="B42" i="19" s="1"/>
  <c r="B43" i="19" s="1" a="1"/>
  <c r="B43" i="19" s="1"/>
  <c r="B44" i="19" s="1" a="1"/>
  <c r="B44" i="19" s="1"/>
  <c r="M12" i="19"/>
  <c r="H12" i="19"/>
  <c r="E12" i="19"/>
  <c r="F12" i="19"/>
  <c r="I12" i="19"/>
  <c r="L12" i="19"/>
  <c r="C12" i="19"/>
  <c r="G12" i="19" s="1"/>
  <c r="J12" i="19"/>
  <c r="D12" i="19"/>
  <c r="K12" i="19"/>
  <c r="E24" i="12"/>
  <c r="H24" i="12"/>
  <c r="K24" i="12"/>
  <c r="D24" i="12"/>
  <c r="C24" i="12"/>
  <c r="G24" i="12" s="1"/>
  <c r="J24" i="12"/>
  <c r="L24" i="12"/>
  <c r="F24" i="12"/>
  <c r="M24" i="12"/>
  <c r="I24" i="12"/>
  <c r="M14" i="30"/>
  <c r="D14" i="30"/>
  <c r="I14" i="30"/>
  <c r="L14" i="30"/>
  <c r="H14" i="30"/>
  <c r="C14" i="30"/>
  <c r="G14" i="30" s="1"/>
  <c r="E14" i="30"/>
  <c r="F14" i="30"/>
  <c r="K14" i="30"/>
  <c r="J14" i="30"/>
  <c r="B27" i="30" l="1" a="1"/>
  <c r="B27" i="30" s="1"/>
  <c r="B28" i="30" s="1" a="1"/>
  <c r="B28" i="30" s="1"/>
  <c r="B29" i="30" s="1" a="1"/>
  <c r="B29" i="30" s="1"/>
  <c r="B30" i="30" s="1" a="1"/>
  <c r="B30" i="30" s="1"/>
  <c r="B31" i="30" s="1" a="1"/>
  <c r="B31" i="30" s="1"/>
  <c r="B32" i="30" s="1" a="1"/>
  <c r="B32" i="30" s="1"/>
  <c r="B33" i="30" s="1" a="1"/>
  <c r="B33" i="30" s="1"/>
  <c r="B34" i="30" s="1" a="1"/>
  <c r="B34" i="30" s="1"/>
  <c r="B35" i="30" s="1" a="1"/>
  <c r="B35" i="30" s="1"/>
  <c r="B36" i="30" s="1" a="1"/>
  <c r="B36" i="30" s="1"/>
  <c r="B37" i="30" s="1" a="1"/>
  <c r="B37" i="30" s="1"/>
  <c r="I26" i="30"/>
  <c r="J26" i="30"/>
  <c r="M26" i="30"/>
  <c r="F26" i="30"/>
  <c r="E26" i="30"/>
  <c r="D26" i="30"/>
  <c r="H26" i="30"/>
  <c r="C26" i="30"/>
  <c r="G26" i="30" s="1"/>
  <c r="L26" i="30"/>
  <c r="K26" i="30"/>
  <c r="F16" i="30"/>
  <c r="H16" i="30"/>
  <c r="D16" i="30"/>
  <c r="I16" i="30"/>
  <c r="J16" i="30"/>
  <c r="C16" i="30"/>
  <c r="G16" i="30" s="1"/>
  <c r="C44" i="19"/>
  <c r="G44" i="19" s="1"/>
  <c r="D44" i="19"/>
  <c r="F44" i="19"/>
  <c r="K44" i="19"/>
  <c r="J44" i="19"/>
  <c r="L44" i="19"/>
  <c r="M44" i="19"/>
  <c r="H44" i="19"/>
  <c r="E44" i="19"/>
  <c r="I44" i="19"/>
  <c r="B45" i="19" a="1"/>
  <c r="B45" i="19" s="1"/>
  <c r="B46" i="19" s="1" a="1"/>
  <c r="B46" i="19" s="1"/>
  <c r="B47" i="19" s="1" a="1"/>
  <c r="B47" i="19" s="1"/>
  <c r="B48" i="19" s="1" a="1"/>
  <c r="B48" i="19" s="1"/>
  <c r="B49" i="19" s="1" a="1"/>
  <c r="B49" i="19" s="1"/>
  <c r="B50" i="19" s="1" a="1"/>
  <c r="B50" i="19" s="1"/>
  <c r="B51" i="19" s="1" a="1"/>
  <c r="B51" i="19" s="1"/>
  <c r="B52" i="19" s="1" a="1"/>
  <c r="B52" i="19" s="1"/>
  <c r="B53" i="19" s="1" a="1"/>
  <c r="B53" i="19" s="1"/>
  <c r="B54" i="19" s="1" a="1"/>
  <c r="B54" i="19" s="1"/>
  <c r="B55" i="19" s="1" a="1"/>
  <c r="B55" i="19" s="1"/>
  <c r="B56" i="19" s="1" a="1"/>
  <c r="B56" i="19" s="1"/>
  <c r="B57" i="19" s="1" a="1"/>
  <c r="B57" i="19" s="1"/>
  <c r="B58" i="19" s="1" a="1"/>
  <c r="B58" i="19" s="1"/>
  <c r="B59" i="19" s="1" a="1"/>
  <c r="B59" i="19" s="1"/>
  <c r="B60" i="19" s="1" a="1"/>
  <c r="B60" i="19" s="1"/>
  <c r="B61" i="19" s="1" a="1"/>
  <c r="B61" i="19" s="1"/>
  <c r="B62" i="19" s="1" a="1"/>
  <c r="B62" i="19" s="1"/>
  <c r="K16" i="30"/>
  <c r="E16" i="30"/>
  <c r="L16" i="30"/>
  <c r="M16" i="30"/>
  <c r="M17" i="30"/>
  <c r="E17" i="30"/>
  <c r="L17" i="30"/>
  <c r="D17" i="30"/>
  <c r="K17" i="30"/>
  <c r="C17" i="30"/>
  <c r="G17" i="30" s="1"/>
  <c r="J17" i="30"/>
  <c r="I17" i="30"/>
  <c r="H17" i="30"/>
  <c r="F17" i="30"/>
  <c r="M13" i="19"/>
  <c r="L13" i="19"/>
  <c r="H13" i="19"/>
  <c r="J13" i="19"/>
  <c r="F13" i="19"/>
  <c r="D13" i="19"/>
  <c r="K13" i="19"/>
  <c r="I13" i="19"/>
  <c r="C13" i="19"/>
  <c r="G13" i="19" s="1"/>
  <c r="E13" i="19"/>
  <c r="H25" i="12"/>
  <c r="I25" i="12"/>
  <c r="F25" i="12"/>
  <c r="L25" i="12"/>
  <c r="E25" i="12"/>
  <c r="J25" i="12"/>
  <c r="D25" i="12"/>
  <c r="K25" i="12"/>
  <c r="M25" i="12"/>
  <c r="C25" i="12"/>
  <c r="G25" i="12" s="1"/>
  <c r="B38" i="30" l="1" a="1"/>
  <c r="B38" i="30" s="1"/>
  <c r="B39" i="30" s="1" a="1"/>
  <c r="B39" i="30" s="1"/>
  <c r="B40" i="30" s="1" a="1"/>
  <c r="B40" i="30" s="1"/>
  <c r="B41" i="30" s="1" a="1"/>
  <c r="B41" i="30" s="1"/>
  <c r="B42" i="30" s="1" a="1"/>
  <c r="B42" i="30" s="1"/>
  <c r="B43" i="30" s="1" a="1"/>
  <c r="B43" i="30" s="1"/>
  <c r="B44" i="30" s="1" a="1"/>
  <c r="B44" i="30" s="1"/>
  <c r="B45" i="30" s="1" a="1"/>
  <c r="B45" i="30" s="1"/>
  <c r="B46" i="30" s="1" a="1"/>
  <c r="B46" i="30" s="1"/>
  <c r="B47" i="30" s="1" a="1"/>
  <c r="B47" i="30" s="1"/>
  <c r="B48" i="30" s="1" a="1"/>
  <c r="B48" i="30" s="1"/>
  <c r="H37" i="30"/>
  <c r="L37" i="30"/>
  <c r="M37" i="30"/>
  <c r="D37" i="30"/>
  <c r="F37" i="30"/>
  <c r="J37" i="30"/>
  <c r="C37" i="30"/>
  <c r="G37" i="30" s="1"/>
  <c r="I37" i="30"/>
  <c r="K37" i="30"/>
  <c r="E37" i="30"/>
  <c r="I62" i="19"/>
  <c r="L62" i="19"/>
  <c r="F62" i="19"/>
  <c r="M62" i="19"/>
  <c r="E62" i="19"/>
  <c r="H62" i="19"/>
  <c r="J62" i="19"/>
  <c r="C62" i="19"/>
  <c r="G62" i="19" s="1"/>
  <c r="D62" i="19"/>
  <c r="K62" i="19"/>
  <c r="B63" i="19" a="1"/>
  <c r="B63" i="19" s="1"/>
  <c r="B64" i="19" s="1" a="1"/>
  <c r="B64" i="19" s="1"/>
  <c r="B65" i="19" s="1" a="1"/>
  <c r="B65" i="19" s="1"/>
  <c r="B66" i="19" s="1" a="1"/>
  <c r="B66" i="19" s="1"/>
  <c r="B67" i="19" s="1" a="1"/>
  <c r="B67" i="19" s="1"/>
  <c r="B68" i="19" s="1" a="1"/>
  <c r="B68" i="19" s="1"/>
  <c r="B69" i="19" s="1" a="1"/>
  <c r="B69" i="19" s="1"/>
  <c r="B70" i="19" s="1" a="1"/>
  <c r="B70" i="19" s="1"/>
  <c r="B71" i="19" s="1" a="1"/>
  <c r="B71" i="19" s="1"/>
  <c r="B72" i="19" s="1" a="1"/>
  <c r="B72" i="19" s="1"/>
  <c r="B73" i="19" s="1" a="1"/>
  <c r="B73" i="19" s="1"/>
  <c r="B74" i="19" s="1" a="1"/>
  <c r="B74" i="19" s="1"/>
  <c r="B75" i="19" s="1" a="1"/>
  <c r="B75" i="19" s="1"/>
  <c r="B76" i="19" s="1" a="1"/>
  <c r="B76" i="19" s="1"/>
  <c r="B77" i="19" s="1" a="1"/>
  <c r="B77" i="19" s="1"/>
  <c r="B78" i="19" s="1" a="1"/>
  <c r="B78" i="19" s="1"/>
  <c r="B79" i="19" s="1" a="1"/>
  <c r="B79" i="19" s="1"/>
  <c r="B80" i="19" s="1" a="1"/>
  <c r="B80" i="19" s="1"/>
  <c r="H18" i="30"/>
  <c r="F18" i="30"/>
  <c r="M18" i="30"/>
  <c r="E18" i="30"/>
  <c r="L18" i="30"/>
  <c r="D18" i="30"/>
  <c r="K18" i="30"/>
  <c r="C18" i="30"/>
  <c r="G18" i="30" s="1"/>
  <c r="J18" i="30"/>
  <c r="I18" i="30"/>
  <c r="D14" i="19"/>
  <c r="E14" i="19"/>
  <c r="C14" i="19"/>
  <c r="G14" i="19" s="1"/>
  <c r="F14" i="19"/>
  <c r="L14" i="19"/>
  <c r="M14" i="19"/>
  <c r="J14" i="19"/>
  <c r="I14" i="19"/>
  <c r="H14" i="19"/>
  <c r="K14" i="19"/>
  <c r="L26" i="12"/>
  <c r="J26" i="12"/>
  <c r="C26" i="12"/>
  <c r="G26" i="12" s="1"/>
  <c r="H26" i="12"/>
  <c r="D26" i="12"/>
  <c r="K26" i="12"/>
  <c r="E26" i="12"/>
  <c r="F26" i="12"/>
  <c r="M26" i="12"/>
  <c r="I26" i="12"/>
  <c r="F10" i="19"/>
  <c r="G10" i="19" s="1"/>
  <c r="C5" i="18"/>
  <c r="P13" i="18"/>
  <c r="P15" i="28" s="1"/>
  <c r="O13" i="18"/>
  <c r="O15" i="28" s="1"/>
  <c r="K13" i="18"/>
  <c r="K15" i="28" s="1"/>
  <c r="V2" i="1"/>
  <c r="V3" i="14"/>
  <c r="B49" i="30" l="1" a="1"/>
  <c r="B49" i="30" s="1"/>
  <c r="B50" i="30" s="1" a="1"/>
  <c r="B50" i="30" s="1"/>
  <c r="B51" i="30" s="1" a="1"/>
  <c r="B51" i="30" s="1"/>
  <c r="B52" i="30" s="1" a="1"/>
  <c r="B52" i="30" s="1"/>
  <c r="B53" i="30" s="1" a="1"/>
  <c r="B53" i="30" s="1"/>
  <c r="B54" i="30" s="1" a="1"/>
  <c r="B54" i="30" s="1"/>
  <c r="B55" i="30" s="1" a="1"/>
  <c r="B55" i="30" s="1"/>
  <c r="B56" i="30" s="1" a="1"/>
  <c r="B56" i="30" s="1"/>
  <c r="B57" i="30" s="1" a="1"/>
  <c r="B57" i="30" s="1"/>
  <c r="B58" i="30" s="1" a="1"/>
  <c r="B58" i="30" s="1"/>
  <c r="B59" i="30" s="1" a="1"/>
  <c r="B59" i="30" s="1"/>
  <c r="D48" i="30"/>
  <c r="E48" i="30"/>
  <c r="H48" i="30"/>
  <c r="C48" i="30"/>
  <c r="G48" i="30" s="1"/>
  <c r="K48" i="30"/>
  <c r="L48" i="30"/>
  <c r="M48" i="30"/>
  <c r="J48" i="30"/>
  <c r="I48" i="30"/>
  <c r="F48" i="30"/>
  <c r="D80" i="19"/>
  <c r="E80" i="19"/>
  <c r="M80" i="19"/>
  <c r="K80" i="19"/>
  <c r="F80" i="19"/>
  <c r="I80" i="19"/>
  <c r="L80" i="19"/>
  <c r="C80" i="19"/>
  <c r="G80" i="19" s="1"/>
  <c r="H80" i="19"/>
  <c r="J80" i="19"/>
  <c r="B81" i="19" a="1"/>
  <c r="B81" i="19" s="1"/>
  <c r="B82" i="19" s="1" a="1"/>
  <c r="B82" i="19" s="1"/>
  <c r="B83" i="19" s="1" a="1"/>
  <c r="B83" i="19" s="1"/>
  <c r="B84" i="19" s="1" a="1"/>
  <c r="B84" i="19" s="1"/>
  <c r="B85" i="19" s="1" a="1"/>
  <c r="B85" i="19" s="1"/>
  <c r="B86" i="19" s="1" a="1"/>
  <c r="B86" i="19" s="1"/>
  <c r="B87" i="19" s="1" a="1"/>
  <c r="B87" i="19" s="1"/>
  <c r="B88" i="19" s="1" a="1"/>
  <c r="B88" i="19" s="1"/>
  <c r="J88" i="19" s="1"/>
  <c r="K19" i="30"/>
  <c r="C19" i="30"/>
  <c r="G19" i="30" s="1"/>
  <c r="J19" i="30"/>
  <c r="I19" i="30"/>
  <c r="H19" i="30"/>
  <c r="F19" i="30"/>
  <c r="D19" i="30"/>
  <c r="M19" i="30"/>
  <c r="E19" i="30"/>
  <c r="L19" i="30"/>
  <c r="K15" i="19"/>
  <c r="J15" i="19"/>
  <c r="L15" i="19"/>
  <c r="D15" i="19"/>
  <c r="F15" i="19"/>
  <c r="I15" i="19"/>
  <c r="M15" i="19"/>
  <c r="H15" i="19"/>
  <c r="E15" i="19"/>
  <c r="C15" i="19"/>
  <c r="G15" i="19" s="1"/>
  <c r="J9" i="30"/>
  <c r="K27" i="12"/>
  <c r="C27" i="12"/>
  <c r="G27" i="12" s="1"/>
  <c r="J27" i="12"/>
  <c r="M27" i="12"/>
  <c r="F27" i="12"/>
  <c r="H27" i="12"/>
  <c r="I27" i="12"/>
  <c r="E27" i="12"/>
  <c r="L27" i="12"/>
  <c r="D27" i="12"/>
  <c r="J8" i="30"/>
  <c r="J7" i="19"/>
  <c r="Q13" i="18"/>
  <c r="Q15" i="28" s="1"/>
  <c r="B60" i="30" l="1" a="1"/>
  <c r="B60" i="30" s="1"/>
  <c r="B61" i="30" s="1" a="1"/>
  <c r="B61" i="30" s="1"/>
  <c r="B62" i="30" s="1" a="1"/>
  <c r="B62" i="30" s="1"/>
  <c r="B63" i="30" s="1" a="1"/>
  <c r="B63" i="30" s="1"/>
  <c r="B64" i="30" s="1" a="1"/>
  <c r="B64" i="30" s="1"/>
  <c r="B65" i="30" s="1" a="1"/>
  <c r="B65" i="30" s="1"/>
  <c r="B66" i="30" s="1" a="1"/>
  <c r="B66" i="30" s="1"/>
  <c r="B67" i="30" s="1" a="1"/>
  <c r="B67" i="30" s="1"/>
  <c r="B68" i="30" s="1" a="1"/>
  <c r="B68" i="30" s="1"/>
  <c r="B69" i="30" s="1" a="1"/>
  <c r="B69" i="30" s="1"/>
  <c r="B70" i="30" s="1" a="1"/>
  <c r="B70" i="30" s="1"/>
  <c r="K59" i="30"/>
  <c r="M59" i="30"/>
  <c r="J59" i="30"/>
  <c r="F59" i="30"/>
  <c r="C59" i="30"/>
  <c r="G59" i="30" s="1"/>
  <c r="H59" i="30"/>
  <c r="E59" i="30"/>
  <c r="D59" i="30"/>
  <c r="I59" i="30"/>
  <c r="L59" i="30"/>
  <c r="B89" i="19" a="1"/>
  <c r="B89" i="19" s="1"/>
  <c r="B90" i="19" s="1" a="1"/>
  <c r="B90" i="19" s="1"/>
  <c r="B91" i="19" s="1" a="1"/>
  <c r="B91" i="19" s="1"/>
  <c r="B92" i="19" s="1" a="1"/>
  <c r="B92" i="19" s="1"/>
  <c r="B93" i="19" s="1" a="1"/>
  <c r="B93" i="19" s="1"/>
  <c r="B94" i="19" s="1" a="1"/>
  <c r="B94" i="19" s="1"/>
  <c r="B95" i="19" s="1" a="1"/>
  <c r="B95" i="19" s="1"/>
  <c r="B96" i="19" s="1" a="1"/>
  <c r="B96" i="19" s="1"/>
  <c r="B97" i="19" s="1" a="1"/>
  <c r="B97" i="19" s="1"/>
  <c r="B98" i="19" s="1" a="1"/>
  <c r="B98" i="19" s="1"/>
  <c r="B99" i="19" s="1" a="1"/>
  <c r="B99" i="19" s="1"/>
  <c r="B100" i="19" s="1" a="1"/>
  <c r="B100" i="19" s="1"/>
  <c r="B101" i="19" s="1" a="1"/>
  <c r="B101" i="19" s="1"/>
  <c r="B102" i="19" s="1" a="1"/>
  <c r="B102" i="19" s="1"/>
  <c r="B103" i="19" s="1" a="1"/>
  <c r="B103" i="19" s="1"/>
  <c r="B104" i="19" s="1" a="1"/>
  <c r="B104" i="19" s="1"/>
  <c r="B105" i="19" s="1" a="1"/>
  <c r="B105" i="19" s="1"/>
  <c r="B106" i="19" s="1" a="1"/>
  <c r="B106" i="19" s="1"/>
  <c r="C88" i="19"/>
  <c r="E88" i="19"/>
  <c r="D88" i="19"/>
  <c r="M88" i="19"/>
  <c r="K88" i="19"/>
  <c r="H88" i="19"/>
  <c r="I88" i="19"/>
  <c r="L88" i="19"/>
  <c r="F20" i="30"/>
  <c r="M20" i="30"/>
  <c r="E20" i="30"/>
  <c r="L20" i="30"/>
  <c r="D20" i="30"/>
  <c r="K20" i="30"/>
  <c r="C20" i="30"/>
  <c r="G20" i="30" s="1"/>
  <c r="J20" i="30"/>
  <c r="I20" i="30"/>
  <c r="H20" i="30"/>
  <c r="F16" i="19"/>
  <c r="E16" i="19"/>
  <c r="D16" i="19"/>
  <c r="M16" i="19"/>
  <c r="L16" i="19"/>
  <c r="J16" i="19"/>
  <c r="K16" i="19"/>
  <c r="C16" i="19"/>
  <c r="G16" i="19" s="1"/>
  <c r="I16" i="19"/>
  <c r="H16" i="19"/>
  <c r="I28" i="12"/>
  <c r="K28" i="12"/>
  <c r="J28" i="12"/>
  <c r="F28" i="12"/>
  <c r="H28" i="12"/>
  <c r="M28" i="12"/>
  <c r="C28" i="12"/>
  <c r="G28" i="12" s="1"/>
  <c r="L28" i="12"/>
  <c r="E28" i="12"/>
  <c r="D28" i="12"/>
  <c r="F88" i="19"/>
  <c r="F7" i="19"/>
  <c r="G7" i="19" s="1"/>
  <c r="Q4" i="18"/>
  <c r="Q5" i="18" s="1"/>
  <c r="Q6" i="18" s="1"/>
  <c r="Q7" i="18" s="1"/>
  <c r="G88" i="19" l="1"/>
  <c r="B71" i="30" a="1"/>
  <c r="B71" i="30" s="1"/>
  <c r="B72" i="30" s="1" a="1"/>
  <c r="B72" i="30" s="1"/>
  <c r="B73" i="30" s="1" a="1"/>
  <c r="B73" i="30" s="1"/>
  <c r="B74" i="30" s="1" a="1"/>
  <c r="B74" i="30" s="1"/>
  <c r="B75" i="30" s="1" a="1"/>
  <c r="B75" i="30" s="1"/>
  <c r="B76" i="30" s="1" a="1"/>
  <c r="B76" i="30" s="1"/>
  <c r="B77" i="30" s="1" a="1"/>
  <c r="B77" i="30" s="1"/>
  <c r="B78" i="30" s="1" a="1"/>
  <c r="B78" i="30" s="1"/>
  <c r="B79" i="30" s="1" a="1"/>
  <c r="B79" i="30" s="1"/>
  <c r="B80" i="30" s="1" a="1"/>
  <c r="B80" i="30" s="1"/>
  <c r="B81" i="30" s="1" a="1"/>
  <c r="B81" i="30" s="1"/>
  <c r="D70" i="30"/>
  <c r="L70" i="30"/>
  <c r="F70" i="30"/>
  <c r="I70" i="30"/>
  <c r="H70" i="30"/>
  <c r="J70" i="30"/>
  <c r="M70" i="30"/>
  <c r="E70" i="30"/>
  <c r="K70" i="30"/>
  <c r="C70" i="30"/>
  <c r="G70" i="30" s="1"/>
  <c r="I21" i="30"/>
  <c r="H21" i="30"/>
  <c r="F21" i="30"/>
  <c r="M21" i="30"/>
  <c r="E21" i="30"/>
  <c r="L21" i="30"/>
  <c r="D21" i="30"/>
  <c r="K21" i="30"/>
  <c r="C21" i="30"/>
  <c r="G21" i="30" s="1"/>
  <c r="J21" i="30"/>
  <c r="K17" i="19"/>
  <c r="I17" i="19"/>
  <c r="C17" i="19"/>
  <c r="G17" i="19" s="1"/>
  <c r="J17" i="19"/>
  <c r="M17" i="19"/>
  <c r="H17" i="19"/>
  <c r="E17" i="19"/>
  <c r="F17" i="19"/>
  <c r="L17" i="19"/>
  <c r="D17" i="19"/>
  <c r="L29" i="12"/>
  <c r="E29" i="12"/>
  <c r="D29" i="12"/>
  <c r="C29" i="12"/>
  <c r="G29" i="12" s="1"/>
  <c r="F29" i="12"/>
  <c r="J29" i="12"/>
  <c r="K29" i="12"/>
  <c r="M29" i="12"/>
  <c r="I29" i="12"/>
  <c r="H29" i="12"/>
  <c r="L30" i="20"/>
  <c r="Y2" i="26"/>
  <c r="K13" i="13"/>
  <c r="J7" i="30" s="1"/>
  <c r="K406" i="13"/>
  <c r="K407" i="13"/>
  <c r="K408" i="13"/>
  <c r="K409" i="13"/>
  <c r="K410" i="13"/>
  <c r="K411" i="13"/>
  <c r="K412" i="13"/>
  <c r="K413" i="13"/>
  <c r="K414" i="13"/>
  <c r="K415" i="13"/>
  <c r="K416" i="13"/>
  <c r="K417" i="13"/>
  <c r="K418" i="13"/>
  <c r="K419" i="13"/>
  <c r="K420" i="13"/>
  <c r="K421" i="13"/>
  <c r="K422" i="13"/>
  <c r="K423" i="13"/>
  <c r="K424" i="13"/>
  <c r="K425" i="13"/>
  <c r="K426" i="13"/>
  <c r="K427" i="13"/>
  <c r="K428" i="13"/>
  <c r="K429" i="13"/>
  <c r="K430" i="13"/>
  <c r="K431" i="13"/>
  <c r="K432" i="13"/>
  <c r="K433" i="13"/>
  <c r="K434" i="13"/>
  <c r="K435" i="13"/>
  <c r="K436" i="13"/>
  <c r="K437" i="13"/>
  <c r="K438" i="13"/>
  <c r="K439" i="13"/>
  <c r="K440" i="13"/>
  <c r="K441" i="13"/>
  <c r="K442" i="13"/>
  <c r="K443" i="13"/>
  <c r="K444" i="13"/>
  <c r="K445" i="13"/>
  <c r="K446" i="13"/>
  <c r="K447" i="13"/>
  <c r="K448" i="13"/>
  <c r="K449" i="13"/>
  <c r="K450" i="13"/>
  <c r="K451" i="13"/>
  <c r="K452" i="13"/>
  <c r="K453" i="13"/>
  <c r="K454" i="13"/>
  <c r="K45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501" i="13"/>
  <c r="K502" i="13"/>
  <c r="K503" i="13"/>
  <c r="K504" i="13"/>
  <c r="K505" i="13"/>
  <c r="K506" i="13"/>
  <c r="K507" i="13"/>
  <c r="K508" i="13"/>
  <c r="K509" i="13"/>
  <c r="K510" i="13"/>
  <c r="K511" i="13"/>
  <c r="B82" i="30" l="1" a="1"/>
  <c r="B82" i="30" s="1"/>
  <c r="B83" i="30" s="1" a="1"/>
  <c r="B83" i="30" s="1"/>
  <c r="B84" i="30" s="1" a="1"/>
  <c r="B84" i="30" s="1"/>
  <c r="B85" i="30" s="1" a="1"/>
  <c r="B85" i="30" s="1"/>
  <c r="B86" i="30" s="1" a="1"/>
  <c r="B86" i="30" s="1"/>
  <c r="B87" i="30" s="1" a="1"/>
  <c r="B87" i="30" s="1"/>
  <c r="B88" i="30" s="1" a="1"/>
  <c r="B88" i="30" s="1"/>
  <c r="B89" i="30" s="1" a="1"/>
  <c r="B89" i="30" s="1"/>
  <c r="B90" i="30" s="1" a="1"/>
  <c r="B90" i="30" s="1"/>
  <c r="B91" i="30" s="1" a="1"/>
  <c r="B91" i="30" s="1"/>
  <c r="B92" i="30" s="1" a="1"/>
  <c r="B92" i="30" s="1"/>
  <c r="L81" i="30"/>
  <c r="E81" i="30"/>
  <c r="M81" i="30"/>
  <c r="F81" i="30"/>
  <c r="D81" i="30"/>
  <c r="K81" i="30"/>
  <c r="J81" i="30"/>
  <c r="I81" i="30"/>
  <c r="C81" i="30"/>
  <c r="G81" i="30" s="1"/>
  <c r="H81" i="30"/>
  <c r="L22" i="30"/>
  <c r="D22" i="30"/>
  <c r="K22" i="30"/>
  <c r="C22" i="30"/>
  <c r="G22" i="30" s="1"/>
  <c r="J22" i="30"/>
  <c r="I22" i="30"/>
  <c r="H22" i="30"/>
  <c r="F22" i="30"/>
  <c r="M22" i="30"/>
  <c r="E22" i="30"/>
  <c r="L18" i="19"/>
  <c r="D18" i="19"/>
  <c r="K18" i="19"/>
  <c r="C18" i="19"/>
  <c r="G18" i="19" s="1"/>
  <c r="M18" i="19"/>
  <c r="H18" i="19"/>
  <c r="J18" i="19"/>
  <c r="F18" i="19"/>
  <c r="I18" i="19"/>
  <c r="E18" i="19"/>
  <c r="C30" i="12"/>
  <c r="G30" i="12" s="1"/>
  <c r="F30" i="12"/>
  <c r="J30" i="12"/>
  <c r="E30" i="12"/>
  <c r="M30" i="12"/>
  <c r="H30" i="12"/>
  <c r="I30" i="12"/>
  <c r="L30" i="12"/>
  <c r="D30" i="12"/>
  <c r="K30" i="12"/>
  <c r="J7" i="12"/>
  <c r="K512" i="13"/>
  <c r="B93" i="30" l="1" a="1"/>
  <c r="B93" i="30" s="1"/>
  <c r="B94" i="30" s="1" a="1"/>
  <c r="B94" i="30" s="1"/>
  <c r="B95" i="30" s="1" a="1"/>
  <c r="B95" i="30" s="1"/>
  <c r="B96" i="30" s="1" a="1"/>
  <c r="B96" i="30" s="1"/>
  <c r="B97" i="30" s="1" a="1"/>
  <c r="B97" i="30" s="1"/>
  <c r="B98" i="30" s="1" a="1"/>
  <c r="B98" i="30" s="1"/>
  <c r="B99" i="30" s="1" a="1"/>
  <c r="B99" i="30" s="1"/>
  <c r="B100" i="30" s="1" a="1"/>
  <c r="B100" i="30" s="1"/>
  <c r="B101" i="30" s="1" a="1"/>
  <c r="B101" i="30" s="1"/>
  <c r="B102" i="30" s="1" a="1"/>
  <c r="B102" i="30" s="1"/>
  <c r="B103" i="30" s="1" a="1"/>
  <c r="B103" i="30" s="1"/>
  <c r="B104" i="30" s="1" a="1"/>
  <c r="B104" i="30" s="1"/>
  <c r="B105" i="30" s="1" a="1"/>
  <c r="B105" i="30" s="1"/>
  <c r="B106" i="30" s="1" a="1"/>
  <c r="B106" i="30" s="1"/>
  <c r="D92" i="30"/>
  <c r="F92" i="30"/>
  <c r="J92" i="30"/>
  <c r="M92" i="30"/>
  <c r="H92" i="30"/>
  <c r="E92" i="30"/>
  <c r="K92" i="30"/>
  <c r="L92" i="30"/>
  <c r="I92" i="30"/>
  <c r="C92" i="30"/>
  <c r="G92" i="30" s="1"/>
  <c r="F23" i="30"/>
  <c r="M23" i="30"/>
  <c r="E23" i="30"/>
  <c r="L23" i="30"/>
  <c r="D23" i="30"/>
  <c r="K23" i="30"/>
  <c r="C23" i="30"/>
  <c r="G23" i="30" s="1"/>
  <c r="J23" i="30"/>
  <c r="I23" i="30"/>
  <c r="H23" i="30"/>
  <c r="D19" i="19"/>
  <c r="M19" i="19"/>
  <c r="H19" i="19"/>
  <c r="K19" i="19"/>
  <c r="E19" i="19"/>
  <c r="C19" i="19"/>
  <c r="G19" i="19" s="1"/>
  <c r="L19" i="19"/>
  <c r="J19" i="19"/>
  <c r="I19" i="19"/>
  <c r="F19" i="19"/>
  <c r="L31" i="12"/>
  <c r="D31" i="12"/>
  <c r="M31" i="12"/>
  <c r="H31" i="12"/>
  <c r="K31" i="12"/>
  <c r="I31" i="12"/>
  <c r="F31" i="12"/>
  <c r="E31" i="12"/>
  <c r="C31" i="12"/>
  <c r="G31" i="12" s="1"/>
  <c r="J31" i="12"/>
  <c r="J24" i="30" l="1"/>
  <c r="I24" i="30"/>
  <c r="H24" i="30"/>
  <c r="F24" i="30"/>
  <c r="M24" i="30"/>
  <c r="E24" i="30"/>
  <c r="K24" i="30"/>
  <c r="L24" i="30"/>
  <c r="D24" i="30"/>
  <c r="C24" i="30"/>
  <c r="G24" i="30" s="1"/>
  <c r="C20" i="19"/>
  <c r="G20" i="19" s="1"/>
  <c r="J20" i="19"/>
  <c r="K20" i="19"/>
  <c r="F20" i="19"/>
  <c r="I20" i="19"/>
  <c r="M20" i="19"/>
  <c r="H20" i="19"/>
  <c r="E20" i="19"/>
  <c r="L20" i="19"/>
  <c r="D20" i="19"/>
  <c r="K32" i="12"/>
  <c r="M32" i="12"/>
  <c r="H32" i="12"/>
  <c r="D32" i="12"/>
  <c r="F32" i="12"/>
  <c r="C32" i="12"/>
  <c r="G32" i="12" s="1"/>
  <c r="L32" i="12"/>
  <c r="J32" i="12"/>
  <c r="I32" i="12"/>
  <c r="E32" i="12"/>
  <c r="Q512" i="13"/>
  <c r="P512" i="13"/>
  <c r="O512" i="13"/>
  <c r="Q511" i="13"/>
  <c r="P511" i="13"/>
  <c r="O511" i="13"/>
  <c r="Q510" i="13"/>
  <c r="P510" i="13"/>
  <c r="O510" i="13"/>
  <c r="Q509" i="13"/>
  <c r="P509" i="13"/>
  <c r="O509" i="13"/>
  <c r="Q508" i="13"/>
  <c r="P508" i="13"/>
  <c r="O508" i="13"/>
  <c r="Q507" i="13"/>
  <c r="P507" i="13"/>
  <c r="O507" i="13"/>
  <c r="Q506" i="13"/>
  <c r="P506" i="13"/>
  <c r="O506" i="13"/>
  <c r="Q505" i="13"/>
  <c r="P505" i="13"/>
  <c r="O505" i="13"/>
  <c r="Q504" i="13"/>
  <c r="P504" i="13"/>
  <c r="O504" i="13"/>
  <c r="Q503" i="13"/>
  <c r="P503" i="13"/>
  <c r="O503" i="13"/>
  <c r="Q502" i="13"/>
  <c r="P502" i="13"/>
  <c r="O502" i="13"/>
  <c r="Q501" i="13"/>
  <c r="P501" i="13"/>
  <c r="O501" i="13"/>
  <c r="Q492" i="13"/>
  <c r="P492" i="13"/>
  <c r="O492" i="13"/>
  <c r="Q491" i="13"/>
  <c r="P491" i="13"/>
  <c r="O491" i="13"/>
  <c r="Q490" i="13"/>
  <c r="P490" i="13"/>
  <c r="O490" i="13"/>
  <c r="P489" i="13"/>
  <c r="Q489" i="13" s="1"/>
  <c r="O489" i="13"/>
  <c r="P488" i="13"/>
  <c r="Q488" i="13" s="1"/>
  <c r="O488" i="13"/>
  <c r="P487" i="13"/>
  <c r="Q487" i="13" s="1"/>
  <c r="O487" i="13"/>
  <c r="P486" i="13"/>
  <c r="Q486" i="13" s="1"/>
  <c r="O486" i="13"/>
  <c r="P485" i="13"/>
  <c r="Q485" i="13" s="1"/>
  <c r="O485" i="13"/>
  <c r="P484" i="13"/>
  <c r="Q484" i="13" s="1"/>
  <c r="O484" i="13"/>
  <c r="Q483" i="13"/>
  <c r="P483" i="13"/>
  <c r="O483" i="13"/>
  <c r="P482" i="13"/>
  <c r="Q482" i="13" s="1"/>
  <c r="O482" i="13"/>
  <c r="P481" i="13"/>
  <c r="Q481" i="13" s="1"/>
  <c r="O481" i="13"/>
  <c r="P480" i="13"/>
  <c r="Q480" i="13" s="1"/>
  <c r="O480" i="13"/>
  <c r="Q479" i="13"/>
  <c r="P479" i="13"/>
  <c r="O479" i="13"/>
  <c r="P478" i="13"/>
  <c r="Q478" i="13" s="1"/>
  <c r="O478" i="13"/>
  <c r="P477" i="13"/>
  <c r="Q477" i="13" s="1"/>
  <c r="O477" i="13"/>
  <c r="P476" i="13"/>
  <c r="Q476" i="13" s="1"/>
  <c r="O476" i="13"/>
  <c r="Q475" i="13"/>
  <c r="P475" i="13"/>
  <c r="O475" i="13"/>
  <c r="P474" i="13"/>
  <c r="Q474" i="13" s="1"/>
  <c r="O474" i="13"/>
  <c r="P473" i="13"/>
  <c r="Q473" i="13" s="1"/>
  <c r="O473" i="13"/>
  <c r="P472" i="13"/>
  <c r="Q472" i="13" s="1"/>
  <c r="O472" i="13"/>
  <c r="P471" i="13"/>
  <c r="Q471" i="13" s="1"/>
  <c r="O471" i="13"/>
  <c r="P470" i="13"/>
  <c r="Q470" i="13" s="1"/>
  <c r="O470" i="13"/>
  <c r="P469" i="13"/>
  <c r="Q469" i="13" s="1"/>
  <c r="O469" i="13"/>
  <c r="P468" i="13"/>
  <c r="Q468" i="13" s="1"/>
  <c r="O468" i="13"/>
  <c r="Q467" i="13"/>
  <c r="P467" i="13"/>
  <c r="O467" i="13"/>
  <c r="P466" i="13"/>
  <c r="Q466" i="13" s="1"/>
  <c r="O466" i="13"/>
  <c r="P465" i="13"/>
  <c r="Q465" i="13" s="1"/>
  <c r="O465" i="13"/>
  <c r="P464" i="13"/>
  <c r="Q464" i="13" s="1"/>
  <c r="O464" i="13"/>
  <c r="Q463" i="13"/>
  <c r="P463" i="13"/>
  <c r="O463" i="13"/>
  <c r="P462" i="13"/>
  <c r="Q462" i="13" s="1"/>
  <c r="O462" i="13"/>
  <c r="P461" i="13"/>
  <c r="Q461" i="13" s="1"/>
  <c r="O461" i="13"/>
  <c r="P460" i="13"/>
  <c r="Q460" i="13" s="1"/>
  <c r="O460" i="13"/>
  <c r="P459" i="13"/>
  <c r="Q459" i="13" s="1"/>
  <c r="O459" i="13"/>
  <c r="Q458" i="13"/>
  <c r="P458" i="13"/>
  <c r="O458" i="13"/>
  <c r="P457" i="13"/>
  <c r="Q457" i="13" s="1"/>
  <c r="O457" i="13"/>
  <c r="P456" i="13"/>
  <c r="Q456" i="13" s="1"/>
  <c r="O456" i="13"/>
  <c r="P455" i="13"/>
  <c r="Q455" i="13" s="1"/>
  <c r="O455" i="13"/>
  <c r="Q454" i="13"/>
  <c r="P454" i="13"/>
  <c r="O454" i="13"/>
  <c r="P453" i="13"/>
  <c r="Q453" i="13" s="1"/>
  <c r="O453" i="13"/>
  <c r="P452" i="13"/>
  <c r="Q452" i="13" s="1"/>
  <c r="O452" i="13"/>
  <c r="P451" i="13"/>
  <c r="Q451" i="13" s="1"/>
  <c r="O451" i="13"/>
  <c r="Q450" i="13"/>
  <c r="P450" i="13"/>
  <c r="O450" i="13"/>
  <c r="P449" i="13"/>
  <c r="Q449" i="13" s="1"/>
  <c r="O449" i="13"/>
  <c r="P448" i="13"/>
  <c r="Q448" i="13" s="1"/>
  <c r="O448" i="13"/>
  <c r="P447" i="13"/>
  <c r="Q447" i="13" s="1"/>
  <c r="O447" i="13"/>
  <c r="P446" i="13"/>
  <c r="Q446" i="13" s="1"/>
  <c r="O446" i="13"/>
  <c r="P445" i="13"/>
  <c r="Q445" i="13" s="1"/>
  <c r="O445" i="13"/>
  <c r="P444" i="13"/>
  <c r="Q444" i="13" s="1"/>
  <c r="O444" i="13"/>
  <c r="P443" i="13"/>
  <c r="Q443" i="13" s="1"/>
  <c r="O443" i="13"/>
  <c r="P442" i="13"/>
  <c r="Q442" i="13" s="1"/>
  <c r="O442" i="13"/>
  <c r="P441" i="13"/>
  <c r="Q441" i="13" s="1"/>
  <c r="O441" i="13"/>
  <c r="P440" i="13"/>
  <c r="Q440" i="13" s="1"/>
  <c r="O440" i="13"/>
  <c r="P439" i="13"/>
  <c r="Q439" i="13" s="1"/>
  <c r="O439" i="13"/>
  <c r="P438" i="13"/>
  <c r="Q438" i="13" s="1"/>
  <c r="O438" i="13"/>
  <c r="P437" i="13"/>
  <c r="Q437" i="13" s="1"/>
  <c r="O437" i="13"/>
  <c r="P436" i="13"/>
  <c r="Q436" i="13" s="1"/>
  <c r="O436" i="13"/>
  <c r="P435" i="13"/>
  <c r="Q435" i="13" s="1"/>
  <c r="O435" i="13"/>
  <c r="Q434" i="13"/>
  <c r="P434" i="13"/>
  <c r="O434" i="13"/>
  <c r="P433" i="13"/>
  <c r="Q433" i="13" s="1"/>
  <c r="O433" i="13"/>
  <c r="P432" i="13"/>
  <c r="Q432" i="13" s="1"/>
  <c r="O432" i="13"/>
  <c r="P431" i="13"/>
  <c r="Q431" i="13" s="1"/>
  <c r="O431" i="13"/>
  <c r="P430" i="13"/>
  <c r="Q430" i="13" s="1"/>
  <c r="O430" i="13"/>
  <c r="P429" i="13"/>
  <c r="Q429" i="13" s="1"/>
  <c r="O429" i="13"/>
  <c r="P428" i="13"/>
  <c r="Q428" i="13" s="1"/>
  <c r="O428" i="13"/>
  <c r="P427" i="13"/>
  <c r="Q427" i="13" s="1"/>
  <c r="O427" i="13"/>
  <c r="P426" i="13"/>
  <c r="Q426" i="13" s="1"/>
  <c r="O426" i="13"/>
  <c r="P425" i="13"/>
  <c r="Q425" i="13" s="1"/>
  <c r="O425" i="13"/>
  <c r="P424" i="13"/>
  <c r="Q424" i="13" s="1"/>
  <c r="O424" i="13"/>
  <c r="P423" i="13"/>
  <c r="Q423" i="13" s="1"/>
  <c r="O423" i="13"/>
  <c r="P422" i="13"/>
  <c r="Q422" i="13" s="1"/>
  <c r="O422" i="13"/>
  <c r="P421" i="13"/>
  <c r="Q421" i="13" s="1"/>
  <c r="O421" i="13"/>
  <c r="P420" i="13"/>
  <c r="Q420" i="13" s="1"/>
  <c r="O420" i="13"/>
  <c r="P419" i="13"/>
  <c r="Q419" i="13" s="1"/>
  <c r="O419" i="13"/>
  <c r="Q418" i="13"/>
  <c r="P418" i="13"/>
  <c r="O418" i="13"/>
  <c r="P417" i="13"/>
  <c r="Q417" i="13" s="1"/>
  <c r="O417" i="13"/>
  <c r="P416" i="13"/>
  <c r="Q416" i="13" s="1"/>
  <c r="O416" i="13"/>
  <c r="P415" i="13"/>
  <c r="Q415" i="13" s="1"/>
  <c r="O415" i="13"/>
  <c r="P414" i="13"/>
  <c r="Q414" i="13" s="1"/>
  <c r="O414" i="13"/>
  <c r="P413" i="13"/>
  <c r="Q413" i="13" s="1"/>
  <c r="O413" i="13"/>
  <c r="P412" i="13"/>
  <c r="Q412" i="13" s="1"/>
  <c r="O412" i="13"/>
  <c r="P411" i="13"/>
  <c r="Q411" i="13" s="1"/>
  <c r="O411" i="13"/>
  <c r="P410" i="13"/>
  <c r="Q410" i="13" s="1"/>
  <c r="O410" i="13"/>
  <c r="P409" i="13"/>
  <c r="Q409" i="13" s="1"/>
  <c r="O409" i="13"/>
  <c r="P408" i="13"/>
  <c r="Q408" i="13" s="1"/>
  <c r="O408" i="13"/>
  <c r="Q407" i="13"/>
  <c r="O407" i="13"/>
  <c r="O406" i="13"/>
  <c r="P13" i="13"/>
  <c r="F10" i="12" l="1"/>
  <c r="G10" i="12" s="1"/>
  <c r="Q13" i="13"/>
  <c r="M25" i="30"/>
  <c r="E25" i="30"/>
  <c r="L25" i="30"/>
  <c r="D25" i="30"/>
  <c r="K25" i="30"/>
  <c r="C25" i="30"/>
  <c r="G25" i="30" s="1"/>
  <c r="J25" i="30"/>
  <c r="I25" i="30"/>
  <c r="H25" i="30"/>
  <c r="F25" i="30"/>
  <c r="L21" i="19"/>
  <c r="D21" i="19"/>
  <c r="K21" i="19"/>
  <c r="E21" i="19"/>
  <c r="I21" i="19"/>
  <c r="C21" i="19"/>
  <c r="G21" i="19" s="1"/>
  <c r="H21" i="19"/>
  <c r="J21" i="19"/>
  <c r="F21" i="19"/>
  <c r="M21" i="19"/>
  <c r="M33" i="12"/>
  <c r="E33" i="12"/>
  <c r="L33" i="12"/>
  <c r="I33" i="12"/>
  <c r="D33" i="12"/>
  <c r="F33" i="12"/>
  <c r="K33" i="12"/>
  <c r="C33" i="12"/>
  <c r="G33" i="12" s="1"/>
  <c r="J33" i="12"/>
  <c r="H33" i="12"/>
  <c r="F7" i="12"/>
  <c r="G7" i="12" s="1"/>
  <c r="Q4" i="13" l="1"/>
  <c r="Q5" i="13" s="1"/>
  <c r="Q6" i="13" s="1"/>
  <c r="Q7" i="13" s="1"/>
  <c r="J27" i="30"/>
  <c r="L27" i="30"/>
  <c r="I27" i="30"/>
  <c r="H27" i="30"/>
  <c r="D27" i="30"/>
  <c r="F27" i="30"/>
  <c r="M27" i="30"/>
  <c r="E27" i="30"/>
  <c r="K27" i="30"/>
  <c r="C27" i="30"/>
  <c r="G27" i="30" s="1"/>
  <c r="H22" i="19"/>
  <c r="M22" i="19"/>
  <c r="L22" i="19"/>
  <c r="E22" i="19"/>
  <c r="D22" i="19"/>
  <c r="F22" i="19"/>
  <c r="I22" i="19"/>
  <c r="K22" i="19"/>
  <c r="C22" i="19"/>
  <c r="G22" i="19" s="1"/>
  <c r="J22" i="19"/>
  <c r="L34" i="12"/>
  <c r="E34" i="12"/>
  <c r="F34" i="12"/>
  <c r="D34" i="12"/>
  <c r="I34" i="12"/>
  <c r="J34" i="12"/>
  <c r="C34" i="12"/>
  <c r="G34" i="12" s="1"/>
  <c r="M34" i="12"/>
  <c r="K34" i="12"/>
  <c r="H34" i="12"/>
  <c r="M28" i="30" l="1"/>
  <c r="E28" i="30"/>
  <c r="L28" i="30"/>
  <c r="D28" i="30"/>
  <c r="K28" i="30"/>
  <c r="C28" i="30"/>
  <c r="G28" i="30" s="1"/>
  <c r="J28" i="30"/>
  <c r="I28" i="30"/>
  <c r="H28" i="30"/>
  <c r="F28" i="30"/>
  <c r="C23" i="19"/>
  <c r="G23" i="19" s="1"/>
  <c r="J23" i="19"/>
  <c r="F23" i="19"/>
  <c r="H23" i="19"/>
  <c r="M23" i="19"/>
  <c r="I23" i="19"/>
  <c r="E23" i="19"/>
  <c r="L23" i="19"/>
  <c r="K23" i="19"/>
  <c r="D23" i="19"/>
  <c r="E35" i="12"/>
  <c r="D35" i="12"/>
  <c r="C35" i="12"/>
  <c r="G35" i="12" s="1"/>
  <c r="F35" i="12"/>
  <c r="K35" i="12"/>
  <c r="J35" i="12"/>
  <c r="M35" i="12"/>
  <c r="L35" i="12"/>
  <c r="I35" i="12"/>
  <c r="H35" i="12"/>
  <c r="U2" i="26"/>
  <c r="L22" i="1"/>
  <c r="C5" i="13"/>
  <c r="H29" i="30" l="1"/>
  <c r="J29" i="30"/>
  <c r="F29" i="30"/>
  <c r="M29" i="30"/>
  <c r="E29" i="30"/>
  <c r="L29" i="30"/>
  <c r="D29" i="30"/>
  <c r="K29" i="30"/>
  <c r="C29" i="30"/>
  <c r="G29" i="30" s="1"/>
  <c r="I29" i="30"/>
  <c r="C24" i="19"/>
  <c r="G24" i="19" s="1"/>
  <c r="L24" i="19"/>
  <c r="J24" i="19"/>
  <c r="D24" i="19"/>
  <c r="K24" i="19"/>
  <c r="I24" i="19"/>
  <c r="H24" i="19"/>
  <c r="M24" i="19"/>
  <c r="F24" i="19"/>
  <c r="E24" i="19"/>
  <c r="C36" i="12"/>
  <c r="G36" i="12" s="1"/>
  <c r="E36" i="12"/>
  <c r="L36" i="12"/>
  <c r="J36" i="12"/>
  <c r="D36" i="12"/>
  <c r="I36" i="12"/>
  <c r="F36" i="12"/>
  <c r="M36" i="12"/>
  <c r="H36" i="12"/>
  <c r="K36" i="12"/>
  <c r="K30" i="30" l="1"/>
  <c r="C30" i="30"/>
  <c r="G30" i="30" s="1"/>
  <c r="M30" i="30"/>
  <c r="J30" i="30"/>
  <c r="I30" i="30"/>
  <c r="E30" i="30"/>
  <c r="H30" i="30"/>
  <c r="F30" i="30"/>
  <c r="L30" i="30"/>
  <c r="D30" i="30"/>
  <c r="J25" i="19"/>
  <c r="I25" i="19"/>
  <c r="M25" i="19"/>
  <c r="H25" i="19"/>
  <c r="F25" i="19"/>
  <c r="D25" i="19"/>
  <c r="C25" i="19"/>
  <c r="G25" i="19" s="1"/>
  <c r="E25" i="19"/>
  <c r="L25" i="19"/>
  <c r="K25" i="19"/>
  <c r="F37" i="12"/>
  <c r="M37" i="12"/>
  <c r="H37" i="12"/>
  <c r="K37" i="12"/>
  <c r="L37" i="12"/>
  <c r="D37" i="12"/>
  <c r="J37" i="12"/>
  <c r="C37" i="12"/>
  <c r="G37" i="12" s="1"/>
  <c r="E37" i="12"/>
  <c r="I37" i="12"/>
  <c r="F31" i="30" l="1"/>
  <c r="M31" i="30"/>
  <c r="E31" i="30"/>
  <c r="L31" i="30"/>
  <c r="D31" i="30"/>
  <c r="H31" i="30"/>
  <c r="K31" i="30"/>
  <c r="C31" i="30"/>
  <c r="G31" i="30" s="1"/>
  <c r="J31" i="30"/>
  <c r="I31" i="30"/>
  <c r="M27" i="19"/>
  <c r="I27" i="19"/>
  <c r="F27" i="19"/>
  <c r="E27" i="19"/>
  <c r="L27" i="19"/>
  <c r="H27" i="19"/>
  <c r="C27" i="19"/>
  <c r="G27" i="19" s="1"/>
  <c r="J27" i="19"/>
  <c r="D27" i="19"/>
  <c r="K27" i="19"/>
  <c r="F38" i="12"/>
  <c r="I38" i="12"/>
  <c r="L38" i="12"/>
  <c r="D38" i="12"/>
  <c r="K38" i="12"/>
  <c r="M38" i="12"/>
  <c r="E38" i="12"/>
  <c r="J38" i="12"/>
  <c r="H38" i="12"/>
  <c r="C38" i="12"/>
  <c r="G38" i="12" s="1"/>
  <c r="I32" i="30" l="1"/>
  <c r="K32" i="30"/>
  <c r="H32" i="30"/>
  <c r="C32" i="30"/>
  <c r="G32" i="30" s="1"/>
  <c r="F32" i="30"/>
  <c r="M32" i="30"/>
  <c r="E32" i="30"/>
  <c r="L32" i="30"/>
  <c r="D32" i="30"/>
  <c r="J32" i="30"/>
  <c r="D28" i="19"/>
  <c r="K28" i="19"/>
  <c r="J28" i="19"/>
  <c r="C28" i="19"/>
  <c r="G28" i="19" s="1"/>
  <c r="E28" i="19"/>
  <c r="H28" i="19"/>
  <c r="F28" i="19"/>
  <c r="I28" i="19"/>
  <c r="M28" i="19"/>
  <c r="L28" i="19"/>
  <c r="M39" i="12"/>
  <c r="L39" i="12"/>
  <c r="H39" i="12"/>
  <c r="K39" i="12"/>
  <c r="D39" i="12"/>
  <c r="C39" i="12"/>
  <c r="G39" i="12" s="1"/>
  <c r="E39" i="12"/>
  <c r="J39" i="12"/>
  <c r="F39" i="12"/>
  <c r="I39" i="12"/>
  <c r="L33" i="30" l="1"/>
  <c r="D33" i="30"/>
  <c r="K33" i="30"/>
  <c r="C33" i="30"/>
  <c r="G33" i="30" s="1"/>
  <c r="J33" i="30"/>
  <c r="F33" i="30"/>
  <c r="I33" i="30"/>
  <c r="H33" i="30"/>
  <c r="M33" i="30"/>
  <c r="E33" i="30"/>
  <c r="L29" i="19"/>
  <c r="C29" i="19"/>
  <c r="G29" i="19" s="1"/>
  <c r="H29" i="19"/>
  <c r="D29" i="19"/>
  <c r="I29" i="19"/>
  <c r="J29" i="19"/>
  <c r="M29" i="19"/>
  <c r="K29" i="19"/>
  <c r="F29" i="19"/>
  <c r="E29" i="19"/>
  <c r="E40" i="12"/>
  <c r="I40" i="12"/>
  <c r="J40" i="12"/>
  <c r="H40" i="12"/>
  <c r="L40" i="12"/>
  <c r="F40" i="12"/>
  <c r="K40" i="12"/>
  <c r="M40" i="12"/>
  <c r="C40" i="12"/>
  <c r="G40" i="12" s="1"/>
  <c r="D40" i="12"/>
  <c r="F34" i="30" l="1"/>
  <c r="M34" i="30"/>
  <c r="E34" i="30"/>
  <c r="L34" i="30"/>
  <c r="D34" i="30"/>
  <c r="K34" i="30"/>
  <c r="C34" i="30"/>
  <c r="G34" i="30" s="1"/>
  <c r="J34" i="30"/>
  <c r="I34" i="30"/>
  <c r="H34" i="30"/>
  <c r="M30" i="19"/>
  <c r="H30" i="19"/>
  <c r="L30" i="19"/>
  <c r="K30" i="19"/>
  <c r="E30" i="19"/>
  <c r="D30" i="19"/>
  <c r="J30" i="19"/>
  <c r="F30" i="19"/>
  <c r="I30" i="19"/>
  <c r="C30" i="19"/>
  <c r="G30" i="19" s="1"/>
  <c r="E41" i="12"/>
  <c r="C41" i="12"/>
  <c r="G41" i="12" s="1"/>
  <c r="I41" i="12"/>
  <c r="M41" i="12"/>
  <c r="F41" i="12"/>
  <c r="D41" i="12"/>
  <c r="J41" i="12"/>
  <c r="H41" i="12"/>
  <c r="K41" i="12"/>
  <c r="L41" i="12"/>
  <c r="J35" i="30" l="1"/>
  <c r="I35" i="30"/>
  <c r="H35" i="30"/>
  <c r="F35" i="30"/>
  <c r="M35" i="30"/>
  <c r="E35" i="30"/>
  <c r="L35" i="30"/>
  <c r="D35" i="30"/>
  <c r="K35" i="30"/>
  <c r="C35" i="30"/>
  <c r="G35" i="30" s="1"/>
  <c r="M31" i="19"/>
  <c r="E31" i="19"/>
  <c r="F31" i="19"/>
  <c r="K31" i="19"/>
  <c r="D31" i="19"/>
  <c r="I31" i="19"/>
  <c r="L31" i="19"/>
  <c r="C31" i="19"/>
  <c r="G31" i="19" s="1"/>
  <c r="H31" i="19"/>
  <c r="J31" i="19"/>
  <c r="D42" i="12"/>
  <c r="J42" i="12"/>
  <c r="K42" i="12"/>
  <c r="I42" i="12"/>
  <c r="C42" i="12"/>
  <c r="G42" i="12" s="1"/>
  <c r="M42" i="12"/>
  <c r="F42" i="12"/>
  <c r="H42" i="12"/>
  <c r="E42" i="12"/>
  <c r="L42" i="12"/>
  <c r="M36" i="30" l="1"/>
  <c r="E36" i="30"/>
  <c r="L36" i="30"/>
  <c r="D36" i="30"/>
  <c r="K36" i="30"/>
  <c r="C36" i="30"/>
  <c r="G36" i="30" s="1"/>
  <c r="J36" i="30"/>
  <c r="I36" i="30"/>
  <c r="H36" i="30"/>
  <c r="F36" i="30"/>
  <c r="K32" i="19"/>
  <c r="H32" i="19"/>
  <c r="C32" i="19"/>
  <c r="G32" i="19" s="1"/>
  <c r="I32" i="19"/>
  <c r="M32" i="19"/>
  <c r="F32" i="19"/>
  <c r="J32" i="19"/>
  <c r="L32" i="19"/>
  <c r="D32" i="19"/>
  <c r="E32" i="19"/>
  <c r="J43" i="12"/>
  <c r="K43" i="12"/>
  <c r="I43" i="12"/>
  <c r="C43" i="12"/>
  <c r="G43" i="12" s="1"/>
  <c r="M43" i="12"/>
  <c r="D43" i="12"/>
  <c r="E43" i="12"/>
  <c r="H43" i="12"/>
  <c r="L43" i="12"/>
  <c r="F43" i="12"/>
  <c r="J38" i="30" l="1"/>
  <c r="K38" i="30"/>
  <c r="I38" i="30"/>
  <c r="C38" i="30"/>
  <c r="G38" i="30" s="1"/>
  <c r="F38" i="30"/>
  <c r="H38" i="30"/>
  <c r="E38" i="30"/>
  <c r="D38" i="30"/>
  <c r="M38" i="30"/>
  <c r="L38" i="30"/>
  <c r="C33" i="19"/>
  <c r="G33" i="19" s="1"/>
  <c r="J33" i="19"/>
  <c r="M33" i="19"/>
  <c r="K33" i="19"/>
  <c r="F33" i="19"/>
  <c r="L33" i="19"/>
  <c r="I33" i="19"/>
  <c r="D33" i="19"/>
  <c r="H33" i="19"/>
  <c r="E33" i="19"/>
  <c r="I44" i="12"/>
  <c r="C44" i="12"/>
  <c r="G44" i="12" s="1"/>
  <c r="M44" i="12"/>
  <c r="D44" i="12"/>
  <c r="K44" i="12"/>
  <c r="H44" i="12"/>
  <c r="E44" i="12"/>
  <c r="F44" i="12"/>
  <c r="J44" i="12"/>
  <c r="L44" i="12"/>
  <c r="M39" i="30" l="1"/>
  <c r="H39" i="30"/>
  <c r="E39" i="30"/>
  <c r="F39" i="30"/>
  <c r="L39" i="30"/>
  <c r="D39" i="30"/>
  <c r="K39" i="30"/>
  <c r="C39" i="30"/>
  <c r="G39" i="30" s="1"/>
  <c r="J39" i="30"/>
  <c r="I39" i="30"/>
  <c r="D34" i="19"/>
  <c r="I34" i="19"/>
  <c r="H34" i="19"/>
  <c r="F34" i="19"/>
  <c r="C34" i="19"/>
  <c r="G34" i="19" s="1"/>
  <c r="K34" i="19"/>
  <c r="J34" i="19"/>
  <c r="E34" i="19"/>
  <c r="M34" i="19"/>
  <c r="L34" i="19"/>
  <c r="M45" i="12"/>
  <c r="L45" i="12"/>
  <c r="E45" i="12"/>
  <c r="H45" i="12"/>
  <c r="C45" i="12"/>
  <c r="G45" i="12" s="1"/>
  <c r="K45" i="12"/>
  <c r="I45" i="12"/>
  <c r="D45" i="12"/>
  <c r="J45" i="12"/>
  <c r="F45" i="12"/>
  <c r="E40" i="30" l="1"/>
  <c r="J40" i="30"/>
  <c r="L40" i="30"/>
  <c r="D40" i="30"/>
  <c r="K40" i="30"/>
  <c r="C40" i="30"/>
  <c r="G40" i="30" s="1"/>
  <c r="H40" i="30"/>
  <c r="F40" i="30"/>
  <c r="I40" i="30"/>
  <c r="M40" i="30"/>
  <c r="E35" i="19"/>
  <c r="F35" i="19"/>
  <c r="M35" i="19"/>
  <c r="L35" i="19"/>
  <c r="H35" i="19"/>
  <c r="I35" i="19"/>
  <c r="J35" i="19"/>
  <c r="D35" i="19"/>
  <c r="K35" i="19"/>
  <c r="C35" i="19"/>
  <c r="G35" i="19" s="1"/>
  <c r="J46" i="12"/>
  <c r="I46" i="12"/>
  <c r="M46" i="12"/>
  <c r="D46" i="12"/>
  <c r="K46" i="12"/>
  <c r="C46" i="12"/>
  <c r="G46" i="12" s="1"/>
  <c r="L46" i="12"/>
  <c r="H46" i="12"/>
  <c r="F46" i="12"/>
  <c r="E46" i="12"/>
  <c r="I41" i="30" l="1"/>
  <c r="H41" i="30"/>
  <c r="M41" i="30"/>
  <c r="F41" i="30"/>
  <c r="L41" i="30"/>
  <c r="K41" i="30"/>
  <c r="D41" i="30"/>
  <c r="C41" i="30"/>
  <c r="G41" i="30" s="1"/>
  <c r="E41" i="30"/>
  <c r="J41" i="30"/>
  <c r="C36" i="19"/>
  <c r="G36" i="19" s="1"/>
  <c r="I36" i="19"/>
  <c r="H36" i="19"/>
  <c r="F36" i="19"/>
  <c r="E36" i="19"/>
  <c r="J36" i="19"/>
  <c r="M36" i="19"/>
  <c r="L36" i="19"/>
  <c r="D36" i="19"/>
  <c r="K36" i="19"/>
  <c r="J47" i="12"/>
  <c r="I47" i="12"/>
  <c r="H47" i="12"/>
  <c r="C47" i="12"/>
  <c r="G47" i="12" s="1"/>
  <c r="E47" i="12"/>
  <c r="D47" i="12"/>
  <c r="M47" i="12"/>
  <c r="F47" i="12"/>
  <c r="K47" i="12"/>
  <c r="L47" i="12"/>
  <c r="L42" i="30" l="1"/>
  <c r="K42" i="30"/>
  <c r="D42" i="30"/>
  <c r="C42" i="30"/>
  <c r="G42" i="30" s="1"/>
  <c r="H42" i="30"/>
  <c r="I42" i="30"/>
  <c r="F42" i="30"/>
  <c r="J42" i="30"/>
  <c r="M42" i="30"/>
  <c r="E42" i="30"/>
  <c r="H37" i="19"/>
  <c r="F37" i="19"/>
  <c r="K37" i="19"/>
  <c r="L37" i="19"/>
  <c r="M37" i="19"/>
  <c r="D37" i="19"/>
  <c r="C37" i="19"/>
  <c r="G37" i="19" s="1"/>
  <c r="J37" i="19"/>
  <c r="E37" i="19"/>
  <c r="I37" i="19"/>
  <c r="C48" i="12"/>
  <c r="G48" i="12" s="1"/>
  <c r="J48" i="12"/>
  <c r="L48" i="12"/>
  <c r="K48" i="12"/>
  <c r="F48" i="12"/>
  <c r="E48" i="12"/>
  <c r="M48" i="12"/>
  <c r="H48" i="12"/>
  <c r="I48" i="12"/>
  <c r="D48" i="12"/>
  <c r="C43" i="30" l="1"/>
  <c r="G43" i="30" s="1"/>
  <c r="E43" i="30"/>
  <c r="L43" i="30"/>
  <c r="M43" i="30"/>
  <c r="D43" i="30"/>
  <c r="I43" i="30"/>
  <c r="J43" i="30"/>
  <c r="H43" i="30"/>
  <c r="K43" i="30"/>
  <c r="F43" i="30"/>
  <c r="M38" i="19"/>
  <c r="H38" i="19"/>
  <c r="K38" i="19"/>
  <c r="D38" i="19"/>
  <c r="E38" i="19"/>
  <c r="L38" i="19"/>
  <c r="C38" i="19"/>
  <c r="G38" i="19" s="1"/>
  <c r="J38" i="19"/>
  <c r="F38" i="19"/>
  <c r="I38" i="19"/>
  <c r="J49" i="12"/>
  <c r="C49" i="12"/>
  <c r="G49" i="12" s="1"/>
  <c r="M49" i="12"/>
  <c r="I49" i="12"/>
  <c r="H49" i="12"/>
  <c r="D49" i="12"/>
  <c r="K49" i="12"/>
  <c r="L49" i="12"/>
  <c r="F49" i="12"/>
  <c r="E49" i="12"/>
  <c r="K44" i="30" l="1"/>
  <c r="H44" i="30"/>
  <c r="L44" i="30"/>
  <c r="M44" i="30"/>
  <c r="D44" i="30"/>
  <c r="E44" i="30"/>
  <c r="C44" i="30"/>
  <c r="G44" i="30" s="1"/>
  <c r="J44" i="30"/>
  <c r="F44" i="30"/>
  <c r="I44" i="30"/>
  <c r="J39" i="19"/>
  <c r="I39" i="19"/>
  <c r="K39" i="19"/>
  <c r="H39" i="19"/>
  <c r="C39" i="19"/>
  <c r="G39" i="19" s="1"/>
  <c r="M39" i="19"/>
  <c r="F39" i="19"/>
  <c r="E39" i="19"/>
  <c r="D39" i="19"/>
  <c r="L39" i="19"/>
  <c r="L50" i="12"/>
  <c r="C50" i="12"/>
  <c r="G50" i="12" s="1"/>
  <c r="E50" i="12"/>
  <c r="J50" i="12"/>
  <c r="D50" i="12"/>
  <c r="M50" i="12"/>
  <c r="K50" i="12"/>
  <c r="H50" i="12"/>
  <c r="F50" i="12"/>
  <c r="I50" i="12"/>
  <c r="L45" i="30" l="1"/>
  <c r="M45" i="30"/>
  <c r="E45" i="30"/>
  <c r="D45" i="30"/>
  <c r="K45" i="30"/>
  <c r="C45" i="30"/>
  <c r="G45" i="30" s="1"/>
  <c r="J45" i="30"/>
  <c r="H45" i="30"/>
  <c r="F45" i="30"/>
  <c r="I45" i="30"/>
  <c r="E40" i="19"/>
  <c r="H40" i="19"/>
  <c r="D40" i="19"/>
  <c r="C40" i="19"/>
  <c r="G40" i="19" s="1"/>
  <c r="F40" i="19"/>
  <c r="J40" i="19"/>
  <c r="K40" i="19"/>
  <c r="I40" i="19"/>
  <c r="M40" i="19"/>
  <c r="L40" i="19"/>
  <c r="L51" i="12"/>
  <c r="E51" i="12"/>
  <c r="J51" i="12"/>
  <c r="K51" i="12"/>
  <c r="H51" i="12"/>
  <c r="M51" i="12"/>
  <c r="F51" i="12"/>
  <c r="D51" i="12"/>
  <c r="C51" i="12"/>
  <c r="G51" i="12" s="1"/>
  <c r="I51" i="12"/>
  <c r="F46" i="30" l="1"/>
  <c r="E46" i="30"/>
  <c r="L46" i="30"/>
  <c r="D46" i="30"/>
  <c r="K46" i="30"/>
  <c r="M46" i="30"/>
  <c r="J46" i="30"/>
  <c r="I46" i="30"/>
  <c r="C46" i="30"/>
  <c r="G46" i="30" s="1"/>
  <c r="H46" i="30"/>
  <c r="I41" i="19"/>
  <c r="E41" i="19"/>
  <c r="L41" i="19"/>
  <c r="F41" i="19"/>
  <c r="C41" i="19"/>
  <c r="G41" i="19" s="1"/>
  <c r="D41" i="19"/>
  <c r="H41" i="19"/>
  <c r="M41" i="19"/>
  <c r="K41" i="19"/>
  <c r="J41" i="19"/>
  <c r="L52" i="12"/>
  <c r="C52" i="12"/>
  <c r="G52" i="12" s="1"/>
  <c r="M52" i="12"/>
  <c r="E52" i="12"/>
  <c r="K52" i="12"/>
  <c r="F52" i="12"/>
  <c r="I52" i="12"/>
  <c r="H52" i="12"/>
  <c r="D52" i="12"/>
  <c r="J52" i="12"/>
  <c r="K47" i="30" l="1"/>
  <c r="L47" i="30"/>
  <c r="C47" i="30"/>
  <c r="G47" i="30" s="1"/>
  <c r="J47" i="30"/>
  <c r="I47" i="30"/>
  <c r="D47" i="30"/>
  <c r="M47" i="30"/>
  <c r="H47" i="30"/>
  <c r="E47" i="30"/>
  <c r="F47" i="30"/>
  <c r="J42" i="19"/>
  <c r="I42" i="19"/>
  <c r="L42" i="19"/>
  <c r="F42" i="19"/>
  <c r="D42" i="19"/>
  <c r="H42" i="19"/>
  <c r="E42" i="19"/>
  <c r="M42" i="19"/>
  <c r="C42" i="19"/>
  <c r="G42" i="19" s="1"/>
  <c r="K42" i="19"/>
  <c r="I53" i="12"/>
  <c r="F53" i="12"/>
  <c r="E53" i="12"/>
  <c r="K53" i="12"/>
  <c r="L53" i="12"/>
  <c r="M53" i="12"/>
  <c r="H53" i="12"/>
  <c r="D53" i="12"/>
  <c r="J53" i="12"/>
  <c r="C53" i="12"/>
  <c r="G53" i="12" s="1"/>
  <c r="C49" i="30" l="1"/>
  <c r="G49" i="30" s="1"/>
  <c r="J49" i="30"/>
  <c r="L49" i="30"/>
  <c r="H49" i="30"/>
  <c r="F49" i="30"/>
  <c r="I49" i="30"/>
  <c r="E49" i="30"/>
  <c r="D49" i="30"/>
  <c r="K49" i="30"/>
  <c r="M49" i="30"/>
  <c r="H43" i="19"/>
  <c r="E43" i="19"/>
  <c r="K43" i="19"/>
  <c r="F43" i="19"/>
  <c r="C43" i="19"/>
  <c r="G43" i="19" s="1"/>
  <c r="L43" i="19"/>
  <c r="J43" i="19"/>
  <c r="I43" i="19"/>
  <c r="M43" i="19"/>
  <c r="D43" i="19"/>
  <c r="L54" i="12"/>
  <c r="C54" i="12"/>
  <c r="G54" i="12" s="1"/>
  <c r="E54" i="12"/>
  <c r="H54" i="12"/>
  <c r="I54" i="12"/>
  <c r="J54" i="12"/>
  <c r="K54" i="12"/>
  <c r="F54" i="12"/>
  <c r="M54" i="12"/>
  <c r="D54" i="12"/>
  <c r="M50" i="30" l="1"/>
  <c r="L50" i="30"/>
  <c r="I50" i="30"/>
  <c r="H50" i="30"/>
  <c r="F50" i="30"/>
  <c r="J50" i="30"/>
  <c r="C50" i="30"/>
  <c r="G50" i="30" s="1"/>
  <c r="D50" i="30"/>
  <c r="K50" i="30"/>
  <c r="E50" i="30"/>
  <c r="F45" i="19"/>
  <c r="D45" i="19"/>
  <c r="H45" i="19"/>
  <c r="J45" i="19"/>
  <c r="K45" i="19"/>
  <c r="M45" i="19"/>
  <c r="C45" i="19"/>
  <c r="G45" i="19" s="1"/>
  <c r="E45" i="19"/>
  <c r="L45" i="19"/>
  <c r="I45" i="19"/>
  <c r="J55" i="12"/>
  <c r="H55" i="12"/>
  <c r="L55" i="12"/>
  <c r="I55" i="12"/>
  <c r="E55" i="12"/>
  <c r="C55" i="12"/>
  <c r="G55" i="12" s="1"/>
  <c r="K55" i="12"/>
  <c r="F55" i="12"/>
  <c r="D55" i="12"/>
  <c r="M55" i="12"/>
  <c r="L51" i="30" l="1"/>
  <c r="I51" i="30"/>
  <c r="D51" i="30"/>
  <c r="H51" i="30"/>
  <c r="M51" i="30"/>
  <c r="E51" i="30"/>
  <c r="F51" i="30"/>
  <c r="K51" i="30"/>
  <c r="J51" i="30"/>
  <c r="C51" i="30"/>
  <c r="G51" i="30" s="1"/>
  <c r="M46" i="19"/>
  <c r="K46" i="19"/>
  <c r="F46" i="19"/>
  <c r="L46" i="19"/>
  <c r="E46" i="19"/>
  <c r="H46" i="19"/>
  <c r="C46" i="19"/>
  <c r="G46" i="19" s="1"/>
  <c r="D46" i="19"/>
  <c r="I46" i="19"/>
  <c r="J46" i="19"/>
  <c r="M56" i="12"/>
  <c r="E56" i="12"/>
  <c r="I56" i="12"/>
  <c r="D56" i="12"/>
  <c r="J56" i="12"/>
  <c r="F56" i="12"/>
  <c r="C56" i="12"/>
  <c r="G56" i="12" s="1"/>
  <c r="K56" i="12"/>
  <c r="H56" i="12"/>
  <c r="L56" i="12"/>
  <c r="I52" i="30" l="1"/>
  <c r="F52" i="30"/>
  <c r="C52" i="30"/>
  <c r="G52" i="30" s="1"/>
  <c r="M52" i="30"/>
  <c r="H52" i="30"/>
  <c r="K52" i="30"/>
  <c r="E52" i="30"/>
  <c r="J52" i="30"/>
  <c r="L52" i="30"/>
  <c r="D52" i="30"/>
  <c r="L47" i="19"/>
  <c r="K47" i="19"/>
  <c r="D47" i="19"/>
  <c r="E47" i="19"/>
  <c r="M47" i="19"/>
  <c r="C47" i="19"/>
  <c r="G47" i="19" s="1"/>
  <c r="J47" i="19"/>
  <c r="I47" i="19"/>
  <c r="H47" i="19"/>
  <c r="F47" i="19"/>
  <c r="I57" i="12"/>
  <c r="L57" i="12"/>
  <c r="D57" i="12"/>
  <c r="F57" i="12"/>
  <c r="H57" i="12"/>
  <c r="E57" i="12"/>
  <c r="M57" i="12"/>
  <c r="C57" i="12"/>
  <c r="G57" i="12" s="1"/>
  <c r="J57" i="12"/>
  <c r="K57" i="12"/>
  <c r="D53" i="30" l="1"/>
  <c r="K53" i="30"/>
  <c r="C53" i="30"/>
  <c r="G53" i="30" s="1"/>
  <c r="J53" i="30"/>
  <c r="F53" i="30"/>
  <c r="I53" i="30"/>
  <c r="E53" i="30"/>
  <c r="M53" i="30"/>
  <c r="L53" i="30"/>
  <c r="H53" i="30"/>
  <c r="L48" i="19"/>
  <c r="I48" i="19"/>
  <c r="D48" i="19"/>
  <c r="E48" i="19"/>
  <c r="H48" i="19"/>
  <c r="K48" i="19"/>
  <c r="C48" i="19"/>
  <c r="G48" i="19" s="1"/>
  <c r="J48" i="19"/>
  <c r="M48" i="19"/>
  <c r="F48" i="19"/>
  <c r="M58" i="12"/>
  <c r="I58" i="12"/>
  <c r="L58" i="12"/>
  <c r="K58" i="12"/>
  <c r="D58" i="12"/>
  <c r="C58" i="12"/>
  <c r="G58" i="12" s="1"/>
  <c r="E58" i="12"/>
  <c r="H58" i="12"/>
  <c r="J58" i="12"/>
  <c r="F58" i="12"/>
  <c r="M54" i="30" l="1"/>
  <c r="J54" i="30"/>
  <c r="L54" i="30"/>
  <c r="K54" i="30"/>
  <c r="I54" i="30"/>
  <c r="D54" i="30"/>
  <c r="C54" i="30"/>
  <c r="G54" i="30" s="1"/>
  <c r="E54" i="30"/>
  <c r="F54" i="30"/>
  <c r="H54" i="30"/>
  <c r="L49" i="19"/>
  <c r="H49" i="19"/>
  <c r="F49" i="19"/>
  <c r="I49" i="19"/>
  <c r="M49" i="19"/>
  <c r="C49" i="19"/>
  <c r="G49" i="19" s="1"/>
  <c r="E49" i="19"/>
  <c r="J49" i="19"/>
  <c r="D49" i="19"/>
  <c r="K49" i="19"/>
  <c r="C59" i="12"/>
  <c r="G59" i="12" s="1"/>
  <c r="L59" i="12"/>
  <c r="H59" i="12"/>
  <c r="J59" i="12"/>
  <c r="K59" i="12"/>
  <c r="E59" i="12"/>
  <c r="D59" i="12"/>
  <c r="F59" i="12"/>
  <c r="I59" i="12"/>
  <c r="M59" i="12"/>
  <c r="J55" i="30" l="1"/>
  <c r="F55" i="30"/>
  <c r="D55" i="30"/>
  <c r="M55" i="30"/>
  <c r="E55" i="30"/>
  <c r="C55" i="30"/>
  <c r="G55" i="30" s="1"/>
  <c r="I55" i="30"/>
  <c r="H55" i="30"/>
  <c r="K55" i="30"/>
  <c r="L55" i="30"/>
  <c r="M50" i="19"/>
  <c r="D50" i="19"/>
  <c r="J50" i="19"/>
  <c r="I50" i="19"/>
  <c r="F50" i="19"/>
  <c r="C50" i="19"/>
  <c r="G50" i="19" s="1"/>
  <c r="K50" i="19"/>
  <c r="E50" i="19"/>
  <c r="L50" i="19"/>
  <c r="H50" i="19"/>
  <c r="H60" i="12"/>
  <c r="K60" i="12"/>
  <c r="I60" i="12"/>
  <c r="L60" i="12"/>
  <c r="M60" i="12"/>
  <c r="J60" i="12"/>
  <c r="F60" i="12"/>
  <c r="E60" i="12"/>
  <c r="C60" i="12"/>
  <c r="G60" i="12" s="1"/>
  <c r="D60" i="12"/>
  <c r="E56" i="30" l="1"/>
  <c r="F56" i="30"/>
  <c r="H56" i="30"/>
  <c r="L56" i="30"/>
  <c r="D56" i="30"/>
  <c r="K56" i="30"/>
  <c r="M56" i="30"/>
  <c r="C56" i="30"/>
  <c r="G56" i="30" s="1"/>
  <c r="I56" i="30"/>
  <c r="J56" i="30"/>
  <c r="L51" i="19"/>
  <c r="D51" i="19"/>
  <c r="J51" i="19"/>
  <c r="M51" i="19"/>
  <c r="C51" i="19"/>
  <c r="G51" i="19" s="1"/>
  <c r="K51" i="19"/>
  <c r="E51" i="19"/>
  <c r="I51" i="19"/>
  <c r="F51" i="19"/>
  <c r="H51" i="19"/>
  <c r="J61" i="12"/>
  <c r="I61" i="12"/>
  <c r="C61" i="12"/>
  <c r="G61" i="12" s="1"/>
  <c r="L61" i="12"/>
  <c r="F61" i="12"/>
  <c r="E61" i="12"/>
  <c r="D61" i="12"/>
  <c r="M61" i="12"/>
  <c r="H61" i="12"/>
  <c r="K61" i="12"/>
  <c r="E57" i="30" l="1"/>
  <c r="H57" i="30"/>
  <c r="F57" i="30"/>
  <c r="D57" i="30"/>
  <c r="C57" i="30"/>
  <c r="G57" i="30" s="1"/>
  <c r="K57" i="30"/>
  <c r="J57" i="30"/>
  <c r="L57" i="30"/>
  <c r="M57" i="30"/>
  <c r="I57" i="30"/>
  <c r="J52" i="19"/>
  <c r="C52" i="19"/>
  <c r="G52" i="19" s="1"/>
  <c r="L52" i="19"/>
  <c r="K52" i="19"/>
  <c r="M52" i="19"/>
  <c r="I52" i="19"/>
  <c r="D52" i="19"/>
  <c r="H52" i="19"/>
  <c r="F52" i="19"/>
  <c r="E52" i="19"/>
  <c r="J62" i="12"/>
  <c r="L62" i="12"/>
  <c r="D62" i="12"/>
  <c r="F62" i="12"/>
  <c r="K62" i="12"/>
  <c r="M62" i="12"/>
  <c r="E62" i="12"/>
  <c r="C62" i="12"/>
  <c r="G62" i="12" s="1"/>
  <c r="I62" i="12"/>
  <c r="H62" i="12"/>
  <c r="D58" i="30" l="1"/>
  <c r="F58" i="30"/>
  <c r="J58" i="30"/>
  <c r="M58" i="30"/>
  <c r="H58" i="30"/>
  <c r="K58" i="30"/>
  <c r="I58" i="30"/>
  <c r="C58" i="30"/>
  <c r="G58" i="30" s="1"/>
  <c r="L58" i="30"/>
  <c r="E58" i="30"/>
  <c r="I53" i="19"/>
  <c r="C53" i="19"/>
  <c r="G53" i="19" s="1"/>
  <c r="H53" i="19"/>
  <c r="M53" i="19"/>
  <c r="E53" i="19"/>
  <c r="J53" i="19"/>
  <c r="F53" i="19"/>
  <c r="L53" i="19"/>
  <c r="K53" i="19"/>
  <c r="D53" i="19"/>
  <c r="I63" i="12"/>
  <c r="F63" i="12"/>
  <c r="J63" i="12"/>
  <c r="H63" i="12"/>
  <c r="E63" i="12"/>
  <c r="K63" i="12"/>
  <c r="M63" i="12"/>
  <c r="C63" i="12"/>
  <c r="G63" i="12" s="1"/>
  <c r="L63" i="12"/>
  <c r="D63" i="12"/>
  <c r="I60" i="30" l="1"/>
  <c r="C60" i="30"/>
  <c r="G60" i="30" s="1"/>
  <c r="M60" i="30"/>
  <c r="H60" i="30"/>
  <c r="F60" i="30"/>
  <c r="L60" i="30"/>
  <c r="K60" i="30"/>
  <c r="J60" i="30"/>
  <c r="D60" i="30"/>
  <c r="E60" i="30"/>
  <c r="I54" i="19"/>
  <c r="H54" i="19"/>
  <c r="M54" i="19"/>
  <c r="C54" i="19"/>
  <c r="G54" i="19" s="1"/>
  <c r="D54" i="19"/>
  <c r="J54" i="19"/>
  <c r="K54" i="19"/>
  <c r="L54" i="19"/>
  <c r="E54" i="19"/>
  <c r="F54" i="19"/>
  <c r="K64" i="12"/>
  <c r="I64" i="12"/>
  <c r="J64" i="12"/>
  <c r="D64" i="12"/>
  <c r="E64" i="12"/>
  <c r="L64" i="12"/>
  <c r="F64" i="12"/>
  <c r="H64" i="12"/>
  <c r="M64" i="12"/>
  <c r="C64" i="12"/>
  <c r="G64" i="12" s="1"/>
  <c r="M61" i="30" l="1"/>
  <c r="E61" i="30"/>
  <c r="H61" i="30"/>
  <c r="F61" i="30"/>
  <c r="L61" i="30"/>
  <c r="K61" i="30"/>
  <c r="D61" i="30"/>
  <c r="C61" i="30"/>
  <c r="G61" i="30" s="1"/>
  <c r="I61" i="30"/>
  <c r="J61" i="30"/>
  <c r="C55" i="19"/>
  <c r="G55" i="19" s="1"/>
  <c r="D55" i="19"/>
  <c r="H55" i="19"/>
  <c r="I55" i="19"/>
  <c r="J55" i="19"/>
  <c r="F55" i="19"/>
  <c r="L55" i="19"/>
  <c r="E55" i="19"/>
  <c r="M55" i="19"/>
  <c r="K55" i="19"/>
  <c r="H65" i="12"/>
  <c r="I65" i="12"/>
  <c r="L65" i="12"/>
  <c r="M65" i="12"/>
  <c r="F65" i="12"/>
  <c r="C65" i="12"/>
  <c r="G65" i="12" s="1"/>
  <c r="D65" i="12"/>
  <c r="E65" i="12"/>
  <c r="J65" i="12"/>
  <c r="K65" i="12"/>
  <c r="F62" i="30" l="1"/>
  <c r="E62" i="30"/>
  <c r="H62" i="30"/>
  <c r="D62" i="30"/>
  <c r="J62" i="30"/>
  <c r="I62" i="30"/>
  <c r="L62" i="30"/>
  <c r="K62" i="30"/>
  <c r="M62" i="30"/>
  <c r="C62" i="30"/>
  <c r="G62" i="30" s="1"/>
  <c r="D56" i="19"/>
  <c r="F56" i="19"/>
  <c r="K56" i="19"/>
  <c r="M56" i="19"/>
  <c r="C56" i="19"/>
  <c r="G56" i="19" s="1"/>
  <c r="J56" i="19"/>
  <c r="E56" i="19"/>
  <c r="H56" i="19"/>
  <c r="I56" i="19"/>
  <c r="L56" i="19"/>
  <c r="J66" i="12"/>
  <c r="F66" i="12"/>
  <c r="D66" i="12"/>
  <c r="M66" i="12"/>
  <c r="H66" i="12"/>
  <c r="I66" i="12"/>
  <c r="K66" i="12"/>
  <c r="C66" i="12"/>
  <c r="G66" i="12" s="1"/>
  <c r="L66" i="12"/>
  <c r="E66" i="12"/>
  <c r="C63" i="30" l="1"/>
  <c r="G63" i="30" s="1"/>
  <c r="L63" i="30"/>
  <c r="K63" i="30"/>
  <c r="F63" i="30"/>
  <c r="E63" i="30"/>
  <c r="I63" i="30"/>
  <c r="J63" i="30"/>
  <c r="H63" i="30"/>
  <c r="D63" i="30"/>
  <c r="M63" i="30"/>
  <c r="H57" i="19"/>
  <c r="J57" i="19"/>
  <c r="K57" i="19"/>
  <c r="M57" i="19"/>
  <c r="E57" i="19"/>
  <c r="C57" i="19"/>
  <c r="G57" i="19" s="1"/>
  <c r="L57" i="19"/>
  <c r="F57" i="19"/>
  <c r="I57" i="19"/>
  <c r="D57" i="19"/>
  <c r="H67" i="12"/>
  <c r="K67" i="12"/>
  <c r="L67" i="12"/>
  <c r="J67" i="12"/>
  <c r="C67" i="12"/>
  <c r="G67" i="12" s="1"/>
  <c r="E67" i="12"/>
  <c r="D67" i="12"/>
  <c r="I67" i="12"/>
  <c r="F67" i="12"/>
  <c r="M67" i="12"/>
  <c r="C64" i="30" l="1"/>
  <c r="G64" i="30" s="1"/>
  <c r="D64" i="30"/>
  <c r="M64" i="30"/>
  <c r="L64" i="30"/>
  <c r="K64" i="30"/>
  <c r="F64" i="30"/>
  <c r="H64" i="30"/>
  <c r="I64" i="30"/>
  <c r="J64" i="30"/>
  <c r="E64" i="30"/>
  <c r="H58" i="19"/>
  <c r="K58" i="19"/>
  <c r="J58" i="19"/>
  <c r="C58" i="19"/>
  <c r="G58" i="19" s="1"/>
  <c r="L58" i="19"/>
  <c r="E58" i="19"/>
  <c r="D58" i="19"/>
  <c r="I58" i="19"/>
  <c r="M58" i="19"/>
  <c r="F58" i="19"/>
  <c r="J68" i="12"/>
  <c r="L68" i="12"/>
  <c r="I68" i="12"/>
  <c r="E68" i="12"/>
  <c r="D68" i="12"/>
  <c r="H68" i="12"/>
  <c r="K68" i="12"/>
  <c r="F68" i="12"/>
  <c r="C68" i="12"/>
  <c r="G68" i="12" s="1"/>
  <c r="M68" i="12"/>
  <c r="I65" i="30" l="1"/>
  <c r="E65" i="30"/>
  <c r="K65" i="30"/>
  <c r="J65" i="30"/>
  <c r="C65" i="30"/>
  <c r="G65" i="30" s="1"/>
  <c r="F65" i="30"/>
  <c r="D65" i="30"/>
  <c r="M65" i="30"/>
  <c r="L65" i="30"/>
  <c r="H65" i="30"/>
  <c r="K59" i="19"/>
  <c r="E59" i="19"/>
  <c r="I59" i="19"/>
  <c r="H59" i="19"/>
  <c r="L59" i="19"/>
  <c r="D59" i="19"/>
  <c r="C59" i="19"/>
  <c r="G59" i="19" s="1"/>
  <c r="F59" i="19"/>
  <c r="J59" i="19"/>
  <c r="M59" i="19"/>
  <c r="H69" i="12"/>
  <c r="D69" i="12"/>
  <c r="I69" i="12"/>
  <c r="M69" i="12"/>
  <c r="K69" i="12"/>
  <c r="C69" i="12"/>
  <c r="G69" i="12" s="1"/>
  <c r="E69" i="12"/>
  <c r="F69" i="12"/>
  <c r="L69" i="12"/>
  <c r="J69" i="12"/>
  <c r="L66" i="30" l="1"/>
  <c r="E66" i="30"/>
  <c r="F66" i="30"/>
  <c r="D66" i="30"/>
  <c r="K66" i="30"/>
  <c r="M66" i="30"/>
  <c r="H66" i="30"/>
  <c r="C66" i="30"/>
  <c r="G66" i="30" s="1"/>
  <c r="I66" i="30"/>
  <c r="J66" i="30"/>
  <c r="I60" i="19"/>
  <c r="H60" i="19"/>
  <c r="D60" i="19"/>
  <c r="K60" i="19"/>
  <c r="F60" i="19"/>
  <c r="C60" i="19"/>
  <c r="G60" i="19" s="1"/>
  <c r="M60" i="19"/>
  <c r="E60" i="19"/>
  <c r="L60" i="19"/>
  <c r="J60" i="19"/>
  <c r="I70" i="12"/>
  <c r="M70" i="12"/>
  <c r="H70" i="12"/>
  <c r="F70" i="12"/>
  <c r="K70" i="12"/>
  <c r="C70" i="12"/>
  <c r="G70" i="12" s="1"/>
  <c r="L70" i="12"/>
  <c r="E70" i="12"/>
  <c r="J70" i="12"/>
  <c r="D70" i="12"/>
  <c r="C67" i="30" l="1"/>
  <c r="G67" i="30" s="1"/>
  <c r="H67" i="30"/>
  <c r="M67" i="30"/>
  <c r="D67" i="30"/>
  <c r="J67" i="30"/>
  <c r="E67" i="30"/>
  <c r="L67" i="30"/>
  <c r="F67" i="30"/>
  <c r="K67" i="30"/>
  <c r="I67" i="30"/>
  <c r="E61" i="19"/>
  <c r="I61" i="19"/>
  <c r="C61" i="19"/>
  <c r="G61" i="19" s="1"/>
  <c r="K61" i="19"/>
  <c r="H61" i="19"/>
  <c r="L61" i="19"/>
  <c r="M61" i="19"/>
  <c r="D61" i="19"/>
  <c r="J61" i="19"/>
  <c r="F61" i="19"/>
  <c r="I71" i="12"/>
  <c r="H71" i="12"/>
  <c r="E71" i="12"/>
  <c r="M71" i="12"/>
  <c r="D71" i="12"/>
  <c r="L71" i="12"/>
  <c r="K71" i="12"/>
  <c r="J71" i="12"/>
  <c r="C71" i="12"/>
  <c r="G71" i="12" s="1"/>
  <c r="F71" i="12"/>
  <c r="E68" i="30" l="1"/>
  <c r="I68" i="30"/>
  <c r="J68" i="30"/>
  <c r="K68" i="30"/>
  <c r="L68" i="30"/>
  <c r="F68" i="30"/>
  <c r="D68" i="30"/>
  <c r="C68" i="30"/>
  <c r="G68" i="30" s="1"/>
  <c r="M68" i="30"/>
  <c r="H68" i="30"/>
  <c r="D63" i="19"/>
  <c r="J63" i="19"/>
  <c r="L63" i="19"/>
  <c r="F63" i="19"/>
  <c r="C63" i="19"/>
  <c r="G63" i="19" s="1"/>
  <c r="I63" i="19"/>
  <c r="E63" i="19"/>
  <c r="K63" i="19"/>
  <c r="M63" i="19"/>
  <c r="H63" i="19"/>
  <c r="M72" i="12"/>
  <c r="L72" i="12"/>
  <c r="C72" i="12"/>
  <c r="G72" i="12" s="1"/>
  <c r="J72" i="12"/>
  <c r="H72" i="12"/>
  <c r="F72" i="12"/>
  <c r="E72" i="12"/>
  <c r="D72" i="12"/>
  <c r="K72" i="12"/>
  <c r="I72" i="12"/>
  <c r="E69" i="30" l="1"/>
  <c r="J69" i="30"/>
  <c r="I69" i="30"/>
  <c r="M69" i="30"/>
  <c r="H69" i="30"/>
  <c r="C69" i="30"/>
  <c r="G69" i="30" s="1"/>
  <c r="D69" i="30"/>
  <c r="K69" i="30"/>
  <c r="L69" i="30"/>
  <c r="F69" i="30"/>
  <c r="K64" i="19"/>
  <c r="F64" i="19"/>
  <c r="D64" i="19"/>
  <c r="E64" i="19"/>
  <c r="L64" i="19"/>
  <c r="H64" i="19"/>
  <c r="J64" i="19"/>
  <c r="M64" i="19"/>
  <c r="C64" i="19"/>
  <c r="G64" i="19" s="1"/>
  <c r="I64" i="19"/>
  <c r="F73" i="12"/>
  <c r="I73" i="12"/>
  <c r="J73" i="12"/>
  <c r="D73" i="12"/>
  <c r="L73" i="12"/>
  <c r="M73" i="12"/>
  <c r="C73" i="12"/>
  <c r="G73" i="12" s="1"/>
  <c r="H73" i="12"/>
  <c r="E73" i="12"/>
  <c r="K73" i="12"/>
  <c r="I71" i="30" l="1"/>
  <c r="E71" i="30"/>
  <c r="H71" i="30"/>
  <c r="K71" i="30"/>
  <c r="J71" i="30"/>
  <c r="L71" i="30"/>
  <c r="F71" i="30"/>
  <c r="M71" i="30"/>
  <c r="D71" i="30"/>
  <c r="C71" i="30"/>
  <c r="G71" i="30" s="1"/>
  <c r="K65" i="19"/>
  <c r="L65" i="19"/>
  <c r="J65" i="19"/>
  <c r="H65" i="19"/>
  <c r="M65" i="19"/>
  <c r="I65" i="19"/>
  <c r="C65" i="19"/>
  <c r="G65" i="19" s="1"/>
  <c r="E65" i="19"/>
  <c r="D65" i="19"/>
  <c r="F65" i="19"/>
  <c r="I74" i="12"/>
  <c r="D74" i="12"/>
  <c r="C74" i="12"/>
  <c r="G74" i="12" s="1"/>
  <c r="L74" i="12"/>
  <c r="M74" i="12"/>
  <c r="J74" i="12"/>
  <c r="E74" i="12"/>
  <c r="K74" i="12"/>
  <c r="F74" i="12"/>
  <c r="H74" i="12"/>
  <c r="K72" i="30" l="1"/>
  <c r="D72" i="30"/>
  <c r="H72" i="30"/>
  <c r="L72" i="30"/>
  <c r="F72" i="30"/>
  <c r="J72" i="30"/>
  <c r="C72" i="30"/>
  <c r="G72" i="30" s="1"/>
  <c r="I72" i="30"/>
  <c r="M72" i="30"/>
  <c r="E72" i="30"/>
  <c r="C66" i="19"/>
  <c r="G66" i="19" s="1"/>
  <c r="E66" i="19"/>
  <c r="M66" i="19"/>
  <c r="H66" i="19"/>
  <c r="F66" i="19"/>
  <c r="K66" i="19"/>
  <c r="L66" i="19"/>
  <c r="I66" i="19"/>
  <c r="J66" i="19"/>
  <c r="D66" i="19"/>
  <c r="D75" i="12"/>
  <c r="I75" i="12"/>
  <c r="L75" i="12"/>
  <c r="C75" i="12"/>
  <c r="G75" i="12" s="1"/>
  <c r="J75" i="12"/>
  <c r="E75" i="12"/>
  <c r="H75" i="12"/>
  <c r="M75" i="12"/>
  <c r="K75" i="12"/>
  <c r="F75" i="12"/>
  <c r="C73" i="30" l="1"/>
  <c r="G73" i="30" s="1"/>
  <c r="D73" i="30"/>
  <c r="L73" i="30"/>
  <c r="F73" i="30"/>
  <c r="K73" i="30"/>
  <c r="J73" i="30"/>
  <c r="M73" i="30"/>
  <c r="I73" i="30"/>
  <c r="E73" i="30"/>
  <c r="H73" i="30"/>
  <c r="C67" i="19"/>
  <c r="G67" i="19" s="1"/>
  <c r="I67" i="19"/>
  <c r="E67" i="19"/>
  <c r="L67" i="19"/>
  <c r="K67" i="19"/>
  <c r="J67" i="19"/>
  <c r="H67" i="19"/>
  <c r="D67" i="19"/>
  <c r="M67" i="19"/>
  <c r="F67" i="19"/>
  <c r="C76" i="12"/>
  <c r="E76" i="12"/>
  <c r="L76" i="12"/>
  <c r="I76" i="12"/>
  <c r="H76" i="12"/>
  <c r="D76" i="12"/>
  <c r="M76" i="12"/>
  <c r="K76" i="12"/>
  <c r="J76" i="12"/>
  <c r="F76" i="12"/>
  <c r="L74" i="30" l="1"/>
  <c r="I74" i="30"/>
  <c r="J74" i="30"/>
  <c r="M74" i="30"/>
  <c r="F74" i="30"/>
  <c r="E74" i="30"/>
  <c r="K74" i="30"/>
  <c r="H74" i="30"/>
  <c r="C74" i="30"/>
  <c r="G74" i="30" s="1"/>
  <c r="D74" i="30"/>
  <c r="I68" i="19"/>
  <c r="H68" i="19"/>
  <c r="F68" i="19"/>
  <c r="J68" i="19"/>
  <c r="K68" i="19"/>
  <c r="E68" i="19"/>
  <c r="D68" i="19"/>
  <c r="L68" i="19"/>
  <c r="C68" i="19"/>
  <c r="G68" i="19" s="1"/>
  <c r="M68" i="19"/>
  <c r="G76" i="12"/>
  <c r="F77" i="12"/>
  <c r="L77" i="12"/>
  <c r="E77" i="12"/>
  <c r="J77" i="12"/>
  <c r="D77" i="12"/>
  <c r="K77" i="12"/>
  <c r="C77" i="12"/>
  <c r="G77" i="12" s="1"/>
  <c r="I77" i="12"/>
  <c r="H77" i="12"/>
  <c r="M77" i="12"/>
  <c r="M75" i="30" l="1"/>
  <c r="E75" i="30"/>
  <c r="H75" i="30"/>
  <c r="F75" i="30"/>
  <c r="L75" i="30"/>
  <c r="C75" i="30"/>
  <c r="G75" i="30" s="1"/>
  <c r="K75" i="30"/>
  <c r="D75" i="30"/>
  <c r="I75" i="30"/>
  <c r="J75" i="30"/>
  <c r="C69" i="19"/>
  <c r="G69" i="19" s="1"/>
  <c r="D69" i="19"/>
  <c r="E69" i="19"/>
  <c r="J69" i="19"/>
  <c r="F69" i="19"/>
  <c r="K69" i="19"/>
  <c r="M69" i="19"/>
  <c r="H69" i="19"/>
  <c r="I69" i="19"/>
  <c r="L69" i="19"/>
  <c r="E78" i="12"/>
  <c r="J78" i="12"/>
  <c r="H78" i="12"/>
  <c r="I78" i="12"/>
  <c r="L78" i="12"/>
  <c r="F78" i="12"/>
  <c r="K78" i="12"/>
  <c r="D78" i="12"/>
  <c r="C78" i="12"/>
  <c r="G78" i="12" s="1"/>
  <c r="M78" i="12"/>
  <c r="L76" i="30" l="1"/>
  <c r="C76" i="30"/>
  <c r="G76" i="30" s="1"/>
  <c r="J76" i="30"/>
  <c r="K76" i="30"/>
  <c r="H76" i="30"/>
  <c r="M76" i="30"/>
  <c r="F76" i="30"/>
  <c r="E76" i="30"/>
  <c r="I76" i="30"/>
  <c r="D76" i="30"/>
  <c r="F70" i="19"/>
  <c r="E70" i="19"/>
  <c r="L70" i="19"/>
  <c r="M70" i="19"/>
  <c r="C70" i="19"/>
  <c r="G70" i="19" s="1"/>
  <c r="I70" i="19"/>
  <c r="D70" i="19"/>
  <c r="K70" i="19"/>
  <c r="J70" i="19"/>
  <c r="H70" i="19"/>
  <c r="C79" i="12"/>
  <c r="G79" i="12" s="1"/>
  <c r="D79" i="12"/>
  <c r="F79" i="12"/>
  <c r="J79" i="12"/>
  <c r="M79" i="12"/>
  <c r="H79" i="12"/>
  <c r="I79" i="12"/>
  <c r="E79" i="12"/>
  <c r="L79" i="12"/>
  <c r="K79" i="12"/>
  <c r="I77" i="30" l="1"/>
  <c r="E77" i="30"/>
  <c r="D77" i="30"/>
  <c r="H77" i="30"/>
  <c r="K77" i="30"/>
  <c r="M77" i="30"/>
  <c r="F77" i="30"/>
  <c r="J77" i="30"/>
  <c r="C77" i="30"/>
  <c r="G77" i="30" s="1"/>
  <c r="L77" i="30"/>
  <c r="K71" i="19"/>
  <c r="H71" i="19"/>
  <c r="C71" i="19"/>
  <c r="G71" i="19" s="1"/>
  <c r="J71" i="19"/>
  <c r="F71" i="19"/>
  <c r="L71" i="19"/>
  <c r="M71" i="19"/>
  <c r="E71" i="19"/>
  <c r="I71" i="19"/>
  <c r="D71" i="19"/>
  <c r="F80" i="12"/>
  <c r="M80" i="12"/>
  <c r="E80" i="12"/>
  <c r="J80" i="12"/>
  <c r="L80" i="12"/>
  <c r="K80" i="12"/>
  <c r="D80" i="12"/>
  <c r="C80" i="12"/>
  <c r="G80" i="12" s="1"/>
  <c r="I80" i="12"/>
  <c r="H80" i="12"/>
  <c r="D78" i="30" l="1"/>
  <c r="F78" i="30"/>
  <c r="C78" i="30"/>
  <c r="G78" i="30" s="1"/>
  <c r="L78" i="30"/>
  <c r="I78" i="30"/>
  <c r="K78" i="30"/>
  <c r="J78" i="30"/>
  <c r="H78" i="30"/>
  <c r="E78" i="30"/>
  <c r="M78" i="30"/>
  <c r="D72" i="19"/>
  <c r="M72" i="19"/>
  <c r="F72" i="19"/>
  <c r="C72" i="19"/>
  <c r="G72" i="19" s="1"/>
  <c r="J72" i="19"/>
  <c r="I72" i="19"/>
  <c r="E72" i="19"/>
  <c r="H72" i="19"/>
  <c r="L72" i="19"/>
  <c r="K72" i="19"/>
  <c r="C81" i="12"/>
  <c r="G81" i="12" s="1"/>
  <c r="J81" i="12"/>
  <c r="M81" i="12"/>
  <c r="I81" i="12"/>
  <c r="E81" i="12"/>
  <c r="H81" i="12"/>
  <c r="F81" i="12"/>
  <c r="K81" i="12"/>
  <c r="D81" i="12"/>
  <c r="L81" i="12"/>
  <c r="M79" i="30" l="1"/>
  <c r="H79" i="30"/>
  <c r="F79" i="30"/>
  <c r="C79" i="30"/>
  <c r="G79" i="30" s="1"/>
  <c r="J79" i="30"/>
  <c r="E79" i="30"/>
  <c r="L79" i="30"/>
  <c r="D79" i="30"/>
  <c r="K79" i="30"/>
  <c r="I79" i="30"/>
  <c r="I73" i="19"/>
  <c r="M73" i="19"/>
  <c r="K73" i="19"/>
  <c r="C73" i="19"/>
  <c r="G73" i="19" s="1"/>
  <c r="L73" i="19"/>
  <c r="E73" i="19"/>
  <c r="F73" i="19"/>
  <c r="H73" i="19"/>
  <c r="D73" i="19"/>
  <c r="J73" i="19"/>
  <c r="L82" i="12"/>
  <c r="D82" i="12"/>
  <c r="K82" i="12"/>
  <c r="C82" i="12"/>
  <c r="G82" i="12" s="1"/>
  <c r="J82" i="12"/>
  <c r="F82" i="12"/>
  <c r="H82" i="12"/>
  <c r="I82" i="12"/>
  <c r="M82" i="12"/>
  <c r="E82" i="12"/>
  <c r="F80" i="30" l="1"/>
  <c r="D80" i="30"/>
  <c r="H80" i="30"/>
  <c r="C80" i="30"/>
  <c r="G80" i="30" s="1"/>
  <c r="M80" i="30"/>
  <c r="L80" i="30"/>
  <c r="K80" i="30"/>
  <c r="J80" i="30"/>
  <c r="E80" i="30"/>
  <c r="I80" i="30"/>
  <c r="L74" i="19"/>
  <c r="K74" i="19"/>
  <c r="I74" i="19"/>
  <c r="E74" i="19"/>
  <c r="C74" i="19"/>
  <c r="G74" i="19" s="1"/>
  <c r="M74" i="19"/>
  <c r="F74" i="19"/>
  <c r="J74" i="19"/>
  <c r="D74" i="19"/>
  <c r="H74" i="19"/>
  <c r="H83" i="12"/>
  <c r="F83" i="12"/>
  <c r="K83" i="12"/>
  <c r="D83" i="12"/>
  <c r="M83" i="12"/>
  <c r="C83" i="12"/>
  <c r="G83" i="12" s="1"/>
  <c r="L83" i="12"/>
  <c r="I83" i="12"/>
  <c r="E83" i="12"/>
  <c r="J83" i="12"/>
  <c r="M82" i="30" l="1"/>
  <c r="K82" i="30"/>
  <c r="D82" i="30"/>
  <c r="F82" i="30"/>
  <c r="J82" i="30"/>
  <c r="I82" i="30"/>
  <c r="L82" i="30"/>
  <c r="E82" i="30"/>
  <c r="C82" i="30"/>
  <c r="G82" i="30" s="1"/>
  <c r="H82" i="30"/>
  <c r="I75" i="19"/>
  <c r="D75" i="19"/>
  <c r="F75" i="19"/>
  <c r="H75" i="19"/>
  <c r="K75" i="19"/>
  <c r="C75" i="19"/>
  <c r="G75" i="19" s="1"/>
  <c r="E75" i="19"/>
  <c r="M75" i="19"/>
  <c r="L75" i="19"/>
  <c r="J75" i="19"/>
  <c r="C84" i="12"/>
  <c r="G84" i="12" s="1"/>
  <c r="J84" i="12"/>
  <c r="F84" i="12"/>
  <c r="I84" i="12"/>
  <c r="M84" i="12"/>
  <c r="H84" i="12"/>
  <c r="D84" i="12"/>
  <c r="K84" i="12"/>
  <c r="E84" i="12"/>
  <c r="L84" i="12"/>
  <c r="C83" i="30" l="1"/>
  <c r="G83" i="30" s="1"/>
  <c r="I83" i="30"/>
  <c r="K83" i="30"/>
  <c r="D83" i="30"/>
  <c r="E83" i="30"/>
  <c r="M83" i="30"/>
  <c r="L83" i="30"/>
  <c r="H83" i="30"/>
  <c r="J83" i="30"/>
  <c r="F83" i="30"/>
  <c r="F76" i="19"/>
  <c r="J76" i="19"/>
  <c r="I76" i="19"/>
  <c r="D76" i="19"/>
  <c r="H76" i="19"/>
  <c r="L76" i="19"/>
  <c r="K76" i="19"/>
  <c r="M76" i="19"/>
  <c r="E76" i="19"/>
  <c r="C76" i="19"/>
  <c r="G76" i="19" s="1"/>
  <c r="L85" i="12"/>
  <c r="D85" i="12"/>
  <c r="I85" i="12"/>
  <c r="K85" i="12"/>
  <c r="J85" i="12"/>
  <c r="C85" i="12"/>
  <c r="G85" i="12" s="1"/>
  <c r="H85" i="12"/>
  <c r="F85" i="12"/>
  <c r="E85" i="12"/>
  <c r="M85" i="12"/>
  <c r="D84" i="30" l="1"/>
  <c r="H84" i="30"/>
  <c r="M84" i="30"/>
  <c r="C84" i="30"/>
  <c r="G84" i="30" s="1"/>
  <c r="I84" i="30"/>
  <c r="J84" i="30"/>
  <c r="E84" i="30"/>
  <c r="K84" i="30"/>
  <c r="F84" i="30"/>
  <c r="L84" i="30"/>
  <c r="H77" i="19"/>
  <c r="E77" i="19"/>
  <c r="M77" i="19"/>
  <c r="I77" i="19"/>
  <c r="C77" i="19"/>
  <c r="G77" i="19" s="1"/>
  <c r="F77" i="19"/>
  <c r="J77" i="19"/>
  <c r="K77" i="19"/>
  <c r="D77" i="19"/>
  <c r="L77" i="19"/>
  <c r="J86" i="12"/>
  <c r="I86" i="12"/>
  <c r="F86" i="12"/>
  <c r="M86" i="12"/>
  <c r="L86" i="12"/>
  <c r="E86" i="12"/>
  <c r="K86" i="12"/>
  <c r="H86" i="12"/>
  <c r="D86" i="12"/>
  <c r="C86" i="12"/>
  <c r="G86" i="12" s="1"/>
  <c r="D85" i="30" l="1"/>
  <c r="H85" i="30"/>
  <c r="I85" i="30"/>
  <c r="C85" i="30"/>
  <c r="G85" i="30" s="1"/>
  <c r="F85" i="30"/>
  <c r="K85" i="30"/>
  <c r="J85" i="30"/>
  <c r="L85" i="30"/>
  <c r="M85" i="30"/>
  <c r="E85" i="30"/>
  <c r="F78" i="19"/>
  <c r="M78" i="19"/>
  <c r="L78" i="19"/>
  <c r="H78" i="19"/>
  <c r="C78" i="19"/>
  <c r="G78" i="19" s="1"/>
  <c r="I78" i="19"/>
  <c r="J78" i="19"/>
  <c r="D78" i="19"/>
  <c r="E78" i="19"/>
  <c r="K78" i="19"/>
  <c r="K87" i="12"/>
  <c r="H87" i="12"/>
  <c r="E87" i="12"/>
  <c r="D87" i="12"/>
  <c r="C87" i="12"/>
  <c r="G87" i="12" s="1"/>
  <c r="J87" i="12"/>
  <c r="F87" i="12"/>
  <c r="I87" i="12"/>
  <c r="M87" i="12"/>
  <c r="L87" i="12"/>
  <c r="L86" i="30" l="1"/>
  <c r="J86" i="30"/>
  <c r="M86" i="30"/>
  <c r="I86" i="30"/>
  <c r="D86" i="30"/>
  <c r="C86" i="30"/>
  <c r="G86" i="30" s="1"/>
  <c r="H86" i="30"/>
  <c r="K86" i="30"/>
  <c r="E86" i="30"/>
  <c r="F86" i="30"/>
  <c r="D79" i="19"/>
  <c r="H79" i="19"/>
  <c r="E79" i="19"/>
  <c r="J79" i="19"/>
  <c r="K79" i="19"/>
  <c r="M79" i="19"/>
  <c r="L79" i="19"/>
  <c r="F79" i="19"/>
  <c r="C79" i="19"/>
  <c r="G79" i="19" s="1"/>
  <c r="I79" i="19"/>
  <c r="M88" i="12"/>
  <c r="E88" i="12"/>
  <c r="J88" i="12"/>
  <c r="I88" i="12"/>
  <c r="L88" i="12"/>
  <c r="C88" i="12"/>
  <c r="G88" i="12" s="1"/>
  <c r="D88" i="12"/>
  <c r="H88" i="12"/>
  <c r="K88" i="12"/>
  <c r="F88" i="12"/>
  <c r="M87" i="30" l="1"/>
  <c r="F87" i="30"/>
  <c r="D87" i="30"/>
  <c r="E87" i="30"/>
  <c r="I87" i="30"/>
  <c r="J87" i="30"/>
  <c r="L87" i="30"/>
  <c r="C87" i="30"/>
  <c r="G87" i="30" s="1"/>
  <c r="H87" i="30"/>
  <c r="K87" i="30"/>
  <c r="C81" i="19"/>
  <c r="G81" i="19" s="1"/>
  <c r="I81" i="19"/>
  <c r="J81" i="19"/>
  <c r="M81" i="19"/>
  <c r="H81" i="19"/>
  <c r="F81" i="19"/>
  <c r="D81" i="19"/>
  <c r="E81" i="19"/>
  <c r="L81" i="19"/>
  <c r="K81" i="19"/>
  <c r="C89" i="12"/>
  <c r="G89" i="12" s="1"/>
  <c r="M89" i="12"/>
  <c r="J89" i="12"/>
  <c r="I89" i="12"/>
  <c r="E89" i="12"/>
  <c r="H89" i="12"/>
  <c r="F89" i="12"/>
  <c r="L89" i="12"/>
  <c r="D89" i="12"/>
  <c r="K89" i="12"/>
  <c r="J88" i="30" l="1"/>
  <c r="H88" i="30"/>
  <c r="L88" i="30"/>
  <c r="F88" i="30"/>
  <c r="M88" i="30"/>
  <c r="C88" i="30"/>
  <c r="G88" i="30" s="1"/>
  <c r="E88" i="30"/>
  <c r="I88" i="30"/>
  <c r="K88" i="30"/>
  <c r="D88" i="30"/>
  <c r="E82" i="19"/>
  <c r="H82" i="19"/>
  <c r="C82" i="19"/>
  <c r="G82" i="19" s="1"/>
  <c r="M82" i="19"/>
  <c r="L82" i="19"/>
  <c r="F82" i="19"/>
  <c r="J82" i="19"/>
  <c r="D82" i="19"/>
  <c r="I82" i="19"/>
  <c r="K82" i="19"/>
  <c r="H90" i="12"/>
  <c r="M90" i="12"/>
  <c r="D90" i="12"/>
  <c r="I90" i="12"/>
  <c r="C90" i="12"/>
  <c r="G90" i="12" s="1"/>
  <c r="K90" i="12"/>
  <c r="J90" i="12"/>
  <c r="F90" i="12"/>
  <c r="L90" i="12"/>
  <c r="E90" i="12"/>
  <c r="F89" i="30" l="1"/>
  <c r="H89" i="30"/>
  <c r="K89" i="30"/>
  <c r="M89" i="30"/>
  <c r="L89" i="30"/>
  <c r="C89" i="30"/>
  <c r="G89" i="30" s="1"/>
  <c r="E89" i="30"/>
  <c r="J89" i="30"/>
  <c r="D89" i="30"/>
  <c r="I89" i="30"/>
  <c r="J83" i="19"/>
  <c r="M83" i="19"/>
  <c r="F83" i="19"/>
  <c r="I83" i="19"/>
  <c r="E83" i="19"/>
  <c r="D83" i="19"/>
  <c r="K83" i="19"/>
  <c r="L83" i="19"/>
  <c r="C83" i="19"/>
  <c r="G83" i="19" s="1"/>
  <c r="H83" i="19"/>
  <c r="I91" i="12"/>
  <c r="M91" i="12"/>
  <c r="C91" i="12"/>
  <c r="G91" i="12" s="1"/>
  <c r="F91" i="12"/>
  <c r="H91" i="12"/>
  <c r="L91" i="12"/>
  <c r="J91" i="12"/>
  <c r="D91" i="12"/>
  <c r="E91" i="12"/>
  <c r="K91" i="12"/>
  <c r="J90" i="30" l="1"/>
  <c r="C90" i="30"/>
  <c r="G90" i="30" s="1"/>
  <c r="D90" i="30"/>
  <c r="F90" i="30"/>
  <c r="I90" i="30"/>
  <c r="M90" i="30"/>
  <c r="K90" i="30"/>
  <c r="L90" i="30"/>
  <c r="H90" i="30"/>
  <c r="E90" i="30"/>
  <c r="E84" i="19"/>
  <c r="D84" i="19"/>
  <c r="C84" i="19"/>
  <c r="G84" i="19" s="1"/>
  <c r="L84" i="19"/>
  <c r="J84" i="19"/>
  <c r="I84" i="19"/>
  <c r="M84" i="19"/>
  <c r="H84" i="19"/>
  <c r="F84" i="19"/>
  <c r="K84" i="19"/>
  <c r="E92" i="12"/>
  <c r="F92" i="12"/>
  <c r="I92" i="12"/>
  <c r="C92" i="12"/>
  <c r="G92" i="12" s="1"/>
  <c r="L92" i="12"/>
  <c r="H92" i="12"/>
  <c r="J92" i="12"/>
  <c r="M92" i="12"/>
  <c r="K92" i="12"/>
  <c r="D92" i="12"/>
  <c r="I91" i="30" l="1"/>
  <c r="J91" i="30"/>
  <c r="E91" i="30"/>
  <c r="D91" i="30"/>
  <c r="C91" i="30"/>
  <c r="G91" i="30" s="1"/>
  <c r="M91" i="30"/>
  <c r="K91" i="30"/>
  <c r="F91" i="30"/>
  <c r="H91" i="30"/>
  <c r="L91" i="30"/>
  <c r="J85" i="19"/>
  <c r="M85" i="19"/>
  <c r="H85" i="19"/>
  <c r="E85" i="19"/>
  <c r="F85" i="19"/>
  <c r="K85" i="19"/>
  <c r="C85" i="19"/>
  <c r="G85" i="19" s="1"/>
  <c r="L85" i="19"/>
  <c r="D85" i="19"/>
  <c r="I85" i="19"/>
  <c r="E93" i="12"/>
  <c r="L93" i="12"/>
  <c r="M93" i="12"/>
  <c r="J93" i="12"/>
  <c r="K93" i="12"/>
  <c r="C93" i="12"/>
  <c r="G93" i="12" s="1"/>
  <c r="F93" i="12"/>
  <c r="D93" i="12"/>
  <c r="H93" i="12"/>
  <c r="I93" i="12"/>
  <c r="M93" i="30" l="1"/>
  <c r="I93" i="30"/>
  <c r="D93" i="30"/>
  <c r="L93" i="30"/>
  <c r="F93" i="30"/>
  <c r="K93" i="30"/>
  <c r="J93" i="30"/>
  <c r="H93" i="30"/>
  <c r="E93" i="30"/>
  <c r="C93" i="30"/>
  <c r="G93" i="30" s="1"/>
  <c r="M86" i="19"/>
  <c r="E86" i="19"/>
  <c r="J86" i="19"/>
  <c r="K86" i="19"/>
  <c r="D86" i="19"/>
  <c r="I86" i="19"/>
  <c r="C86" i="19"/>
  <c r="G86" i="19" s="1"/>
  <c r="H86" i="19"/>
  <c r="F86" i="19"/>
  <c r="L86" i="19"/>
  <c r="D94" i="12"/>
  <c r="K94" i="12"/>
  <c r="M94" i="12"/>
  <c r="E94" i="12"/>
  <c r="L94" i="12"/>
  <c r="J94" i="12"/>
  <c r="I94" i="12"/>
  <c r="C94" i="12"/>
  <c r="G94" i="12" s="1"/>
  <c r="F94" i="12"/>
  <c r="H94" i="12"/>
  <c r="D94" i="30" l="1"/>
  <c r="M94" i="30"/>
  <c r="I94" i="30"/>
  <c r="J94" i="30"/>
  <c r="E94" i="30"/>
  <c r="H94" i="30"/>
  <c r="F94" i="30"/>
  <c r="K94" i="30"/>
  <c r="C94" i="30"/>
  <c r="G94" i="30" s="1"/>
  <c r="L94" i="30"/>
  <c r="I87" i="19"/>
  <c r="L87" i="19"/>
  <c r="M87" i="19"/>
  <c r="H87" i="19"/>
  <c r="E87" i="19"/>
  <c r="F87" i="19"/>
  <c r="J87" i="19"/>
  <c r="D87" i="19"/>
  <c r="K87" i="19"/>
  <c r="C87" i="19"/>
  <c r="G87" i="19" s="1"/>
  <c r="H95" i="12"/>
  <c r="C95" i="12"/>
  <c r="G95" i="12" s="1"/>
  <c r="E95" i="12"/>
  <c r="J95" i="12"/>
  <c r="L95" i="12"/>
  <c r="I95" i="12"/>
  <c r="F95" i="12"/>
  <c r="K95" i="12"/>
  <c r="M95" i="12"/>
  <c r="D95" i="12"/>
  <c r="C95" i="30" l="1"/>
  <c r="G95" i="30" s="1"/>
  <c r="J95" i="30"/>
  <c r="K95" i="30"/>
  <c r="F95" i="30"/>
  <c r="L95" i="30"/>
  <c r="M95" i="30"/>
  <c r="E95" i="30"/>
  <c r="D95" i="30"/>
  <c r="H95" i="30"/>
  <c r="I95" i="30"/>
  <c r="C89" i="19"/>
  <c r="G89" i="19" s="1"/>
  <c r="H89" i="19"/>
  <c r="F89" i="19"/>
  <c r="J89" i="19"/>
  <c r="K89" i="19"/>
  <c r="D89" i="19"/>
  <c r="M89" i="19"/>
  <c r="I89" i="19"/>
  <c r="E89" i="19"/>
  <c r="L89" i="19"/>
  <c r="D96" i="12"/>
  <c r="E96" i="12"/>
  <c r="C96" i="12"/>
  <c r="G96" i="12" s="1"/>
  <c r="J96" i="12"/>
  <c r="M96" i="12"/>
  <c r="F96" i="12"/>
  <c r="K96" i="12"/>
  <c r="I96" i="12"/>
  <c r="H96" i="12"/>
  <c r="L96" i="12"/>
  <c r="F96" i="30" l="1"/>
  <c r="H96" i="30"/>
  <c r="L96" i="30"/>
  <c r="M96" i="30"/>
  <c r="E96" i="30"/>
  <c r="J96" i="30"/>
  <c r="K96" i="30"/>
  <c r="C96" i="30"/>
  <c r="G96" i="30" s="1"/>
  <c r="D96" i="30"/>
  <c r="I96" i="30"/>
  <c r="M90" i="19"/>
  <c r="L90" i="19"/>
  <c r="K90" i="19"/>
  <c r="C90" i="19"/>
  <c r="G90" i="19" s="1"/>
  <c r="I90" i="19"/>
  <c r="E90" i="19"/>
  <c r="J90" i="19"/>
  <c r="D90" i="19"/>
  <c r="F90" i="19"/>
  <c r="H90" i="19"/>
  <c r="J97" i="12"/>
  <c r="I97" i="12"/>
  <c r="F97" i="12"/>
  <c r="H97" i="12"/>
  <c r="M97" i="12"/>
  <c r="E97" i="12"/>
  <c r="K97" i="12"/>
  <c r="L97" i="12"/>
  <c r="C97" i="12"/>
  <c r="G97" i="12" s="1"/>
  <c r="D97" i="12"/>
  <c r="D97" i="30" l="1"/>
  <c r="E97" i="30"/>
  <c r="M97" i="30"/>
  <c r="F97" i="30"/>
  <c r="I97" i="30"/>
  <c r="C97" i="30"/>
  <c r="G97" i="30" s="1"/>
  <c r="H97" i="30"/>
  <c r="L97" i="30"/>
  <c r="J97" i="30"/>
  <c r="K97" i="30"/>
  <c r="M91" i="19"/>
  <c r="H91" i="19"/>
  <c r="F91" i="19"/>
  <c r="D91" i="19"/>
  <c r="E91" i="19"/>
  <c r="I91" i="19"/>
  <c r="L91" i="19"/>
  <c r="K91" i="19"/>
  <c r="C91" i="19"/>
  <c r="G91" i="19" s="1"/>
  <c r="J91" i="19"/>
  <c r="H98" i="12"/>
  <c r="C98" i="12"/>
  <c r="G98" i="12" s="1"/>
  <c r="F98" i="12"/>
  <c r="J98" i="12"/>
  <c r="L98" i="12"/>
  <c r="D98" i="12"/>
  <c r="K98" i="12"/>
  <c r="M98" i="12"/>
  <c r="I98" i="12"/>
  <c r="E98" i="12"/>
  <c r="I98" i="30" l="1"/>
  <c r="D98" i="30"/>
  <c r="H98" i="30"/>
  <c r="L98" i="30"/>
  <c r="K98" i="30"/>
  <c r="J98" i="30"/>
  <c r="C98" i="30"/>
  <c r="G98" i="30" s="1"/>
  <c r="E98" i="30"/>
  <c r="F98" i="30"/>
  <c r="M98" i="30"/>
  <c r="M92" i="19"/>
  <c r="H92" i="19"/>
  <c r="E92" i="19"/>
  <c r="K92" i="19"/>
  <c r="L92" i="19"/>
  <c r="F92" i="19"/>
  <c r="I92" i="19"/>
  <c r="C92" i="19"/>
  <c r="G92" i="19" s="1"/>
  <c r="J92" i="19"/>
  <c r="D92" i="19"/>
  <c r="F99" i="12"/>
  <c r="L99" i="12"/>
  <c r="J99" i="12"/>
  <c r="H99" i="12"/>
  <c r="M99" i="12"/>
  <c r="E99" i="12"/>
  <c r="K99" i="12"/>
  <c r="C99" i="12"/>
  <c r="G99" i="12" s="1"/>
  <c r="I99" i="12"/>
  <c r="D99" i="12"/>
  <c r="I99" i="30" l="1"/>
  <c r="E99" i="30"/>
  <c r="L99" i="30"/>
  <c r="C99" i="30"/>
  <c r="G99" i="30" s="1"/>
  <c r="J99" i="30"/>
  <c r="D99" i="30"/>
  <c r="H99" i="30"/>
  <c r="F99" i="30"/>
  <c r="M99" i="30"/>
  <c r="K99" i="30"/>
  <c r="I93" i="19"/>
  <c r="D93" i="19"/>
  <c r="C93" i="19"/>
  <c r="G93" i="19" s="1"/>
  <c r="M93" i="19"/>
  <c r="L93" i="19"/>
  <c r="H93" i="19"/>
  <c r="F93" i="19"/>
  <c r="J93" i="19"/>
  <c r="E93" i="19"/>
  <c r="K93" i="19"/>
  <c r="H100" i="12"/>
  <c r="I100" i="12"/>
  <c r="M100" i="12"/>
  <c r="C100" i="12"/>
  <c r="G100" i="12" s="1"/>
  <c r="D100" i="12"/>
  <c r="L100" i="12"/>
  <c r="J100" i="12"/>
  <c r="F100" i="12"/>
  <c r="K100" i="12"/>
  <c r="E100" i="12"/>
  <c r="D100" i="30" l="1"/>
  <c r="F100" i="30"/>
  <c r="L100" i="30"/>
  <c r="H100" i="30"/>
  <c r="C100" i="30"/>
  <c r="G100" i="30" s="1"/>
  <c r="E100" i="30"/>
  <c r="J100" i="30"/>
  <c r="M100" i="30"/>
  <c r="K100" i="30"/>
  <c r="I100" i="30"/>
  <c r="H94" i="19"/>
  <c r="K94" i="19"/>
  <c r="F94" i="19"/>
  <c r="C94" i="19"/>
  <c r="G94" i="19" s="1"/>
  <c r="L94" i="19"/>
  <c r="I94" i="19"/>
  <c r="D94" i="19"/>
  <c r="E94" i="19"/>
  <c r="M94" i="19"/>
  <c r="J94" i="19"/>
  <c r="J101" i="12"/>
  <c r="D101" i="12"/>
  <c r="M101" i="12"/>
  <c r="H101" i="12"/>
  <c r="E101" i="12"/>
  <c r="F101" i="12"/>
  <c r="L101" i="12"/>
  <c r="K101" i="12"/>
  <c r="I101" i="12"/>
  <c r="C101" i="12"/>
  <c r="G101" i="12" s="1"/>
  <c r="L101" i="30" l="1"/>
  <c r="J101" i="30"/>
  <c r="K101" i="30"/>
  <c r="E101" i="30"/>
  <c r="H101" i="30"/>
  <c r="M101" i="30"/>
  <c r="F101" i="30"/>
  <c r="D101" i="30"/>
  <c r="I101" i="30"/>
  <c r="C101" i="30"/>
  <c r="G101" i="30" s="1"/>
  <c r="K95" i="19"/>
  <c r="L95" i="19"/>
  <c r="I95" i="19"/>
  <c r="E95" i="19"/>
  <c r="M95" i="19"/>
  <c r="H95" i="19"/>
  <c r="C95" i="19"/>
  <c r="G95" i="19" s="1"/>
  <c r="D95" i="19"/>
  <c r="J95" i="19"/>
  <c r="F95" i="19"/>
  <c r="M102" i="12"/>
  <c r="F102" i="12"/>
  <c r="J102" i="12"/>
  <c r="D102" i="12"/>
  <c r="H102" i="12"/>
  <c r="K102" i="12"/>
  <c r="E102" i="12"/>
  <c r="C102" i="12"/>
  <c r="G102" i="12" s="1"/>
  <c r="L102" i="12"/>
  <c r="I102" i="12"/>
  <c r="J102" i="30" l="1"/>
  <c r="D102" i="30"/>
  <c r="M102" i="30"/>
  <c r="C102" i="30"/>
  <c r="G102" i="30" s="1"/>
  <c r="F102" i="30"/>
  <c r="L102" i="30"/>
  <c r="E102" i="30"/>
  <c r="H102" i="30"/>
  <c r="I102" i="30"/>
  <c r="K102" i="30"/>
  <c r="F96" i="19"/>
  <c r="H96" i="19"/>
  <c r="E96" i="19"/>
  <c r="C96" i="19"/>
  <c r="G96" i="19" s="1"/>
  <c r="D96" i="19"/>
  <c r="I96" i="19"/>
  <c r="J96" i="19"/>
  <c r="M96" i="19"/>
  <c r="L96" i="19"/>
  <c r="K96" i="19"/>
  <c r="J103" i="12"/>
  <c r="L103" i="12"/>
  <c r="F103" i="12"/>
  <c r="M103" i="12"/>
  <c r="H103" i="12"/>
  <c r="K103" i="12"/>
  <c r="I103" i="12"/>
  <c r="C103" i="12"/>
  <c r="G103" i="12" s="1"/>
  <c r="D103" i="12"/>
  <c r="E103" i="12"/>
  <c r="I97" i="19" l="1"/>
  <c r="E97" i="19"/>
  <c r="F97" i="19"/>
  <c r="L97" i="19"/>
  <c r="H97" i="19"/>
  <c r="J97" i="19"/>
  <c r="M97" i="19"/>
  <c r="C97" i="19"/>
  <c r="G97" i="19" s="1"/>
  <c r="D97" i="19"/>
  <c r="K97" i="19"/>
  <c r="F104" i="12"/>
  <c r="H104" i="12"/>
  <c r="E104" i="12"/>
  <c r="K104" i="12"/>
  <c r="C104" i="12"/>
  <c r="G104" i="12" s="1"/>
  <c r="M104" i="12"/>
  <c r="D104" i="12"/>
  <c r="I104" i="12"/>
  <c r="L104" i="12"/>
  <c r="J104" i="12"/>
  <c r="I98" i="19" l="1"/>
  <c r="F98" i="19"/>
  <c r="H98" i="19"/>
  <c r="D98" i="19"/>
  <c r="L98" i="19"/>
  <c r="M98" i="19"/>
  <c r="J98" i="19"/>
  <c r="K98" i="19"/>
  <c r="E98" i="19"/>
  <c r="C98" i="19"/>
  <c r="G98" i="19" s="1"/>
  <c r="H105" i="12"/>
  <c r="J105" i="12"/>
  <c r="I105" i="12"/>
  <c r="D105" i="12"/>
  <c r="K105" i="12"/>
  <c r="E105" i="12"/>
  <c r="L105" i="12"/>
  <c r="M105" i="12"/>
  <c r="C105" i="12"/>
  <c r="G105" i="12" s="1"/>
  <c r="F105" i="12"/>
  <c r="J99" i="19" l="1"/>
  <c r="L99" i="19"/>
  <c r="M99" i="19"/>
  <c r="I99" i="19"/>
  <c r="C99" i="19"/>
  <c r="G99" i="19" s="1"/>
  <c r="F99" i="19"/>
  <c r="D99" i="19"/>
  <c r="H99" i="19"/>
  <c r="K99" i="19"/>
  <c r="E99" i="19"/>
  <c r="E106" i="12"/>
  <c r="F106" i="12"/>
  <c r="F107" i="12" s="1"/>
  <c r="G107" i="12" s="1"/>
  <c r="H106" i="12"/>
  <c r="H107" i="12" s="1"/>
  <c r="J106" i="12"/>
  <c r="J107" i="12" s="1"/>
  <c r="M106" i="12"/>
  <c r="M107" i="12" s="1"/>
  <c r="K106" i="12"/>
  <c r="K107" i="12" s="1"/>
  <c r="I106" i="12"/>
  <c r="I107" i="12" s="1"/>
  <c r="D106" i="12"/>
  <c r="L106" i="12"/>
  <c r="L107" i="12" s="1"/>
  <c r="C106" i="12"/>
  <c r="G106" i="12" s="1"/>
  <c r="L100" i="19" l="1"/>
  <c r="D100" i="19"/>
  <c r="I100" i="19"/>
  <c r="H100" i="19"/>
  <c r="M100" i="19"/>
  <c r="E100" i="19"/>
  <c r="K100" i="19"/>
  <c r="F100" i="19"/>
  <c r="J100" i="19"/>
  <c r="C100" i="19"/>
  <c r="G100" i="19" s="1"/>
  <c r="D101" i="19" l="1"/>
  <c r="J101" i="19"/>
  <c r="H101" i="19"/>
  <c r="I101" i="19"/>
  <c r="M101" i="19"/>
  <c r="F101" i="19"/>
  <c r="E101" i="19"/>
  <c r="K101" i="19"/>
  <c r="C101" i="19"/>
  <c r="G101" i="19" s="1"/>
  <c r="L101" i="19"/>
  <c r="D102" i="19" l="1"/>
  <c r="C102" i="19"/>
  <c r="G102" i="19" s="1"/>
  <c r="H102" i="19"/>
  <c r="E102" i="19"/>
  <c r="I102" i="19"/>
  <c r="J102" i="19"/>
  <c r="L102" i="19"/>
  <c r="F102" i="19"/>
  <c r="M102" i="19"/>
  <c r="K102" i="19"/>
  <c r="K103" i="19" l="1"/>
  <c r="I103" i="19"/>
  <c r="D103" i="19"/>
  <c r="C103" i="19"/>
  <c r="G103" i="19" s="1"/>
  <c r="M103" i="19"/>
  <c r="E103" i="19"/>
  <c r="H103" i="19"/>
  <c r="L103" i="19"/>
  <c r="F103" i="19"/>
  <c r="J103" i="19"/>
  <c r="L103" i="30" l="1"/>
  <c r="H103" i="30"/>
  <c r="J103" i="30"/>
  <c r="E103" i="30"/>
  <c r="M103" i="30"/>
  <c r="I103" i="30"/>
  <c r="C103" i="30"/>
  <c r="G103" i="30" s="1"/>
  <c r="D103" i="30"/>
  <c r="K103" i="30"/>
  <c r="F103" i="30"/>
  <c r="L104" i="19"/>
  <c r="D104" i="19"/>
  <c r="F104" i="19"/>
  <c r="J104" i="19"/>
  <c r="C104" i="19"/>
  <c r="G104" i="19" s="1"/>
  <c r="H104" i="19"/>
  <c r="K104" i="19"/>
  <c r="I104" i="19"/>
  <c r="M104" i="19"/>
  <c r="E104" i="19"/>
  <c r="L104" i="30" l="1"/>
  <c r="E104" i="30"/>
  <c r="H104" i="30"/>
  <c r="K104" i="30"/>
  <c r="I104" i="30"/>
  <c r="M104" i="30"/>
  <c r="D104" i="30"/>
  <c r="J104" i="30"/>
  <c r="C104" i="30"/>
  <c r="G104" i="30" s="1"/>
  <c r="F104" i="30"/>
  <c r="H105" i="19"/>
  <c r="J105" i="19"/>
  <c r="I105" i="19"/>
  <c r="L105" i="19"/>
  <c r="K105" i="19"/>
  <c r="D105" i="19"/>
  <c r="F105" i="19"/>
  <c r="M105" i="19"/>
  <c r="C105" i="19"/>
  <c r="G105" i="19" s="1"/>
  <c r="E105" i="19"/>
  <c r="K105" i="30" l="1"/>
  <c r="J105" i="30"/>
  <c r="C105" i="30"/>
  <c r="G105" i="30" s="1"/>
  <c r="E105" i="30"/>
  <c r="H105" i="30"/>
  <c r="F105" i="30"/>
  <c r="D105" i="30"/>
  <c r="M105" i="30"/>
  <c r="L105" i="30"/>
  <c r="I105" i="30"/>
  <c r="M106" i="19"/>
  <c r="M107" i="19" s="1"/>
  <c r="L106" i="19"/>
  <c r="L107" i="19" s="1"/>
  <c r="J106" i="19"/>
  <c r="J107" i="19" s="1"/>
  <c r="D106" i="19"/>
  <c r="E106" i="19"/>
  <c r="H106" i="19"/>
  <c r="H107" i="19" s="1"/>
  <c r="C106" i="19"/>
  <c r="G106" i="19" s="1"/>
  <c r="F106" i="19"/>
  <c r="F107" i="19" s="1"/>
  <c r="G107" i="19" s="1"/>
  <c r="I106" i="19"/>
  <c r="I107" i="19" s="1"/>
  <c r="K106" i="19"/>
  <c r="K107" i="19" s="1"/>
  <c r="H106" i="30" l="1"/>
  <c r="H107" i="30" s="1"/>
  <c r="K106" i="30"/>
  <c r="K107" i="30" s="1"/>
  <c r="L106" i="30"/>
  <c r="L107" i="30" s="1"/>
  <c r="J106" i="30"/>
  <c r="J107" i="30" s="1"/>
  <c r="E106" i="30"/>
  <c r="I106" i="30"/>
  <c r="I107" i="30" s="1"/>
  <c r="F106" i="30"/>
  <c r="F107" i="30" s="1"/>
  <c r="G107" i="30" s="1"/>
  <c r="M106" i="30"/>
  <c r="M107" i="30" s="1"/>
  <c r="D106" i="30"/>
  <c r="C106" i="30"/>
  <c r="G106"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g22-admin</author>
  </authors>
  <commentList>
    <comment ref="J7" authorId="0" shapeId="0" xr:uid="{00000000-0006-0000-0100-000001000000}">
      <text>
        <r>
          <rPr>
            <b/>
            <sz val="10"/>
            <color indexed="10"/>
            <rFont val="游ゴシック"/>
            <family val="3"/>
            <charset val="128"/>
            <scheme val="minor"/>
          </rPr>
          <t>変更交付申請をする場合は「有」を選択</t>
        </r>
      </text>
    </comment>
    <comment ref="J9" authorId="0" shapeId="0" xr:uid="{00000000-0006-0000-0100-000002000000}">
      <text>
        <r>
          <rPr>
            <b/>
            <sz val="10"/>
            <color indexed="10"/>
            <rFont val="游ゴシック"/>
            <family val="3"/>
            <charset val="128"/>
            <scheme val="minor"/>
          </rPr>
          <t>交付決定通知から交付決定額を転記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200-000001000000}">
      <text>
        <r>
          <rPr>
            <b/>
            <sz val="9"/>
            <color indexed="10"/>
            <rFont val="MS P ゴシック"/>
            <family val="3"/>
            <charset val="128"/>
          </rPr>
          <t>令和6年10月1日の場合は、
「2024/10/1」と入力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及川 和美/パソナ</author>
  </authors>
  <commentList>
    <comment ref="F13" authorId="0" shapeId="0" xr:uid="{00000000-0006-0000-0300-000001000000}">
      <text>
        <r>
          <rPr>
            <sz val="11"/>
            <color indexed="81"/>
            <rFont val="MS P ゴシック"/>
            <family val="3"/>
            <charset val="128"/>
          </rPr>
          <t>【事務局】
採用予定者に〇の場合、
姓名・生年月日は入力不要</t>
        </r>
      </text>
    </comment>
    <comment ref="J13" authorId="0" shapeId="0" xr:uid="{00000000-0006-0000-0300-000002000000}">
      <text>
        <r>
          <rPr>
            <sz val="11"/>
            <color indexed="81"/>
            <rFont val="MS P ゴシック"/>
            <family val="3"/>
            <charset val="128"/>
          </rPr>
          <t>【事務局】
「１」が選択された場合、自動で役員欄に〇が入力される。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700-000001000000}">
      <text>
        <r>
          <rPr>
            <b/>
            <sz val="9"/>
            <color indexed="10"/>
            <rFont val="MS P ゴシック"/>
            <family val="3"/>
            <charset val="128"/>
          </rPr>
          <t>令和6年10月1日の場合は、
「2024/10/1」と入力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g22-admin</author>
    <author>及川 和美/パソナ</author>
  </authors>
  <commentList>
    <comment ref="F13" authorId="0" shapeId="0" xr:uid="{00000000-0006-0000-0800-000001000000}">
      <text>
        <r>
          <rPr>
            <sz val="11"/>
            <color indexed="81"/>
            <rFont val="MS P ゴシック"/>
            <family val="3"/>
            <charset val="128"/>
          </rPr>
          <t>【事務局】
採用予定者に〇の場合、
姓名・生年月日は入力不要</t>
        </r>
        <r>
          <rPr>
            <sz val="9"/>
            <color indexed="81"/>
            <rFont val="MS P ゴシック"/>
            <family val="3"/>
            <charset val="128"/>
          </rPr>
          <t xml:space="preserve">
</t>
        </r>
      </text>
    </comment>
    <comment ref="J13" authorId="1" shapeId="0" xr:uid="{00000000-0006-0000-0800-000002000000}">
      <text>
        <r>
          <rPr>
            <sz val="11"/>
            <color indexed="81"/>
            <rFont val="MS P ゴシック"/>
            <family val="3"/>
            <charset val="128"/>
          </rPr>
          <t>【事務局】
「１」が選択された場合、自動で役員欄に〇が入力される。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高菱　真以</author>
  </authors>
  <commentList>
    <comment ref="L21" authorId="0" shapeId="0" xr:uid="{00000000-0006-0000-0C00-000001000000}">
      <text>
        <r>
          <rPr>
            <b/>
            <sz val="9"/>
            <color indexed="81"/>
            <rFont val="MS P ゴシック"/>
            <family val="3"/>
            <charset val="128"/>
          </rPr>
          <t>変更交付した場合、請求額は当初交付との差額</t>
        </r>
      </text>
    </comment>
  </commentList>
</comments>
</file>

<file path=xl/sharedStrings.xml><?xml version="1.0" encoding="utf-8"?>
<sst xmlns="http://schemas.openxmlformats.org/spreadsheetml/2006/main" count="630" uniqueCount="317">
  <si>
    <t>提出日</t>
    <rPh sb="0" eb="3">
      <t>テイシュツビ</t>
    </rPh>
    <phoneticPr fontId="1"/>
  </si>
  <si>
    <t>法人名称</t>
    <rPh sb="0" eb="2">
      <t>ホウジン</t>
    </rPh>
    <rPh sb="2" eb="4">
      <t>メイショウ</t>
    </rPh>
    <phoneticPr fontId="1"/>
  </si>
  <si>
    <t>法人所在地</t>
    <rPh sb="0" eb="2">
      <t>ホウジン</t>
    </rPh>
    <rPh sb="2" eb="5">
      <t>ショザイチ</t>
    </rPh>
    <phoneticPr fontId="1"/>
  </si>
  <si>
    <t>担当者</t>
    <rPh sb="0" eb="3">
      <t>タントウシャ</t>
    </rPh>
    <phoneticPr fontId="1"/>
  </si>
  <si>
    <t>TEL</t>
    <phoneticPr fontId="1"/>
  </si>
  <si>
    <t>e-mail</t>
    <phoneticPr fontId="1"/>
  </si>
  <si>
    <t>金融機関名</t>
    <rPh sb="0" eb="5">
      <t>キンユウキカンメイ</t>
    </rPh>
    <phoneticPr fontId="1"/>
  </si>
  <si>
    <t>本・支店名</t>
    <rPh sb="0" eb="1">
      <t>ホン</t>
    </rPh>
    <rPh sb="2" eb="5">
      <t>シテンメイ</t>
    </rPh>
    <phoneticPr fontId="1"/>
  </si>
  <si>
    <t>種別</t>
    <rPh sb="0" eb="2">
      <t>シュベツ</t>
    </rPh>
    <phoneticPr fontId="1"/>
  </si>
  <si>
    <t>月</t>
    <rPh sb="0" eb="1">
      <t>ガツ</t>
    </rPh>
    <phoneticPr fontId="1"/>
  </si>
  <si>
    <t>日</t>
    <rPh sb="0" eb="1">
      <t>ニチ</t>
    </rPh>
    <phoneticPr fontId="1"/>
  </si>
  <si>
    <t>２．申請法人情報</t>
    <rPh sb="2" eb="4">
      <t>シンセイ</t>
    </rPh>
    <rPh sb="4" eb="6">
      <t>ホウジン</t>
    </rPh>
    <rPh sb="6" eb="8">
      <t>ジョウホウ</t>
    </rPh>
    <phoneticPr fontId="1"/>
  </si>
  <si>
    <t>会社法人等番号（12桁）</t>
    <rPh sb="0" eb="2">
      <t>カイシャ</t>
    </rPh>
    <rPh sb="2" eb="5">
      <t>ホウジントウ</t>
    </rPh>
    <rPh sb="5" eb="7">
      <t>バンゴウ</t>
    </rPh>
    <rPh sb="10" eb="11">
      <t>ケタ</t>
    </rPh>
    <phoneticPr fontId="1"/>
  </si>
  <si>
    <t>申請時点で最新の情報をご入力下さい。</t>
    <rPh sb="12" eb="14">
      <t>ニュウリョク</t>
    </rPh>
    <rPh sb="14" eb="15">
      <t>クダ</t>
    </rPh>
    <phoneticPr fontId="1"/>
  </si>
  <si>
    <t>郵便番号</t>
    <rPh sb="0" eb="4">
      <t>ユウビンバンゴウ</t>
    </rPh>
    <phoneticPr fontId="1"/>
  </si>
  <si>
    <t>ー</t>
    <phoneticPr fontId="1"/>
  </si>
  <si>
    <t>住所</t>
    <rPh sb="0" eb="2">
      <t>ジュウショ</t>
    </rPh>
    <phoneticPr fontId="1"/>
  </si>
  <si>
    <t>代表者職名</t>
    <rPh sb="0" eb="3">
      <t>ダイヒョウシャ</t>
    </rPh>
    <rPh sb="3" eb="5">
      <t>ショクメイ</t>
    </rPh>
    <phoneticPr fontId="1"/>
  </si>
  <si>
    <t>代表者氏名</t>
    <rPh sb="0" eb="3">
      <t>ダイヒョウシャ</t>
    </rPh>
    <rPh sb="3" eb="5">
      <t>シメイ</t>
    </rPh>
    <phoneticPr fontId="1"/>
  </si>
  <si>
    <t>３．事務取扱者</t>
    <rPh sb="2" eb="7">
      <t>ジムトリアツカイシャ</t>
    </rPh>
    <phoneticPr fontId="1"/>
  </si>
  <si>
    <t>部署名</t>
    <rPh sb="0" eb="3">
      <t>ブショメイ</t>
    </rPh>
    <phoneticPr fontId="1"/>
  </si>
  <si>
    <t>ご担当者の方の部署名をご入力下さい。</t>
    <rPh sb="7" eb="10">
      <t>ブショメイ</t>
    </rPh>
    <rPh sb="14" eb="15">
      <t>クダ</t>
    </rPh>
    <phoneticPr fontId="1"/>
  </si>
  <si>
    <t>ご担当者の方の氏名をご入力下さい。</t>
    <rPh sb="7" eb="9">
      <t>シメイ</t>
    </rPh>
    <rPh sb="13" eb="14">
      <t>クダ</t>
    </rPh>
    <phoneticPr fontId="1"/>
  </si>
  <si>
    <t>ご担当者の方と連絡がつく電話番号ご入力下さい。</t>
    <rPh sb="7" eb="9">
      <t>レンラク</t>
    </rPh>
    <rPh sb="12" eb="16">
      <t>デンワバンゴウ</t>
    </rPh>
    <rPh sb="19" eb="20">
      <t>クダ</t>
    </rPh>
    <phoneticPr fontId="1"/>
  </si>
  <si>
    <t>ご担当者の方と連絡がつくe-mailアドレスご入力下さい。</t>
    <rPh sb="7" eb="9">
      <t>レンラク</t>
    </rPh>
    <rPh sb="25" eb="26">
      <t>クダ</t>
    </rPh>
    <phoneticPr fontId="1"/>
  </si>
  <si>
    <t>４．振込先口座</t>
    <rPh sb="2" eb="5">
      <t>フリコミサキ</t>
    </rPh>
    <rPh sb="5" eb="7">
      <t>コウザ</t>
    </rPh>
    <phoneticPr fontId="1"/>
  </si>
  <si>
    <t>←選択して下さい</t>
    <rPh sb="1" eb="3">
      <t>センタク</t>
    </rPh>
    <rPh sb="5" eb="6">
      <t>クダ</t>
    </rPh>
    <phoneticPr fontId="1"/>
  </si>
  <si>
    <t>金融機関コード（4桁）</t>
    <rPh sb="0" eb="4">
      <t>キンユウキカン</t>
    </rPh>
    <rPh sb="9" eb="10">
      <t>ケタ</t>
    </rPh>
    <phoneticPr fontId="1"/>
  </si>
  <si>
    <t>←4桁で入力して下さい</t>
    <rPh sb="2" eb="3">
      <t>ケタ</t>
    </rPh>
    <rPh sb="4" eb="6">
      <t>ニュウリョク</t>
    </rPh>
    <rPh sb="8" eb="9">
      <t>クダ</t>
    </rPh>
    <phoneticPr fontId="1"/>
  </si>
  <si>
    <t>預金通帳等に記載されている4桁の金融機関コードを入力してください</t>
    <rPh sb="0" eb="4">
      <t>ヨキンツウチョウ</t>
    </rPh>
    <rPh sb="4" eb="5">
      <t>トウ</t>
    </rPh>
    <rPh sb="6" eb="8">
      <t>キサイ</t>
    </rPh>
    <rPh sb="14" eb="15">
      <t>ケタ</t>
    </rPh>
    <rPh sb="16" eb="20">
      <t>キンユウキカン</t>
    </rPh>
    <rPh sb="24" eb="26">
      <t>ニュウリョク</t>
    </rPh>
    <phoneticPr fontId="1"/>
  </si>
  <si>
    <t>支店コード（3桁）</t>
    <rPh sb="0" eb="2">
      <t>シテン</t>
    </rPh>
    <rPh sb="7" eb="8">
      <t>ケタ</t>
    </rPh>
    <phoneticPr fontId="1"/>
  </si>
  <si>
    <t>←3桁で入力して下さい</t>
    <rPh sb="2" eb="3">
      <t>ケタ</t>
    </rPh>
    <rPh sb="4" eb="6">
      <t>ニュウリョク</t>
    </rPh>
    <rPh sb="8" eb="9">
      <t>クダ</t>
    </rPh>
    <phoneticPr fontId="1"/>
  </si>
  <si>
    <t>預金通帳等に記載されている3桁の支店コードを入力してください</t>
    <rPh sb="0" eb="4">
      <t>ヨキンツウチョウ</t>
    </rPh>
    <rPh sb="4" eb="5">
      <t>トウ</t>
    </rPh>
    <rPh sb="6" eb="8">
      <t>キサイ</t>
    </rPh>
    <rPh sb="14" eb="15">
      <t>ケタ</t>
    </rPh>
    <rPh sb="16" eb="18">
      <t>シテン</t>
    </rPh>
    <rPh sb="22" eb="24">
      <t>ニュウリョク</t>
    </rPh>
    <phoneticPr fontId="1"/>
  </si>
  <si>
    <t>預金種目</t>
    <rPh sb="0" eb="2">
      <t>ヨキン</t>
    </rPh>
    <rPh sb="2" eb="4">
      <t>シュモク</t>
    </rPh>
    <phoneticPr fontId="1"/>
  </si>
  <si>
    <t>該当の預金種目を選択して下さい</t>
    <rPh sb="0" eb="2">
      <t>ガイトウ</t>
    </rPh>
    <rPh sb="3" eb="5">
      <t>ヨキン</t>
    </rPh>
    <rPh sb="5" eb="7">
      <t>シュモク</t>
    </rPh>
    <rPh sb="8" eb="10">
      <t>センタク</t>
    </rPh>
    <rPh sb="12" eb="13">
      <t>クダ</t>
    </rPh>
    <phoneticPr fontId="1"/>
  </si>
  <si>
    <t>口座番号</t>
    <rPh sb="0" eb="4">
      <t>コウザバンゴウ</t>
    </rPh>
    <phoneticPr fontId="1"/>
  </si>
  <si>
    <t>←7桁で入力して下さい</t>
    <rPh sb="2" eb="3">
      <t>ケタ</t>
    </rPh>
    <rPh sb="4" eb="6">
      <t>ニュウリョク</t>
    </rPh>
    <rPh sb="8" eb="9">
      <t>クダ</t>
    </rPh>
    <phoneticPr fontId="1"/>
  </si>
  <si>
    <t>口座番号（7桁）
※7桁に満たない場合は、頭に「０」をつけて入力してください</t>
    <rPh sb="0" eb="4">
      <t>コウザバンゴウ</t>
    </rPh>
    <rPh sb="6" eb="7">
      <t>ケタ</t>
    </rPh>
    <rPh sb="11" eb="12">
      <t>ケタ</t>
    </rPh>
    <rPh sb="13" eb="14">
      <t>ミ</t>
    </rPh>
    <rPh sb="17" eb="19">
      <t>バアイ</t>
    </rPh>
    <rPh sb="21" eb="22">
      <t>アタマ</t>
    </rPh>
    <rPh sb="30" eb="32">
      <t>ニュウリョク</t>
    </rPh>
    <phoneticPr fontId="1"/>
  </si>
  <si>
    <t>口座名義人（カタカナ）</t>
    <rPh sb="0" eb="5">
      <t>コウザメイギニン</t>
    </rPh>
    <phoneticPr fontId="1"/>
  </si>
  <si>
    <t>最大30文字まで半角表示されます</t>
    <rPh sb="0" eb="2">
      <t>サイダイ</t>
    </rPh>
    <phoneticPr fontId="1"/>
  </si>
  <si>
    <t>令和</t>
    <rPh sb="0" eb="2">
      <t>レイワ</t>
    </rPh>
    <phoneticPr fontId="1"/>
  </si>
  <si>
    <t>年</t>
    <rPh sb="0" eb="1">
      <t>ネン</t>
    </rPh>
    <phoneticPr fontId="1"/>
  </si>
  <si>
    <t>月</t>
    <rPh sb="0" eb="1">
      <t>ツキ</t>
    </rPh>
    <phoneticPr fontId="1"/>
  </si>
  <si>
    <r>
      <t xml:space="preserve">就業規則等番号
</t>
    </r>
    <r>
      <rPr>
        <sz val="9"/>
        <color theme="1"/>
        <rFont val="ＭＳ Ｐ明朝"/>
        <family val="1"/>
        <charset val="128"/>
      </rPr>
      <t>(対象職員一覧に記載)</t>
    </r>
    <rPh sb="0" eb="2">
      <t>シュウギョウ</t>
    </rPh>
    <rPh sb="2" eb="4">
      <t>キソク</t>
    </rPh>
    <rPh sb="4" eb="5">
      <t>トウ</t>
    </rPh>
    <rPh sb="5" eb="7">
      <t>バンゴウ</t>
    </rPh>
    <rPh sb="9" eb="11">
      <t>タイショウ</t>
    </rPh>
    <rPh sb="11" eb="13">
      <t>ショクイン</t>
    </rPh>
    <rPh sb="13" eb="15">
      <t>イチラン</t>
    </rPh>
    <rPh sb="16" eb="18">
      <t>キサイ</t>
    </rPh>
    <phoneticPr fontId="1"/>
  </si>
  <si>
    <t>就業規則等名称</t>
    <phoneticPr fontId="1"/>
  </si>
  <si>
    <t>就業規則等の適用年月日</t>
    <rPh sb="0" eb="2">
      <t>シュウギョウ</t>
    </rPh>
    <rPh sb="2" eb="4">
      <t>キソク</t>
    </rPh>
    <rPh sb="4" eb="5">
      <t>トウ</t>
    </rPh>
    <rPh sb="6" eb="8">
      <t>テキヨウ</t>
    </rPh>
    <rPh sb="8" eb="11">
      <t>ネンガッピ</t>
    </rPh>
    <phoneticPr fontId="1"/>
  </si>
  <si>
    <t>支給月額
（円）</t>
    <rPh sb="0" eb="4">
      <t>シキュウゲツガク</t>
    </rPh>
    <rPh sb="6" eb="7">
      <t>エン</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</si>
  <si>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</si>
  <si>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</si>
  <si>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</si>
  <si>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</si>
  <si>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</si>
  <si>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</si>
  <si>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</si>
  <si>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</si>
  <si>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</si>
  <si>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</si>
  <si>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</si>
  <si>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</si>
  <si>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</si>
  <si>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</si>
  <si>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</si>
  <si>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役員※就業規則等の添付は不要</t>
    <rPh sb="0" eb="2">
      <t>ヤクイン</t>
    </rPh>
    <rPh sb="3" eb="5">
      <t>シュウギョウ</t>
    </rPh>
    <rPh sb="5" eb="7">
      <t>キソク</t>
    </rPh>
    <rPh sb="7" eb="8">
      <t>トウ</t>
    </rPh>
    <rPh sb="9" eb="11">
      <t>テンプ</t>
    </rPh>
    <rPh sb="12" eb="14">
      <t>フヨウ</t>
    </rPh>
    <phoneticPr fontId="1"/>
  </si>
  <si>
    <t>個別の労働条件通知書等※対象職員全員分を提出</t>
    <rPh sb="0" eb="2">
      <t>コベツ</t>
    </rPh>
    <rPh sb="3" eb="7">
      <t>ロウドウジョウケン</t>
    </rPh>
    <rPh sb="7" eb="10">
      <t>ツウチショ</t>
    </rPh>
    <rPh sb="10" eb="11">
      <t>トウ</t>
    </rPh>
    <rPh sb="12" eb="16">
      <t>タイショウショクイン</t>
    </rPh>
    <rPh sb="16" eb="18">
      <t>ゼンイン</t>
    </rPh>
    <rPh sb="18" eb="19">
      <t>ブン</t>
    </rPh>
    <rPh sb="20" eb="22">
      <t>テイシュツ</t>
    </rPh>
    <phoneticPr fontId="1"/>
  </si>
  <si>
    <t>法人名称：</t>
    <phoneticPr fontId="1"/>
  </si>
  <si>
    <t>No.</t>
    <phoneticPr fontId="1"/>
  </si>
  <si>
    <t>事業所情報</t>
    <rPh sb="0" eb="3">
      <t>ジギョウショ</t>
    </rPh>
    <rPh sb="3" eb="5">
      <t>ジョウホウ</t>
    </rPh>
    <phoneticPr fontId="1"/>
  </si>
  <si>
    <t>対象職員情報</t>
    <rPh sb="0" eb="2">
      <t>タイショウ</t>
    </rPh>
    <rPh sb="2" eb="4">
      <t>ショクイン</t>
    </rPh>
    <rPh sb="4" eb="6">
      <t>ジョウホウ</t>
    </rPh>
    <phoneticPr fontId="1"/>
  </si>
  <si>
    <t>役員
（法人代表者含む）</t>
    <rPh sb="0" eb="2">
      <t>ヤクイン</t>
    </rPh>
    <rPh sb="4" eb="9">
      <t>ホウジンダイヒョウシャ</t>
    </rPh>
    <rPh sb="9" eb="10">
      <t>フク</t>
    </rPh>
    <phoneticPr fontId="1"/>
  </si>
  <si>
    <t>事業所
指定番号</t>
    <rPh sb="0" eb="3">
      <t>ジギョウショ</t>
    </rPh>
    <rPh sb="4" eb="6">
      <t>シテイ</t>
    </rPh>
    <rPh sb="6" eb="8">
      <t>バンゴウ</t>
    </rPh>
    <phoneticPr fontId="1"/>
  </si>
  <si>
    <t>サービス種別</t>
    <rPh sb="4" eb="6">
      <t>シュベツ</t>
    </rPh>
    <phoneticPr fontId="1"/>
  </si>
  <si>
    <t>事業所
名称</t>
    <rPh sb="0" eb="3">
      <t>ジギョウショ</t>
    </rPh>
    <rPh sb="4" eb="6">
      <t>メイショウ</t>
    </rPh>
    <phoneticPr fontId="1"/>
  </si>
  <si>
    <t>採用
予定者</t>
    <rPh sb="0" eb="2">
      <t>サイヨウ</t>
    </rPh>
    <rPh sb="3" eb="5">
      <t>ヨテイ</t>
    </rPh>
    <phoneticPr fontId="1"/>
  </si>
  <si>
    <t>姓</t>
    <rPh sb="0" eb="1">
      <t>セイ</t>
    </rPh>
    <phoneticPr fontId="1"/>
  </si>
  <si>
    <t>名</t>
    <rPh sb="0" eb="1">
      <t>メイ</t>
    </rPh>
    <phoneticPr fontId="1"/>
  </si>
  <si>
    <t xml:space="preserve">
生年月日</t>
    <rPh sb="1" eb="3">
      <t>セイネン</t>
    </rPh>
    <rPh sb="3" eb="5">
      <t>ガッピ</t>
    </rPh>
    <phoneticPr fontId="1"/>
  </si>
  <si>
    <t>申請対象
月数</t>
    <rPh sb="0" eb="2">
      <t>シンセイ</t>
    </rPh>
    <rPh sb="2" eb="4">
      <t>タイショウ</t>
    </rPh>
    <rPh sb="5" eb="7">
      <t>ツキスウ</t>
    </rPh>
    <phoneticPr fontId="1"/>
  </si>
  <si>
    <t>支給
月額</t>
    <rPh sb="0" eb="2">
      <t>シキュウ</t>
    </rPh>
    <rPh sb="3" eb="5">
      <t>ゲツガク</t>
    </rPh>
    <phoneticPr fontId="1"/>
  </si>
  <si>
    <t>補助
月額</t>
    <rPh sb="0" eb="2">
      <t>ホジョ</t>
    </rPh>
    <rPh sb="3" eb="5">
      <t>ゲツガク</t>
    </rPh>
    <phoneticPr fontId="1"/>
  </si>
  <si>
    <t>補助基準月額
10,000円</t>
    <rPh sb="0" eb="4">
      <t>ホジョキジュン</t>
    </rPh>
    <rPh sb="4" eb="6">
      <t>ゲツガク</t>
    </rPh>
    <rPh sb="13" eb="14">
      <t>エン</t>
    </rPh>
    <phoneticPr fontId="1"/>
  </si>
  <si>
    <t>補助対象額
(円)</t>
    <rPh sb="0" eb="2">
      <t>ホジョ</t>
    </rPh>
    <rPh sb="2" eb="4">
      <t>タイショウ</t>
    </rPh>
    <rPh sb="4" eb="5">
      <t>ガク</t>
    </rPh>
    <rPh sb="7" eb="8">
      <t>エン</t>
    </rPh>
    <phoneticPr fontId="1"/>
  </si>
  <si>
    <t>4．訪問介護（総合事業を含む）</t>
    <rPh sb="7" eb="9">
      <t>ソウゴウ</t>
    </rPh>
    <rPh sb="9" eb="11">
      <t>ジギョウ</t>
    </rPh>
    <rPh sb="12" eb="13">
      <t>フク</t>
    </rPh>
    <phoneticPr fontId="1"/>
  </si>
  <si>
    <t>法人名称：</t>
    <rPh sb="0" eb="2">
      <t>ホウジン</t>
    </rPh>
    <rPh sb="2" eb="4">
      <t>メイショウ</t>
    </rPh>
    <phoneticPr fontId="1"/>
  </si>
  <si>
    <t>No</t>
    <phoneticPr fontId="1"/>
  </si>
  <si>
    <t>事業所名称</t>
    <rPh sb="0" eb="3">
      <t>ジギョウショ</t>
    </rPh>
    <rPh sb="3" eb="5">
      <t>メイショウ</t>
    </rPh>
    <phoneticPr fontId="1"/>
  </si>
  <si>
    <t>事業所ごとの
補助対象額</t>
    <rPh sb="0" eb="3">
      <t>ジギョウショ</t>
    </rPh>
    <rPh sb="7" eb="12">
      <t>ホジョタイショウガク</t>
    </rPh>
    <phoneticPr fontId="1"/>
  </si>
  <si>
    <t>職員総数</t>
    <rPh sb="0" eb="2">
      <t>ショクイン</t>
    </rPh>
    <rPh sb="2" eb="4">
      <t>ソウスウ</t>
    </rPh>
    <phoneticPr fontId="1"/>
  </si>
  <si>
    <t>採用予定者</t>
    <rPh sb="0" eb="2">
      <t>サイヨウ</t>
    </rPh>
    <rPh sb="2" eb="5">
      <t>ヨテイシャ</t>
    </rPh>
    <phoneticPr fontId="1"/>
  </si>
  <si>
    <t>役員</t>
    <rPh sb="0" eb="2">
      <t>ヤクイン</t>
    </rPh>
    <phoneticPr fontId="1"/>
  </si>
  <si>
    <t>一覧1</t>
    <rPh sb="0" eb="2">
      <t>イチラン</t>
    </rPh>
    <phoneticPr fontId="1"/>
  </si>
  <si>
    <t>一覧2</t>
    <rPh sb="0" eb="2">
      <t>イチラン</t>
    </rPh>
    <phoneticPr fontId="1"/>
  </si>
  <si>
    <t>一覧3</t>
    <rPh sb="0" eb="2">
      <t>イチラン</t>
    </rPh>
    <phoneticPr fontId="1"/>
  </si>
  <si>
    <t>一覧4</t>
    <rPh sb="0" eb="2">
      <t>イチラン</t>
    </rPh>
    <phoneticPr fontId="1"/>
  </si>
  <si>
    <t>一覧5</t>
    <rPh sb="0" eb="2">
      <t>イチラン</t>
    </rPh>
    <phoneticPr fontId="1"/>
  </si>
  <si>
    <t>一覧6</t>
    <rPh sb="0" eb="2">
      <t>イチラン</t>
    </rPh>
    <phoneticPr fontId="1"/>
  </si>
  <si>
    <t>一覧7</t>
    <rPh sb="0" eb="2">
      <t>イチラン</t>
    </rPh>
    <phoneticPr fontId="1"/>
  </si>
  <si>
    <t>一覧8</t>
    <rPh sb="0" eb="2">
      <t>イチラン</t>
    </rPh>
    <phoneticPr fontId="1"/>
  </si>
  <si>
    <t>交付申請書等提出内容確認書</t>
    <rPh sb="0" eb="5">
      <t>コウフシンセイショ</t>
    </rPh>
    <rPh sb="5" eb="6">
      <t>トウ</t>
    </rPh>
    <rPh sb="6" eb="8">
      <t>テイシュツ</t>
    </rPh>
    <rPh sb="8" eb="10">
      <t>ナイヨウ</t>
    </rPh>
    <rPh sb="10" eb="12">
      <t>カクニン</t>
    </rPh>
    <rPh sb="12" eb="13">
      <t>ショ</t>
    </rPh>
    <phoneticPr fontId="1"/>
  </si>
  <si>
    <t>対象となる職員</t>
    <rPh sb="0" eb="2">
      <t>タイショウ</t>
    </rPh>
    <rPh sb="5" eb="7">
      <t>ショクイン</t>
    </rPh>
    <phoneticPr fontId="1"/>
  </si>
  <si>
    <t>雇用形態</t>
    <rPh sb="0" eb="4">
      <t>コヨウケイタイ</t>
    </rPh>
    <phoneticPr fontId="1"/>
  </si>
  <si>
    <t>職員はサービス事業所を運営する法人から直接雇用を受け、当該事業所で勤務する職員であるか。派遣職員、委託先職員は含まれていないか。</t>
    <phoneticPr fontId="1"/>
  </si>
  <si>
    <t>☐</t>
    <phoneticPr fontId="1"/>
  </si>
  <si>
    <t>職種</t>
    <rPh sb="0" eb="2">
      <t>ショクシュ</t>
    </rPh>
    <phoneticPr fontId="1"/>
  </si>
  <si>
    <t>看護師や栄養士、理学療法士、作業療法士、事務職員、送迎を行う職員が兼務している場合、介護職員または介護支援専門員として配置があるか。</t>
    <rPh sb="49" eb="51">
      <t>カイゴ</t>
    </rPh>
    <rPh sb="51" eb="53">
      <t>シエン</t>
    </rPh>
    <rPh sb="53" eb="56">
      <t>センモンイン</t>
    </rPh>
    <rPh sb="59" eb="61">
      <t>ハイチ</t>
    </rPh>
    <phoneticPr fontId="1"/>
  </si>
  <si>
    <t>その他</t>
    <rPh sb="2" eb="3">
      <t>タ</t>
    </rPh>
    <phoneticPr fontId="1"/>
  </si>
  <si>
    <t>改定</t>
    <rPh sb="0" eb="2">
      <t>カイテイ</t>
    </rPh>
    <phoneticPr fontId="1"/>
  </si>
  <si>
    <t>記</t>
    <rPh sb="0" eb="1">
      <t>キ</t>
    </rPh>
    <phoneticPr fontId="1"/>
  </si>
  <si>
    <t>１　申請額</t>
    <rPh sb="2" eb="5">
      <t>シンセイガク</t>
    </rPh>
    <phoneticPr fontId="1"/>
  </si>
  <si>
    <t>円</t>
    <rPh sb="0" eb="1">
      <t>エン</t>
    </rPh>
    <phoneticPr fontId="1"/>
  </si>
  <si>
    <t>（提出書類）</t>
    <rPh sb="1" eb="3">
      <t>テイシュツ</t>
    </rPh>
    <rPh sb="3" eb="5">
      <t>ショルイ</t>
    </rPh>
    <phoneticPr fontId="1"/>
  </si>
  <si>
    <t>（１）</t>
    <phoneticPr fontId="1"/>
  </si>
  <si>
    <t>（２）</t>
    <phoneticPr fontId="1"/>
  </si>
  <si>
    <t>（３）</t>
    <phoneticPr fontId="1"/>
  </si>
  <si>
    <t>（４）</t>
    <phoneticPr fontId="1"/>
  </si>
  <si>
    <t>交付申請書等提出内容確認書</t>
    <rPh sb="0" eb="2">
      <t>コウフ</t>
    </rPh>
    <rPh sb="2" eb="5">
      <t>シンセイショ</t>
    </rPh>
    <rPh sb="5" eb="6">
      <t>トウ</t>
    </rPh>
    <rPh sb="8" eb="10">
      <t>ナイヨウ</t>
    </rPh>
    <rPh sb="10" eb="12">
      <t>カクニン</t>
    </rPh>
    <rPh sb="12" eb="13">
      <t>ショ</t>
    </rPh>
    <phoneticPr fontId="1"/>
  </si>
  <si>
    <t>（５）</t>
    <phoneticPr fontId="1"/>
  </si>
  <si>
    <t>支払金口座振替依頼書</t>
    <rPh sb="0" eb="3">
      <t>シハライキン</t>
    </rPh>
    <rPh sb="3" eb="7">
      <t>コウザフリカエ</t>
    </rPh>
    <rPh sb="7" eb="10">
      <t>イライショ</t>
    </rPh>
    <phoneticPr fontId="1"/>
  </si>
  <si>
    <t>（６）</t>
    <phoneticPr fontId="1"/>
  </si>
  <si>
    <t>その他関係書類</t>
    <rPh sb="2" eb="3">
      <t>タ</t>
    </rPh>
    <rPh sb="3" eb="7">
      <t>カンケイショルイ</t>
    </rPh>
    <phoneticPr fontId="1"/>
  </si>
  <si>
    <t>-</t>
    <phoneticPr fontId="1"/>
  </si>
  <si>
    <t>精　　算　　書</t>
    <rPh sb="0" eb="1">
      <t>セイ</t>
    </rPh>
    <rPh sb="3" eb="4">
      <t>サン</t>
    </rPh>
    <rPh sb="6" eb="7">
      <t>ショ</t>
    </rPh>
    <phoneticPr fontId="1"/>
  </si>
  <si>
    <t>1．介護老人福祉施設</t>
    <phoneticPr fontId="1"/>
  </si>
  <si>
    <t>2．介護老人保健施設</t>
    <phoneticPr fontId="1"/>
  </si>
  <si>
    <t>3．介護医療院</t>
    <phoneticPr fontId="1"/>
  </si>
  <si>
    <t>5．（介護予防）訪問入浴介護</t>
    <phoneticPr fontId="1"/>
  </si>
  <si>
    <t>6．通所介護（総合事業を含む）</t>
    <rPh sb="7" eb="9">
      <t>ソウゴウ</t>
    </rPh>
    <rPh sb="9" eb="11">
      <t>ジギョウ</t>
    </rPh>
    <rPh sb="12" eb="13">
      <t>フク</t>
    </rPh>
    <phoneticPr fontId="1"/>
  </si>
  <si>
    <t>7．（介護予防）通所リハビリテーション</t>
    <phoneticPr fontId="1"/>
  </si>
  <si>
    <t>8．（介護予防）短期入所生活介護</t>
    <phoneticPr fontId="1"/>
  </si>
  <si>
    <t>9．（介護予防）短期入所療養介護</t>
    <phoneticPr fontId="1"/>
  </si>
  <si>
    <t>10．（介護予防）特定施設入居者生活介護</t>
    <phoneticPr fontId="1"/>
  </si>
  <si>
    <t>11．定期巡回・随時対応型訪問介護看護</t>
    <phoneticPr fontId="1"/>
  </si>
  <si>
    <t>12．夜間対応型訪問介護</t>
    <phoneticPr fontId="1"/>
  </si>
  <si>
    <t>13．（介護予防）認知症対応型通所介護</t>
    <phoneticPr fontId="1"/>
  </si>
  <si>
    <t>14．（介護予防）小規模多機能型居宅介護</t>
    <phoneticPr fontId="1"/>
  </si>
  <si>
    <t>15．看護小規模多機能型居宅介護</t>
    <phoneticPr fontId="1"/>
  </si>
  <si>
    <t>16．（介護予防）認知症対応型共同生活介護</t>
    <phoneticPr fontId="1"/>
  </si>
  <si>
    <t>17．地域密着型特定施設入居者生活介護</t>
    <phoneticPr fontId="1"/>
  </si>
  <si>
    <t>18．地域密着型介護老人福祉施設入所者生活介護</t>
    <phoneticPr fontId="1"/>
  </si>
  <si>
    <t>19．地域密着型通所介護</t>
    <phoneticPr fontId="1"/>
  </si>
  <si>
    <t>20．居宅介護支援</t>
    <phoneticPr fontId="1"/>
  </si>
  <si>
    <t>21．介護予防支援（地域包括支援センター）</t>
    <phoneticPr fontId="1"/>
  </si>
  <si>
    <t>※行が不足する場合は、事務局に連絡をして下さい。</t>
    <rPh sb="1" eb="2">
      <t>ギョウ</t>
    </rPh>
    <rPh sb="3" eb="5">
      <t>フソク</t>
    </rPh>
    <rPh sb="7" eb="9">
      <t>バアイ</t>
    </rPh>
    <rPh sb="11" eb="13">
      <t>ジム</t>
    </rPh>
    <rPh sb="13" eb="14">
      <t>キョク</t>
    </rPh>
    <rPh sb="15" eb="17">
      <t>レンラク</t>
    </rPh>
    <rPh sb="20" eb="21">
      <t>クダ</t>
    </rPh>
    <phoneticPr fontId="1"/>
  </si>
  <si>
    <t>勤務時間数</t>
    <rPh sb="0" eb="2">
      <t>キンム</t>
    </rPh>
    <rPh sb="2" eb="4">
      <t>ジカン</t>
    </rPh>
    <rPh sb="4" eb="5">
      <t>スウ</t>
    </rPh>
    <phoneticPr fontId="1"/>
  </si>
  <si>
    <t>規程</t>
    <phoneticPr fontId="1"/>
  </si>
  <si>
    <t>役員報酬</t>
    <rPh sb="0" eb="2">
      <t>ヤクイン</t>
    </rPh>
    <rPh sb="2" eb="4">
      <t>ホウシュウ</t>
    </rPh>
    <phoneticPr fontId="1"/>
  </si>
  <si>
    <t>←１普通、２当座、４貯蓄、９別段　を選択して下さい</t>
    <rPh sb="14" eb="16">
      <t>ベツダン</t>
    </rPh>
    <rPh sb="18" eb="20">
      <t>センタク</t>
    </rPh>
    <rPh sb="22" eb="23">
      <t>クダ</t>
    </rPh>
    <phoneticPr fontId="1"/>
  </si>
  <si>
    <t>金融機関名は、最大1８文字まで表示されます
銀行・信用金庫・信用組合・農協を選択して下さい</t>
    <phoneticPr fontId="1"/>
  </si>
  <si>
    <t>※ゆうちょ銀行の場合は、公式WEBサイトにて記号番号から振込用の店名・預金種目・口座番号を調べて入力して下さい。</t>
    <phoneticPr fontId="1"/>
  </si>
  <si>
    <t>A</t>
  </si>
  <si>
    <t>B</t>
  </si>
  <si>
    <t>C</t>
  </si>
  <si>
    <t>D</t>
  </si>
  <si>
    <t>E＝A×D</t>
  </si>
  <si>
    <t>手当支給にかかる補助対象額合計額(F)</t>
    <rPh sb="2" eb="4">
      <t>シキュウ</t>
    </rPh>
    <rPh sb="8" eb="13">
      <t>ホジョタイショウガク</t>
    </rPh>
    <phoneticPr fontId="1"/>
  </si>
  <si>
    <t>社会保険料雇用主負担額に相当する額(G=F×15%)</t>
    <rPh sb="10" eb="11">
      <t>ガク</t>
    </rPh>
    <phoneticPr fontId="1"/>
  </si>
  <si>
    <t>補助対象額合計(H=F+G)</t>
    <rPh sb="0" eb="5">
      <t>ホジョタイショウガク</t>
    </rPh>
    <rPh sb="5" eb="7">
      <t>ゴウケイ</t>
    </rPh>
    <phoneticPr fontId="1"/>
  </si>
  <si>
    <t>交付申請額(Hを千円未満切捨て)</t>
    <rPh sb="0" eb="2">
      <t>コウフ</t>
    </rPh>
    <rPh sb="2" eb="4">
      <t>シンセイ</t>
    </rPh>
    <rPh sb="4" eb="5">
      <t>ガク</t>
    </rPh>
    <rPh sb="8" eb="10">
      <t>センエン</t>
    </rPh>
    <rPh sb="10" eb="12">
      <t>ミマン</t>
    </rPh>
    <rPh sb="12" eb="14">
      <t>キリス</t>
    </rPh>
    <phoneticPr fontId="1"/>
  </si>
  <si>
    <t>品川区社会福祉施設職員住宅（災害対策東品川職員待機寮、大井倉田わかくさ荘、グレースマンション、戸越台特別養護老人ホーム職員住宅）の入居者が含まれていないか。</t>
    <rPh sb="69" eb="70">
      <t>フク</t>
    </rPh>
    <phoneticPr fontId="1"/>
  </si>
  <si>
    <t>品川区長　あて</t>
    <rPh sb="0" eb="4">
      <t>シナガワクチョウ</t>
    </rPh>
    <phoneticPr fontId="1"/>
  </si>
  <si>
    <t>第１号様式（第６条関係）</t>
    <phoneticPr fontId="1"/>
  </si>
  <si>
    <t>年</t>
    <rPh sb="0" eb="1">
      <t>ネン</t>
    </rPh>
    <phoneticPr fontId="1"/>
  </si>
  <si>
    <t>令和</t>
    <phoneticPr fontId="1"/>
  </si>
  <si>
    <t>変更交付申請額(Hを千円未満切捨て)</t>
    <rPh sb="0" eb="2">
      <t>ヘンコウ</t>
    </rPh>
    <rPh sb="2" eb="4">
      <t>コウフ</t>
    </rPh>
    <rPh sb="4" eb="6">
      <t>シンセイ</t>
    </rPh>
    <rPh sb="6" eb="7">
      <t>ガク</t>
    </rPh>
    <rPh sb="10" eb="12">
      <t>センエン</t>
    </rPh>
    <rPh sb="12" eb="14">
      <t>ミマン</t>
    </rPh>
    <rPh sb="14" eb="16">
      <t>キリス</t>
    </rPh>
    <phoneticPr fontId="1"/>
  </si>
  <si>
    <t>１　変更の理由</t>
    <rPh sb="2" eb="4">
      <t>ヘンコウ</t>
    </rPh>
    <rPh sb="5" eb="7">
      <t>リユウ</t>
    </rPh>
    <phoneticPr fontId="1"/>
  </si>
  <si>
    <t>３　変更交付申請額</t>
    <rPh sb="2" eb="4">
      <t>ヘンコウ</t>
    </rPh>
    <rPh sb="4" eb="6">
      <t>コウフ</t>
    </rPh>
    <rPh sb="6" eb="9">
      <t>シンセイガク</t>
    </rPh>
    <phoneticPr fontId="1"/>
  </si>
  <si>
    <t>◆交付申請</t>
    <rPh sb="1" eb="3">
      <t>コウフ</t>
    </rPh>
    <rPh sb="3" eb="5">
      <t>シンセイ</t>
    </rPh>
    <phoneticPr fontId="1"/>
  </si>
  <si>
    <t>◆変更交付申請</t>
    <rPh sb="1" eb="7">
      <t>ヘンコウコウフシンセイ</t>
    </rPh>
    <phoneticPr fontId="1"/>
  </si>
  <si>
    <t>１．提出年月日等</t>
    <rPh sb="2" eb="4">
      <t>テイシュツ</t>
    </rPh>
    <rPh sb="4" eb="7">
      <t>ネンガッピ</t>
    </rPh>
    <rPh sb="7" eb="8">
      <t>トウ</t>
    </rPh>
    <phoneticPr fontId="1"/>
  </si>
  <si>
    <t>文書番号</t>
    <rPh sb="0" eb="4">
      <t>ブンショバンゴウ</t>
    </rPh>
    <phoneticPr fontId="1"/>
  </si>
  <si>
    <t>号</t>
    <rPh sb="0" eb="1">
      <t>ゴウ</t>
    </rPh>
    <phoneticPr fontId="1"/>
  </si>
  <si>
    <t>交付決定日</t>
    <rPh sb="0" eb="5">
      <t>コウフケッテイビ</t>
    </rPh>
    <phoneticPr fontId="1"/>
  </si>
  <si>
    <t>１　補助所要額</t>
    <rPh sb="2" eb="6">
      <t>ホジョショヨウ</t>
    </rPh>
    <rPh sb="6" eb="7">
      <t>ガク</t>
    </rPh>
    <phoneticPr fontId="1"/>
  </si>
  <si>
    <t>１　交付額</t>
    <rPh sb="2" eb="5">
      <t>コウフガク</t>
    </rPh>
    <phoneticPr fontId="1"/>
  </si>
  <si>
    <t>２　精算額</t>
    <rPh sb="2" eb="5">
      <t>セイサンガク</t>
    </rPh>
    <phoneticPr fontId="1"/>
  </si>
  <si>
    <t>３　返納額</t>
    <rPh sb="2" eb="5">
      <t>ヘンノウガク</t>
    </rPh>
    <phoneticPr fontId="1"/>
  </si>
  <si>
    <t xml:space="preserve">【入力シート】 </t>
    <phoneticPr fontId="1"/>
  </si>
  <si>
    <t>当初交付申請</t>
    <rPh sb="0" eb="2">
      <t>トウショ</t>
    </rPh>
    <rPh sb="2" eb="6">
      <t>コウフシンセイ</t>
    </rPh>
    <phoneticPr fontId="1"/>
  </si>
  <si>
    <t>変更交付申請</t>
    <rPh sb="0" eb="6">
      <t>ヘンコウコウフシンセイ</t>
    </rPh>
    <phoneticPr fontId="1"/>
  </si>
  <si>
    <t>〇</t>
    <phoneticPr fontId="1"/>
  </si>
  <si>
    <t>シート名</t>
    <rPh sb="3" eb="4">
      <t>メイ</t>
    </rPh>
    <phoneticPr fontId="1"/>
  </si>
  <si>
    <t>・・・入力が必要</t>
    <rPh sb="3" eb="5">
      <t>ニュウリョク</t>
    </rPh>
    <rPh sb="6" eb="8">
      <t>ヒツヨウ</t>
    </rPh>
    <phoneticPr fontId="1"/>
  </si>
  <si>
    <t>・・・自動作成</t>
    <rPh sb="3" eb="5">
      <t>ジドウ</t>
    </rPh>
    <rPh sb="5" eb="7">
      <t>サクセイ</t>
    </rPh>
    <phoneticPr fontId="1"/>
  </si>
  <si>
    <t>①</t>
    <phoneticPr fontId="1"/>
  </si>
  <si>
    <t>②</t>
    <phoneticPr fontId="1"/>
  </si>
  <si>
    <t>③</t>
    <phoneticPr fontId="1"/>
  </si>
  <si>
    <t>変更交付申請書等提出内容確認書</t>
    <rPh sb="0" eb="2">
      <t>ヘンコウ</t>
    </rPh>
    <rPh sb="2" eb="7">
      <t>コウフシンセイショ</t>
    </rPh>
    <rPh sb="7" eb="8">
      <t>トウ</t>
    </rPh>
    <rPh sb="8" eb="10">
      <t>テイシュツ</t>
    </rPh>
    <rPh sb="10" eb="12">
      <t>ナイヨウ</t>
    </rPh>
    <rPh sb="12" eb="14">
      <t>カクニン</t>
    </rPh>
    <rPh sb="14" eb="15">
      <t>ショ</t>
    </rPh>
    <phoneticPr fontId="1"/>
  </si>
  <si>
    <t>変更理由</t>
    <rPh sb="0" eb="4">
      <t>ヘンコウリユウ</t>
    </rPh>
    <phoneticPr fontId="1"/>
  </si>
  <si>
    <t>会社法人等番号（12桁）</t>
  </si>
  <si>
    <t>法人名称</t>
  </si>
  <si>
    <t>法人所在地</t>
  </si>
  <si>
    <t>代表者職名</t>
  </si>
  <si>
    <t>代表者氏名</t>
  </si>
  <si>
    <t>部署名</t>
  </si>
  <si>
    <t>担当者</t>
  </si>
  <si>
    <t>TEL</t>
  </si>
  <si>
    <t>金融機関名</t>
  </si>
  <si>
    <t>本・支店名</t>
  </si>
  <si>
    <t>金融機関コード（4桁）</t>
  </si>
  <si>
    <t>支店コード（3桁）</t>
  </si>
  <si>
    <t>預金種目</t>
  </si>
  <si>
    <t>口座番号</t>
  </si>
  <si>
    <t>口座名義人（カタカナ）</t>
  </si>
  <si>
    <t>提出日</t>
    <phoneticPr fontId="1"/>
  </si>
  <si>
    <t>交付決定額</t>
    <rPh sb="0" eb="5">
      <t>コウフケッテイガク</t>
    </rPh>
    <phoneticPr fontId="1"/>
  </si>
  <si>
    <t>その他（下記に理由を記入）</t>
    <phoneticPr fontId="1"/>
  </si>
  <si>
    <t>職員情報の変更があるため</t>
    <phoneticPr fontId="1"/>
  </si>
  <si>
    <t>法人情報・振込先口座の変更があるため</t>
    <rPh sb="0" eb="4">
      <t>ホウジンジョウホウ</t>
    </rPh>
    <rPh sb="5" eb="8">
      <t>フリコミサキ</t>
    </rPh>
    <rPh sb="8" eb="10">
      <t>コウザ</t>
    </rPh>
    <rPh sb="11" eb="13">
      <t>ヘンコウ</t>
    </rPh>
    <phoneticPr fontId="1"/>
  </si>
  <si>
    <t>当初交付決定額</t>
    <rPh sb="0" eb="2">
      <t>トウショ</t>
    </rPh>
    <rPh sb="2" eb="7">
      <t>コウフケッテイガク</t>
    </rPh>
    <phoneticPr fontId="1"/>
  </si>
  <si>
    <t>該当</t>
    <rPh sb="0" eb="2">
      <t>ガイトウ</t>
    </rPh>
    <phoneticPr fontId="1"/>
  </si>
  <si>
    <r>
      <t>実績報告</t>
    </r>
    <r>
      <rPr>
        <sz val="8"/>
        <color theme="1"/>
        <rFont val="游ゴシック"/>
        <family val="3"/>
        <charset val="128"/>
        <scheme val="minor"/>
      </rPr>
      <t/>
    </r>
    <rPh sb="0" eb="4">
      <t>ジッセキホウコク</t>
    </rPh>
    <phoneticPr fontId="1"/>
  </si>
  <si>
    <t>交付申請額</t>
    <phoneticPr fontId="1"/>
  </si>
  <si>
    <t>変更交付申請有無</t>
    <rPh sb="0" eb="6">
      <t>ヘンコウコウフシンセイ</t>
    </rPh>
    <rPh sb="6" eb="8">
      <t>ウム</t>
    </rPh>
    <phoneticPr fontId="1"/>
  </si>
  <si>
    <t>提出日(変更)</t>
    <phoneticPr fontId="1"/>
  </si>
  <si>
    <t>変更理由</t>
    <rPh sb="0" eb="2">
      <t>ヘンコウ</t>
    </rPh>
    <rPh sb="2" eb="4">
      <t>リユウ</t>
    </rPh>
    <phoneticPr fontId="1"/>
  </si>
  <si>
    <t>変更交付申請額</t>
    <rPh sb="0" eb="6">
      <t>ヘンコウコウフシンセイ</t>
    </rPh>
    <rPh sb="6" eb="7">
      <t>ガク</t>
    </rPh>
    <phoneticPr fontId="1"/>
  </si>
  <si>
    <t>提出日（実績）</t>
    <rPh sb="0" eb="3">
      <t>テイシュツビ</t>
    </rPh>
    <rPh sb="4" eb="6">
      <t>ジッセキ</t>
    </rPh>
    <phoneticPr fontId="1"/>
  </si>
  <si>
    <t>補助所要額</t>
    <rPh sb="0" eb="2">
      <t>ホジョ</t>
    </rPh>
    <rPh sb="2" eb="5">
      <t>ショヨウガク</t>
    </rPh>
    <phoneticPr fontId="1"/>
  </si>
  <si>
    <t>事業所ごとの
補助所要額</t>
    <rPh sb="0" eb="3">
      <t>ジギョウショ</t>
    </rPh>
    <rPh sb="7" eb="9">
      <t>ホジョ</t>
    </rPh>
    <rPh sb="9" eb="11">
      <t>ショヨウ</t>
    </rPh>
    <rPh sb="11" eb="12">
      <t>ガク</t>
    </rPh>
    <phoneticPr fontId="1"/>
  </si>
  <si>
    <t>※作業用※</t>
    <rPh sb="1" eb="4">
      <t>サギョウヨウ</t>
    </rPh>
    <phoneticPr fontId="1"/>
  </si>
  <si>
    <t>※作業用※
配列数式は編集後はCtrl+Shift+Enter</t>
    <rPh sb="1" eb="4">
      <t>サギョウヨウ</t>
    </rPh>
    <rPh sb="6" eb="10">
      <t>ハイレツスウシキ</t>
    </rPh>
    <rPh sb="11" eb="13">
      <t>ヘンシュウ</t>
    </rPh>
    <rPh sb="13" eb="14">
      <t>ゴ</t>
    </rPh>
    <phoneticPr fontId="1"/>
  </si>
  <si>
    <t>介護職員、訪問介護員、サービス提供責任者、生活相談員、支援相談員、介護支援専門員または計画作成担当者として配置されているか。</t>
    <rPh sb="49" eb="50">
      <t>シャ</t>
    </rPh>
    <rPh sb="53" eb="55">
      <t>ハイチ</t>
    </rPh>
    <phoneticPr fontId="1"/>
  </si>
  <si>
    <t>介護職員または介護支援専門員としての勤務にかかる所定労働時間が週20時間以上または月80時間以上であるか。また、所定労働時間が週20時間未満かつ月80時間未満である場合または所定労働時間の定めのない場合は、実労働時間が週20時間以上または月80時間以上であるか。</t>
    <rPh sb="11" eb="13">
      <t>センモン</t>
    </rPh>
    <rPh sb="31" eb="32">
      <t>シュウ</t>
    </rPh>
    <rPh sb="36" eb="38">
      <t>イジョウ</t>
    </rPh>
    <rPh sb="41" eb="42">
      <t>ツキ</t>
    </rPh>
    <rPh sb="44" eb="46">
      <t>ジカン</t>
    </rPh>
    <rPh sb="46" eb="48">
      <t>イジョウ</t>
    </rPh>
    <rPh sb="114" eb="116">
      <t>イジョウ</t>
    </rPh>
    <rPh sb="124" eb="126">
      <t>イジョウ</t>
    </rPh>
    <phoneticPr fontId="1"/>
  </si>
  <si>
    <t>事業所における役員（法人代表者を含む）は、介護職員または介護支援専門員としての業務に係る実労働時間が週20時間以上または月80時間以上であるか。</t>
    <rPh sb="55" eb="57">
      <t>イジョウ</t>
    </rPh>
    <rPh sb="60" eb="61">
      <t>ツキ</t>
    </rPh>
    <rPh sb="63" eb="65">
      <t>ジカン</t>
    </rPh>
    <phoneticPr fontId="1"/>
  </si>
  <si>
    <t>役員は就業規則または給与規程等により定めることができないため、役員報酬において支給することとしているか。</t>
  </si>
  <si>
    <t>２　内訳および添付書類</t>
    <rPh sb="2" eb="4">
      <t>ウチワケ</t>
    </rPh>
    <rPh sb="7" eb="9">
      <t>テンプ</t>
    </rPh>
    <rPh sb="9" eb="11">
      <t>ショルイ</t>
    </rPh>
    <phoneticPr fontId="1"/>
  </si>
  <si>
    <t>□</t>
  </si>
  <si>
    <t>①事業所別一覧</t>
    <phoneticPr fontId="1"/>
  </si>
  <si>
    <t>①提出内容確認書</t>
    <phoneticPr fontId="1"/>
  </si>
  <si>
    <t>①第１号様式_交付申請書</t>
    <phoneticPr fontId="1"/>
  </si>
  <si>
    <t>②事業所別一覧 (変更)</t>
    <phoneticPr fontId="1"/>
  </si>
  <si>
    <t>②提出内容確認書（変更）</t>
    <rPh sb="9" eb="11">
      <t>ヘンコウ</t>
    </rPh>
    <phoneticPr fontId="1"/>
  </si>
  <si>
    <t>年度品川区介護職員・介護支援専門員居住支援手当事業補助金交付申請書　入力シート</t>
    <phoneticPr fontId="1"/>
  </si>
  <si>
    <t>居住支援手当</t>
    <rPh sb="0" eb="4">
      <t>キョジュウシエン</t>
    </rPh>
    <rPh sb="4" eb="6">
      <t>テアテ</t>
    </rPh>
    <phoneticPr fontId="1"/>
  </si>
  <si>
    <t>就業規則または給与規程等の従業員の給与を定める規程を改定し、労働基準監督署へ提出しているか。
※就業規則または給与規程等を定めていない場合を除く。</t>
    <rPh sb="34" eb="37">
      <t>カントクショ</t>
    </rPh>
    <phoneticPr fontId="1"/>
  </si>
  <si>
    <t>※12桁でハイフンは不要です。</t>
    <rPh sb="3" eb="4">
      <t>ケタ</t>
    </rPh>
    <phoneticPr fontId="1"/>
  </si>
  <si>
    <t>就業規則または給与規程等一覧</t>
    <rPh sb="0" eb="2">
      <t>シュウギョウ</t>
    </rPh>
    <rPh sb="2" eb="4">
      <t>キソク</t>
    </rPh>
    <rPh sb="7" eb="9">
      <t>キュウヨ</t>
    </rPh>
    <rPh sb="9" eb="11">
      <t>キテイ</t>
    </rPh>
    <rPh sb="11" eb="12">
      <t>トウ</t>
    </rPh>
    <rPh sb="12" eb="14">
      <t>イチラン</t>
    </rPh>
    <phoneticPr fontId="1"/>
  </si>
  <si>
    <t>就業規則または給与規程等を定めていない役員（法人代表者含む）および従業員ごとに作成する労働条件通知書により当該手当の支給を定めている場合は下記のとおり対応します。</t>
    <rPh sb="19" eb="21">
      <t>ヤクイン</t>
    </rPh>
    <rPh sb="53" eb="55">
      <t>トウガイ</t>
    </rPh>
    <rPh sb="55" eb="57">
      <t>テアテ</t>
    </rPh>
    <rPh sb="58" eb="60">
      <t>シキュウ</t>
    </rPh>
    <rPh sb="61" eb="62">
      <t>サダ</t>
    </rPh>
    <rPh sb="66" eb="68">
      <t>バアイ</t>
    </rPh>
    <rPh sb="69" eb="71">
      <t>カキ</t>
    </rPh>
    <rPh sb="75" eb="77">
      <t>タイオウ</t>
    </rPh>
    <phoneticPr fontId="1"/>
  </si>
  <si>
    <t>４　内訳および添付書類</t>
    <rPh sb="2" eb="4">
      <t>ウチワケ</t>
    </rPh>
    <rPh sb="7" eb="9">
      <t>テンプ</t>
    </rPh>
    <rPh sb="9" eb="11">
      <t>ショルイ</t>
    </rPh>
    <phoneticPr fontId="1"/>
  </si>
  <si>
    <t>②第３号様式_変更交付申請書</t>
    <phoneticPr fontId="1"/>
  </si>
  <si>
    <t>1.介護職員
2.介護支援専門員
3.介護職員兼介護支援専門員</t>
    <rPh sb="2" eb="6">
      <t>カイゴショクイン</t>
    </rPh>
    <rPh sb="19" eb="23">
      <t>カイゴショクイン</t>
    </rPh>
    <phoneticPr fontId="1"/>
  </si>
  <si>
    <t>手当支給済額
（円）</t>
    <rPh sb="0" eb="2">
      <t>テアテ</t>
    </rPh>
    <rPh sb="2" eb="4">
      <t>シキュウ</t>
    </rPh>
    <rPh sb="4" eb="5">
      <t>ズミ</t>
    </rPh>
    <rPh sb="5" eb="6">
      <t>ガク</t>
    </rPh>
    <rPh sb="8" eb="9">
      <t>エン</t>
    </rPh>
    <phoneticPr fontId="1"/>
  </si>
  <si>
    <t>事業所ごとの
交付申請額</t>
    <rPh sb="0" eb="3">
      <t>ジギョウショ</t>
    </rPh>
    <rPh sb="7" eb="9">
      <t>コウフ</t>
    </rPh>
    <rPh sb="9" eb="11">
      <t>シンセイ</t>
    </rPh>
    <rPh sb="11" eb="12">
      <t>ガク</t>
    </rPh>
    <phoneticPr fontId="1"/>
  </si>
  <si>
    <t>合計</t>
    <rPh sb="0" eb="2">
      <t>ゴウケイ</t>
    </rPh>
    <phoneticPr fontId="1"/>
  </si>
  <si>
    <t>第５号様式（第11条関係）</t>
    <phoneticPr fontId="1"/>
  </si>
  <si>
    <t>請　　求　　書</t>
    <rPh sb="0" eb="1">
      <t>ショウ</t>
    </rPh>
    <rPh sb="3" eb="4">
      <t>モトム</t>
    </rPh>
    <rPh sb="6" eb="7">
      <t>ショ</t>
    </rPh>
    <phoneticPr fontId="1"/>
  </si>
  <si>
    <t>１　請求額</t>
    <rPh sb="2" eb="5">
      <t>セイキュウガク</t>
    </rPh>
    <phoneticPr fontId="1"/>
  </si>
  <si>
    <t>２　振込先</t>
    <rPh sb="2" eb="5">
      <t>フリコミサキ</t>
    </rPh>
    <phoneticPr fontId="1"/>
  </si>
  <si>
    <t>支店名</t>
    <rPh sb="0" eb="3">
      <t>シテンメイ</t>
    </rPh>
    <phoneticPr fontId="1"/>
  </si>
  <si>
    <t>口座番号</t>
    <phoneticPr fontId="1"/>
  </si>
  <si>
    <t>口座名義人</t>
    <phoneticPr fontId="1"/>
  </si>
  <si>
    <t>法人の事務取扱者</t>
    <rPh sb="0" eb="2">
      <t>ホウジン</t>
    </rPh>
    <rPh sb="3" eb="8">
      <t>ジムトリアツカイシャ</t>
    </rPh>
    <phoneticPr fontId="1"/>
  </si>
  <si>
    <t>請求</t>
    <rPh sb="0" eb="2">
      <t>セイキュウ</t>
    </rPh>
    <phoneticPr fontId="1"/>
  </si>
  <si>
    <t>④</t>
    <phoneticPr fontId="1"/>
  </si>
  <si>
    <t>◆実績報告</t>
    <rPh sb="1" eb="3">
      <t>ジッセキ</t>
    </rPh>
    <rPh sb="3" eb="5">
      <t>ホウコク</t>
    </rPh>
    <phoneticPr fontId="1"/>
  </si>
  <si>
    <t>交付申請書</t>
    <phoneticPr fontId="1"/>
  </si>
  <si>
    <t>第３号様式（第９条関係）</t>
    <phoneticPr fontId="1"/>
  </si>
  <si>
    <t>変更交付申請書</t>
    <rPh sb="0" eb="2">
      <t>ヘンコウ</t>
    </rPh>
    <rPh sb="2" eb="7">
      <t>コウフシンセイショ</t>
    </rPh>
    <phoneticPr fontId="1"/>
  </si>
  <si>
    <t>２　当初交付申請額</t>
    <rPh sb="2" eb="4">
      <t>トウショ</t>
    </rPh>
    <rPh sb="4" eb="6">
      <t>コウフ</t>
    </rPh>
    <rPh sb="6" eb="8">
      <t>シンセイ</t>
    </rPh>
    <rPh sb="8" eb="9">
      <t>ガク</t>
    </rPh>
    <phoneticPr fontId="1"/>
  </si>
  <si>
    <t>変更交付申請書等提出内容確認書</t>
    <rPh sb="0" eb="2">
      <t>ヘンコウ</t>
    </rPh>
    <rPh sb="2" eb="4">
      <t>コウフ</t>
    </rPh>
    <rPh sb="4" eb="7">
      <t>シンセイショ</t>
    </rPh>
    <rPh sb="7" eb="8">
      <t>トウ</t>
    </rPh>
    <rPh sb="10" eb="12">
      <t>ナイヨウ</t>
    </rPh>
    <rPh sb="12" eb="14">
      <t>カクニン</t>
    </rPh>
    <rPh sb="14" eb="15">
      <t>ショ</t>
    </rPh>
    <phoneticPr fontId="1"/>
  </si>
  <si>
    <t>第６号様式（第１３条関係）</t>
    <phoneticPr fontId="1"/>
  </si>
  <si>
    <t>実績報告書</t>
    <phoneticPr fontId="1"/>
  </si>
  <si>
    <t>④事業所別一覧 (実績)</t>
    <phoneticPr fontId="1"/>
  </si>
  <si>
    <t>④第６号様式_実績報告書</t>
    <phoneticPr fontId="1"/>
  </si>
  <si>
    <t>④精算書</t>
    <phoneticPr fontId="1"/>
  </si>
  <si>
    <t>支給月額
（円）</t>
    <phoneticPr fontId="1"/>
  </si>
  <si>
    <t>1</t>
    <phoneticPr fontId="1"/>
  </si>
  <si>
    <t>2</t>
    <phoneticPr fontId="1"/>
  </si>
  <si>
    <t>※「事業所ごとの交付申請額」の合計欄(G27セル)について</t>
    <rPh sb="15" eb="17">
      <t>ゴウケイ</t>
    </rPh>
    <rPh sb="17" eb="18">
      <t>ラン</t>
    </rPh>
    <phoneticPr fontId="1"/>
  </si>
  <si>
    <t>　　法人としての交付申請額合計を記載しているため、列の合計と一致しない場合があります。</t>
    <phoneticPr fontId="1"/>
  </si>
  <si>
    <t>②【入力】就業規則等一覧（変更）</t>
    <rPh sb="13" eb="15">
      <t>ヘンコウ</t>
    </rPh>
    <phoneticPr fontId="1"/>
  </si>
  <si>
    <t>補助所要額(I=Hを千円未満切捨て)</t>
    <rPh sb="0" eb="2">
      <t>ホジョ</t>
    </rPh>
    <rPh sb="2" eb="4">
      <t>ショヨウ</t>
    </rPh>
    <rPh sb="4" eb="5">
      <t>ガク</t>
    </rPh>
    <rPh sb="10" eb="12">
      <t>センエン</t>
    </rPh>
    <rPh sb="12" eb="14">
      <t>ミマン</t>
    </rPh>
    <rPh sb="14" eb="16">
      <t>キリス</t>
    </rPh>
    <phoneticPr fontId="1"/>
  </si>
  <si>
    <t>交付決定額(J)</t>
    <rPh sb="0" eb="4">
      <t>コウフケッテイ</t>
    </rPh>
    <rPh sb="4" eb="5">
      <t>ガク</t>
    </rPh>
    <phoneticPr fontId="1"/>
  </si>
  <si>
    <t>手当支給済額合計額(F)</t>
    <rPh sb="0" eb="2">
      <t>テアテ</t>
    </rPh>
    <rPh sb="2" eb="4">
      <t>シキュウ</t>
    </rPh>
    <rPh sb="4" eb="5">
      <t>ズ</t>
    </rPh>
    <rPh sb="5" eb="6">
      <t>ガク</t>
    </rPh>
    <rPh sb="6" eb="8">
      <t>ゴウケイ</t>
    </rPh>
    <rPh sb="8" eb="9">
      <t>ガク</t>
    </rPh>
    <phoneticPr fontId="1"/>
  </si>
  <si>
    <t>補助所要額合計(H=F+G)</t>
    <rPh sb="0" eb="2">
      <t>ホジョ</t>
    </rPh>
    <rPh sb="2" eb="4">
      <t>ショヨウ</t>
    </rPh>
    <rPh sb="4" eb="5">
      <t>ガク</t>
    </rPh>
    <rPh sb="5" eb="7">
      <t>ゴウケイ</t>
    </rPh>
    <phoneticPr fontId="1"/>
  </si>
  <si>
    <t>事業所ごとの
手当支給済額</t>
    <rPh sb="0" eb="3">
      <t>ジギョウショ</t>
    </rPh>
    <phoneticPr fontId="1"/>
  </si>
  <si>
    <t>※「事業所ごとの補助所要額」の合計欄(G27セル)について</t>
    <rPh sb="8" eb="10">
      <t>ホジョ</t>
    </rPh>
    <rPh sb="10" eb="12">
      <t>ショヨウ</t>
    </rPh>
    <rPh sb="12" eb="13">
      <t>ガク</t>
    </rPh>
    <rPh sb="15" eb="17">
      <t>ゴウケイ</t>
    </rPh>
    <rPh sb="17" eb="18">
      <t>ラン</t>
    </rPh>
    <phoneticPr fontId="1"/>
  </si>
  <si>
    <t>　　法人としての補助所要額合計を記載しているため、列の合計と一致しない場合があります。</t>
    <rPh sb="8" eb="10">
      <t>ホジョ</t>
    </rPh>
    <rPh sb="10" eb="12">
      <t>ショヨウ</t>
    </rPh>
    <phoneticPr fontId="1"/>
  </si>
  <si>
    <t>別紙（第１号様式）</t>
    <rPh sb="0" eb="2">
      <t>ベッシ</t>
    </rPh>
    <rPh sb="3" eb="4">
      <t>ダイ</t>
    </rPh>
    <rPh sb="5" eb="6">
      <t>ゴウ</t>
    </rPh>
    <rPh sb="6" eb="8">
      <t>ヨウシキ</t>
    </rPh>
    <phoneticPr fontId="1"/>
  </si>
  <si>
    <t>②【入力】別紙_職員一覧（変更）</t>
    <phoneticPr fontId="1"/>
  </si>
  <si>
    <t>④【入力】別紙_職員一覧（実績）</t>
    <phoneticPr fontId="1"/>
  </si>
  <si>
    <t>③第５号様式_請求書</t>
    <rPh sb="1" eb="2">
      <t>ダイ</t>
    </rPh>
    <rPh sb="3" eb="4">
      <t>ゴウ</t>
    </rPh>
    <rPh sb="4" eb="6">
      <t>ヨウシキ</t>
    </rPh>
    <rPh sb="7" eb="10">
      <t>セイキュウショ</t>
    </rPh>
    <phoneticPr fontId="1"/>
  </si>
  <si>
    <t>返還額(K=J-I)</t>
    <rPh sb="0" eb="3">
      <t>ヘンカンガク</t>
    </rPh>
    <phoneticPr fontId="1"/>
  </si>
  <si>
    <t>別紙様式１（第６号様式）</t>
    <rPh sb="0" eb="2">
      <t>ベッシ</t>
    </rPh>
    <rPh sb="2" eb="4">
      <t>ヨウシキ</t>
    </rPh>
    <rPh sb="6" eb="7">
      <t>ダイ</t>
    </rPh>
    <rPh sb="8" eb="9">
      <t>ゴウ</t>
    </rPh>
    <rPh sb="9" eb="11">
      <t>ヨウシキ</t>
    </rPh>
    <phoneticPr fontId="1"/>
  </si>
  <si>
    <t>別紙様式２（第６号様式）</t>
    <rPh sb="0" eb="2">
      <t>ベッシ</t>
    </rPh>
    <rPh sb="2" eb="4">
      <t>ヨウシキ</t>
    </rPh>
    <rPh sb="6" eb="7">
      <t>ダイ</t>
    </rPh>
    <rPh sb="8" eb="9">
      <t>ゴウ</t>
    </rPh>
    <rPh sb="9" eb="11">
      <t>ヨウシキ</t>
    </rPh>
    <phoneticPr fontId="1"/>
  </si>
  <si>
    <t>別紙（第３号様式）</t>
    <rPh sb="0" eb="2">
      <t>ベッシ</t>
    </rPh>
    <rPh sb="3" eb="4">
      <t>ダイ</t>
    </rPh>
    <rPh sb="5" eb="6">
      <t>ゴウ</t>
    </rPh>
    <rPh sb="6" eb="8">
      <t>ヨウシキ</t>
    </rPh>
    <phoneticPr fontId="1"/>
  </si>
  <si>
    <t>①【入力】別紙_職員一覧</t>
    <phoneticPr fontId="1"/>
  </si>
  <si>
    <t>①【入力】就業規則等一覧</t>
    <phoneticPr fontId="1"/>
  </si>
  <si>
    <t>無</t>
  </si>
  <si>
    <r>
      <rPr>
        <sz val="11"/>
        <color theme="1"/>
        <rFont val="ＭＳ Ｐ明朝"/>
        <family val="1"/>
        <charset val="128"/>
      </rPr>
      <t>　品川区介護職員・介護支援専門員居住支援手当の支給に係る補助事業実施要綱第６</t>
    </r>
    <r>
      <rPr>
        <sz val="11"/>
        <color theme="1"/>
        <rFont val="ＭＳ Ｐ明朝"/>
        <family val="1"/>
        <charset val="128"/>
      </rPr>
      <t>条に基づき、下記のとおり補助金の交付申請をします。</t>
    </r>
    <phoneticPr fontId="1"/>
  </si>
  <si>
    <t>銀行</t>
  </si>
  <si>
    <t>精算書（別紙様式２）</t>
    <rPh sb="0" eb="3">
      <t>セイサンショ</t>
    </rPh>
    <rPh sb="4" eb="6">
      <t>ベッシ</t>
    </rPh>
    <rPh sb="6" eb="8">
      <t>ヨウシキ</t>
    </rPh>
    <phoneticPr fontId="1"/>
  </si>
  <si>
    <t>該当する
就業規則又は
給与規定等
一覧</t>
    <rPh sb="0" eb="2">
      <t>ガイトウ</t>
    </rPh>
    <rPh sb="5" eb="7">
      <t>シュウギョウ</t>
    </rPh>
    <rPh sb="7" eb="9">
      <t>キソク</t>
    </rPh>
    <rPh sb="9" eb="10">
      <t>マタ</t>
    </rPh>
    <rPh sb="12" eb="17">
      <t>キュウヨキテイトウ</t>
    </rPh>
    <rPh sb="18" eb="20">
      <t>イチラン</t>
    </rPh>
    <phoneticPr fontId="1"/>
  </si>
  <si>
    <t>生年月日</t>
    <rPh sb="0" eb="2">
      <t>セイネン</t>
    </rPh>
    <rPh sb="2" eb="4">
      <t>ガッピ</t>
    </rPh>
    <phoneticPr fontId="1"/>
  </si>
  <si>
    <t>3.介護職員兼介護支援専門員</t>
    <phoneticPr fontId="1"/>
  </si>
  <si>
    <t>1.介護支援専門員
2.介護職員
3.介護職員兼介護支援専門員</t>
    <rPh sb="2" eb="6">
      <t>カイゴシエン</t>
    </rPh>
    <rPh sb="6" eb="9">
      <t>センモンイン</t>
    </rPh>
    <rPh sb="12" eb="16">
      <t>カイゴショクイン</t>
    </rPh>
    <phoneticPr fontId="1"/>
  </si>
  <si>
    <t>1.介護職員</t>
    <rPh sb="2" eb="4">
      <t>カイゴ</t>
    </rPh>
    <rPh sb="4" eb="6">
      <t>ショクイン</t>
    </rPh>
    <phoneticPr fontId="1"/>
  </si>
  <si>
    <t>2.介護支援専門員</t>
    <phoneticPr fontId="1"/>
  </si>
  <si>
    <t>就業規則または給与規程等（本要綱に基づく「介護職員・介護支援専門員居住支援手当」の支給について法人として規定していることの根拠資料）</t>
    <rPh sb="14" eb="16">
      <t>ヨウコウ</t>
    </rPh>
    <rPh sb="41" eb="43">
      <t>シキュウ</t>
    </rPh>
    <phoneticPr fontId="1"/>
  </si>
  <si>
    <t>就業規則または給与規程等は次のとおり改定されているか。
①「品川区介護職員・介護支援専門員居住支援手当」の創設
②「品川区介護職員・介護支援専門員居住支援手当の支給に係る補助事業実施要綱」の運用に準拠し支給すること
③具体的な支給額</t>
    <phoneticPr fontId="1"/>
  </si>
  <si>
    <t>交付決定額</t>
    <rPh sb="0" eb="2">
      <t>コウフ</t>
    </rPh>
    <rPh sb="2" eb="4">
      <t>ケッテイ</t>
    </rPh>
    <rPh sb="4" eb="5">
      <t>ガク</t>
    </rPh>
    <phoneticPr fontId="1"/>
  </si>
  <si>
    <t>返還額</t>
    <rPh sb="0" eb="3">
      <t>ヘンカンガク</t>
    </rPh>
    <phoneticPr fontId="1"/>
  </si>
  <si>
    <t>交付決定文書番号</t>
    <rPh sb="0" eb="2">
      <t>コウフ</t>
    </rPh>
    <rPh sb="2" eb="4">
      <t>ケッテイ</t>
    </rPh>
    <rPh sb="4" eb="6">
      <t>ブンショ</t>
    </rPh>
    <rPh sb="6" eb="8">
      <t>バンゴウ</t>
    </rPh>
    <phoneticPr fontId="1"/>
  </si>
  <si>
    <t>メールアドレス</t>
    <phoneticPr fontId="1"/>
  </si>
  <si>
    <t>東京都ならびに品川区の居住支援事業の補助金（下記）の交付を受けている利用者が含まれていないか。
　・東京都介護職員宿舎借り上げ支援事業実施要綱に基づく助成金
　・高齢社会対策区市町村包括補助事業実施要綱に基づく介護職員宿舎借り上げ支援事業による補助金
　・介護職員の宿舎施設整備支援事業補助金交付要綱に基づく補助金
　・品川区障害福祉サービス等職員居住支援手当の支給に係る補助事業実施要綱に基づく補助金
　・品川区外国人受入環境整備における借り上げ宿舎家賃等助成金交付要綱に基づく補助金</t>
    <rPh sb="22" eb="24">
      <t>カキ</t>
    </rPh>
    <rPh sb="34" eb="37">
      <t>リヨウシャ</t>
    </rPh>
    <rPh sb="38" eb="39">
      <t>フク</t>
    </rPh>
    <rPh sb="195" eb="196">
      <t>モト</t>
    </rPh>
    <rPh sb="198" eb="201">
      <t>ホジョキン</t>
    </rPh>
    <phoneticPr fontId="1"/>
  </si>
  <si>
    <t>介護事業所と障害事業所で兼務している場合、品川区障害福祉サービス等職員居住支援手当の支給に係る補助事業実施要綱に基づく補助金と重複して申請していないか。</t>
    <phoneticPr fontId="1"/>
  </si>
  <si>
    <t>品福福収第</t>
    <rPh sb="0" eb="1">
      <t>シナ</t>
    </rPh>
    <rPh sb="1" eb="2">
      <t>フク</t>
    </rPh>
    <rPh sb="2" eb="3">
      <t>フク</t>
    </rPh>
    <rPh sb="3" eb="4">
      <t>シュウ</t>
    </rPh>
    <rPh sb="4" eb="5">
      <t>ダイ</t>
    </rPh>
    <phoneticPr fontId="1"/>
  </si>
  <si>
    <t>本・支店名は、最大12文字まで表示されます。
本店・支店・出張所を選択して下さい。（左記３つ以外の場合は空白を選択）</t>
    <rPh sb="0" eb="1">
      <t>ホン</t>
    </rPh>
    <rPh sb="2" eb="5">
      <t>シテンメイ</t>
    </rPh>
    <rPh sb="7" eb="9">
      <t>サイダイ</t>
    </rPh>
    <rPh sb="11" eb="13">
      <t>モジ</t>
    </rPh>
    <rPh sb="15" eb="17">
      <t>ヒョウジ</t>
    </rPh>
    <rPh sb="23" eb="24">
      <t>ホン</t>
    </rPh>
    <rPh sb="24" eb="25">
      <t>テン</t>
    </rPh>
    <rPh sb="26" eb="28">
      <t>シテン</t>
    </rPh>
    <rPh sb="29" eb="32">
      <t>シュッチョウジョ</t>
    </rPh>
    <rPh sb="33" eb="35">
      <t>センタク</t>
    </rPh>
    <rPh sb="37" eb="38">
      <t>クダ</t>
    </rPh>
    <rPh sb="42" eb="44">
      <t>サキ</t>
    </rPh>
    <rPh sb="46" eb="48">
      <t>イガイ</t>
    </rPh>
    <rPh sb="49" eb="51">
      <t>バアイ</t>
    </rPh>
    <rPh sb="52" eb="54">
      <t>クウハク</t>
    </rPh>
    <rPh sb="55" eb="57">
      <t>センタク</t>
    </rPh>
    <phoneticPr fontId="1"/>
  </si>
  <si>
    <t>←選択して下さい
(本店・支店・出張所以外の場合は空白を選択)</t>
    <rPh sb="1" eb="3">
      <t>センタク</t>
    </rPh>
    <rPh sb="5" eb="6">
      <t>クダ</t>
    </rPh>
    <rPh sb="10" eb="12">
      <t>ホンテン</t>
    </rPh>
    <rPh sb="13" eb="15">
      <t>シテン</t>
    </rPh>
    <rPh sb="16" eb="18">
      <t>シュッチョウ</t>
    </rPh>
    <rPh sb="18" eb="19">
      <t>ジョ</t>
    </rPh>
    <rPh sb="19" eb="21">
      <t>イガイ</t>
    </rPh>
    <rPh sb="22" eb="24">
      <t>バアイ</t>
    </rPh>
    <rPh sb="25" eb="27">
      <t>クウハク</t>
    </rPh>
    <rPh sb="28" eb="30">
      <t>センタク</t>
    </rPh>
    <phoneticPr fontId="1"/>
  </si>
  <si>
    <t>本店</t>
  </si>
  <si>
    <t>書類送付先</t>
    <rPh sb="0" eb="2">
      <t>ショルイ</t>
    </rPh>
    <rPh sb="2" eb="5">
      <t>ソウフサキ</t>
    </rPh>
    <phoneticPr fontId="1"/>
  </si>
  <si>
    <t>送付先郵便番号</t>
    <rPh sb="0" eb="3">
      <t>ソウフサキ</t>
    </rPh>
    <rPh sb="3" eb="7">
      <t>ユウビンバンゴウ</t>
    </rPh>
    <phoneticPr fontId="1"/>
  </si>
  <si>
    <t>送付先住所</t>
    <rPh sb="0" eb="3">
      <t>ソウフサキ</t>
    </rPh>
    <rPh sb="3" eb="5">
      <t>ジュウショ</t>
    </rPh>
    <phoneticPr fontId="1"/>
  </si>
  <si>
    <t>法人所在地が初期値として自動入力されます。
法人所在地とは別に書類の送付を希望する場合は上書き修正してください。</t>
    <rPh sb="0" eb="2">
      <t>ホウジン</t>
    </rPh>
    <rPh sb="2" eb="5">
      <t>ショザイチ</t>
    </rPh>
    <rPh sb="6" eb="9">
      <t>ショキチ</t>
    </rPh>
    <rPh sb="12" eb="14">
      <t>ジドウ</t>
    </rPh>
    <rPh sb="14" eb="16">
      <t>ニュウリョク</t>
    </rPh>
    <rPh sb="22" eb="24">
      <t>ホウジン</t>
    </rPh>
    <rPh sb="24" eb="27">
      <t>ショザイチ</t>
    </rPh>
    <rPh sb="29" eb="30">
      <t>ベツ</t>
    </rPh>
    <rPh sb="31" eb="33">
      <t>ショルイ</t>
    </rPh>
    <rPh sb="34" eb="36">
      <t>ソウフ</t>
    </rPh>
    <rPh sb="37" eb="39">
      <t>キボウ</t>
    </rPh>
    <rPh sb="41" eb="43">
      <t>バアイ</t>
    </rPh>
    <rPh sb="44" eb="46">
      <t>ウワガ</t>
    </rPh>
    <rPh sb="47" eb="49">
      <t>シュウセイ</t>
    </rPh>
    <phoneticPr fontId="1"/>
  </si>
  <si>
    <t>◆請求（当初交付）</t>
    <rPh sb="1" eb="3">
      <t>セイキュウ</t>
    </rPh>
    <rPh sb="4" eb="6">
      <t>トウショ</t>
    </rPh>
    <rPh sb="6" eb="8">
      <t>コウフ</t>
    </rPh>
    <phoneticPr fontId="1"/>
  </si>
  <si>
    <t>◆請求（変更交付）</t>
    <rPh sb="1" eb="3">
      <t>セイキュウ</t>
    </rPh>
    <rPh sb="4" eb="6">
      <t>ヘンコウ</t>
    </rPh>
    <rPh sb="6" eb="8">
      <t>コウフ</t>
    </rPh>
    <phoneticPr fontId="1"/>
  </si>
  <si>
    <t>交付決定通知から転記</t>
    <phoneticPr fontId="1"/>
  </si>
  <si>
    <r>
      <rPr>
        <b/>
        <u/>
        <sz val="11"/>
        <color theme="1"/>
        <rFont val="游ゴシック"/>
        <family val="3"/>
        <charset val="128"/>
        <scheme val="minor"/>
      </rPr>
      <t>変更</t>
    </r>
    <r>
      <rPr>
        <sz val="11"/>
        <color theme="1"/>
        <rFont val="游ゴシック"/>
        <family val="2"/>
        <charset val="128"/>
        <scheme val="minor"/>
      </rPr>
      <t>交付決定通知から転記</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</si>
</sst>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yyyy/m/d;@"/>
    <numFmt numFmtId="178" formatCode="[$-411]ge\.m\.d;@"/>
    <numFmt numFmtId="179" formatCode="0_ "/>
    <numFmt numFmtId="180" formatCode="#,##0_);[Red]\(#,##0\)"/>
    <numFmt numFmtId="181" formatCode="0_);[Red]\(0\)"/>
    <numFmt numFmtId="182" formatCode="0000"/>
    <numFmt numFmtId="183" formatCode="000000000000"/>
    <numFmt numFmtId="184" formatCode="000"/>
    <numFmt numFmtId="185" formatCode="0000000"/>
    <numFmt numFmtId="186" formatCode="[$-411]ggge&quot;年&quot;m&quot;月&quot;d&quot;日&quot;;@"/>
    <numFmt numFmtId="188" formatCode="[$]ggge&quot;年&quot;m&quot;月&quot;d&quot;日&quot;;@" x16r2:formatCode16="[$-ja-JP-x-gannen]ggge&quot;年&quot;m&quot;月&quot;d&quot;日&quot;;@"/>
  </numFmts>
  <fonts count="41">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0"/>
      <color theme="1"/>
      <name val="ＭＳ Ｐ明朝"/>
      <family val="1"/>
      <charset val="128"/>
    </font>
    <font>
      <sz val="16"/>
      <color theme="1"/>
      <name val="ＭＳ Ｐ明朝"/>
      <family val="1"/>
      <charset val="128"/>
    </font>
    <font>
      <sz val="9"/>
      <color theme="1"/>
      <name val="ＭＳ Ｐ明朝"/>
      <family val="1"/>
      <charset val="128"/>
    </font>
    <font>
      <sz val="11"/>
      <color theme="1"/>
      <name val="游ゴシック"/>
      <family val="2"/>
      <charset val="128"/>
      <scheme val="minor"/>
    </font>
    <font>
      <u/>
      <sz val="11"/>
      <color theme="10"/>
      <name val="游ゴシック"/>
      <family val="2"/>
      <charset val="128"/>
      <scheme val="minor"/>
    </font>
    <font>
      <sz val="11"/>
      <color theme="1"/>
      <name val="Meiryo UI"/>
      <family val="3"/>
      <charset val="128"/>
    </font>
    <font>
      <sz val="11"/>
      <name val="Meiryo UI"/>
      <family val="3"/>
      <charset val="128"/>
    </font>
    <font>
      <sz val="11"/>
      <color rgb="FFFF0000"/>
      <name val="游ゴシック"/>
      <family val="2"/>
      <charset val="128"/>
      <scheme val="minor"/>
    </font>
    <font>
      <sz val="12"/>
      <color theme="1"/>
      <name val="ＭＳ Ｐ明朝"/>
      <family val="1"/>
      <charset val="128"/>
    </font>
    <font>
      <b/>
      <sz val="12"/>
      <color theme="1"/>
      <name val="ＭＳ Ｐ明朝"/>
      <family val="1"/>
      <charset val="128"/>
    </font>
    <font>
      <sz val="14"/>
      <name val="Meiryo UI"/>
      <family val="3"/>
      <charset val="128"/>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sz val="11"/>
      <color rgb="FFFF0000"/>
      <name val="游ゴシック"/>
      <family val="3"/>
      <charset val="128"/>
      <scheme val="minor"/>
    </font>
    <font>
      <b/>
      <sz val="11"/>
      <color rgb="FFFF0000"/>
      <name val="Meiryo UI"/>
      <family val="3"/>
      <charset val="128"/>
    </font>
    <font>
      <b/>
      <sz val="16"/>
      <color rgb="FFFF0000"/>
      <name val="Meiryo UI"/>
      <family val="3"/>
      <charset val="128"/>
    </font>
    <font>
      <sz val="11"/>
      <color theme="1"/>
      <name val="CODE39"/>
      <family val="2"/>
    </font>
    <font>
      <b/>
      <sz val="11"/>
      <name val="游ゴシック"/>
      <family val="3"/>
      <charset val="128"/>
      <scheme val="minor"/>
    </font>
    <font>
      <sz val="8"/>
      <color theme="1"/>
      <name val="游ゴシック"/>
      <family val="3"/>
      <charset val="128"/>
      <scheme val="minor"/>
    </font>
    <font>
      <sz val="9"/>
      <color theme="1"/>
      <name val="Meiryo UI"/>
      <family val="3"/>
      <charset val="128"/>
    </font>
    <font>
      <b/>
      <sz val="9"/>
      <color indexed="10"/>
      <name val="MS P ゴシック"/>
      <family val="3"/>
      <charset val="128"/>
    </font>
    <font>
      <sz val="11"/>
      <color indexed="81"/>
      <name val="MS P ゴシック"/>
      <family val="3"/>
      <charset val="128"/>
    </font>
    <font>
      <sz val="18"/>
      <color theme="1"/>
      <name val="ＭＳ Ｐ明朝"/>
      <family val="1"/>
      <charset val="128"/>
    </font>
    <font>
      <sz val="11"/>
      <name val="ＭＳ Ｐ明朝"/>
      <family val="1"/>
      <charset val="128"/>
    </font>
    <font>
      <sz val="20"/>
      <name val="ＭＳ Ｐ明朝"/>
      <family val="1"/>
      <charset val="128"/>
    </font>
    <font>
      <sz val="18"/>
      <name val="ＭＳ Ｐ明朝"/>
      <family val="1"/>
      <charset val="128"/>
    </font>
    <font>
      <sz val="22"/>
      <name val="ＭＳ Ｐ明朝"/>
      <family val="1"/>
      <charset val="128"/>
    </font>
    <font>
      <sz val="9"/>
      <color indexed="81"/>
      <name val="MS P ゴシック"/>
      <family val="3"/>
      <charset val="128"/>
    </font>
    <font>
      <sz val="11"/>
      <color theme="1"/>
      <name val="Lucida Calligraphy"/>
      <family val="4"/>
    </font>
    <font>
      <sz val="11"/>
      <color theme="0"/>
      <name val="游ゴシック"/>
      <family val="2"/>
      <charset val="128"/>
      <scheme val="minor"/>
    </font>
    <font>
      <sz val="11"/>
      <color theme="0"/>
      <name val="游ゴシック"/>
      <family val="3"/>
      <charset val="128"/>
      <scheme val="minor"/>
    </font>
    <font>
      <b/>
      <sz val="10"/>
      <color indexed="10"/>
      <name val="游ゴシック"/>
      <family val="3"/>
      <charset val="128"/>
      <scheme val="minor"/>
    </font>
    <font>
      <sz val="9"/>
      <color rgb="FFFF0000"/>
      <name val="游ゴシック"/>
      <family val="2"/>
      <charset val="128"/>
      <scheme val="minor"/>
    </font>
    <font>
      <sz val="9"/>
      <color rgb="FFFF0000"/>
      <name val="游ゴシック"/>
      <family val="3"/>
      <charset val="128"/>
      <scheme val="minor"/>
    </font>
    <font>
      <b/>
      <sz val="8"/>
      <color theme="1"/>
      <name val="游ゴシック"/>
      <family val="3"/>
      <charset val="128"/>
      <scheme val="minor"/>
    </font>
    <font>
      <b/>
      <u/>
      <sz val="11"/>
      <color theme="1"/>
      <name val="游ゴシック"/>
      <family val="3"/>
      <charset val="128"/>
      <scheme val="minor"/>
    </font>
    <font>
      <b/>
      <sz val="9"/>
      <color indexed="81"/>
      <name val="MS P ゴシック"/>
      <family val="3"/>
      <charset val="128"/>
    </font>
  </fonts>
  <fills count="13">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D4E6F4"/>
        <bgColor indexed="64"/>
      </patternFill>
    </fill>
    <fill>
      <patternFill patternType="solid">
        <fgColor rgb="FFE4E4E4"/>
        <bgColor indexed="64"/>
      </patternFill>
    </fill>
    <fill>
      <patternFill patternType="solid">
        <fgColor theme="9" tint="0.59996337778862885"/>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s>
  <cellStyleXfs count="5">
    <xf numFmtId="0" fontId="0" fillId="0" borderId="0">
      <alignment vertical="center"/>
    </xf>
    <xf numFmtId="0" fontId="7" fillId="0" borderId="0" applyNumberFormat="0" applyFill="0" applyBorder="0" applyAlignment="0" applyProtection="0">
      <alignment vertical="center"/>
    </xf>
    <xf numFmtId="38" fontId="6" fillId="0" borderId="0" applyFont="0" applyFill="0" applyBorder="0" applyAlignment="0" applyProtection="0">
      <alignment vertical="center"/>
    </xf>
    <xf numFmtId="0" fontId="7" fillId="0" borderId="0" applyNumberFormat="0" applyFill="0" applyBorder="0" applyAlignment="0" applyProtection="0">
      <alignment vertical="center"/>
    </xf>
    <xf numFmtId="38" fontId="6" fillId="0" borderId="0" applyFont="0" applyFill="0" applyBorder="0" applyAlignment="0" applyProtection="0">
      <alignment vertical="center"/>
    </xf>
  </cellStyleXfs>
  <cellXfs count="412">
    <xf numFmtId="0" fontId="0" fillId="0" borderId="0" xfId="0">
      <alignment vertical="center"/>
    </xf>
    <xf numFmtId="0" fontId="2" fillId="0" borderId="0" xfId="0" applyFont="1">
      <alignment vertical="center"/>
    </xf>
    <xf numFmtId="49" fontId="2" fillId="0" borderId="0" xfId="0" applyNumberFormat="1" applyFont="1">
      <alignment vertical="center"/>
    </xf>
    <xf numFmtId="0" fontId="2" fillId="0" borderId="3" xfId="0" applyFont="1" applyBorder="1">
      <alignment vertical="center"/>
    </xf>
    <xf numFmtId="0" fontId="2" fillId="0" borderId="0" xfId="0" applyFont="1" applyAlignment="1">
      <alignment vertical="top"/>
    </xf>
    <xf numFmtId="0" fontId="8" fillId="0" borderId="0" xfId="0" applyFont="1">
      <alignment vertical="center"/>
    </xf>
    <xf numFmtId="0" fontId="9" fillId="0" borderId="0" xfId="0" applyFont="1">
      <alignment vertical="center"/>
    </xf>
    <xf numFmtId="0" fontId="8" fillId="0" borderId="2" xfId="0" applyFont="1" applyBorder="1">
      <alignment vertical="center"/>
    </xf>
    <xf numFmtId="0" fontId="8" fillId="0" borderId="0" xfId="0" applyFont="1" applyAlignment="1">
      <alignment horizontal="center" vertical="center"/>
    </xf>
    <xf numFmtId="0" fontId="2" fillId="0" borderId="0" xfId="0" applyFont="1" applyAlignment="1">
      <alignment horizontal="left" vertical="center" wrapText="1"/>
    </xf>
    <xf numFmtId="0" fontId="8" fillId="0" borderId="2" xfId="0" applyFont="1" applyBorder="1" applyAlignment="1">
      <alignment horizontal="center" vertical="center"/>
    </xf>
    <xf numFmtId="0" fontId="8" fillId="6" borderId="2" xfId="0" applyFont="1" applyFill="1" applyBorder="1" applyAlignment="1">
      <alignment horizontal="center" vertical="center" wrapText="1"/>
    </xf>
    <xf numFmtId="0" fontId="2" fillId="0" borderId="0" xfId="0" applyFont="1" applyAlignment="1">
      <alignment vertical="top" wrapText="1"/>
    </xf>
    <xf numFmtId="0" fontId="11" fillId="0" borderId="0" xfId="0" applyFont="1" applyAlignment="1">
      <alignment horizontal="center" vertical="center"/>
    </xf>
    <xf numFmtId="0" fontId="12" fillId="6" borderId="12" xfId="0" applyFont="1" applyFill="1" applyBorder="1">
      <alignment vertical="center"/>
    </xf>
    <xf numFmtId="0" fontId="2" fillId="6" borderId="14" xfId="0" applyFont="1" applyFill="1" applyBorder="1" applyAlignment="1">
      <alignment vertical="top"/>
    </xf>
    <xf numFmtId="0" fontId="2" fillId="6" borderId="14" xfId="0" applyFont="1" applyFill="1" applyBorder="1" applyAlignment="1">
      <alignment vertical="top" wrapText="1"/>
    </xf>
    <xf numFmtId="0" fontId="2" fillId="6" borderId="14" xfId="0" applyFont="1" applyFill="1" applyBorder="1" applyAlignment="1">
      <alignment horizontal="center" vertical="top" wrapText="1"/>
    </xf>
    <xf numFmtId="0" fontId="2" fillId="6" borderId="14" xfId="0" applyFont="1" applyFill="1" applyBorder="1" applyAlignment="1">
      <alignment horizontal="center" vertical="center"/>
    </xf>
    <xf numFmtId="0" fontId="2" fillId="6" borderId="13" xfId="0" applyFont="1" applyFill="1" applyBorder="1" applyAlignment="1">
      <alignment horizontal="center" vertical="center"/>
    </xf>
    <xf numFmtId="0" fontId="12" fillId="6" borderId="8" xfId="0" applyFont="1" applyFill="1" applyBorder="1">
      <alignment vertical="center"/>
    </xf>
    <xf numFmtId="0" fontId="2" fillId="6" borderId="1" xfId="0" applyFont="1" applyFill="1" applyBorder="1">
      <alignment vertical="center"/>
    </xf>
    <xf numFmtId="0" fontId="2" fillId="6" borderId="1" xfId="0" applyFont="1" applyFill="1" applyBorder="1" applyAlignment="1">
      <alignment vertical="center" wrapText="1"/>
    </xf>
    <xf numFmtId="0" fontId="2" fillId="0" borderId="4" xfId="0" applyFont="1" applyBorder="1" applyAlignment="1">
      <alignment vertical="top"/>
    </xf>
    <xf numFmtId="0" fontId="2" fillId="0" borderId="5" xfId="0" applyFont="1" applyBorder="1" applyAlignment="1">
      <alignment vertical="top"/>
    </xf>
    <xf numFmtId="0" fontId="2" fillId="0" borderId="6" xfId="0" applyFont="1" applyBorder="1" applyAlignment="1">
      <alignment vertical="top"/>
    </xf>
    <xf numFmtId="0" fontId="9" fillId="2" borderId="2" xfId="0" applyFont="1" applyFill="1" applyBorder="1" applyAlignment="1" applyProtection="1">
      <alignment horizontal="center" vertical="center" shrinkToFit="1"/>
      <protection locked="0"/>
    </xf>
    <xf numFmtId="0" fontId="2" fillId="0" borderId="8" xfId="0" applyFont="1" applyBorder="1" applyAlignment="1">
      <alignment vertical="top"/>
    </xf>
    <xf numFmtId="0" fontId="2" fillId="0" borderId="1" xfId="0" applyFont="1" applyBorder="1" applyAlignment="1">
      <alignment vertical="top"/>
    </xf>
    <xf numFmtId="0" fontId="2" fillId="0" borderId="9" xfId="0" applyFont="1" applyBorder="1" applyAlignment="1">
      <alignment vertical="top"/>
    </xf>
    <xf numFmtId="0" fontId="2" fillId="0" borderId="12" xfId="0" applyFont="1" applyBorder="1" applyAlignment="1">
      <alignment vertical="top"/>
    </xf>
    <xf numFmtId="0" fontId="2" fillId="0" borderId="14" xfId="0" applyFont="1" applyBorder="1" applyAlignment="1">
      <alignment vertical="top"/>
    </xf>
    <xf numFmtId="0" fontId="2" fillId="0" borderId="13" xfId="0" applyFont="1" applyBorder="1" applyAlignment="1">
      <alignment vertical="top"/>
    </xf>
    <xf numFmtId="0" fontId="0" fillId="0" borderId="2" xfId="0" applyBorder="1">
      <alignment vertical="center"/>
    </xf>
    <xf numFmtId="0" fontId="2" fillId="0" borderId="0" xfId="0" applyFont="1" applyAlignment="1">
      <alignment vertical="center" wrapText="1"/>
    </xf>
    <xf numFmtId="0" fontId="0" fillId="6" borderId="2" xfId="0" applyFill="1" applyBorder="1" applyAlignment="1">
      <alignment horizontal="center" vertical="center"/>
    </xf>
    <xf numFmtId="0" fontId="0" fillId="5" borderId="11" xfId="0" applyFill="1" applyBorder="1" applyAlignment="1">
      <alignment horizontal="center" vertical="center" shrinkToFit="1"/>
    </xf>
    <xf numFmtId="0" fontId="0" fillId="5" borderId="10" xfId="0" applyFill="1" applyBorder="1" applyAlignment="1">
      <alignment horizontal="center" vertical="center"/>
    </xf>
    <xf numFmtId="0" fontId="0" fillId="5" borderId="10" xfId="0" applyFill="1" applyBorder="1">
      <alignment vertical="center"/>
    </xf>
    <xf numFmtId="0" fontId="0" fillId="5" borderId="11" xfId="0" applyFill="1" applyBorder="1" applyAlignment="1">
      <alignment horizontal="center" vertical="center"/>
    </xf>
    <xf numFmtId="0" fontId="0" fillId="0" borderId="2" xfId="0" applyBorder="1" applyAlignment="1">
      <alignment horizontal="center" vertical="center"/>
    </xf>
    <xf numFmtId="0" fontId="0" fillId="2" borderId="2" xfId="0" applyFill="1" applyBorder="1" applyAlignment="1">
      <alignment horizontal="center" vertical="center"/>
    </xf>
    <xf numFmtId="0" fontId="4" fillId="0" borderId="0" xfId="0" applyFont="1" applyAlignment="1">
      <alignment horizontal="center" vertical="center"/>
    </xf>
    <xf numFmtId="14" fontId="0" fillId="0" borderId="0" xfId="0" applyNumberFormat="1">
      <alignment vertical="center"/>
    </xf>
    <xf numFmtId="0" fontId="9" fillId="2" borderId="2" xfId="0" applyFont="1" applyFill="1" applyBorder="1" applyAlignment="1" applyProtection="1">
      <alignment horizontal="center" vertical="center" shrinkToFit="1"/>
      <protection locked="0" hidden="1"/>
    </xf>
    <xf numFmtId="0" fontId="0" fillId="5" borderId="11" xfId="0" applyFill="1" applyBorder="1" applyAlignment="1">
      <alignment horizontal="center" vertical="center" wrapText="1" shrinkToFit="1"/>
    </xf>
    <xf numFmtId="0" fontId="9" fillId="11" borderId="2" xfId="0" applyFont="1" applyFill="1" applyBorder="1" applyAlignment="1" applyProtection="1">
      <alignment horizontal="center" vertical="center"/>
      <protection hidden="1"/>
    </xf>
    <xf numFmtId="0" fontId="9" fillId="11" borderId="2" xfId="0" applyFont="1" applyFill="1" applyBorder="1" applyAlignment="1" applyProtection="1">
      <alignment horizontal="center" vertical="center" shrinkToFit="1"/>
      <protection hidden="1"/>
    </xf>
    <xf numFmtId="0" fontId="9" fillId="0" borderId="0" xfId="0" applyFont="1" applyAlignment="1" applyProtection="1">
      <alignment horizontal="center" vertical="center"/>
      <protection hidden="1"/>
    </xf>
    <xf numFmtId="0" fontId="9" fillId="0" borderId="0" xfId="0" applyFont="1" applyProtection="1">
      <alignment vertical="center"/>
      <protection hidden="1"/>
    </xf>
    <xf numFmtId="177" fontId="9" fillId="0" borderId="0" xfId="0" applyNumberFormat="1" applyFont="1" applyProtection="1">
      <alignment vertical="center"/>
      <protection hidden="1"/>
    </xf>
    <xf numFmtId="49" fontId="9" fillId="0" borderId="0" xfId="0" applyNumberFormat="1" applyFont="1" applyAlignment="1" applyProtection="1">
      <alignment horizontal="center" vertical="center"/>
      <protection hidden="1"/>
    </xf>
    <xf numFmtId="38" fontId="9" fillId="0" borderId="0" xfId="2" applyFont="1" applyFill="1" applyProtection="1">
      <alignment vertical="center"/>
      <protection hidden="1"/>
    </xf>
    <xf numFmtId="0" fontId="13" fillId="0" borderId="0" xfId="0" applyFont="1" applyAlignment="1" applyProtection="1">
      <alignment horizontal="left" vertical="center"/>
      <protection hidden="1"/>
    </xf>
    <xf numFmtId="38" fontId="9" fillId="0" borderId="0" xfId="2" applyFont="1" applyProtection="1">
      <alignment vertical="center"/>
      <protection hidden="1"/>
    </xf>
    <xf numFmtId="0" fontId="9"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0" fontId="19" fillId="0" borderId="0" xfId="0" applyFont="1" applyAlignment="1" applyProtection="1">
      <alignment horizontal="left" vertical="center"/>
      <protection hidden="1"/>
    </xf>
    <xf numFmtId="38" fontId="9" fillId="0" borderId="0" xfId="2" applyFont="1" applyAlignment="1" applyProtection="1">
      <alignment horizontal="center" vertical="center"/>
      <protection hidden="1"/>
    </xf>
    <xf numFmtId="0" fontId="9" fillId="0" borderId="0" xfId="0" applyFont="1" applyAlignment="1" applyProtection="1">
      <alignment horizontal="center" vertical="center" wrapText="1"/>
      <protection hidden="1"/>
    </xf>
    <xf numFmtId="0" fontId="9" fillId="9" borderId="10" xfId="0" applyFont="1" applyFill="1" applyBorder="1" applyAlignment="1" applyProtection="1">
      <alignment horizontal="center" vertical="center" wrapText="1"/>
      <protection hidden="1"/>
    </xf>
    <xf numFmtId="0" fontId="8" fillId="9" borderId="10" xfId="0" applyFont="1" applyFill="1" applyBorder="1" applyAlignment="1" applyProtection="1">
      <alignment horizontal="center" vertical="center" wrapText="1"/>
      <protection hidden="1"/>
    </xf>
    <xf numFmtId="177" fontId="8" fillId="9" borderId="10" xfId="0" applyNumberFormat="1" applyFont="1" applyFill="1" applyBorder="1" applyAlignment="1" applyProtection="1">
      <alignment horizontal="center" vertical="center" wrapText="1"/>
      <protection hidden="1"/>
    </xf>
    <xf numFmtId="0" fontId="18" fillId="0" borderId="0" xfId="0" applyFont="1" applyProtection="1">
      <alignment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8" fillId="6" borderId="2" xfId="0" applyFont="1" applyFill="1" applyBorder="1" applyAlignment="1" applyProtection="1">
      <alignment horizontal="center" vertical="center" wrapText="1"/>
      <protection hidden="1"/>
    </xf>
    <xf numFmtId="0" fontId="8" fillId="0" borderId="2" xfId="0" applyFont="1" applyBorder="1" applyProtection="1">
      <alignment vertical="center"/>
      <protection hidden="1"/>
    </xf>
    <xf numFmtId="0" fontId="2" fillId="4" borderId="1" xfId="0" applyFont="1" applyFill="1" applyBorder="1">
      <alignment vertical="center"/>
    </xf>
    <xf numFmtId="0" fontId="9" fillId="0" borderId="0" xfId="0" applyFont="1" applyAlignment="1">
      <alignment horizontal="center" vertical="center"/>
    </xf>
    <xf numFmtId="177" fontId="9" fillId="0" borderId="0" xfId="0" applyNumberFormat="1" applyFont="1">
      <alignment vertical="center"/>
    </xf>
    <xf numFmtId="49" fontId="9" fillId="0" borderId="0" xfId="0" applyNumberFormat="1" applyFont="1" applyAlignment="1">
      <alignment horizontal="center" vertical="center"/>
    </xf>
    <xf numFmtId="38" fontId="9" fillId="0" borderId="0" xfId="2" applyFont="1" applyFill="1" applyProtection="1">
      <alignment vertical="center"/>
    </xf>
    <xf numFmtId="0" fontId="13" fillId="0" borderId="0" xfId="0" applyFont="1" applyAlignment="1">
      <alignment horizontal="left" vertical="center"/>
    </xf>
    <xf numFmtId="38" fontId="9" fillId="0" borderId="0" xfId="2" applyFont="1" applyProtection="1">
      <alignment vertical="center"/>
    </xf>
    <xf numFmtId="0" fontId="13" fillId="0" borderId="1" xfId="0" applyFont="1" applyBorder="1" applyAlignment="1">
      <alignment horizontal="center" vertical="center"/>
    </xf>
    <xf numFmtId="0" fontId="19" fillId="0" borderId="0" xfId="0" applyFont="1" applyAlignment="1">
      <alignment horizontal="left" vertical="center"/>
    </xf>
    <xf numFmtId="38" fontId="9" fillId="0" borderId="0" xfId="2" applyFont="1" applyAlignment="1" applyProtection="1">
      <alignment horizontal="center" vertical="center"/>
    </xf>
    <xf numFmtId="0" fontId="9" fillId="0" borderId="0" xfId="0" applyFont="1" applyAlignment="1">
      <alignment horizontal="center" vertical="center" wrapText="1"/>
    </xf>
    <xf numFmtId="0" fontId="9" fillId="9" borderId="10" xfId="0" applyFont="1" applyFill="1" applyBorder="1" applyAlignment="1">
      <alignment horizontal="center" vertical="center" wrapText="1"/>
    </xf>
    <xf numFmtId="0" fontId="8" fillId="9" borderId="10" xfId="0" applyFont="1" applyFill="1" applyBorder="1" applyAlignment="1">
      <alignment horizontal="center" vertical="center" wrapText="1"/>
    </xf>
    <xf numFmtId="177" fontId="8" fillId="9" borderId="10" xfId="0" applyNumberFormat="1" applyFont="1" applyFill="1" applyBorder="1" applyAlignment="1">
      <alignment horizontal="center" vertical="center" wrapText="1"/>
    </xf>
    <xf numFmtId="0" fontId="9" fillId="0" borderId="2" xfId="0" applyFont="1" applyBorder="1" applyAlignment="1">
      <alignment horizontal="center" vertical="center"/>
    </xf>
    <xf numFmtId="0" fontId="18" fillId="0" borderId="0" xfId="0" applyFont="1">
      <alignment vertical="center"/>
    </xf>
    <xf numFmtId="0" fontId="20" fillId="0" borderId="0" xfId="0" applyFont="1">
      <alignment vertical="center"/>
    </xf>
    <xf numFmtId="0" fontId="21" fillId="10" borderId="0" xfId="0" applyFont="1" applyFill="1">
      <alignment vertical="center"/>
    </xf>
    <xf numFmtId="0" fontId="21" fillId="10" borderId="0" xfId="0" applyFont="1" applyFill="1" applyAlignment="1">
      <alignment horizontal="right" vertical="center"/>
    </xf>
    <xf numFmtId="0" fontId="14" fillId="0" borderId="0" xfId="0" applyFont="1">
      <alignment vertical="center"/>
    </xf>
    <xf numFmtId="0" fontId="14" fillId="3" borderId="4" xfId="0" applyFont="1" applyFill="1" applyBorder="1">
      <alignment vertical="center"/>
    </xf>
    <xf numFmtId="0" fontId="14" fillId="3" borderId="5" xfId="0" applyFont="1" applyFill="1" applyBorder="1">
      <alignment vertical="center"/>
    </xf>
    <xf numFmtId="0" fontId="14" fillId="3" borderId="6" xfId="0" applyFont="1" applyFill="1" applyBorder="1">
      <alignment vertical="center"/>
    </xf>
    <xf numFmtId="0" fontId="0" fillId="0" borderId="6" xfId="0" applyBorder="1">
      <alignment vertical="center"/>
    </xf>
    <xf numFmtId="0" fontId="0" fillId="0" borderId="5" xfId="0" applyBorder="1">
      <alignment vertical="center"/>
    </xf>
    <xf numFmtId="0" fontId="14" fillId="0" borderId="14" xfId="0" applyFont="1" applyBorder="1">
      <alignment vertical="center"/>
    </xf>
    <xf numFmtId="0" fontId="0" fillId="0" borderId="14" xfId="0" applyBorder="1" applyAlignment="1">
      <alignment horizontal="center" vertical="center"/>
    </xf>
    <xf numFmtId="0" fontId="0" fillId="0" borderId="14" xfId="0" applyBorder="1">
      <alignment vertical="center"/>
    </xf>
    <xf numFmtId="0" fontId="14" fillId="0" borderId="1" xfId="0" applyFont="1" applyBorder="1">
      <alignment vertical="center"/>
    </xf>
    <xf numFmtId="0" fontId="0" fillId="0" borderId="1" xfId="0" applyBorder="1" applyAlignment="1">
      <alignment horizontal="center" vertical="center"/>
    </xf>
    <xf numFmtId="0" fontId="0" fillId="0" borderId="1" xfId="0" applyBorder="1">
      <alignment vertical="center"/>
    </xf>
    <xf numFmtId="0" fontId="0" fillId="0" borderId="13" xfId="0" applyBorder="1">
      <alignment vertical="center"/>
    </xf>
    <xf numFmtId="0" fontId="14" fillId="0" borderId="0" xfId="0" applyFont="1" applyAlignment="1">
      <alignment horizontal="left" vertical="center"/>
    </xf>
    <xf numFmtId="0" fontId="0" fillId="0" borderId="0" xfId="0" applyAlignment="1">
      <alignment horizontal="center" vertical="center"/>
    </xf>
    <xf numFmtId="0" fontId="10" fillId="4" borderId="4" xfId="0" applyFont="1" applyFill="1" applyBorder="1">
      <alignment vertical="center"/>
    </xf>
    <xf numFmtId="0" fontId="0" fillId="4" borderId="5" xfId="0" applyFill="1" applyBorder="1">
      <alignment vertical="center"/>
    </xf>
    <xf numFmtId="0" fontId="0" fillId="4" borderId="6" xfId="0" applyFill="1" applyBorder="1">
      <alignment vertical="center"/>
    </xf>
    <xf numFmtId="0" fontId="0" fillId="0" borderId="0" xfId="0" applyAlignment="1">
      <alignment vertical="center" wrapText="1"/>
    </xf>
    <xf numFmtId="0" fontId="14" fillId="3" borderId="12" xfId="0" applyFont="1" applyFill="1" applyBorder="1">
      <alignment vertical="center"/>
    </xf>
    <xf numFmtId="0" fontId="14" fillId="3" borderId="14" xfId="0" applyFont="1" applyFill="1" applyBorder="1">
      <alignment vertical="center"/>
    </xf>
    <xf numFmtId="0" fontId="14" fillId="3" borderId="13" xfId="0" applyFont="1" applyFill="1" applyBorder="1">
      <alignment vertical="center"/>
    </xf>
    <xf numFmtId="0" fontId="15" fillId="2" borderId="1" xfId="0" applyFont="1" applyFill="1" applyBorder="1">
      <alignment vertical="center"/>
    </xf>
    <xf numFmtId="0" fontId="14" fillId="3" borderId="8" xfId="0" applyFont="1" applyFill="1" applyBorder="1">
      <alignment vertical="center"/>
    </xf>
    <xf numFmtId="0" fontId="14" fillId="3" borderId="1" xfId="0" applyFont="1" applyFill="1" applyBorder="1">
      <alignment vertical="center"/>
    </xf>
    <xf numFmtId="0" fontId="14" fillId="3" borderId="9" xfId="0" applyFont="1" applyFill="1" applyBorder="1">
      <alignment vertical="center"/>
    </xf>
    <xf numFmtId="0" fontId="0" fillId="2" borderId="5" xfId="0" applyFill="1" applyBorder="1">
      <alignment vertical="center"/>
    </xf>
    <xf numFmtId="38" fontId="0" fillId="0" borderId="0" xfId="0" applyNumberFormat="1">
      <alignment vertical="center"/>
    </xf>
    <xf numFmtId="0" fontId="9" fillId="9" borderId="16" xfId="0" applyFont="1" applyFill="1" applyBorder="1" applyAlignment="1">
      <alignment horizontal="center" vertical="center" wrapText="1"/>
    </xf>
    <xf numFmtId="0" fontId="9" fillId="9" borderId="16" xfId="0" applyFont="1" applyFill="1" applyBorder="1" applyAlignment="1" applyProtection="1">
      <alignment horizontal="center" vertical="center" wrapText="1"/>
      <protection hidden="1"/>
    </xf>
    <xf numFmtId="0" fontId="9" fillId="9" borderId="12" xfId="0" applyFont="1" applyFill="1" applyBorder="1" applyAlignment="1">
      <alignment horizontal="center" vertical="center" wrapText="1"/>
    </xf>
    <xf numFmtId="0" fontId="23" fillId="6" borderId="2" xfId="0" applyFont="1" applyFill="1" applyBorder="1" applyAlignment="1">
      <alignment horizontal="center" vertical="center" wrapText="1"/>
    </xf>
    <xf numFmtId="0" fontId="9" fillId="9" borderId="12" xfId="0" applyFont="1" applyFill="1" applyBorder="1" applyAlignment="1" applyProtection="1">
      <alignment horizontal="center" vertical="center" wrapText="1"/>
      <protection hidden="1"/>
    </xf>
    <xf numFmtId="0" fontId="2" fillId="0" borderId="5" xfId="0" applyFont="1" applyBorder="1" applyAlignment="1">
      <alignment vertical="top" wrapText="1"/>
    </xf>
    <xf numFmtId="0" fontId="16" fillId="0" borderId="0" xfId="0" applyFont="1" applyAlignment="1">
      <alignment horizontal="center" vertical="center"/>
    </xf>
    <xf numFmtId="0" fontId="13" fillId="0" borderId="0" xfId="0" applyFont="1" applyAlignment="1">
      <alignment horizontal="right" vertical="center"/>
    </xf>
    <xf numFmtId="186" fontId="9" fillId="2" borderId="2" xfId="0" applyNumberFormat="1" applyFont="1" applyFill="1" applyBorder="1" applyAlignment="1" applyProtection="1">
      <alignment vertical="center" shrinkToFit="1"/>
      <protection locked="0"/>
    </xf>
    <xf numFmtId="0" fontId="9" fillId="2" borderId="2" xfId="0" applyFont="1" applyFill="1" applyBorder="1" applyAlignment="1" applyProtection="1">
      <alignment vertical="center" shrinkToFit="1"/>
      <protection locked="0"/>
    </xf>
    <xf numFmtId="0" fontId="8" fillId="0" borderId="2" xfId="0" applyFont="1" applyBorder="1" applyAlignment="1">
      <alignment vertical="center" shrinkToFit="1"/>
    </xf>
    <xf numFmtId="0" fontId="2" fillId="0" borderId="0" xfId="0" applyFont="1" applyAlignment="1"/>
    <xf numFmtId="49" fontId="2" fillId="0" borderId="0" xfId="0" applyNumberFormat="1" applyFont="1" applyAlignment="1"/>
    <xf numFmtId="0" fontId="2" fillId="4" borderId="1" xfId="0" applyFont="1" applyFill="1" applyBorder="1" applyAlignment="1"/>
    <xf numFmtId="38" fontId="27" fillId="0" borderId="0" xfId="2" applyFont="1" applyProtection="1">
      <alignment vertical="center"/>
    </xf>
    <xf numFmtId="0" fontId="28" fillId="0" borderId="0" xfId="0" applyFont="1" applyAlignment="1">
      <alignment horizontal="right" vertical="center"/>
    </xf>
    <xf numFmtId="0" fontId="27" fillId="0" borderId="0" xfId="0" applyFont="1" applyAlignment="1">
      <alignment horizontal="center"/>
    </xf>
    <xf numFmtId="0" fontId="29" fillId="0" borderId="1" xfId="0" applyFont="1" applyBorder="1" applyAlignment="1">
      <alignment horizontal="center"/>
    </xf>
    <xf numFmtId="0" fontId="27" fillId="0" borderId="0" xfId="0" applyFont="1" applyAlignment="1"/>
    <xf numFmtId="177" fontId="27" fillId="0" borderId="0" xfId="0" applyNumberFormat="1" applyFont="1" applyAlignment="1"/>
    <xf numFmtId="49" fontId="27" fillId="0" borderId="0" xfId="0" applyNumberFormat="1" applyFont="1" applyAlignment="1">
      <alignment horizontal="center"/>
    </xf>
    <xf numFmtId="0" fontId="30" fillId="0" borderId="0" xfId="0" applyFont="1" applyAlignment="1">
      <alignment horizontal="left" vertical="center"/>
    </xf>
    <xf numFmtId="0" fontId="8" fillId="0" borderId="2" xfId="0" applyFont="1" applyBorder="1" applyAlignment="1">
      <alignment horizontal="center" vertical="center" shrinkToFit="1"/>
    </xf>
    <xf numFmtId="0" fontId="30" fillId="0" borderId="0" xfId="0" applyFont="1" applyAlignment="1" applyProtection="1">
      <alignment horizontal="left" vertical="center"/>
      <protection hidden="1"/>
    </xf>
    <xf numFmtId="0" fontId="8" fillId="0" borderId="2" xfId="0" applyFont="1" applyBorder="1" applyAlignment="1" applyProtection="1">
      <alignment horizontal="center" vertical="center" shrinkToFit="1"/>
      <protection hidden="1"/>
    </xf>
    <xf numFmtId="0" fontId="8" fillId="0" borderId="2" xfId="0" applyFont="1" applyBorder="1" applyAlignment="1" applyProtection="1">
      <alignment vertical="center" shrinkToFit="1"/>
      <protection hidden="1"/>
    </xf>
    <xf numFmtId="177" fontId="9" fillId="0" borderId="0" xfId="0" applyNumberFormat="1" applyFont="1" applyAlignment="1">
      <alignment vertical="center" shrinkToFit="1"/>
    </xf>
    <xf numFmtId="177" fontId="8" fillId="9" borderId="10" xfId="0" applyNumberFormat="1" applyFont="1" applyFill="1" applyBorder="1" applyAlignment="1">
      <alignment horizontal="center" vertical="center" shrinkToFit="1"/>
    </xf>
    <xf numFmtId="186" fontId="9" fillId="2" borderId="2" xfId="0" applyNumberFormat="1" applyFont="1" applyFill="1" applyBorder="1" applyAlignment="1" applyProtection="1">
      <alignment vertical="center" shrinkToFit="1"/>
      <protection locked="0" hidden="1"/>
    </xf>
    <xf numFmtId="180" fontId="2" fillId="0" borderId="0" xfId="0" applyNumberFormat="1" applyFont="1">
      <alignment vertical="center"/>
    </xf>
    <xf numFmtId="0" fontId="27" fillId="0" borderId="0" xfId="0" applyFont="1">
      <alignment vertical="center"/>
    </xf>
    <xf numFmtId="49" fontId="27" fillId="0" borderId="0" xfId="0" applyNumberFormat="1" applyFont="1">
      <alignment vertical="center"/>
    </xf>
    <xf numFmtId="0" fontId="2" fillId="0" borderId="0" xfId="0" applyFont="1" applyAlignment="1">
      <alignment horizontal="right" vertical="center"/>
    </xf>
    <xf numFmtId="0" fontId="33" fillId="0" borderId="0" xfId="0" applyFont="1">
      <alignment vertical="center"/>
    </xf>
    <xf numFmtId="0" fontId="34" fillId="0" borderId="0" xfId="0" applyFont="1">
      <alignment vertical="center"/>
    </xf>
    <xf numFmtId="0" fontId="30" fillId="0" borderId="0" xfId="0" applyFont="1" applyAlignment="1">
      <alignment horizontal="right" vertical="center"/>
    </xf>
    <xf numFmtId="0" fontId="30" fillId="0" borderId="0" xfId="0" applyFont="1" applyAlignment="1" applyProtection="1">
      <alignment horizontal="right" vertical="center"/>
      <protection hidden="1"/>
    </xf>
    <xf numFmtId="176" fontId="8" fillId="0" borderId="2" xfId="0" applyNumberFormat="1" applyFont="1" applyBorder="1" applyAlignment="1" applyProtection="1">
      <alignment vertical="center" shrinkToFit="1"/>
      <protection hidden="1"/>
    </xf>
    <xf numFmtId="176" fontId="8" fillId="0" borderId="2" xfId="0" applyNumberFormat="1" applyFont="1" applyBorder="1" applyAlignment="1">
      <alignment vertical="center" shrinkToFit="1"/>
    </xf>
    <xf numFmtId="0" fontId="8" fillId="0" borderId="0" xfId="0" applyFont="1" applyAlignment="1" applyProtection="1">
      <alignment horizontal="center" vertical="center" shrinkToFit="1"/>
      <protection hidden="1"/>
    </xf>
    <xf numFmtId="0" fontId="8" fillId="0" borderId="0" xfId="0" applyFont="1" applyAlignment="1" applyProtection="1">
      <alignment vertical="center" shrinkToFit="1"/>
      <protection hidden="1"/>
    </xf>
    <xf numFmtId="38" fontId="9" fillId="11" borderId="2" xfId="2" applyFont="1" applyFill="1" applyBorder="1" applyAlignment="1" applyProtection="1">
      <alignment horizontal="right" vertical="center" shrinkToFit="1"/>
      <protection hidden="1"/>
    </xf>
    <xf numFmtId="38" fontId="9" fillId="2" borderId="2" xfId="4" applyFont="1" applyFill="1" applyBorder="1" applyAlignment="1" applyProtection="1">
      <alignment vertical="center" shrinkToFit="1"/>
      <protection locked="0" hidden="1"/>
    </xf>
    <xf numFmtId="0" fontId="2" fillId="4" borderId="1" xfId="0" applyFont="1" applyFill="1" applyBorder="1" applyAlignment="1">
      <alignment shrinkToFit="1"/>
    </xf>
    <xf numFmtId="0" fontId="8" fillId="0" borderId="0" xfId="0" applyFont="1" applyAlignment="1">
      <alignment horizontal="center" vertical="center" shrinkToFit="1"/>
    </xf>
    <xf numFmtId="0" fontId="8" fillId="0" borderId="0" xfId="0" applyFont="1" applyAlignment="1">
      <alignment vertical="center" shrinkToFit="1"/>
    </xf>
    <xf numFmtId="0" fontId="9" fillId="2" borderId="2" xfId="0" applyFont="1" applyFill="1" applyBorder="1" applyAlignment="1" applyProtection="1">
      <alignment vertical="center" shrinkToFit="1"/>
      <protection locked="0" hidden="1"/>
    </xf>
    <xf numFmtId="49" fontId="9" fillId="2" borderId="2" xfId="0" applyNumberFormat="1" applyFont="1" applyFill="1" applyBorder="1" applyAlignment="1" applyProtection="1">
      <alignment horizontal="center" vertical="center" shrinkToFit="1"/>
      <protection locked="0" hidden="1"/>
    </xf>
    <xf numFmtId="178" fontId="9" fillId="8" borderId="2" xfId="0" applyNumberFormat="1" applyFont="1" applyFill="1" applyBorder="1" applyAlignment="1">
      <alignment horizontal="center" vertical="center" shrinkToFit="1"/>
    </xf>
    <xf numFmtId="38" fontId="9" fillId="2" borderId="2" xfId="2" applyFont="1" applyFill="1" applyBorder="1" applyAlignment="1" applyProtection="1">
      <alignment vertical="center" shrinkToFit="1"/>
      <protection locked="0" hidden="1"/>
    </xf>
    <xf numFmtId="38" fontId="9" fillId="8" borderId="2" xfId="2" applyFont="1" applyFill="1" applyBorder="1" applyAlignment="1" applyProtection="1">
      <alignment horizontal="right" vertical="center" shrinkToFit="1"/>
    </xf>
    <xf numFmtId="38" fontId="9" fillId="8" borderId="2" xfId="2" applyFont="1" applyFill="1" applyBorder="1" applyAlignment="1" applyProtection="1">
      <alignment vertical="center" shrinkToFit="1"/>
    </xf>
    <xf numFmtId="38" fontId="9" fillId="0" borderId="10" xfId="0" applyNumberFormat="1" applyFont="1" applyBorder="1" applyAlignment="1">
      <alignment vertical="center" shrinkToFit="1"/>
    </xf>
    <xf numFmtId="38" fontId="9" fillId="0" borderId="15" xfId="0" applyNumberFormat="1" applyFont="1" applyBorder="1" applyAlignment="1">
      <alignment vertical="center" shrinkToFit="1"/>
    </xf>
    <xf numFmtId="38" fontId="9" fillId="0" borderId="10" xfId="0" applyNumberFormat="1" applyFont="1" applyBorder="1" applyAlignment="1" applyProtection="1">
      <alignment vertical="center" shrinkToFit="1"/>
      <protection hidden="1"/>
    </xf>
    <xf numFmtId="38" fontId="9" fillId="0" borderId="2" xfId="0" applyNumberFormat="1" applyFont="1" applyBorder="1" applyAlignment="1" applyProtection="1">
      <alignment vertical="center" shrinkToFit="1"/>
      <protection hidden="1"/>
    </xf>
    <xf numFmtId="38" fontId="9" fillId="0" borderId="17" xfId="0" applyNumberFormat="1" applyFont="1" applyBorder="1" applyAlignment="1" applyProtection="1">
      <alignment vertical="center" shrinkToFit="1"/>
      <protection hidden="1"/>
    </xf>
    <xf numFmtId="38" fontId="9" fillId="0" borderId="15" xfId="0" applyNumberFormat="1" applyFont="1" applyBorder="1" applyAlignment="1" applyProtection="1">
      <alignment vertical="center" shrinkToFit="1"/>
      <protection hidden="1"/>
    </xf>
    <xf numFmtId="49" fontId="9" fillId="2" borderId="2" xfId="0" applyNumberFormat="1" applyFont="1" applyFill="1" applyBorder="1" applyAlignment="1" applyProtection="1">
      <alignment horizontal="center" vertical="center" shrinkToFit="1"/>
      <protection locked="0"/>
    </xf>
    <xf numFmtId="38" fontId="9" fillId="2" borderId="2" xfId="2" applyFont="1" applyFill="1" applyBorder="1" applyAlignment="1" applyProtection="1">
      <alignment vertical="center" shrinkToFit="1"/>
      <protection locked="0"/>
    </xf>
    <xf numFmtId="38" fontId="9" fillId="11" borderId="2" xfId="2" applyFont="1" applyFill="1" applyBorder="1" applyAlignment="1" applyProtection="1">
      <alignment horizontal="right" vertical="center" shrinkToFit="1"/>
    </xf>
    <xf numFmtId="0" fontId="2" fillId="0" borderId="0" xfId="0" applyFont="1" applyAlignment="1">
      <alignment horizontal="center" vertical="center"/>
    </xf>
    <xf numFmtId="0" fontId="2" fillId="12" borderId="0" xfId="0" applyFont="1" applyFill="1">
      <alignment vertical="center"/>
    </xf>
    <xf numFmtId="0" fontId="2" fillId="0" borderId="0" xfId="0" applyFont="1" applyAlignment="1">
      <alignment vertical="center" shrinkToFit="1"/>
    </xf>
    <xf numFmtId="181" fontId="2" fillId="0" borderId="5" xfId="0" applyNumberFormat="1" applyFont="1" applyBorder="1" applyAlignment="1">
      <alignment horizontal="center" vertical="center"/>
    </xf>
    <xf numFmtId="0" fontId="0" fillId="12" borderId="0" xfId="0" applyFill="1">
      <alignment vertical="center"/>
    </xf>
    <xf numFmtId="0" fontId="0" fillId="12" borderId="0" xfId="0" applyFill="1" applyAlignment="1">
      <alignment horizontal="center" vertical="center"/>
    </xf>
    <xf numFmtId="0" fontId="0" fillId="12" borderId="0" xfId="0" applyFill="1" applyAlignment="1">
      <alignment horizontal="left" vertical="center"/>
    </xf>
    <xf numFmtId="0" fontId="2" fillId="12" borderId="8" xfId="0" applyFont="1" applyFill="1" applyBorder="1" applyAlignment="1">
      <alignment vertical="top"/>
    </xf>
    <xf numFmtId="0" fontId="2" fillId="12" borderId="1" xfId="0" applyFont="1" applyFill="1" applyBorder="1" applyAlignment="1">
      <alignment vertical="top"/>
    </xf>
    <xf numFmtId="0" fontId="2" fillId="12" borderId="1" xfId="0" applyFont="1" applyFill="1" applyBorder="1" applyAlignment="1">
      <alignment vertical="top" wrapText="1"/>
    </xf>
    <xf numFmtId="0" fontId="2" fillId="12" borderId="4" xfId="0" applyFont="1" applyFill="1" applyBorder="1" applyAlignment="1">
      <alignment vertical="top"/>
    </xf>
    <xf numFmtId="0" fontId="2" fillId="12" borderId="5" xfId="0" applyFont="1" applyFill="1" applyBorder="1" applyAlignment="1">
      <alignment vertical="top"/>
    </xf>
    <xf numFmtId="3" fontId="9" fillId="11" borderId="2" xfId="0" applyNumberFormat="1" applyFont="1" applyFill="1" applyBorder="1" applyAlignment="1" applyProtection="1">
      <alignment horizontal="center" vertical="center" shrinkToFit="1"/>
      <protection hidden="1"/>
    </xf>
    <xf numFmtId="0" fontId="15" fillId="2" borderId="5" xfId="0" applyFont="1" applyFill="1" applyBorder="1">
      <alignment vertical="center"/>
    </xf>
    <xf numFmtId="0" fontId="15" fillId="0" borderId="0" xfId="0" applyFont="1">
      <alignment vertical="center"/>
    </xf>
    <xf numFmtId="0" fontId="14" fillId="3" borderId="2" xfId="0" applyFont="1" applyFill="1" applyBorder="1" applyAlignment="1">
      <alignment horizontal="left" vertical="center"/>
    </xf>
    <xf numFmtId="0" fontId="0" fillId="0" borderId="2" xfId="0" applyBorder="1" applyAlignment="1">
      <alignment horizontal="center" vertical="center" shrinkToFit="1"/>
    </xf>
    <xf numFmtId="0" fontId="0" fillId="2" borderId="2" xfId="0" applyFill="1" applyBorder="1" applyAlignment="1" applyProtection="1">
      <alignment horizontal="center" vertical="center" shrinkToFit="1"/>
      <protection locked="0"/>
    </xf>
    <xf numFmtId="0" fontId="0" fillId="2" borderId="4" xfId="0" applyFill="1" applyBorder="1" applyAlignment="1" applyProtection="1">
      <alignment horizontal="center" vertical="center" shrinkToFit="1"/>
      <protection locked="0"/>
    </xf>
    <xf numFmtId="0" fontId="0" fillId="2" borderId="6" xfId="0" applyFill="1" applyBorder="1" applyAlignment="1" applyProtection="1">
      <alignment horizontal="center" vertical="center" shrinkToFit="1"/>
      <protection locked="0"/>
    </xf>
    <xf numFmtId="0" fontId="14" fillId="3" borderId="4" xfId="0" applyFont="1" applyFill="1" applyBorder="1" applyAlignment="1">
      <alignment horizontal="left" vertical="center"/>
    </xf>
    <xf numFmtId="0" fontId="14" fillId="3" borderId="5" xfId="0" applyFont="1" applyFill="1" applyBorder="1" applyAlignment="1">
      <alignment horizontal="left" vertical="center"/>
    </xf>
    <xf numFmtId="0" fontId="14" fillId="3" borderId="6" xfId="0" applyFont="1" applyFill="1"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2" borderId="5" xfId="0" applyFill="1" applyBorder="1" applyAlignment="1" applyProtection="1">
      <alignment horizontal="center" vertical="center" shrinkToFit="1"/>
      <protection locked="0"/>
    </xf>
    <xf numFmtId="0" fontId="0" fillId="7" borderId="4" xfId="0" applyFill="1" applyBorder="1" applyAlignment="1" applyProtection="1">
      <alignment horizontal="left" vertical="center" shrinkToFit="1"/>
      <protection locked="0"/>
    </xf>
    <xf numFmtId="0" fontId="0" fillId="7" borderId="5" xfId="0" applyFill="1" applyBorder="1" applyAlignment="1" applyProtection="1">
      <alignment horizontal="left" vertical="center" shrinkToFit="1"/>
      <protection locked="0"/>
    </xf>
    <xf numFmtId="0" fontId="0" fillId="7" borderId="6" xfId="0" applyFill="1" applyBorder="1" applyAlignment="1" applyProtection="1">
      <alignment horizontal="left" vertical="center" shrinkToFit="1"/>
      <protection locked="0"/>
    </xf>
    <xf numFmtId="0" fontId="7" fillId="2" borderId="11" xfId="3" applyFill="1" applyBorder="1" applyAlignment="1" applyProtection="1">
      <alignment horizontal="left" vertical="center" shrinkToFit="1"/>
      <protection locked="0"/>
    </xf>
    <xf numFmtId="0" fontId="0" fillId="2" borderId="11" xfId="0" applyFill="1" applyBorder="1" applyAlignment="1" applyProtection="1">
      <alignment horizontal="left" vertical="center" shrinkToFit="1"/>
      <protection locked="0"/>
    </xf>
    <xf numFmtId="0" fontId="0" fillId="2" borderId="2" xfId="0" applyFill="1" applyBorder="1" applyAlignment="1" applyProtection="1">
      <alignment horizontal="left" vertical="center" shrinkToFit="1"/>
      <protection locked="0"/>
    </xf>
    <xf numFmtId="0" fontId="10" fillId="4" borderId="2" xfId="0" applyFont="1" applyFill="1" applyBorder="1" applyAlignment="1">
      <alignment horizontal="left" vertical="center"/>
    </xf>
    <xf numFmtId="0" fontId="17" fillId="4" borderId="2" xfId="0" applyFont="1" applyFill="1" applyBorder="1" applyAlignment="1">
      <alignment horizontal="left" vertical="center"/>
    </xf>
    <xf numFmtId="184" fontId="14" fillId="2" borderId="8" xfId="0" applyNumberFormat="1" applyFont="1" applyFill="1" applyBorder="1" applyAlignment="1" applyProtection="1">
      <alignment horizontal="center" vertical="center" shrinkToFit="1"/>
      <protection locked="0"/>
    </xf>
    <xf numFmtId="184" fontId="14" fillId="2" borderId="1" xfId="0" applyNumberFormat="1" applyFont="1" applyFill="1" applyBorder="1" applyAlignment="1" applyProtection="1">
      <alignment horizontal="center" vertical="center" shrinkToFit="1"/>
      <protection locked="0"/>
    </xf>
    <xf numFmtId="182" fontId="14" fillId="2" borderId="1" xfId="0" applyNumberFormat="1" applyFont="1" applyFill="1" applyBorder="1" applyAlignment="1" applyProtection="1">
      <alignment horizontal="center" vertical="center" shrinkToFit="1"/>
      <protection locked="0"/>
    </xf>
    <xf numFmtId="182" fontId="14" fillId="2" borderId="9" xfId="0" applyNumberFormat="1" applyFont="1" applyFill="1" applyBorder="1" applyAlignment="1" applyProtection="1">
      <alignment horizontal="center" vertical="center" shrinkToFit="1"/>
      <protection locked="0"/>
    </xf>
    <xf numFmtId="0" fontId="14" fillId="4" borderId="4"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6" xfId="0" applyFont="1" applyFill="1" applyBorder="1" applyAlignment="1">
      <alignment horizontal="center" vertical="center"/>
    </xf>
    <xf numFmtId="0" fontId="0" fillId="2" borderId="4" xfId="0" applyFill="1" applyBorder="1" applyAlignment="1" applyProtection="1">
      <alignment horizontal="left" vertical="center" wrapText="1"/>
      <protection locked="0"/>
    </xf>
    <xf numFmtId="0" fontId="0" fillId="2" borderId="5" xfId="0"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protection locked="0"/>
    </xf>
    <xf numFmtId="0" fontId="0" fillId="2" borderId="4" xfId="0" applyFill="1" applyBorder="1" applyAlignment="1" applyProtection="1">
      <alignment horizontal="left" vertical="center" shrinkToFit="1"/>
      <protection locked="0"/>
    </xf>
    <xf numFmtId="0" fontId="0" fillId="2" borderId="5" xfId="0" applyFill="1" applyBorder="1" applyAlignment="1" applyProtection="1">
      <alignment horizontal="left" vertical="center" shrinkToFit="1"/>
      <protection locked="0"/>
    </xf>
    <xf numFmtId="0" fontId="0" fillId="2" borderId="6" xfId="0" applyFill="1" applyBorder="1" applyAlignment="1" applyProtection="1">
      <alignment horizontal="left" vertical="center" shrinkToFit="1"/>
      <protection locked="0"/>
    </xf>
    <xf numFmtId="0" fontId="0" fillId="7" borderId="2" xfId="0" applyFill="1" applyBorder="1" applyAlignment="1" applyProtection="1">
      <alignment horizontal="center" vertical="center"/>
      <protection locked="0"/>
    </xf>
    <xf numFmtId="49" fontId="0" fillId="2" borderId="4" xfId="0" applyNumberFormat="1" applyFill="1" applyBorder="1" applyAlignment="1" applyProtection="1">
      <alignment horizontal="center" vertical="center" shrinkToFit="1"/>
      <protection locked="0"/>
    </xf>
    <xf numFmtId="49" fontId="0" fillId="2" borderId="5" xfId="0" applyNumberFormat="1" applyFill="1" applyBorder="1" applyAlignment="1" applyProtection="1">
      <alignment horizontal="center" vertical="center" shrinkToFit="1"/>
      <protection locked="0"/>
    </xf>
    <xf numFmtId="49" fontId="0" fillId="2" borderId="6" xfId="0" applyNumberFormat="1" applyFill="1" applyBorder="1" applyAlignment="1" applyProtection="1">
      <alignment horizontal="center" vertical="center" shrinkToFit="1"/>
      <protection locked="0"/>
    </xf>
    <xf numFmtId="0" fontId="0" fillId="2" borderId="10" xfId="0" applyFill="1" applyBorder="1" applyAlignment="1" applyProtection="1">
      <alignment horizontal="left" vertical="center" shrinkToFit="1"/>
      <protection locked="0"/>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14" fillId="5" borderId="4" xfId="0" applyFont="1" applyFill="1" applyBorder="1" applyAlignment="1">
      <alignment horizontal="left" vertical="center"/>
    </xf>
    <xf numFmtId="0" fontId="14" fillId="5" borderId="5" xfId="0" applyFont="1" applyFill="1" applyBorder="1" applyAlignment="1">
      <alignment horizontal="left" vertical="center"/>
    </xf>
    <xf numFmtId="0" fontId="14" fillId="5" borderId="6" xfId="0" applyFont="1" applyFill="1" applyBorder="1" applyAlignment="1">
      <alignment horizontal="left" vertical="center"/>
    </xf>
    <xf numFmtId="0" fontId="10" fillId="4" borderId="2" xfId="0" applyFont="1" applyFill="1" applyBorder="1" applyAlignment="1">
      <alignment horizontal="center" vertical="center"/>
    </xf>
    <xf numFmtId="185" fontId="0" fillId="2" borderId="2" xfId="0" applyNumberFormat="1" applyFill="1" applyBorder="1" applyAlignment="1" applyProtection="1">
      <alignment horizontal="left" vertical="center" shrinkToFit="1"/>
      <protection locked="0"/>
    </xf>
    <xf numFmtId="0" fontId="0" fillId="7" borderId="2" xfId="0" applyFill="1" applyBorder="1" applyAlignment="1" applyProtection="1">
      <alignment vertical="center" shrinkToFit="1"/>
      <protection locked="0"/>
    </xf>
    <xf numFmtId="0" fontId="14" fillId="5" borderId="2" xfId="0" applyFont="1" applyFill="1" applyBorder="1" applyAlignment="1">
      <alignment horizontal="left" vertical="center" wrapText="1"/>
    </xf>
    <xf numFmtId="0" fontId="14" fillId="5" borderId="2" xfId="0" applyFont="1" applyFill="1" applyBorder="1" applyAlignment="1">
      <alignment horizontal="left" vertical="center"/>
    </xf>
    <xf numFmtId="0" fontId="16" fillId="5" borderId="2" xfId="0" applyFont="1" applyFill="1" applyBorder="1" applyAlignment="1">
      <alignment horizontal="left" vertical="center"/>
    </xf>
    <xf numFmtId="182" fontId="0" fillId="2" borderId="2" xfId="0" applyNumberFormat="1" applyFill="1" applyBorder="1" applyAlignment="1" applyProtection="1">
      <alignment horizontal="left" vertical="center" shrinkToFit="1"/>
      <protection locked="0"/>
    </xf>
    <xf numFmtId="184" fontId="0" fillId="2" borderId="2" xfId="0" applyNumberFormat="1" applyFill="1" applyBorder="1" applyAlignment="1" applyProtection="1">
      <alignment horizontal="left" vertical="center" shrinkToFit="1"/>
      <protection locked="0"/>
    </xf>
    <xf numFmtId="0" fontId="14" fillId="3" borderId="4" xfId="0" applyFont="1" applyFill="1" applyBorder="1" applyAlignment="1">
      <alignment horizontal="left" vertical="center" wrapText="1"/>
    </xf>
    <xf numFmtId="0" fontId="36" fillId="4" borderId="2" xfId="0" applyFont="1" applyFill="1" applyBorder="1" applyAlignment="1">
      <alignment horizontal="left" vertical="center" wrapText="1"/>
    </xf>
    <xf numFmtId="0" fontId="37" fillId="4" borderId="2" xfId="0" applyFont="1" applyFill="1" applyBorder="1" applyAlignment="1">
      <alignment horizontal="left"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2" borderId="12" xfId="0" applyFill="1" applyBorder="1" applyAlignment="1" applyProtection="1">
      <alignment horizontal="center" vertical="center" shrinkToFit="1"/>
      <protection locked="0"/>
    </xf>
    <xf numFmtId="0" fontId="0" fillId="2" borderId="13" xfId="0" applyFill="1" applyBorder="1" applyAlignment="1" applyProtection="1">
      <alignment horizontal="center" vertical="center" shrinkToFit="1"/>
      <protection locked="0"/>
    </xf>
    <xf numFmtId="0" fontId="0" fillId="2" borderId="14" xfId="0" applyFill="1" applyBorder="1" applyAlignment="1" applyProtection="1">
      <alignment horizontal="center" vertical="center" shrinkToFit="1"/>
      <protection locked="0"/>
    </xf>
    <xf numFmtId="0" fontId="0" fillId="0" borderId="2" xfId="0" applyBorder="1" applyAlignment="1" applyProtection="1">
      <alignment horizontal="left" vertical="center" shrinkToFit="1"/>
      <protection locked="0"/>
    </xf>
    <xf numFmtId="38" fontId="0" fillId="2" borderId="4" xfId="4" applyFont="1" applyFill="1" applyBorder="1" applyAlignment="1" applyProtection="1">
      <alignment horizontal="center" vertical="center" shrinkToFit="1"/>
      <protection locked="0"/>
    </xf>
    <xf numFmtId="38" fontId="0" fillId="2" borderId="5" xfId="4" applyFont="1" applyFill="1" applyBorder="1" applyAlignment="1" applyProtection="1">
      <alignment horizontal="center" vertical="center" shrinkToFit="1"/>
      <protection locked="0"/>
    </xf>
    <xf numFmtId="38" fontId="0" fillId="2" borderId="6" xfId="4" applyFont="1" applyFill="1" applyBorder="1" applyAlignment="1" applyProtection="1">
      <alignment horizontal="center" vertical="center" shrinkToFit="1"/>
      <protection locked="0"/>
    </xf>
    <xf numFmtId="0" fontId="38" fillId="3" borderId="8" xfId="0" applyFont="1" applyFill="1" applyBorder="1" applyAlignment="1">
      <alignment horizontal="left" vertical="center" wrapText="1"/>
    </xf>
    <xf numFmtId="0" fontId="38" fillId="3" borderId="1" xfId="0" applyFont="1" applyFill="1" applyBorder="1" applyAlignment="1">
      <alignment horizontal="left" vertical="center" wrapText="1"/>
    </xf>
    <xf numFmtId="0" fontId="38" fillId="3" borderId="9" xfId="0" applyFont="1" applyFill="1" applyBorder="1" applyAlignment="1">
      <alignment horizontal="left" vertical="center" wrapText="1"/>
    </xf>
    <xf numFmtId="0" fontId="14" fillId="5" borderId="12" xfId="0" applyFont="1" applyFill="1" applyBorder="1" applyAlignment="1">
      <alignment horizontal="left" vertical="center" wrapText="1"/>
    </xf>
    <xf numFmtId="0" fontId="14" fillId="5" borderId="14" xfId="0" applyFont="1" applyFill="1" applyBorder="1" applyAlignment="1">
      <alignment horizontal="left" vertical="center" wrapText="1"/>
    </xf>
    <xf numFmtId="0" fontId="14" fillId="5" borderId="13" xfId="0" applyFont="1" applyFill="1" applyBorder="1" applyAlignment="1">
      <alignment horizontal="left" vertical="center" wrapText="1"/>
    </xf>
    <xf numFmtId="0" fontId="14" fillId="5" borderId="8" xfId="0" applyFont="1" applyFill="1" applyBorder="1" applyAlignment="1">
      <alignment horizontal="left" vertical="center" wrapText="1"/>
    </xf>
    <xf numFmtId="0" fontId="14" fillId="5" borderId="1" xfId="0" applyFont="1" applyFill="1" applyBorder="1" applyAlignment="1">
      <alignment horizontal="left" vertical="center" wrapText="1"/>
    </xf>
    <xf numFmtId="0" fontId="14" fillId="5" borderId="9" xfId="0" applyFont="1" applyFill="1" applyBorder="1" applyAlignment="1">
      <alignment horizontal="left" vertical="center" wrapText="1"/>
    </xf>
    <xf numFmtId="0" fontId="0" fillId="2" borderId="4" xfId="0" applyFill="1" applyBorder="1" applyAlignment="1" applyProtection="1">
      <alignment horizontal="left" vertical="center" wrapText="1"/>
      <protection locked="0" hidden="1"/>
    </xf>
    <xf numFmtId="0" fontId="0" fillId="2" borderId="5" xfId="0" applyFill="1" applyBorder="1" applyAlignment="1" applyProtection="1">
      <alignment horizontal="left" vertical="center" wrapText="1"/>
      <protection locked="0" hidden="1"/>
    </xf>
    <xf numFmtId="0" fontId="0" fillId="2" borderId="6" xfId="0" applyFill="1" applyBorder="1" applyAlignment="1" applyProtection="1">
      <alignment horizontal="left" vertical="center" wrapText="1"/>
      <protection locked="0" hidden="1"/>
    </xf>
    <xf numFmtId="0" fontId="16" fillId="5" borderId="4" xfId="0" applyFont="1" applyFill="1" applyBorder="1" applyAlignment="1">
      <alignment horizontal="left" vertical="center" wrapText="1"/>
    </xf>
    <xf numFmtId="183" fontId="0" fillId="2" borderId="4" xfId="0" applyNumberFormat="1" applyFill="1" applyBorder="1" applyAlignment="1" applyProtection="1">
      <alignment horizontal="center" vertical="center" shrinkToFit="1"/>
      <protection locked="0"/>
    </xf>
    <xf numFmtId="183" fontId="0" fillId="2" borderId="5" xfId="0" applyNumberFormat="1" applyFill="1" applyBorder="1" applyAlignment="1" applyProtection="1">
      <alignment horizontal="center" vertical="center" shrinkToFit="1"/>
      <protection locked="0"/>
    </xf>
    <xf numFmtId="183" fontId="0" fillId="2" borderId="6" xfId="0" applyNumberFormat="1" applyFill="1" applyBorder="1" applyAlignment="1" applyProtection="1">
      <alignment horizontal="center" vertical="center" shrinkToFit="1"/>
      <protection locked="0"/>
    </xf>
    <xf numFmtId="184" fontId="14" fillId="2" borderId="4" xfId="0" applyNumberFormat="1" applyFont="1" applyFill="1" applyBorder="1" applyAlignment="1" applyProtection="1">
      <alignment horizontal="center" vertical="center" shrinkToFit="1"/>
      <protection locked="0" hidden="1"/>
    </xf>
    <xf numFmtId="184" fontId="14" fillId="2" borderId="5" xfId="0" applyNumberFormat="1" applyFont="1" applyFill="1" applyBorder="1" applyAlignment="1" applyProtection="1">
      <alignment horizontal="center" vertical="center" shrinkToFit="1"/>
      <protection locked="0" hidden="1"/>
    </xf>
    <xf numFmtId="182" fontId="14" fillId="2" borderId="5" xfId="0" applyNumberFormat="1" applyFont="1" applyFill="1" applyBorder="1" applyAlignment="1" applyProtection="1">
      <alignment horizontal="center" vertical="center" shrinkToFit="1"/>
      <protection locked="0" hidden="1"/>
    </xf>
    <xf numFmtId="182" fontId="14" fillId="2" borderId="6" xfId="0" applyNumberFormat="1" applyFont="1" applyFill="1" applyBorder="1" applyAlignment="1" applyProtection="1">
      <alignment horizontal="center" vertical="center" shrinkToFit="1"/>
      <protection locked="0" hidden="1"/>
    </xf>
    <xf numFmtId="186" fontId="2" fillId="2" borderId="4" xfId="0" applyNumberFormat="1" applyFont="1" applyFill="1" applyBorder="1" applyAlignment="1" applyProtection="1">
      <alignment horizontal="center" vertical="center" shrinkToFit="1"/>
      <protection locked="0"/>
    </xf>
    <xf numFmtId="186" fontId="2" fillId="2" borderId="5" xfId="0" applyNumberFormat="1" applyFont="1" applyFill="1" applyBorder="1" applyAlignment="1" applyProtection="1">
      <alignment horizontal="center" vertical="center" shrinkToFit="1"/>
      <protection locked="0"/>
    </xf>
    <xf numFmtId="186" fontId="2" fillId="2" borderId="6" xfId="0" applyNumberFormat="1" applyFont="1" applyFill="1" applyBorder="1" applyAlignment="1" applyProtection="1">
      <alignment horizontal="center" vertical="center" shrinkToFit="1"/>
      <protection locked="0"/>
    </xf>
    <xf numFmtId="0" fontId="5" fillId="3" borderId="12"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2" fillId="4" borderId="1" xfId="0" applyFont="1" applyFill="1" applyBorder="1" applyAlignment="1">
      <alignment horizontal="left" vertical="center" shrinkToFit="1"/>
    </xf>
    <xf numFmtId="179" fontId="2" fillId="4" borderId="1" xfId="0" applyNumberFormat="1" applyFont="1" applyFill="1" applyBorder="1" applyAlignment="1">
      <alignment horizontal="right" vertical="center" shrinkToFit="1"/>
    </xf>
    <xf numFmtId="49" fontId="2"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3" fillId="2" borderId="2" xfId="0" applyFont="1" applyFill="1" applyBorder="1" applyAlignment="1" applyProtection="1">
      <alignment horizontal="left" vertical="center" shrinkToFit="1"/>
      <protection locked="0"/>
    </xf>
    <xf numFmtId="180" fontId="2" fillId="2" borderId="2" xfId="0" applyNumberFormat="1" applyFont="1" applyFill="1" applyBorder="1" applyAlignment="1" applyProtection="1">
      <alignment horizontal="center" vertical="center" shrinkToFit="1"/>
      <protection locked="0"/>
    </xf>
    <xf numFmtId="0" fontId="3" fillId="2" borderId="2" xfId="0" applyFont="1" applyFill="1" applyBorder="1" applyAlignment="1" applyProtection="1">
      <alignment vertical="center" shrinkToFit="1"/>
      <protection locked="0"/>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3" borderId="2" xfId="0" applyFont="1" applyFill="1" applyBorder="1" applyAlignment="1">
      <alignment horizontal="center" vertical="center" wrapText="1"/>
    </xf>
    <xf numFmtId="0" fontId="2" fillId="0" borderId="14" xfId="0" applyFont="1" applyBorder="1" applyAlignment="1">
      <alignment horizontal="left" wrapText="1"/>
    </xf>
    <xf numFmtId="0" fontId="2" fillId="0" borderId="0" xfId="0" applyFont="1" applyAlignment="1">
      <alignment horizontal="left" wrapText="1"/>
    </xf>
    <xf numFmtId="0" fontId="3" fillId="3" borderId="12"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left" vertical="center" wrapText="1"/>
    </xf>
    <xf numFmtId="0" fontId="2" fillId="4" borderId="1" xfId="0" applyFont="1" applyFill="1" applyBorder="1" applyAlignment="1">
      <alignment horizontal="center" vertical="center" shrinkToFit="1"/>
    </xf>
    <xf numFmtId="0" fontId="3" fillId="3" borderId="2" xfId="0" applyFont="1" applyFill="1" applyBorder="1" applyAlignment="1">
      <alignment horizontal="center" vertical="center"/>
    </xf>
    <xf numFmtId="0" fontId="9" fillId="9" borderId="10"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5"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9" borderId="6" xfId="0" applyFont="1" applyFill="1" applyBorder="1" applyAlignment="1">
      <alignment horizontal="center" vertical="center" wrapText="1"/>
    </xf>
    <xf numFmtId="49" fontId="8" fillId="9" borderId="10" xfId="0" applyNumberFormat="1" applyFont="1" applyFill="1" applyBorder="1" applyAlignment="1">
      <alignment horizontal="center" vertical="center" wrapText="1"/>
    </xf>
    <xf numFmtId="49" fontId="8" fillId="9" borderId="16" xfId="0" applyNumberFormat="1"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29" fillId="4" borderId="1" xfId="0" applyFont="1" applyFill="1" applyBorder="1" applyAlignment="1">
      <alignment horizontal="left" shrinkToFit="1"/>
    </xf>
    <xf numFmtId="0" fontId="9" fillId="9" borderId="2" xfId="0" applyFont="1" applyFill="1" applyBorder="1" applyAlignment="1">
      <alignment horizontal="center" vertical="center" wrapText="1"/>
    </xf>
    <xf numFmtId="38" fontId="9" fillId="9" borderId="2" xfId="2" applyFont="1" applyFill="1" applyBorder="1" applyAlignment="1" applyProtection="1">
      <alignment horizontal="center" vertical="center" wrapText="1"/>
    </xf>
    <xf numFmtId="0" fontId="4" fillId="4" borderId="0" xfId="0" applyFont="1" applyFill="1" applyAlignment="1">
      <alignment horizontal="left" vertical="center" shrinkToFit="1"/>
    </xf>
    <xf numFmtId="0" fontId="26" fillId="0" borderId="0" xfId="0" applyFont="1" applyAlignment="1">
      <alignment horizontal="center" vertical="center"/>
    </xf>
    <xf numFmtId="0" fontId="26" fillId="0" borderId="0" xfId="0" applyFont="1">
      <alignment vertical="center"/>
    </xf>
    <xf numFmtId="0" fontId="11" fillId="2" borderId="5" xfId="0" applyFont="1" applyFill="1" applyBorder="1" applyAlignment="1" applyProtection="1">
      <alignment horizontal="center" vertical="center"/>
      <protection locked="0"/>
    </xf>
    <xf numFmtId="0" fontId="11" fillId="2" borderId="6" xfId="0" applyFont="1" applyFill="1" applyBorder="1" applyAlignment="1" applyProtection="1">
      <alignment horizontal="center" vertical="center"/>
      <protection locked="0"/>
    </xf>
    <xf numFmtId="0" fontId="11" fillId="6" borderId="1" xfId="0" applyFont="1" applyFill="1" applyBorder="1" applyAlignment="1">
      <alignment horizontal="center" vertical="center"/>
    </xf>
    <xf numFmtId="0" fontId="11" fillId="6" borderId="9" xfId="0" applyFont="1" applyFill="1" applyBorder="1" applyAlignment="1">
      <alignment horizontal="center" vertical="center"/>
    </xf>
    <xf numFmtId="0" fontId="2" fillId="0" borderId="12" xfId="0" applyFont="1" applyBorder="1" applyAlignment="1">
      <alignment horizontal="left" vertical="top"/>
    </xf>
    <xf numFmtId="0" fontId="2" fillId="0" borderId="14" xfId="0" applyFont="1" applyBorder="1" applyAlignment="1">
      <alignment horizontal="left" vertical="top"/>
    </xf>
    <xf numFmtId="0" fontId="2" fillId="0" borderId="13" xfId="0" applyFont="1" applyBorder="1" applyAlignment="1">
      <alignment horizontal="left" vertical="top"/>
    </xf>
    <xf numFmtId="0" fontId="2" fillId="0" borderId="7" xfId="0" applyFont="1" applyBorder="1" applyAlignment="1">
      <alignment horizontal="left" vertical="top"/>
    </xf>
    <xf numFmtId="0" fontId="2" fillId="0" borderId="0" xfId="0" applyFont="1" applyAlignment="1">
      <alignment horizontal="left" vertical="top"/>
    </xf>
    <xf numFmtId="0" fontId="2" fillId="0" borderId="3" xfId="0" applyFont="1" applyBorder="1" applyAlignment="1">
      <alignment horizontal="left" vertical="top"/>
    </xf>
    <xf numFmtId="0" fontId="2" fillId="0" borderId="8" xfId="0" applyFont="1" applyBorder="1" applyAlignment="1">
      <alignment horizontal="left" vertical="top"/>
    </xf>
    <xf numFmtId="0" fontId="2" fillId="0" borderId="1" xfId="0" applyFont="1" applyBorder="1" applyAlignment="1">
      <alignment horizontal="left" vertical="top"/>
    </xf>
    <xf numFmtId="0" fontId="2" fillId="0" borderId="9" xfId="0" applyFont="1" applyBorder="1" applyAlignment="1">
      <alignment horizontal="left" vertical="top"/>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4" borderId="1" xfId="0" applyFont="1" applyFill="1" applyBorder="1" applyAlignment="1">
      <alignment horizontal="right" shrinkToFit="1"/>
    </xf>
    <xf numFmtId="0" fontId="2" fillId="0" borderId="0" xfId="0" applyFont="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right" vertical="center" shrinkToFit="1"/>
    </xf>
    <xf numFmtId="0" fontId="2" fillId="0" borderId="1" xfId="0" applyFont="1" applyBorder="1" applyAlignment="1">
      <alignment horizontal="left" vertical="center" wrapText="1"/>
    </xf>
    <xf numFmtId="0" fontId="2" fillId="0" borderId="1" xfId="0" applyFont="1" applyBorder="1" applyAlignment="1">
      <alignment horizontal="left" vertical="center" shrinkToFit="1"/>
    </xf>
    <xf numFmtId="181" fontId="2" fillId="0" borderId="4" xfId="0" applyNumberFormat="1" applyFont="1" applyBorder="1" applyAlignment="1">
      <alignment horizontal="center" vertical="center" shrinkToFit="1"/>
    </xf>
    <xf numFmtId="181" fontId="2" fillId="0" borderId="5" xfId="0" applyNumberFormat="1" applyFont="1" applyBorder="1" applyAlignment="1">
      <alignment horizontal="center" vertical="center" shrinkToFit="1"/>
    </xf>
    <xf numFmtId="0" fontId="2" fillId="0" borderId="4" xfId="0" applyFont="1" applyBorder="1" applyAlignment="1">
      <alignment horizontal="left" vertical="center" shrinkToFit="1"/>
    </xf>
    <xf numFmtId="0" fontId="2" fillId="0" borderId="5" xfId="0" applyFont="1" applyBorder="1" applyAlignment="1">
      <alignment horizontal="left" vertical="center" shrinkToFit="1"/>
    </xf>
    <xf numFmtId="0" fontId="2" fillId="0" borderId="6" xfId="0" applyFont="1" applyBorder="1" applyAlignment="1">
      <alignment horizontal="left" vertical="center" shrinkToFit="1"/>
    </xf>
    <xf numFmtId="181" fontId="2" fillId="0" borderId="6" xfId="0" applyNumberFormat="1" applyFont="1" applyBorder="1" applyAlignment="1">
      <alignment horizontal="center" vertical="center" shrinkToFit="1"/>
    </xf>
    <xf numFmtId="0" fontId="32" fillId="0" borderId="0" xfId="0" applyFont="1" applyAlignment="1">
      <alignment horizontal="left" vertical="center" wrapText="1"/>
    </xf>
    <xf numFmtId="180" fontId="2" fillId="0" borderId="0" xfId="0" applyNumberFormat="1" applyFont="1" applyAlignment="1">
      <alignment horizontal="right" vertical="center" shrinkToFit="1"/>
    </xf>
    <xf numFmtId="0" fontId="2" fillId="0" borderId="0" xfId="0" applyFont="1" applyAlignment="1">
      <alignment horizontal="left" vertical="top" wrapText="1"/>
    </xf>
    <xf numFmtId="0" fontId="3" fillId="2" borderId="2" xfId="0" applyFont="1" applyFill="1" applyBorder="1" applyAlignment="1" applyProtection="1">
      <alignment vertical="center" shrinkToFit="1"/>
      <protection locked="0" hidden="1"/>
    </xf>
    <xf numFmtId="186" fontId="2" fillId="2" borderId="4" xfId="0" applyNumberFormat="1" applyFont="1" applyFill="1" applyBorder="1" applyAlignment="1" applyProtection="1">
      <alignment horizontal="center" vertical="center" shrinkToFit="1"/>
      <protection locked="0" hidden="1"/>
    </xf>
    <xf numFmtId="186" fontId="2" fillId="2" borderId="5" xfId="0" applyNumberFormat="1" applyFont="1" applyFill="1" applyBorder="1" applyAlignment="1" applyProtection="1">
      <alignment horizontal="center" vertical="center" shrinkToFit="1"/>
      <protection locked="0" hidden="1"/>
    </xf>
    <xf numFmtId="186" fontId="2" fillId="2" borderId="6" xfId="0" applyNumberFormat="1" applyFont="1" applyFill="1" applyBorder="1" applyAlignment="1" applyProtection="1">
      <alignment horizontal="center" vertical="center" shrinkToFit="1"/>
      <protection locked="0" hidden="1"/>
    </xf>
    <xf numFmtId="180" fontId="2" fillId="2" borderId="4" xfId="0" applyNumberFormat="1" applyFont="1" applyFill="1" applyBorder="1" applyAlignment="1" applyProtection="1">
      <alignment horizontal="center" vertical="center" shrinkToFit="1"/>
      <protection locked="0" hidden="1"/>
    </xf>
    <xf numFmtId="180" fontId="2" fillId="2" borderId="5" xfId="0" applyNumberFormat="1" applyFont="1" applyFill="1" applyBorder="1" applyAlignment="1" applyProtection="1">
      <alignment horizontal="center" vertical="center" shrinkToFit="1"/>
      <protection locked="0" hidden="1"/>
    </xf>
    <xf numFmtId="180" fontId="2" fillId="2" borderId="6" xfId="0" applyNumberFormat="1" applyFont="1" applyFill="1" applyBorder="1" applyAlignment="1" applyProtection="1">
      <alignment horizontal="center" vertical="center" shrinkToFit="1"/>
      <protection locked="0" hidden="1"/>
    </xf>
    <xf numFmtId="0" fontId="3" fillId="2" borderId="4" xfId="0" applyFont="1" applyFill="1" applyBorder="1" applyAlignment="1" applyProtection="1">
      <alignment vertical="center" shrinkToFit="1"/>
      <protection locked="0" hidden="1"/>
    </xf>
    <xf numFmtId="0" fontId="3" fillId="2" borderId="5" xfId="0" applyFont="1" applyFill="1" applyBorder="1" applyAlignment="1" applyProtection="1">
      <alignment vertical="center" shrinkToFit="1"/>
      <protection locked="0" hidden="1"/>
    </xf>
    <xf numFmtId="0" fontId="3" fillId="2" borderId="6" xfId="0" applyFont="1" applyFill="1" applyBorder="1" applyAlignment="1" applyProtection="1">
      <alignment vertical="center" shrinkToFit="1"/>
      <protection locked="0" hidden="1"/>
    </xf>
    <xf numFmtId="0" fontId="13" fillId="4" borderId="1" xfId="0" applyFont="1" applyFill="1" applyBorder="1" applyAlignment="1">
      <alignment horizontal="left" vertical="center" shrinkToFit="1"/>
    </xf>
    <xf numFmtId="0" fontId="2" fillId="12" borderId="8" xfId="0" applyFont="1" applyFill="1" applyBorder="1" applyAlignment="1">
      <alignment vertical="center" wrapText="1"/>
    </xf>
    <xf numFmtId="0" fontId="2" fillId="12" borderId="1" xfId="0" applyFont="1" applyFill="1" applyBorder="1" applyAlignment="1">
      <alignment vertical="center" wrapText="1"/>
    </xf>
    <xf numFmtId="0" fontId="2" fillId="12" borderId="9" xfId="0" applyFont="1" applyFill="1" applyBorder="1" applyAlignment="1">
      <alignment vertical="center" wrapText="1"/>
    </xf>
    <xf numFmtId="0" fontId="2" fillId="12" borderId="4" xfId="0" applyFont="1" applyFill="1" applyBorder="1" applyAlignment="1">
      <alignment vertical="center" wrapText="1"/>
    </xf>
    <xf numFmtId="0" fontId="2" fillId="12" borderId="5" xfId="0" applyFont="1" applyFill="1" applyBorder="1" applyAlignment="1">
      <alignment vertical="center" wrapText="1"/>
    </xf>
    <xf numFmtId="0" fontId="2" fillId="12" borderId="6" xfId="0" applyFont="1" applyFill="1" applyBorder="1" applyAlignment="1">
      <alignment vertical="center" wrapText="1"/>
    </xf>
    <xf numFmtId="0" fontId="0" fillId="0" borderId="0" xfId="0" applyAlignment="1">
      <alignment horizontal="center" vertical="center"/>
    </xf>
    <xf numFmtId="180"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2" xfId="0" applyFont="1" applyBorder="1" applyAlignment="1">
      <alignment horizontal="center" vertical="center"/>
    </xf>
    <xf numFmtId="180" fontId="2" fillId="0" borderId="2" xfId="0" applyNumberFormat="1" applyFont="1" applyBorder="1" applyAlignment="1">
      <alignment horizontal="center" vertical="center" wrapText="1"/>
    </xf>
    <xf numFmtId="185" fontId="2" fillId="0" borderId="2" xfId="0" applyNumberFormat="1" applyFont="1" applyBorder="1" applyAlignment="1">
      <alignment horizontal="center" vertical="center" shrinkToFit="1"/>
    </xf>
    <xf numFmtId="180" fontId="2" fillId="0" borderId="2" xfId="0" applyNumberFormat="1" applyFont="1" applyBorder="1" applyAlignment="1">
      <alignment horizontal="center" vertical="center" shrinkToFit="1"/>
    </xf>
    <xf numFmtId="0" fontId="9" fillId="5" borderId="2" xfId="0" applyFont="1" applyFill="1" applyBorder="1" applyAlignment="1" applyProtection="1">
      <alignment horizontal="center" vertical="center" wrapText="1"/>
      <protection hidden="1"/>
    </xf>
    <xf numFmtId="0" fontId="8" fillId="9" borderId="10" xfId="0" applyFont="1" applyFill="1" applyBorder="1" applyAlignment="1" applyProtection="1">
      <alignment horizontal="center" vertical="center" wrapText="1"/>
      <protection hidden="1"/>
    </xf>
    <xf numFmtId="0" fontId="8" fillId="9" borderId="16" xfId="0" applyFont="1" applyFill="1" applyBorder="1" applyAlignment="1" applyProtection="1">
      <alignment horizontal="center" vertical="center" wrapText="1"/>
      <protection hidden="1"/>
    </xf>
    <xf numFmtId="0" fontId="9" fillId="9" borderId="2" xfId="0" applyFont="1" applyFill="1" applyBorder="1" applyAlignment="1" applyProtection="1">
      <alignment horizontal="center" vertical="center" wrapText="1"/>
      <protection hidden="1"/>
    </xf>
    <xf numFmtId="38" fontId="9" fillId="9" borderId="2" xfId="2" applyFont="1" applyFill="1" applyBorder="1" applyAlignment="1" applyProtection="1">
      <alignment horizontal="center" vertical="center" wrapText="1"/>
      <protection hidden="1"/>
    </xf>
    <xf numFmtId="0" fontId="13" fillId="4" borderId="1" xfId="0" applyFont="1" applyFill="1" applyBorder="1" applyAlignment="1" applyProtection="1">
      <alignment horizontal="left" vertical="center" shrinkToFit="1"/>
      <protection hidden="1"/>
    </xf>
    <xf numFmtId="0" fontId="9" fillId="9" borderId="10" xfId="0" applyFont="1" applyFill="1" applyBorder="1" applyAlignment="1" applyProtection="1">
      <alignment horizontal="center" vertical="center" wrapText="1"/>
      <protection hidden="1"/>
    </xf>
    <xf numFmtId="0" fontId="9" fillId="9" borderId="16"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9" fillId="9" borderId="5" xfId="0" applyFont="1" applyFill="1" applyBorder="1" applyAlignment="1" applyProtection="1">
      <alignment horizontal="center" vertical="center" wrapText="1"/>
      <protection hidden="1"/>
    </xf>
    <xf numFmtId="0" fontId="9" fillId="9" borderId="6" xfId="0" applyFont="1" applyFill="1" applyBorder="1" applyAlignment="1" applyProtection="1">
      <alignment horizontal="center" vertical="center" wrapText="1"/>
      <protection hidden="1"/>
    </xf>
    <xf numFmtId="0" fontId="8" fillId="9" borderId="4" xfId="0" applyFont="1" applyFill="1" applyBorder="1" applyAlignment="1" applyProtection="1">
      <alignment horizontal="center" vertical="center" wrapText="1"/>
      <protection hidden="1"/>
    </xf>
    <xf numFmtId="0" fontId="8" fillId="9" borderId="5" xfId="0" applyFont="1" applyFill="1" applyBorder="1" applyAlignment="1" applyProtection="1">
      <alignment horizontal="center" vertical="center" wrapText="1"/>
      <protection hidden="1"/>
    </xf>
    <xf numFmtId="0" fontId="8" fillId="9" borderId="6" xfId="0" applyFont="1" applyFill="1" applyBorder="1" applyAlignment="1" applyProtection="1">
      <alignment horizontal="center" vertical="center" wrapText="1"/>
      <protection hidden="1"/>
    </xf>
    <xf numFmtId="49" fontId="8" fillId="9" borderId="10" xfId="0" applyNumberFormat="1" applyFont="1" applyFill="1" applyBorder="1" applyAlignment="1" applyProtection="1">
      <alignment horizontal="center" vertical="center" wrapText="1"/>
      <protection hidden="1"/>
    </xf>
    <xf numFmtId="49" fontId="8" fillId="9" borderId="16" xfId="0" applyNumberFormat="1" applyFont="1" applyFill="1" applyBorder="1" applyAlignment="1" applyProtection="1">
      <alignment horizontal="center" vertical="center" wrapText="1"/>
      <protection hidden="1"/>
    </xf>
    <xf numFmtId="0" fontId="26" fillId="0" borderId="0" xfId="0" applyFont="1" applyAlignment="1" applyProtection="1">
      <alignment horizontal="center" vertical="center"/>
      <protection hidden="1"/>
    </xf>
    <xf numFmtId="0" fontId="4" fillId="4" borderId="0" xfId="0" applyFont="1" applyFill="1" applyAlignment="1" applyProtection="1">
      <alignment horizontal="left" vertical="center" shrinkToFit="1"/>
      <protection hidden="1"/>
    </xf>
    <xf numFmtId="0" fontId="2" fillId="0" borderId="0" xfId="0" applyFont="1" applyAlignment="1">
      <alignment horizontal="center" vertical="top"/>
    </xf>
    <xf numFmtId="0" fontId="0" fillId="0" borderId="0" xfId="0" applyAlignment="1">
      <alignment horizontal="center" vertical="top"/>
    </xf>
    <xf numFmtId="188" fontId="9" fillId="11" borderId="2" xfId="0" applyNumberFormat="1" applyFont="1" applyFill="1" applyBorder="1" applyAlignment="1" applyProtection="1">
      <alignment horizontal="center" vertical="center" shrinkToFit="1"/>
      <protection hidden="1"/>
    </xf>
  </cellXfs>
  <cellStyles count="5">
    <cellStyle name="ハイパーリンク" xfId="3" builtinId="8"/>
    <cellStyle name="ハイパーリンク 2" xfId="1" xr:uid="{00000000-0005-0000-0000-000001000000}"/>
    <cellStyle name="桁区切り" xfId="4" builtinId="6"/>
    <cellStyle name="桁区切り 2" xfId="2" xr:uid="{00000000-0005-0000-0000-000003000000}"/>
    <cellStyle name="標準" xfId="0" builtinId="0"/>
  </cellStyles>
  <dxfs count="17">
    <dxf>
      <font>
        <strike val="0"/>
        <color theme="1" tint="0.34998626667073579"/>
      </font>
      <fill>
        <patternFill>
          <bgColor rgb="FFE4E4E4"/>
        </patternFill>
      </fill>
    </dxf>
    <dxf>
      <fill>
        <patternFill>
          <bgColor rgb="FFFFFF00"/>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8" tint="0.79998168889431442"/>
        </patternFill>
      </fill>
    </dxf>
    <dxf>
      <fill>
        <patternFill>
          <bgColor theme="0" tint="-0.14996795556505021"/>
        </patternFill>
      </fill>
    </dxf>
  </dxfs>
  <tableStyles count="0" defaultTableStyle="TableStyleMedium2" defaultPivotStyle="PivotStyleLight16"/>
  <colors>
    <mruColors>
      <color rgb="FFD4E6F4"/>
      <color rgb="FF0000FF"/>
      <color rgb="FFE4E4E4"/>
      <color rgb="FFF2F2F2"/>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44825</xdr:colOff>
      <xdr:row>12</xdr:row>
      <xdr:rowOff>11206</xdr:rowOff>
    </xdr:from>
    <xdr:to>
      <xdr:col>23</xdr:col>
      <xdr:colOff>156883</xdr:colOff>
      <xdr:row>14</xdr:row>
      <xdr:rowOff>212912</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4482354" y="3249706"/>
          <a:ext cx="313764" cy="672353"/>
        </a:xfrm>
        <a:prstGeom prst="rightBrace">
          <a:avLst>
            <a:gd name="adj1" fmla="val 8333"/>
            <a:gd name="adj2" fmla="val 51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44825</xdr:colOff>
      <xdr:row>17</xdr:row>
      <xdr:rowOff>11206</xdr:rowOff>
    </xdr:from>
    <xdr:to>
      <xdr:col>23</xdr:col>
      <xdr:colOff>156883</xdr:colOff>
      <xdr:row>19</xdr:row>
      <xdr:rowOff>212912</xdr:rowOff>
    </xdr:to>
    <xdr:sp macro="" textlink="">
      <xdr:nvSpPr>
        <xdr:cNvPr id="3" name="右中かっこ 2">
          <a:extLst>
            <a:ext uri="{FF2B5EF4-FFF2-40B4-BE49-F238E27FC236}">
              <a16:creationId xmlns:a16="http://schemas.microsoft.com/office/drawing/2014/main" id="{00000000-0008-0000-0100-000003000000}"/>
            </a:ext>
          </a:extLst>
        </xdr:cNvPr>
        <xdr:cNvSpPr/>
      </xdr:nvSpPr>
      <xdr:spPr>
        <a:xfrm>
          <a:off x="4482354" y="3014382"/>
          <a:ext cx="313764" cy="672354"/>
        </a:xfrm>
        <a:prstGeom prst="rightBrace">
          <a:avLst>
            <a:gd name="adj1" fmla="val 8333"/>
            <a:gd name="adj2" fmla="val 51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28575</xdr:colOff>
      <xdr:row>23</xdr:row>
      <xdr:rowOff>0</xdr:rowOff>
    </xdr:from>
    <xdr:to>
      <xdr:col>29</xdr:col>
      <xdr:colOff>180975</xdr:colOff>
      <xdr:row>24</xdr:row>
      <xdr:rowOff>112330</xdr:rowOff>
    </xdr:to>
    <xdr:sp macro="" textlink="">
      <xdr:nvSpPr>
        <xdr:cNvPr id="2" name="BarCodeCtrl1" hidden="1">
          <a:extLst>
            <a:ext uri="{63B3BB69-23CF-44E3-9099-C40C66FF867C}">
              <a14:compatExt xmlns:a14="http://schemas.microsoft.com/office/drawing/2010/main" spid="_x0000_s19457"/>
            </a:ext>
            <a:ext uri="{FF2B5EF4-FFF2-40B4-BE49-F238E27FC236}">
              <a16:creationId xmlns:a16="http://schemas.microsoft.com/office/drawing/2014/main" id="{00000000-0008-0000-0400-0000014C0000}"/>
            </a:ext>
          </a:extLst>
        </xdr:cNvPr>
        <xdr:cNvSpPr/>
      </xdr:nvSpPr>
      <xdr:spPr bwMode="auto">
        <a:xfrm>
          <a:off x="4229100" y="9163050"/>
          <a:ext cx="1752600"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26</xdr:col>
      <xdr:colOff>67236</xdr:colOff>
      <xdr:row>0</xdr:row>
      <xdr:rowOff>0</xdr:rowOff>
    </xdr:from>
    <xdr:ext cx="930088" cy="306944"/>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5311589" y="0"/>
          <a:ext cx="930088" cy="306944"/>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000" b="1"/>
            <a:t>変更</a:t>
          </a: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21</xdr:col>
      <xdr:colOff>123825</xdr:colOff>
      <xdr:row>52</xdr:row>
      <xdr:rowOff>0</xdr:rowOff>
    </xdr:from>
    <xdr:to>
      <xdr:col>29</xdr:col>
      <xdr:colOff>95250</xdr:colOff>
      <xdr:row>53</xdr:row>
      <xdr:rowOff>120161</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8153400"/>
          <a:ext cx="1571625"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123825</xdr:colOff>
      <xdr:row>45</xdr:row>
      <xdr:rowOff>0</xdr:rowOff>
    </xdr:from>
    <xdr:to>
      <xdr:col>29</xdr:col>
      <xdr:colOff>95250</xdr:colOff>
      <xdr:row>46</xdr:row>
      <xdr:rowOff>120161</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7991475"/>
          <a:ext cx="1571625" cy="29161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771525</xdr:colOff>
      <xdr:row>1</xdr:row>
      <xdr:rowOff>0</xdr:rowOff>
    </xdr:from>
    <xdr:to>
      <xdr:col>15</xdr:col>
      <xdr:colOff>59747</xdr:colOff>
      <xdr:row>2</xdr:row>
      <xdr:rowOff>238125</xdr:rowOff>
    </xdr:to>
    <xdr:sp macro="" textlink="">
      <xdr:nvSpPr>
        <xdr:cNvPr id="2" name="BarCodeCtrl1" hidden="1">
          <a:extLst>
            <a:ext uri="{63B3BB69-23CF-44E3-9099-C40C66FF867C}">
              <a14:compatExt xmlns:a14="http://schemas.microsoft.com/office/drawing/2010/main" spid="_x0000_s12289"/>
            </a:ext>
            <a:ext uri="{FF2B5EF4-FFF2-40B4-BE49-F238E27FC236}">
              <a16:creationId xmlns:a16="http://schemas.microsoft.com/office/drawing/2014/main" id="{00000000-0008-0000-0200-000001300000}"/>
            </a:ext>
          </a:extLst>
        </xdr:cNvPr>
        <xdr:cNvSpPr/>
      </xdr:nvSpPr>
      <xdr:spPr bwMode="auto">
        <a:xfrm>
          <a:off x="14487525" y="66675"/>
          <a:ext cx="1724024" cy="571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12</xdr:col>
      <xdr:colOff>0</xdr:colOff>
      <xdr:row>1</xdr:row>
      <xdr:rowOff>0</xdr:rowOff>
    </xdr:from>
    <xdr:ext cx="1476000" cy="435697"/>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13231091" y="69273"/>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実 績</a:t>
          </a: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12</xdr:col>
      <xdr:colOff>0</xdr:colOff>
      <xdr:row>117</xdr:row>
      <xdr:rowOff>47625</xdr:rowOff>
    </xdr:from>
    <xdr:to>
      <xdr:col>13</xdr:col>
      <xdr:colOff>457200</xdr:colOff>
      <xdr:row>120</xdr:row>
      <xdr:rowOff>47627</xdr:rowOff>
    </xdr:to>
    <xdr:sp macro="" textlink="">
      <xdr:nvSpPr>
        <xdr:cNvPr id="2" name="BarCodeCtrl1" hidden="1">
          <a:extLst>
            <a:ext uri="{63B3BB69-23CF-44E3-9099-C40C66FF867C}">
              <a14:compatExt xmlns:a14="http://schemas.microsoft.com/office/drawing/2010/main" spid="_x0000_s11265"/>
            </a:ext>
            <a:ext uri="{FF2B5EF4-FFF2-40B4-BE49-F238E27FC236}">
              <a16:creationId xmlns:a16="http://schemas.microsoft.com/office/drawing/2014/main" id="{00000000-0008-0000-0300-0000012C0000}"/>
            </a:ext>
          </a:extLst>
        </xdr:cNvPr>
        <xdr:cNvSpPr/>
      </xdr:nvSpPr>
      <xdr:spPr bwMode="auto">
        <a:xfrm>
          <a:off x="12773025" y="8877300"/>
          <a:ext cx="1724025" cy="600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104775</xdr:colOff>
      <xdr:row>108</xdr:row>
      <xdr:rowOff>114300</xdr:rowOff>
    </xdr:from>
    <xdr:to>
      <xdr:col>2</xdr:col>
      <xdr:colOff>895350</xdr:colOff>
      <xdr:row>113</xdr:row>
      <xdr:rowOff>161924</xdr:rowOff>
    </xdr:to>
    <xdr:sp macro="" textlink="">
      <xdr:nvSpPr>
        <xdr:cNvPr id="3" name="BarCodeCtrl3" hidden="1">
          <a:extLst>
            <a:ext uri="{63B3BB69-23CF-44E3-9099-C40C66FF867C}">
              <a14:compatExt xmlns:a14="http://schemas.microsoft.com/office/drawing/2010/main" spid="_x0000_s11271"/>
            </a:ext>
            <a:ext uri="{FF2B5EF4-FFF2-40B4-BE49-F238E27FC236}">
              <a16:creationId xmlns:a16="http://schemas.microsoft.com/office/drawing/2014/main" id="{00000000-0008-0000-0300-0000072C0000}"/>
            </a:ext>
          </a:extLst>
        </xdr:cNvPr>
        <xdr:cNvSpPr/>
      </xdr:nvSpPr>
      <xdr:spPr bwMode="auto">
        <a:xfrm>
          <a:off x="1047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533400</xdr:colOff>
      <xdr:row>108</xdr:row>
      <xdr:rowOff>114300</xdr:rowOff>
    </xdr:from>
    <xdr:to>
      <xdr:col>3</xdr:col>
      <xdr:colOff>1724025</xdr:colOff>
      <xdr:row>113</xdr:row>
      <xdr:rowOff>161924</xdr:rowOff>
    </xdr:to>
    <xdr:sp macro="" textlink="">
      <xdr:nvSpPr>
        <xdr:cNvPr id="4" name="BarCodeCtrl4"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20478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85725</xdr:colOff>
      <xdr:row>108</xdr:row>
      <xdr:rowOff>114300</xdr:rowOff>
    </xdr:from>
    <xdr:to>
      <xdr:col>4</xdr:col>
      <xdr:colOff>1266825</xdr:colOff>
      <xdr:row>113</xdr:row>
      <xdr:rowOff>161924</xdr:rowOff>
    </xdr:to>
    <xdr:sp macro="" textlink="">
      <xdr:nvSpPr>
        <xdr:cNvPr id="5" name="BarCodeCtrl5" hidden="1">
          <a:extLst>
            <a:ext uri="{63B3BB69-23CF-44E3-9099-C40C66FF867C}">
              <a14:compatExt xmlns:a14="http://schemas.microsoft.com/office/drawing/2010/main" spid="_x0000_s11273"/>
            </a:ext>
            <a:ext uri="{FF2B5EF4-FFF2-40B4-BE49-F238E27FC236}">
              <a16:creationId xmlns:a16="http://schemas.microsoft.com/office/drawing/2014/main" id="{00000000-0008-0000-0300-0000092C0000}"/>
            </a:ext>
          </a:extLst>
        </xdr:cNvPr>
        <xdr:cNvSpPr/>
      </xdr:nvSpPr>
      <xdr:spPr bwMode="auto">
        <a:xfrm>
          <a:off x="3990975" y="7000875"/>
          <a:ext cx="1181100"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108</xdr:row>
      <xdr:rowOff>114300</xdr:rowOff>
    </xdr:from>
    <xdr:to>
      <xdr:col>6</xdr:col>
      <xdr:colOff>200025</xdr:colOff>
      <xdr:row>113</xdr:row>
      <xdr:rowOff>161924</xdr:rowOff>
    </xdr:to>
    <xdr:sp macro="" textlink="">
      <xdr:nvSpPr>
        <xdr:cNvPr id="6"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942975</xdr:colOff>
      <xdr:row>108</xdr:row>
      <xdr:rowOff>114300</xdr:rowOff>
    </xdr:from>
    <xdr:to>
      <xdr:col>8</xdr:col>
      <xdr:colOff>1019175</xdr:colOff>
      <xdr:row>113</xdr:row>
      <xdr:rowOff>161924</xdr:rowOff>
    </xdr:to>
    <xdr:sp macro="" textlink="">
      <xdr:nvSpPr>
        <xdr:cNvPr id="7" name="BarCodeCtrl7" hidden="1">
          <a:extLst>
            <a:ext uri="{63B3BB69-23CF-44E3-9099-C40C66FF867C}">
              <a14:compatExt xmlns:a14="http://schemas.microsoft.com/office/drawing/2010/main" spid="_x0000_s11275"/>
            </a:ext>
            <a:ext uri="{FF2B5EF4-FFF2-40B4-BE49-F238E27FC236}">
              <a16:creationId xmlns:a16="http://schemas.microsoft.com/office/drawing/2014/main" id="{00000000-0008-0000-0300-00000B2C0000}"/>
            </a:ext>
          </a:extLst>
        </xdr:cNvPr>
        <xdr:cNvSpPr/>
      </xdr:nvSpPr>
      <xdr:spPr bwMode="auto">
        <a:xfrm>
          <a:off x="78390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9</xdr:col>
      <xdr:colOff>657225</xdr:colOff>
      <xdr:row>108</xdr:row>
      <xdr:rowOff>114300</xdr:rowOff>
    </xdr:from>
    <xdr:to>
      <xdr:col>10</xdr:col>
      <xdr:colOff>733425</xdr:colOff>
      <xdr:row>113</xdr:row>
      <xdr:rowOff>161924</xdr:rowOff>
    </xdr:to>
    <xdr:sp macro="" textlink="">
      <xdr:nvSpPr>
        <xdr:cNvPr id="8" name="BarCodeCtrl8" hidden="1">
          <a:extLst>
            <a:ext uri="{63B3BB69-23CF-44E3-9099-C40C66FF867C}">
              <a14:compatExt xmlns:a14="http://schemas.microsoft.com/office/drawing/2010/main" spid="_x0000_s11276"/>
            </a:ext>
            <a:ext uri="{FF2B5EF4-FFF2-40B4-BE49-F238E27FC236}">
              <a16:creationId xmlns:a16="http://schemas.microsoft.com/office/drawing/2014/main" id="{00000000-0008-0000-0300-00000C2C0000}"/>
            </a:ext>
          </a:extLst>
        </xdr:cNvPr>
        <xdr:cNvSpPr/>
      </xdr:nvSpPr>
      <xdr:spPr bwMode="auto">
        <a:xfrm>
          <a:off x="97821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238125</xdr:colOff>
      <xdr:row>108</xdr:row>
      <xdr:rowOff>114300</xdr:rowOff>
    </xdr:from>
    <xdr:to>
      <xdr:col>12</xdr:col>
      <xdr:colOff>161925</xdr:colOff>
      <xdr:row>113</xdr:row>
      <xdr:rowOff>161924</xdr:rowOff>
    </xdr:to>
    <xdr:sp macro="" textlink="">
      <xdr:nvSpPr>
        <xdr:cNvPr id="9" name="BarCodeCtrl9" hidden="1">
          <a:extLst>
            <a:ext uri="{63B3BB69-23CF-44E3-9099-C40C66FF867C}">
              <a14:compatExt xmlns:a14="http://schemas.microsoft.com/office/drawing/2010/main" spid="_x0000_s11277"/>
            </a:ext>
            <a:ext uri="{FF2B5EF4-FFF2-40B4-BE49-F238E27FC236}">
              <a16:creationId xmlns:a16="http://schemas.microsoft.com/office/drawing/2014/main" id="{00000000-0008-0000-0300-00000D2C0000}"/>
            </a:ext>
          </a:extLst>
        </xdr:cNvPr>
        <xdr:cNvSpPr/>
      </xdr:nvSpPr>
      <xdr:spPr bwMode="auto">
        <a:xfrm>
          <a:off x="1174432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0</xdr:colOff>
      <xdr:row>108</xdr:row>
      <xdr:rowOff>114300</xdr:rowOff>
    </xdr:from>
    <xdr:to>
      <xdr:col>12</xdr:col>
      <xdr:colOff>1189264</xdr:colOff>
      <xdr:row>113</xdr:row>
      <xdr:rowOff>161924</xdr:rowOff>
    </xdr:to>
    <xdr:sp macro="" textlink="">
      <xdr:nvSpPr>
        <xdr:cNvPr id="10" name="BarCodeCtrl10" hidden="1">
          <a:extLst>
            <a:ext uri="{63B3BB69-23CF-44E3-9099-C40C66FF867C}">
              <a14:compatExt xmlns:a14="http://schemas.microsoft.com/office/drawing/2010/main" spid="_x0000_s11278"/>
            </a:ext>
            <a:ext uri="{FF2B5EF4-FFF2-40B4-BE49-F238E27FC236}">
              <a16:creationId xmlns:a16="http://schemas.microsoft.com/office/drawing/2014/main" id="{00000000-0008-0000-0300-00000E2C0000}"/>
            </a:ext>
          </a:extLst>
        </xdr:cNvPr>
        <xdr:cNvSpPr/>
      </xdr:nvSpPr>
      <xdr:spPr bwMode="auto">
        <a:xfrm>
          <a:off x="12773025" y="7000875"/>
          <a:ext cx="1189264"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11</xdr:col>
      <xdr:colOff>1047750</xdr:colOff>
      <xdr:row>0</xdr:row>
      <xdr:rowOff>40821</xdr:rowOff>
    </xdr:from>
    <xdr:ext cx="1476000" cy="435697"/>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12559393" y="40821"/>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実 績</a:t>
          </a:r>
        </a:p>
      </xdr:txBody>
    </xdr:sp>
    <xdr:clientData/>
  </xdr:oneCellAnchor>
  <xdr:twoCellAnchor editAs="oneCell">
    <xdr:from>
      <xdr:col>5</xdr:col>
      <xdr:colOff>352425</xdr:colOff>
      <xdr:row>108</xdr:row>
      <xdr:rowOff>0</xdr:rowOff>
    </xdr:from>
    <xdr:to>
      <xdr:col>6</xdr:col>
      <xdr:colOff>200025</xdr:colOff>
      <xdr:row>113</xdr:row>
      <xdr:rowOff>42581</xdr:rowOff>
    </xdr:to>
    <xdr:sp macro="" textlink="">
      <xdr:nvSpPr>
        <xdr:cNvPr id="12"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108</xdr:row>
      <xdr:rowOff>0</xdr:rowOff>
    </xdr:from>
    <xdr:to>
      <xdr:col>6</xdr:col>
      <xdr:colOff>200025</xdr:colOff>
      <xdr:row>113</xdr:row>
      <xdr:rowOff>42580</xdr:rowOff>
    </xdr:to>
    <xdr:sp macro="" textlink="">
      <xdr:nvSpPr>
        <xdr:cNvPr id="13"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7</xdr:col>
      <xdr:colOff>0</xdr:colOff>
      <xdr:row>108</xdr:row>
      <xdr:rowOff>0</xdr:rowOff>
    </xdr:from>
    <xdr:ext cx="1192306" cy="1224241"/>
    <xdr:sp macro="" textlink="">
      <xdr:nvSpPr>
        <xdr:cNvPr id="14"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7248525" y="7400925"/>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5</xdr:col>
      <xdr:colOff>352425</xdr:colOff>
      <xdr:row>108</xdr:row>
      <xdr:rowOff>0</xdr:rowOff>
    </xdr:from>
    <xdr:to>
      <xdr:col>6</xdr:col>
      <xdr:colOff>200025</xdr:colOff>
      <xdr:row>113</xdr:row>
      <xdr:rowOff>42581</xdr:rowOff>
    </xdr:to>
    <xdr:sp macro="" textlink="">
      <xdr:nvSpPr>
        <xdr:cNvPr id="19"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108</xdr:row>
      <xdr:rowOff>0</xdr:rowOff>
    </xdr:from>
    <xdr:to>
      <xdr:col>6</xdr:col>
      <xdr:colOff>200025</xdr:colOff>
      <xdr:row>113</xdr:row>
      <xdr:rowOff>42580</xdr:rowOff>
    </xdr:to>
    <xdr:sp macro="" textlink="">
      <xdr:nvSpPr>
        <xdr:cNvPr id="20"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6</xdr:col>
      <xdr:colOff>352425</xdr:colOff>
      <xdr:row>108</xdr:row>
      <xdr:rowOff>0</xdr:rowOff>
    </xdr:from>
    <xdr:ext cx="1192306" cy="1224241"/>
    <xdr:sp macro="" textlink="">
      <xdr:nvSpPr>
        <xdr:cNvPr id="21"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7248525" y="7400925"/>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xdr:from>
      <xdr:col>6</xdr:col>
      <xdr:colOff>0</xdr:colOff>
      <xdr:row>105</xdr:row>
      <xdr:rowOff>190501</xdr:rowOff>
    </xdr:from>
    <xdr:to>
      <xdr:col>6</xdr:col>
      <xdr:colOff>728382</xdr:colOff>
      <xdr:row>106</xdr:row>
      <xdr:rowOff>302559</xdr:rowOff>
    </xdr:to>
    <xdr:sp macro="" textlink="">
      <xdr:nvSpPr>
        <xdr:cNvPr id="22" name="テキスト ボックス 21">
          <a:extLst>
            <a:ext uri="{FF2B5EF4-FFF2-40B4-BE49-F238E27FC236}">
              <a16:creationId xmlns:a16="http://schemas.microsoft.com/office/drawing/2014/main" id="{00000000-0008-0000-0E00-000016000000}"/>
            </a:ext>
          </a:extLst>
        </xdr:cNvPr>
        <xdr:cNvSpPr txBox="1"/>
      </xdr:nvSpPr>
      <xdr:spPr>
        <a:xfrm>
          <a:off x="6896100" y="6562726"/>
          <a:ext cx="728382" cy="359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eiryo UI" panose="020B0604030504040204" pitchFamily="50" charset="-128"/>
              <a:ea typeface="Meiryo UI" panose="020B0604030504040204" pitchFamily="50" charset="-128"/>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123825</xdr:colOff>
      <xdr:row>51</xdr:row>
      <xdr:rowOff>0</xdr:rowOff>
    </xdr:from>
    <xdr:to>
      <xdr:col>29</xdr:col>
      <xdr:colOff>95250</xdr:colOff>
      <xdr:row>52</xdr:row>
      <xdr:rowOff>120162</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8153400"/>
          <a:ext cx="1571625"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123825</xdr:colOff>
      <xdr:row>40</xdr:row>
      <xdr:rowOff>0</xdr:rowOff>
    </xdr:from>
    <xdr:to>
      <xdr:col>29</xdr:col>
      <xdr:colOff>95250</xdr:colOff>
      <xdr:row>41</xdr:row>
      <xdr:rowOff>112330</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7505700"/>
          <a:ext cx="1571625"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9525</xdr:colOff>
      <xdr:row>33</xdr:row>
      <xdr:rowOff>0</xdr:rowOff>
    </xdr:from>
    <xdr:to>
      <xdr:col>30</xdr:col>
      <xdr:colOff>38100</xdr:colOff>
      <xdr:row>35</xdr:row>
      <xdr:rowOff>8792</xdr:rowOff>
    </xdr:to>
    <xdr:sp macro="" textlink="">
      <xdr:nvSpPr>
        <xdr:cNvPr id="15361" name="BarCodeCtrl1" hidden="1">
          <a:extLst>
            <a:ext uri="{63B3BB69-23CF-44E3-9099-C40C66FF867C}">
              <a14:compatExt xmlns:a14="http://schemas.microsoft.com/office/drawing/2010/main" spid="_x0000_s15361"/>
            </a:ext>
            <a:ext uri="{FF2B5EF4-FFF2-40B4-BE49-F238E27FC236}">
              <a16:creationId xmlns:a16="http://schemas.microsoft.com/office/drawing/2014/main" id="{00000000-0008-0000-0100-0000013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771525</xdr:colOff>
      <xdr:row>1</xdr:row>
      <xdr:rowOff>0</xdr:rowOff>
    </xdr:from>
    <xdr:to>
      <xdr:col>15</xdr:col>
      <xdr:colOff>59747</xdr:colOff>
      <xdr:row>2</xdr:row>
      <xdr:rowOff>238125</xdr:rowOff>
    </xdr:to>
    <xdr:sp macro="" textlink="">
      <xdr:nvSpPr>
        <xdr:cNvPr id="12289" name="BarCodeCtrl1" hidden="1">
          <a:extLst>
            <a:ext uri="{63B3BB69-23CF-44E3-9099-C40C66FF867C}">
              <a14:compatExt xmlns:a14="http://schemas.microsoft.com/office/drawing/2010/main"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0</xdr:colOff>
      <xdr:row>108</xdr:row>
      <xdr:rowOff>0</xdr:rowOff>
    </xdr:from>
    <xdr:to>
      <xdr:col>13</xdr:col>
      <xdr:colOff>457200</xdr:colOff>
      <xdr:row>111</xdr:row>
      <xdr:rowOff>1</xdr:rowOff>
    </xdr:to>
    <xdr:sp macro="" textlink="">
      <xdr:nvSpPr>
        <xdr:cNvPr id="11265" name="BarCodeCtrl1" hidden="1">
          <a:extLst>
            <a:ext uri="{63B3BB69-23CF-44E3-9099-C40C66FF867C}">
              <a14:compatExt xmlns:a14="http://schemas.microsoft.com/office/drawing/2010/main"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104775</xdr:colOff>
      <xdr:row>108</xdr:row>
      <xdr:rowOff>0</xdr:rowOff>
    </xdr:from>
    <xdr:to>
      <xdr:col>2</xdr:col>
      <xdr:colOff>895350</xdr:colOff>
      <xdr:row>114</xdr:row>
      <xdr:rowOff>14005</xdr:rowOff>
    </xdr:to>
    <xdr:sp macro="" textlink="">
      <xdr:nvSpPr>
        <xdr:cNvPr id="11271" name="BarCodeCtrl3" hidden="1">
          <a:extLst>
            <a:ext uri="{63B3BB69-23CF-44E3-9099-C40C66FF867C}">
              <a14:compatExt xmlns:a14="http://schemas.microsoft.com/office/drawing/2010/main" spid="_x0000_s11271"/>
            </a:ext>
            <a:ext uri="{FF2B5EF4-FFF2-40B4-BE49-F238E27FC236}">
              <a16:creationId xmlns:a16="http://schemas.microsoft.com/office/drawing/2014/main" id="{00000000-0008-0000-0300-000007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533400</xdr:colOff>
      <xdr:row>108</xdr:row>
      <xdr:rowOff>0</xdr:rowOff>
    </xdr:from>
    <xdr:to>
      <xdr:col>3</xdr:col>
      <xdr:colOff>1724025</xdr:colOff>
      <xdr:row>114</xdr:row>
      <xdr:rowOff>14005</xdr:rowOff>
    </xdr:to>
    <xdr:sp macro="" textlink="">
      <xdr:nvSpPr>
        <xdr:cNvPr id="11272" name="BarCodeCtrl4"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85725</xdr:colOff>
      <xdr:row>108</xdr:row>
      <xdr:rowOff>0</xdr:rowOff>
    </xdr:from>
    <xdr:to>
      <xdr:col>4</xdr:col>
      <xdr:colOff>1266825</xdr:colOff>
      <xdr:row>114</xdr:row>
      <xdr:rowOff>14005</xdr:rowOff>
    </xdr:to>
    <xdr:sp macro="" textlink="">
      <xdr:nvSpPr>
        <xdr:cNvPr id="11273" name="BarCodeCtrl5" hidden="1">
          <a:extLst>
            <a:ext uri="{63B3BB69-23CF-44E3-9099-C40C66FF867C}">
              <a14:compatExt xmlns:a14="http://schemas.microsoft.com/office/drawing/2010/main" spid="_x0000_s11273"/>
            </a:ext>
            <a:ext uri="{FF2B5EF4-FFF2-40B4-BE49-F238E27FC236}">
              <a16:creationId xmlns:a16="http://schemas.microsoft.com/office/drawing/2014/main" id="{00000000-0008-0000-0300-000009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108</xdr:row>
      <xdr:rowOff>0</xdr:rowOff>
    </xdr:from>
    <xdr:to>
      <xdr:col>6</xdr:col>
      <xdr:colOff>200025</xdr:colOff>
      <xdr:row>114</xdr:row>
      <xdr:rowOff>14005</xdr:rowOff>
    </xdr:to>
    <xdr:sp macro="" textlink="">
      <xdr:nvSpPr>
        <xdr:cNvPr id="11274"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942975</xdr:colOff>
      <xdr:row>108</xdr:row>
      <xdr:rowOff>0</xdr:rowOff>
    </xdr:from>
    <xdr:to>
      <xdr:col>8</xdr:col>
      <xdr:colOff>1019175</xdr:colOff>
      <xdr:row>114</xdr:row>
      <xdr:rowOff>14005</xdr:rowOff>
    </xdr:to>
    <xdr:sp macro="" textlink="">
      <xdr:nvSpPr>
        <xdr:cNvPr id="11275" name="BarCodeCtrl7" hidden="1">
          <a:extLst>
            <a:ext uri="{63B3BB69-23CF-44E3-9099-C40C66FF867C}">
              <a14:compatExt xmlns:a14="http://schemas.microsoft.com/office/drawing/2010/main" spid="_x0000_s11275"/>
            </a:ext>
            <a:ext uri="{FF2B5EF4-FFF2-40B4-BE49-F238E27FC236}">
              <a16:creationId xmlns:a16="http://schemas.microsoft.com/office/drawing/2014/main" id="{00000000-0008-0000-0300-00000B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9</xdr:col>
      <xdr:colOff>657225</xdr:colOff>
      <xdr:row>108</xdr:row>
      <xdr:rowOff>0</xdr:rowOff>
    </xdr:from>
    <xdr:to>
      <xdr:col>10</xdr:col>
      <xdr:colOff>733425</xdr:colOff>
      <xdr:row>114</xdr:row>
      <xdr:rowOff>14005</xdr:rowOff>
    </xdr:to>
    <xdr:sp macro="" textlink="">
      <xdr:nvSpPr>
        <xdr:cNvPr id="11276" name="BarCodeCtrl8" hidden="1">
          <a:extLst>
            <a:ext uri="{63B3BB69-23CF-44E3-9099-C40C66FF867C}">
              <a14:compatExt xmlns:a14="http://schemas.microsoft.com/office/drawing/2010/main" spid="_x0000_s11276"/>
            </a:ext>
            <a:ext uri="{FF2B5EF4-FFF2-40B4-BE49-F238E27FC236}">
              <a16:creationId xmlns:a16="http://schemas.microsoft.com/office/drawing/2014/main" id="{00000000-0008-0000-0300-00000C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238125</xdr:colOff>
      <xdr:row>108</xdr:row>
      <xdr:rowOff>0</xdr:rowOff>
    </xdr:from>
    <xdr:to>
      <xdr:col>12</xdr:col>
      <xdr:colOff>161925</xdr:colOff>
      <xdr:row>114</xdr:row>
      <xdr:rowOff>14005</xdr:rowOff>
    </xdr:to>
    <xdr:sp macro="" textlink="">
      <xdr:nvSpPr>
        <xdr:cNvPr id="11277" name="BarCodeCtrl9" hidden="1">
          <a:extLst>
            <a:ext uri="{63B3BB69-23CF-44E3-9099-C40C66FF867C}">
              <a14:compatExt xmlns:a14="http://schemas.microsoft.com/office/drawing/2010/main" spid="_x0000_s11277"/>
            </a:ext>
            <a:ext uri="{FF2B5EF4-FFF2-40B4-BE49-F238E27FC236}">
              <a16:creationId xmlns:a16="http://schemas.microsoft.com/office/drawing/2014/main" id="{00000000-0008-0000-0300-00000D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0</xdr:colOff>
      <xdr:row>108</xdr:row>
      <xdr:rowOff>0</xdr:rowOff>
    </xdr:from>
    <xdr:to>
      <xdr:col>12</xdr:col>
      <xdr:colOff>1189264</xdr:colOff>
      <xdr:row>114</xdr:row>
      <xdr:rowOff>14005</xdr:rowOff>
    </xdr:to>
    <xdr:sp macro="" textlink="">
      <xdr:nvSpPr>
        <xdr:cNvPr id="11278" name="BarCodeCtrl10" hidden="1">
          <a:extLst>
            <a:ext uri="{63B3BB69-23CF-44E3-9099-C40C66FF867C}">
              <a14:compatExt xmlns:a14="http://schemas.microsoft.com/office/drawing/2010/main" spid="_x0000_s11278"/>
            </a:ext>
            <a:ext uri="{FF2B5EF4-FFF2-40B4-BE49-F238E27FC236}">
              <a16:creationId xmlns:a16="http://schemas.microsoft.com/office/drawing/2014/main" id="{00000000-0008-0000-0300-00000E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6</xdr:col>
      <xdr:colOff>352425</xdr:colOff>
      <xdr:row>108</xdr:row>
      <xdr:rowOff>0</xdr:rowOff>
    </xdr:from>
    <xdr:ext cx="1192306" cy="1224241"/>
    <xdr:sp macro="" textlink="">
      <xdr:nvSpPr>
        <xdr:cNvPr id="11"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899337" y="7384676"/>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xdr:from>
      <xdr:col>6</xdr:col>
      <xdr:colOff>0</xdr:colOff>
      <xdr:row>105</xdr:row>
      <xdr:rowOff>190501</xdr:rowOff>
    </xdr:from>
    <xdr:to>
      <xdr:col>6</xdr:col>
      <xdr:colOff>728382</xdr:colOff>
      <xdr:row>106</xdr:row>
      <xdr:rowOff>302559</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891618" y="6544236"/>
          <a:ext cx="728382"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eiryo UI" panose="020B0604030504040204" pitchFamily="50" charset="-128"/>
              <a:ea typeface="Meiryo UI" panose="020B0604030504040204" pitchFamily="50" charset="-128"/>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28575</xdr:colOff>
      <xdr:row>24</xdr:row>
      <xdr:rowOff>0</xdr:rowOff>
    </xdr:from>
    <xdr:to>
      <xdr:col>29</xdr:col>
      <xdr:colOff>180975</xdr:colOff>
      <xdr:row>25</xdr:row>
      <xdr:rowOff>112330</xdr:rowOff>
    </xdr:to>
    <xdr:sp macro="" textlink="">
      <xdr:nvSpPr>
        <xdr:cNvPr id="19457" name="BarCodeCtrl1" hidden="1">
          <a:extLst>
            <a:ext uri="{63B3BB69-23CF-44E3-9099-C40C66FF867C}">
              <a14:compatExt xmlns:a14="http://schemas.microsoft.com/office/drawing/2010/main"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123825</xdr:colOff>
      <xdr:row>49</xdr:row>
      <xdr:rowOff>0</xdr:rowOff>
    </xdr:from>
    <xdr:to>
      <xdr:col>29</xdr:col>
      <xdr:colOff>95250</xdr:colOff>
      <xdr:row>50</xdr:row>
      <xdr:rowOff>120163</xdr:rowOff>
    </xdr:to>
    <xdr:sp macro="" textlink="">
      <xdr:nvSpPr>
        <xdr:cNvPr id="20481"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9525</xdr:colOff>
      <xdr:row>33</xdr:row>
      <xdr:rowOff>0</xdr:rowOff>
    </xdr:from>
    <xdr:to>
      <xdr:col>30</xdr:col>
      <xdr:colOff>38100</xdr:colOff>
      <xdr:row>35</xdr:row>
      <xdr:rowOff>8792</xdr:rowOff>
    </xdr:to>
    <xdr:sp macro="" textlink="">
      <xdr:nvSpPr>
        <xdr:cNvPr id="2" name="BarCodeCtrl1" hidden="1">
          <a:extLst>
            <a:ext uri="{63B3BB69-23CF-44E3-9099-C40C66FF867C}">
              <a14:compatExt xmlns:a14="http://schemas.microsoft.com/office/drawing/2010/main" spid="_x0000_s15361"/>
            </a:ext>
            <a:ext uri="{FF2B5EF4-FFF2-40B4-BE49-F238E27FC236}">
              <a16:creationId xmlns:a16="http://schemas.microsoft.com/office/drawing/2014/main" id="{00000000-0008-0000-0100-0000013C0000}"/>
            </a:ext>
          </a:extLst>
        </xdr:cNvPr>
        <xdr:cNvSpPr/>
      </xdr:nvSpPr>
      <xdr:spPr bwMode="auto">
        <a:xfrm>
          <a:off x="4410075" y="8505825"/>
          <a:ext cx="1628775" cy="351692"/>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25</xdr:col>
      <xdr:colOff>38100</xdr:colOff>
      <xdr:row>0</xdr:row>
      <xdr:rowOff>38100</xdr:rowOff>
    </xdr:from>
    <xdr:ext cx="1476000" cy="435697"/>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5038725" y="38100"/>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変 更</a:t>
          </a:r>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12</xdr:col>
      <xdr:colOff>771525</xdr:colOff>
      <xdr:row>1</xdr:row>
      <xdr:rowOff>0</xdr:rowOff>
    </xdr:from>
    <xdr:to>
      <xdr:col>15</xdr:col>
      <xdr:colOff>59747</xdr:colOff>
      <xdr:row>2</xdr:row>
      <xdr:rowOff>238125</xdr:rowOff>
    </xdr:to>
    <xdr:sp macro="" textlink="">
      <xdr:nvSpPr>
        <xdr:cNvPr id="2" name="BarCodeCtrl1" hidden="1">
          <a:extLst>
            <a:ext uri="{63B3BB69-23CF-44E3-9099-C40C66FF867C}">
              <a14:compatExt xmlns:a14="http://schemas.microsoft.com/office/drawing/2010/main" spid="_x0000_s12289"/>
            </a:ext>
            <a:ext uri="{FF2B5EF4-FFF2-40B4-BE49-F238E27FC236}">
              <a16:creationId xmlns:a16="http://schemas.microsoft.com/office/drawing/2014/main" id="{00000000-0008-0000-0200-000001300000}"/>
            </a:ext>
          </a:extLst>
        </xdr:cNvPr>
        <xdr:cNvSpPr/>
      </xdr:nvSpPr>
      <xdr:spPr bwMode="auto">
        <a:xfrm>
          <a:off x="14487525" y="66675"/>
          <a:ext cx="1724024" cy="571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12</xdr:col>
      <xdr:colOff>0</xdr:colOff>
      <xdr:row>1</xdr:row>
      <xdr:rowOff>0</xdr:rowOff>
    </xdr:from>
    <xdr:ext cx="1476000" cy="435697"/>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13231091" y="69273"/>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変 更</a:t>
          </a: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12</xdr:col>
      <xdr:colOff>0</xdr:colOff>
      <xdr:row>108</xdr:row>
      <xdr:rowOff>0</xdr:rowOff>
    </xdr:from>
    <xdr:to>
      <xdr:col>13</xdr:col>
      <xdr:colOff>457200</xdr:colOff>
      <xdr:row>111</xdr:row>
      <xdr:rowOff>1</xdr:rowOff>
    </xdr:to>
    <xdr:sp macro="" textlink="">
      <xdr:nvSpPr>
        <xdr:cNvPr id="2" name="BarCodeCtrl1" hidden="1">
          <a:extLst>
            <a:ext uri="{63B3BB69-23CF-44E3-9099-C40C66FF867C}">
              <a14:compatExt xmlns:a14="http://schemas.microsoft.com/office/drawing/2010/main" spid="_x0000_s11265"/>
            </a:ext>
            <a:ext uri="{FF2B5EF4-FFF2-40B4-BE49-F238E27FC236}">
              <a16:creationId xmlns:a16="http://schemas.microsoft.com/office/drawing/2014/main" id="{00000000-0008-0000-0300-0000012C0000}"/>
            </a:ext>
          </a:extLst>
        </xdr:cNvPr>
        <xdr:cNvSpPr/>
      </xdr:nvSpPr>
      <xdr:spPr bwMode="auto">
        <a:xfrm>
          <a:off x="12773025" y="8877300"/>
          <a:ext cx="1724025" cy="600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104775</xdr:colOff>
      <xdr:row>108</xdr:row>
      <xdr:rowOff>0</xdr:rowOff>
    </xdr:from>
    <xdr:to>
      <xdr:col>2</xdr:col>
      <xdr:colOff>895350</xdr:colOff>
      <xdr:row>114</xdr:row>
      <xdr:rowOff>14006</xdr:rowOff>
    </xdr:to>
    <xdr:sp macro="" textlink="">
      <xdr:nvSpPr>
        <xdr:cNvPr id="3" name="BarCodeCtrl3" hidden="1">
          <a:extLst>
            <a:ext uri="{63B3BB69-23CF-44E3-9099-C40C66FF867C}">
              <a14:compatExt xmlns:a14="http://schemas.microsoft.com/office/drawing/2010/main" spid="_x0000_s11271"/>
            </a:ext>
            <a:ext uri="{FF2B5EF4-FFF2-40B4-BE49-F238E27FC236}">
              <a16:creationId xmlns:a16="http://schemas.microsoft.com/office/drawing/2014/main" id="{00000000-0008-0000-0300-0000072C0000}"/>
            </a:ext>
          </a:extLst>
        </xdr:cNvPr>
        <xdr:cNvSpPr/>
      </xdr:nvSpPr>
      <xdr:spPr bwMode="auto">
        <a:xfrm>
          <a:off x="1047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533400</xdr:colOff>
      <xdr:row>108</xdr:row>
      <xdr:rowOff>0</xdr:rowOff>
    </xdr:from>
    <xdr:to>
      <xdr:col>3</xdr:col>
      <xdr:colOff>1724025</xdr:colOff>
      <xdr:row>114</xdr:row>
      <xdr:rowOff>14006</xdr:rowOff>
    </xdr:to>
    <xdr:sp macro="" textlink="">
      <xdr:nvSpPr>
        <xdr:cNvPr id="4" name="BarCodeCtrl4"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20478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85725</xdr:colOff>
      <xdr:row>108</xdr:row>
      <xdr:rowOff>0</xdr:rowOff>
    </xdr:from>
    <xdr:to>
      <xdr:col>4</xdr:col>
      <xdr:colOff>1266825</xdr:colOff>
      <xdr:row>114</xdr:row>
      <xdr:rowOff>14006</xdr:rowOff>
    </xdr:to>
    <xdr:sp macro="" textlink="">
      <xdr:nvSpPr>
        <xdr:cNvPr id="5" name="BarCodeCtrl5" hidden="1">
          <a:extLst>
            <a:ext uri="{63B3BB69-23CF-44E3-9099-C40C66FF867C}">
              <a14:compatExt xmlns:a14="http://schemas.microsoft.com/office/drawing/2010/main" spid="_x0000_s11273"/>
            </a:ext>
            <a:ext uri="{FF2B5EF4-FFF2-40B4-BE49-F238E27FC236}">
              <a16:creationId xmlns:a16="http://schemas.microsoft.com/office/drawing/2014/main" id="{00000000-0008-0000-0300-0000092C0000}"/>
            </a:ext>
          </a:extLst>
        </xdr:cNvPr>
        <xdr:cNvSpPr/>
      </xdr:nvSpPr>
      <xdr:spPr bwMode="auto">
        <a:xfrm>
          <a:off x="3990975" y="7000875"/>
          <a:ext cx="1181100"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108</xdr:row>
      <xdr:rowOff>0</xdr:rowOff>
    </xdr:from>
    <xdr:to>
      <xdr:col>6</xdr:col>
      <xdr:colOff>200025</xdr:colOff>
      <xdr:row>114</xdr:row>
      <xdr:rowOff>14006</xdr:rowOff>
    </xdr:to>
    <xdr:sp macro="" textlink="">
      <xdr:nvSpPr>
        <xdr:cNvPr id="6"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942975</xdr:colOff>
      <xdr:row>108</xdr:row>
      <xdr:rowOff>0</xdr:rowOff>
    </xdr:from>
    <xdr:to>
      <xdr:col>8</xdr:col>
      <xdr:colOff>1019175</xdr:colOff>
      <xdr:row>114</xdr:row>
      <xdr:rowOff>14006</xdr:rowOff>
    </xdr:to>
    <xdr:sp macro="" textlink="">
      <xdr:nvSpPr>
        <xdr:cNvPr id="7" name="BarCodeCtrl7" hidden="1">
          <a:extLst>
            <a:ext uri="{63B3BB69-23CF-44E3-9099-C40C66FF867C}">
              <a14:compatExt xmlns:a14="http://schemas.microsoft.com/office/drawing/2010/main" spid="_x0000_s11275"/>
            </a:ext>
            <a:ext uri="{FF2B5EF4-FFF2-40B4-BE49-F238E27FC236}">
              <a16:creationId xmlns:a16="http://schemas.microsoft.com/office/drawing/2014/main" id="{00000000-0008-0000-0300-00000B2C0000}"/>
            </a:ext>
          </a:extLst>
        </xdr:cNvPr>
        <xdr:cNvSpPr/>
      </xdr:nvSpPr>
      <xdr:spPr bwMode="auto">
        <a:xfrm>
          <a:off x="78390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9</xdr:col>
      <xdr:colOff>657225</xdr:colOff>
      <xdr:row>108</xdr:row>
      <xdr:rowOff>0</xdr:rowOff>
    </xdr:from>
    <xdr:to>
      <xdr:col>10</xdr:col>
      <xdr:colOff>733425</xdr:colOff>
      <xdr:row>114</xdr:row>
      <xdr:rowOff>14006</xdr:rowOff>
    </xdr:to>
    <xdr:sp macro="" textlink="">
      <xdr:nvSpPr>
        <xdr:cNvPr id="8" name="BarCodeCtrl8" hidden="1">
          <a:extLst>
            <a:ext uri="{63B3BB69-23CF-44E3-9099-C40C66FF867C}">
              <a14:compatExt xmlns:a14="http://schemas.microsoft.com/office/drawing/2010/main" spid="_x0000_s11276"/>
            </a:ext>
            <a:ext uri="{FF2B5EF4-FFF2-40B4-BE49-F238E27FC236}">
              <a16:creationId xmlns:a16="http://schemas.microsoft.com/office/drawing/2014/main" id="{00000000-0008-0000-0300-00000C2C0000}"/>
            </a:ext>
          </a:extLst>
        </xdr:cNvPr>
        <xdr:cNvSpPr/>
      </xdr:nvSpPr>
      <xdr:spPr bwMode="auto">
        <a:xfrm>
          <a:off x="97821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238125</xdr:colOff>
      <xdr:row>108</xdr:row>
      <xdr:rowOff>0</xdr:rowOff>
    </xdr:from>
    <xdr:to>
      <xdr:col>12</xdr:col>
      <xdr:colOff>161925</xdr:colOff>
      <xdr:row>114</xdr:row>
      <xdr:rowOff>14006</xdr:rowOff>
    </xdr:to>
    <xdr:sp macro="" textlink="">
      <xdr:nvSpPr>
        <xdr:cNvPr id="9" name="BarCodeCtrl9" hidden="1">
          <a:extLst>
            <a:ext uri="{63B3BB69-23CF-44E3-9099-C40C66FF867C}">
              <a14:compatExt xmlns:a14="http://schemas.microsoft.com/office/drawing/2010/main" spid="_x0000_s11277"/>
            </a:ext>
            <a:ext uri="{FF2B5EF4-FFF2-40B4-BE49-F238E27FC236}">
              <a16:creationId xmlns:a16="http://schemas.microsoft.com/office/drawing/2014/main" id="{00000000-0008-0000-0300-00000D2C0000}"/>
            </a:ext>
          </a:extLst>
        </xdr:cNvPr>
        <xdr:cNvSpPr/>
      </xdr:nvSpPr>
      <xdr:spPr bwMode="auto">
        <a:xfrm>
          <a:off x="1174432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0</xdr:colOff>
      <xdr:row>108</xdr:row>
      <xdr:rowOff>0</xdr:rowOff>
    </xdr:from>
    <xdr:to>
      <xdr:col>12</xdr:col>
      <xdr:colOff>1189264</xdr:colOff>
      <xdr:row>114</xdr:row>
      <xdr:rowOff>14006</xdr:rowOff>
    </xdr:to>
    <xdr:sp macro="" textlink="">
      <xdr:nvSpPr>
        <xdr:cNvPr id="10" name="BarCodeCtrl10" hidden="1">
          <a:extLst>
            <a:ext uri="{63B3BB69-23CF-44E3-9099-C40C66FF867C}">
              <a14:compatExt xmlns:a14="http://schemas.microsoft.com/office/drawing/2010/main" spid="_x0000_s11278"/>
            </a:ext>
            <a:ext uri="{FF2B5EF4-FFF2-40B4-BE49-F238E27FC236}">
              <a16:creationId xmlns:a16="http://schemas.microsoft.com/office/drawing/2014/main" id="{00000000-0008-0000-0300-00000E2C0000}"/>
            </a:ext>
          </a:extLst>
        </xdr:cNvPr>
        <xdr:cNvSpPr/>
      </xdr:nvSpPr>
      <xdr:spPr bwMode="auto">
        <a:xfrm>
          <a:off x="12773025" y="7000875"/>
          <a:ext cx="1189264"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11</xdr:col>
      <xdr:colOff>1047750</xdr:colOff>
      <xdr:row>0</xdr:row>
      <xdr:rowOff>40821</xdr:rowOff>
    </xdr:from>
    <xdr:ext cx="1476000" cy="435697"/>
    <xdr:sp macro="" textlink="">
      <xdr:nvSpPr>
        <xdr:cNvPr id="11" name="テキスト ボックス 10">
          <a:extLst>
            <a:ext uri="{FF2B5EF4-FFF2-40B4-BE49-F238E27FC236}">
              <a16:creationId xmlns:a16="http://schemas.microsoft.com/office/drawing/2014/main" id="{00000000-0008-0000-0900-00000B000000}"/>
            </a:ext>
          </a:extLst>
        </xdr:cNvPr>
        <xdr:cNvSpPr txBox="1"/>
      </xdr:nvSpPr>
      <xdr:spPr>
        <a:xfrm>
          <a:off x="12559393" y="40821"/>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変更</a:t>
          </a:r>
        </a:p>
      </xdr:txBody>
    </xdr:sp>
    <xdr:clientData/>
  </xdr:oneCellAnchor>
  <xdr:twoCellAnchor editAs="oneCell">
    <xdr:from>
      <xdr:col>5</xdr:col>
      <xdr:colOff>352425</xdr:colOff>
      <xdr:row>108</xdr:row>
      <xdr:rowOff>0</xdr:rowOff>
    </xdr:from>
    <xdr:to>
      <xdr:col>6</xdr:col>
      <xdr:colOff>200025</xdr:colOff>
      <xdr:row>114</xdr:row>
      <xdr:rowOff>14005</xdr:rowOff>
    </xdr:to>
    <xdr:sp macro="" textlink="">
      <xdr:nvSpPr>
        <xdr:cNvPr id="12"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6</xdr:col>
      <xdr:colOff>352425</xdr:colOff>
      <xdr:row>108</xdr:row>
      <xdr:rowOff>0</xdr:rowOff>
    </xdr:from>
    <xdr:ext cx="1192306" cy="1224241"/>
    <xdr:sp macro="" textlink="">
      <xdr:nvSpPr>
        <xdr:cNvPr id="13"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7248525" y="7400925"/>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xdr:from>
      <xdr:col>6</xdr:col>
      <xdr:colOff>0</xdr:colOff>
      <xdr:row>105</xdr:row>
      <xdr:rowOff>190501</xdr:rowOff>
    </xdr:from>
    <xdr:to>
      <xdr:col>6</xdr:col>
      <xdr:colOff>728382</xdr:colOff>
      <xdr:row>106</xdr:row>
      <xdr:rowOff>302559</xdr:rowOff>
    </xdr:to>
    <xdr:sp macro="" textlink="">
      <xdr:nvSpPr>
        <xdr:cNvPr id="14" name="テキスト ボックス 13">
          <a:extLst>
            <a:ext uri="{FF2B5EF4-FFF2-40B4-BE49-F238E27FC236}">
              <a16:creationId xmlns:a16="http://schemas.microsoft.com/office/drawing/2014/main" id="{00000000-0008-0000-0900-00000E000000}"/>
            </a:ext>
          </a:extLst>
        </xdr:cNvPr>
        <xdr:cNvSpPr txBox="1"/>
      </xdr:nvSpPr>
      <xdr:spPr>
        <a:xfrm>
          <a:off x="6896100" y="6562726"/>
          <a:ext cx="728382" cy="359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eiryo UI" panose="020B0604030504040204" pitchFamily="50" charset="-128"/>
              <a:ea typeface="Meiryo UI" panose="020B0604030504040204" pitchFamily="50" charset="-128"/>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F22"/>
  <sheetViews>
    <sheetView zoomScale="85" zoomScaleNormal="85" workbookViewId="0">
      <selection activeCell="G6" sqref="G6"/>
    </sheetView>
  </sheetViews>
  <sheetFormatPr defaultRowHeight="18.75"/>
  <cols>
    <col min="1" max="1" width="2" style="181" customWidth="1"/>
    <col min="2" max="2" width="41.375" style="181" customWidth="1"/>
    <col min="3" max="6" width="13.125" style="182" customWidth="1"/>
    <col min="7" max="16384" width="9" style="181"/>
  </cols>
  <sheetData>
    <row r="1" spans="2:6" ht="6.75" customHeight="1"/>
    <row r="2" spans="2:6">
      <c r="C2" s="41"/>
      <c r="D2" s="183" t="s">
        <v>180</v>
      </c>
    </row>
    <row r="3" spans="2:6">
      <c r="C3" s="35"/>
      <c r="D3" s="183" t="s">
        <v>181</v>
      </c>
    </row>
    <row r="4" spans="2:6" ht="8.25" customHeight="1"/>
    <row r="5" spans="2:6">
      <c r="B5" s="38"/>
      <c r="C5" s="37" t="s">
        <v>182</v>
      </c>
      <c r="D5" s="37" t="s">
        <v>183</v>
      </c>
      <c r="E5" s="37" t="s">
        <v>184</v>
      </c>
      <c r="F5" s="37" t="s">
        <v>252</v>
      </c>
    </row>
    <row r="6" spans="2:6">
      <c r="B6" s="39" t="s">
        <v>179</v>
      </c>
      <c r="C6" s="36" t="s">
        <v>176</v>
      </c>
      <c r="D6" s="36" t="s">
        <v>177</v>
      </c>
      <c r="E6" s="45" t="s">
        <v>251</v>
      </c>
      <c r="F6" s="45" t="s">
        <v>209</v>
      </c>
    </row>
    <row r="7" spans="2:6">
      <c r="B7" s="33" t="s">
        <v>175</v>
      </c>
      <c r="C7" s="41" t="s">
        <v>178</v>
      </c>
      <c r="D7" s="41" t="s">
        <v>178</v>
      </c>
      <c r="E7" s="41" t="s">
        <v>178</v>
      </c>
      <c r="F7" s="41" t="s">
        <v>178</v>
      </c>
    </row>
    <row r="8" spans="2:6">
      <c r="B8" s="33" t="s">
        <v>286</v>
      </c>
      <c r="C8" s="41" t="s">
        <v>178</v>
      </c>
      <c r="D8" s="40"/>
      <c r="E8" s="40"/>
      <c r="F8" s="40"/>
    </row>
    <row r="9" spans="2:6">
      <c r="B9" s="33" t="s">
        <v>285</v>
      </c>
      <c r="C9" s="41" t="s">
        <v>178</v>
      </c>
      <c r="D9" s="40"/>
      <c r="E9" s="40"/>
      <c r="F9" s="40"/>
    </row>
    <row r="10" spans="2:6">
      <c r="B10" s="33" t="s">
        <v>226</v>
      </c>
      <c r="C10" s="35" t="s">
        <v>178</v>
      </c>
      <c r="D10" s="40"/>
      <c r="E10" s="40"/>
      <c r="F10" s="40"/>
    </row>
    <row r="11" spans="2:6">
      <c r="B11" s="33" t="s">
        <v>227</v>
      </c>
      <c r="C11" s="35" t="s">
        <v>178</v>
      </c>
      <c r="D11" s="40"/>
      <c r="E11" s="40"/>
      <c r="F11" s="40"/>
    </row>
    <row r="12" spans="2:6">
      <c r="B12" s="33" t="s">
        <v>228</v>
      </c>
      <c r="C12" s="35" t="s">
        <v>178</v>
      </c>
      <c r="D12" s="40"/>
      <c r="E12" s="40"/>
      <c r="F12" s="40"/>
    </row>
    <row r="13" spans="2:6">
      <c r="B13" s="33" t="s">
        <v>269</v>
      </c>
      <c r="C13" s="40"/>
      <c r="D13" s="41" t="s">
        <v>178</v>
      </c>
      <c r="E13" s="40"/>
      <c r="F13" s="40"/>
    </row>
    <row r="14" spans="2:6">
      <c r="B14" s="33" t="s">
        <v>278</v>
      </c>
      <c r="C14" s="40"/>
      <c r="D14" s="41" t="s">
        <v>178</v>
      </c>
      <c r="E14" s="40"/>
      <c r="F14" s="40"/>
    </row>
    <row r="15" spans="2:6">
      <c r="B15" s="33" t="s">
        <v>229</v>
      </c>
      <c r="C15" s="40"/>
      <c r="D15" s="35" t="s">
        <v>178</v>
      </c>
      <c r="E15" s="40"/>
      <c r="F15" s="40"/>
    </row>
    <row r="16" spans="2:6">
      <c r="B16" s="33" t="s">
        <v>230</v>
      </c>
      <c r="C16" s="40"/>
      <c r="D16" s="35" t="s">
        <v>178</v>
      </c>
      <c r="E16" s="40"/>
      <c r="F16" s="40"/>
    </row>
    <row r="17" spans="2:6">
      <c r="B17" s="33" t="s">
        <v>238</v>
      </c>
      <c r="C17" s="40"/>
      <c r="D17" s="35" t="s">
        <v>178</v>
      </c>
      <c r="E17" s="40"/>
      <c r="F17" s="40"/>
    </row>
    <row r="18" spans="2:6">
      <c r="B18" s="33" t="s">
        <v>280</v>
      </c>
      <c r="C18" s="40"/>
      <c r="D18" s="40"/>
      <c r="E18" s="35" t="s">
        <v>178</v>
      </c>
      <c r="F18" s="40"/>
    </row>
    <row r="19" spans="2:6">
      <c r="B19" s="33" t="s">
        <v>279</v>
      </c>
      <c r="C19" s="40"/>
      <c r="D19" s="40"/>
      <c r="E19" s="40"/>
      <c r="F19" s="41" t="s">
        <v>178</v>
      </c>
    </row>
    <row r="20" spans="2:6">
      <c r="B20" s="33" t="s">
        <v>261</v>
      </c>
      <c r="C20" s="40"/>
      <c r="D20" s="40"/>
      <c r="E20" s="40"/>
      <c r="F20" s="35" t="s">
        <v>178</v>
      </c>
    </row>
    <row r="21" spans="2:6">
      <c r="B21" s="33" t="s">
        <v>262</v>
      </c>
      <c r="C21" s="40"/>
      <c r="D21" s="40"/>
      <c r="E21" s="40"/>
      <c r="F21" s="35" t="s">
        <v>178</v>
      </c>
    </row>
    <row r="22" spans="2:6">
      <c r="B22" s="33" t="s">
        <v>263</v>
      </c>
      <c r="C22" s="40"/>
      <c r="D22" s="40"/>
      <c r="E22" s="40"/>
      <c r="F22" s="35" t="s">
        <v>178</v>
      </c>
    </row>
  </sheetData>
  <sheetProtection password="8D69" sheet="1" objects="1" scenarios="1"/>
  <phoneticPr fontId="1"/>
  <pageMargins left="0.7" right="0.7" top="0.75" bottom="0.75" header="0.3" footer="0.3"/>
  <pageSetup paperSize="9" scale="8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P197"/>
  <sheetViews>
    <sheetView showGridLines="0" zoomScale="70" zoomScaleNormal="70" zoomScaleSheetLayoutView="70" workbookViewId="0">
      <selection activeCell="C23" sqref="C23"/>
    </sheetView>
  </sheetViews>
  <sheetFormatPr defaultColWidth="8.625" defaultRowHeight="15.75"/>
  <cols>
    <col min="1" max="1" width="5.25" style="5" bestFit="1" customWidth="1"/>
    <col min="2" max="2" width="21.375" style="5" hidden="1" customWidth="1"/>
    <col min="3" max="3" width="15.875" style="8" customWidth="1"/>
    <col min="4" max="4" width="31.375" style="5" customWidth="1"/>
    <col min="5" max="5" width="21.625" style="5" customWidth="1"/>
    <col min="6" max="7" width="17.625" style="5" customWidth="1"/>
    <col min="8" max="10" width="14.625" style="5" customWidth="1"/>
    <col min="11" max="13" width="16.625" style="5" customWidth="1"/>
    <col min="14" max="14" width="8.625" style="5"/>
    <col min="15" max="16" width="0" style="5" hidden="1" customWidth="1"/>
    <col min="17" max="16384" width="8.625" style="5"/>
  </cols>
  <sheetData>
    <row r="1" spans="1:13" ht="27.6" customHeight="1">
      <c r="C1" s="325" t="str">
        <f>【入力シート】!C1&amp;【入力シート】!D1&amp;"年度品川区介護職員・介護支援専門員居住支援手当事業補助金変更交付申請書　事業所別補助対象額一覧"</f>
        <v>令和8年度品川区介護職員・介護支援専門員居住支援手当事業補助金変更交付申請書　事業所別補助対象額一覧</v>
      </c>
      <c r="D1" s="325"/>
      <c r="E1" s="325"/>
      <c r="F1" s="325"/>
      <c r="G1" s="325"/>
      <c r="H1" s="325"/>
      <c r="I1" s="325"/>
      <c r="J1" s="325"/>
      <c r="K1" s="325"/>
      <c r="L1" s="325"/>
    </row>
    <row r="3" spans="1:13" ht="18.75">
      <c r="J3" s="42" t="s">
        <v>82</v>
      </c>
      <c r="K3" s="324" t="str">
        <f>IF(【入力シート】!J27="","",【入力シート】!J27)</f>
        <v/>
      </c>
      <c r="L3" s="324"/>
      <c r="M3" s="324"/>
    </row>
    <row r="6" spans="1:13" ht="38.450000000000003" customHeight="1">
      <c r="A6" s="11" t="s">
        <v>83</v>
      </c>
      <c r="B6" s="119" t="s">
        <v>219</v>
      </c>
      <c r="C6" s="11" t="s">
        <v>69</v>
      </c>
      <c r="D6" s="11" t="s">
        <v>70</v>
      </c>
      <c r="E6" s="11" t="s">
        <v>84</v>
      </c>
      <c r="F6" s="11" t="s">
        <v>85</v>
      </c>
      <c r="G6" s="11" t="s">
        <v>241</v>
      </c>
      <c r="H6" s="11" t="s">
        <v>86</v>
      </c>
      <c r="I6" s="11" t="s">
        <v>87</v>
      </c>
      <c r="J6" s="11" t="s">
        <v>88</v>
      </c>
      <c r="K6" s="11" t="s">
        <v>295</v>
      </c>
      <c r="L6" s="11" t="s">
        <v>296</v>
      </c>
      <c r="M6" s="11" t="s">
        <v>293</v>
      </c>
    </row>
    <row r="7" spans="1:13" ht="20.100000000000001" customHeight="1">
      <c r="A7" s="7">
        <v>1</v>
      </c>
      <c r="B7" s="7" t="str">
        <f>IF('②【入力】別紙_職員一覧（変更）'!B13="","",'②【入力】別紙_職員一覧（変更）'!B13)</f>
        <v/>
      </c>
      <c r="C7" s="138" t="str">
        <f>IF(B7="","",VLOOKUP($B7,'②【入力】別紙_職員一覧（変更）'!$B$13:$Q$512,2,FALSE))</f>
        <v/>
      </c>
      <c r="D7" s="126" t="str">
        <f>IF(B7="","",VLOOKUP($B7,'②【入力】別紙_職員一覧（変更）'!$B$13:$Q$512,3,FALSE))</f>
        <v/>
      </c>
      <c r="E7" s="126" t="str">
        <f>IF(B7="","",VLOOKUP($B7,'②【入力】別紙_職員一覧（変更）'!$B$13:$Q$512,4,FALSE))</f>
        <v/>
      </c>
      <c r="F7" s="154" t="str">
        <f>IF(B7="","",SUMIF('②【入力】別紙_職員一覧（変更）'!$B$13:$B$512,'②事業所別一覧 (変更)'!B7,'②【入力】別紙_職員一覧（変更）'!$Q$13:$Q$512))</f>
        <v/>
      </c>
      <c r="G7" s="154" t="str">
        <f>IF(C7="","",ROUNDDOWN(F7+ROUNDUP(F7*0.15,0),-3))</f>
        <v/>
      </c>
      <c r="H7" s="126" t="str">
        <f>IF(B7="","",COUNTIF('②【入力】別紙_職員一覧（変更）'!$B$13:$B$512,'②事業所別一覧 (変更)'!B7))</f>
        <v/>
      </c>
      <c r="I7" s="126" t="str">
        <f>IF(B7="","",COUNTIFS('②【入力】別紙_職員一覧（変更）'!$B$13:$B$512,'②事業所別一覧 (変更)'!B7,'②【入力】別紙_職員一覧（変更）'!$F$13:$F$512,"〇"))</f>
        <v/>
      </c>
      <c r="J7" s="126" t="str">
        <f>IF(B7="","",COUNTIFS('②【入力】別紙_職員一覧（変更）'!$B$13:$B$512,'②事業所別一覧 (変更)'!B7,'②【入力】別紙_職員一覧（変更）'!$K$13:$K$512,"〇"))</f>
        <v/>
      </c>
      <c r="K7" s="126" t="str">
        <f>IF(B7="","",COUNTIFS('②【入力】別紙_職員一覧（変更）'!$B$13:$B$512,'②事業所別一覧 (変更)'!B7,'②【入力】別紙_職員一覧（変更）'!$L$13:$L$512,$K$6))</f>
        <v/>
      </c>
      <c r="L7" s="126" t="str">
        <f>IF(B7="","",COUNTIFS('②【入力】別紙_職員一覧（変更）'!$B$13:$B$512,'②事業所別一覧 (変更)'!B7,'②【入力】別紙_職員一覧（変更）'!$L$13:$L$512,$L$6))</f>
        <v/>
      </c>
      <c r="M7" s="126" t="str">
        <f>IF(B7="","",COUNTIFS('②【入力】別紙_職員一覧（変更）'!$B$13:$B$512,'②事業所別一覧 (変更)'!B7,'②【入力】別紙_職員一覧（変更）'!$L$13:$L$512,$M$6))</f>
        <v/>
      </c>
    </row>
    <row r="8" spans="1:13" ht="20.100000000000001" customHeight="1">
      <c r="A8" s="7">
        <v>2</v>
      </c>
      <c r="B8" s="7" t="str">
        <f t="array" ref="B8">IFERROR(IF(INDEX('②【入力】別紙_職員一覧（変更）'!$B$13:$B$512,MATCH(0,COUNTIF($B$7:B7,'②【入力】別紙_職員一覧（変更）'!$B$13:$B$512),0))=0,"",INDEX('②【入力】別紙_職員一覧（変更）'!$B$13:$B$512,MATCH(0,COUNTIF($B$7:B7,'②【入力】別紙_職員一覧（変更）'!$B$13:$B$512),0))),"")</f>
        <v/>
      </c>
      <c r="C8" s="138" t="str">
        <f>IF(B8="","",VLOOKUP($B8,'②【入力】別紙_職員一覧（変更）'!$B$13:$Q$512,2,FALSE))</f>
        <v/>
      </c>
      <c r="D8" s="126" t="str">
        <f>IF(B8="","",VLOOKUP($B8,'②【入力】別紙_職員一覧（変更）'!$B$13:$Q$512,3,FALSE))</f>
        <v/>
      </c>
      <c r="E8" s="126" t="str">
        <f>IF(B8="","",VLOOKUP($B8,'②【入力】別紙_職員一覧（変更）'!$B$13:$Q$512,4,FALSE))</f>
        <v/>
      </c>
      <c r="F8" s="154" t="str">
        <f>IF(B8="","",SUMIF('②【入力】別紙_職員一覧（変更）'!$B$13:$B$512,'②事業所別一覧 (変更)'!B8,'②【入力】別紙_職員一覧（変更）'!$Q$13:$Q$512))</f>
        <v/>
      </c>
      <c r="G8" s="154" t="str">
        <f>IF(C8="","",ROUNDDOWN(F8+ROUNDUP(F8*0.15,0),-3))</f>
        <v/>
      </c>
      <c r="H8" s="126" t="str">
        <f>IF(B8="","",COUNTIF('②【入力】別紙_職員一覧（変更）'!$B$13:$B$512,'②事業所別一覧 (変更)'!B8))</f>
        <v/>
      </c>
      <c r="I8" s="126" t="str">
        <f>IF(B8="","",COUNTIFS('②【入力】別紙_職員一覧（変更）'!$B$13:$B$512,'②事業所別一覧 (変更)'!B8,'②【入力】別紙_職員一覧（変更）'!$F$13:$F$512,"〇"))</f>
        <v/>
      </c>
      <c r="J8" s="126" t="str">
        <f>IF(B8="","",COUNTIFS('②【入力】別紙_職員一覧（変更）'!$B$13:$B$512,'②事業所別一覧 (変更)'!B8,'②【入力】別紙_職員一覧（変更）'!$K$13:$K$512,"〇"))</f>
        <v/>
      </c>
      <c r="K8" s="126" t="str">
        <f>IF(B8="","",COUNTIFS('②【入力】別紙_職員一覧（変更）'!$B$13:$B$512,'②事業所別一覧 (変更)'!B8,'②【入力】別紙_職員一覧（変更）'!$L$13:$L$512,$K$6))</f>
        <v/>
      </c>
      <c r="L8" s="126" t="str">
        <f>IF(B8="","",COUNTIFS('②【入力】別紙_職員一覧（変更）'!$B$13:$B$512,'②事業所別一覧 (変更)'!B8,'②【入力】別紙_職員一覧（変更）'!$L$13:$L$512,$L$6))</f>
        <v/>
      </c>
      <c r="M8" s="126" t="str">
        <f>IF(B8="","",COUNTIFS('②【入力】別紙_職員一覧（変更）'!$B$13:$B$512,'②事業所別一覧 (変更)'!B8,'②【入力】別紙_職員一覧（変更）'!$L$13:$L$512,$M$6))</f>
        <v/>
      </c>
    </row>
    <row r="9" spans="1:13" ht="20.100000000000001" customHeight="1">
      <c r="A9" s="7">
        <v>3</v>
      </c>
      <c r="B9" s="7" t="str">
        <f t="array" ref="B9">IFERROR(IF(INDEX('②【入力】別紙_職員一覧（変更）'!$B$13:$B$512,MATCH(0,COUNTIF(B$7:B8,'②【入力】別紙_職員一覧（変更）'!$B$13:$B$512),0))=0,"",INDEX('②【入力】別紙_職員一覧（変更）'!$B$13:$B$512,MATCH(0,COUNTIF(B$7:B8,'②【入力】別紙_職員一覧（変更）'!$B$13:$B$512),0))),"")</f>
        <v/>
      </c>
      <c r="C9" s="138" t="str">
        <f>IF(B9="","",VLOOKUP($B9,'②【入力】別紙_職員一覧（変更）'!$B$13:$Q$512,2,FALSE))</f>
        <v/>
      </c>
      <c r="D9" s="126" t="str">
        <f>IF(B9="","",VLOOKUP($B9,'②【入力】別紙_職員一覧（変更）'!$B$13:$Q$512,3,FALSE))</f>
        <v/>
      </c>
      <c r="E9" s="126" t="str">
        <f>IF(B9="","",VLOOKUP($B9,'②【入力】別紙_職員一覧（変更）'!$B$13:$Q$512,4,FALSE))</f>
        <v/>
      </c>
      <c r="F9" s="154" t="str">
        <f>IF(B9="","",SUMIF('②【入力】別紙_職員一覧（変更）'!$B$13:$B$512,'②事業所別一覧 (変更)'!B9,'②【入力】別紙_職員一覧（変更）'!$Q$13:$Q$512))</f>
        <v/>
      </c>
      <c r="G9" s="154" t="str">
        <f t="shared" ref="G9:G25" si="0">IF(C9="","",ROUNDDOWN(F9+ROUNDUP(F9*0.15,0),-3))</f>
        <v/>
      </c>
      <c r="H9" s="126" t="str">
        <f>IF(B9="","",COUNTIF('②【入力】別紙_職員一覧（変更）'!$B$13:$B$512,'②事業所別一覧 (変更)'!B9))</f>
        <v/>
      </c>
      <c r="I9" s="126" t="str">
        <f>IF(B9="","",COUNTIFS('②【入力】別紙_職員一覧（変更）'!$B$13:$B$512,'②事業所別一覧 (変更)'!B9,'②【入力】別紙_職員一覧（変更）'!$F$13:$F$512,"〇"))</f>
        <v/>
      </c>
      <c r="J9" s="126" t="str">
        <f>IF(B9="","",COUNTIFS('②【入力】別紙_職員一覧（変更）'!$B$13:$B$512,'②事業所別一覧 (変更)'!B9,'②【入力】別紙_職員一覧（変更）'!$K$13:$K$512,"〇"))</f>
        <v/>
      </c>
      <c r="K9" s="126" t="str">
        <f>IF(B9="","",COUNTIFS('②【入力】別紙_職員一覧（変更）'!$B$13:$B$512,'②事業所別一覧 (変更)'!B9,'②【入力】別紙_職員一覧（変更）'!$L$13:$L$512,$K$6))</f>
        <v/>
      </c>
      <c r="L9" s="126" t="str">
        <f>IF(B9="","",COUNTIFS('②【入力】別紙_職員一覧（変更）'!$B$13:$B$512,'②事業所別一覧 (変更)'!B9,'②【入力】別紙_職員一覧（変更）'!$L$13:$L$512,$L$6))</f>
        <v/>
      </c>
      <c r="M9" s="126" t="str">
        <f>IF(B9="","",COUNTIFS('②【入力】別紙_職員一覧（変更）'!$B$13:$B$512,'②事業所別一覧 (変更)'!B9,'②【入力】別紙_職員一覧（変更）'!$L$13:$L$512,$M$6))</f>
        <v/>
      </c>
    </row>
    <row r="10" spans="1:13" ht="20.100000000000001" customHeight="1">
      <c r="A10" s="7">
        <v>4</v>
      </c>
      <c r="B10" s="7" t="str">
        <f t="array" ref="B10">IFERROR(IF(INDEX('②【入力】別紙_職員一覧（変更）'!$B$13:$B$512,MATCH(0,COUNTIF(B$7:B9,'②【入力】別紙_職員一覧（変更）'!$B$13:$B$512),0))=0,"",INDEX('②【入力】別紙_職員一覧（変更）'!$B$13:$B$512,MATCH(0,COUNTIF(B$7:B9,'②【入力】別紙_職員一覧（変更）'!$B$13:$B$512),0))),"")</f>
        <v/>
      </c>
      <c r="C10" s="138" t="str">
        <f>IF(B10="","",VLOOKUP($B10,'②【入力】別紙_職員一覧（変更）'!$B$13:$Q$512,2,FALSE))</f>
        <v/>
      </c>
      <c r="D10" s="126" t="str">
        <f>IF(B10="","",VLOOKUP($B10,'②【入力】別紙_職員一覧（変更）'!$B$13:$Q$512,3,FALSE))</f>
        <v/>
      </c>
      <c r="E10" s="126" t="str">
        <f>IF(B10="","",VLOOKUP($B10,'②【入力】別紙_職員一覧（変更）'!$B$13:$Q$512,4,FALSE))</f>
        <v/>
      </c>
      <c r="F10" s="154" t="str">
        <f>IF(B10="","",SUMIF('②【入力】別紙_職員一覧（変更）'!$B$13:$B$512,'②事業所別一覧 (変更)'!B10,'②【入力】別紙_職員一覧（変更）'!$Q$13:$Q$512))</f>
        <v/>
      </c>
      <c r="G10" s="154" t="str">
        <f t="shared" si="0"/>
        <v/>
      </c>
      <c r="H10" s="126" t="str">
        <f>IF(B10="","",COUNTIF('②【入力】別紙_職員一覧（変更）'!$B$13:$B$512,'②事業所別一覧 (変更)'!B10))</f>
        <v/>
      </c>
      <c r="I10" s="126" t="str">
        <f>IF(B10="","",COUNTIFS('②【入力】別紙_職員一覧（変更）'!$B$13:$B$512,'②事業所別一覧 (変更)'!B10,'②【入力】別紙_職員一覧（変更）'!$F$13:$F$512,"〇"))</f>
        <v/>
      </c>
      <c r="J10" s="126" t="str">
        <f>IF(B10="","",COUNTIFS('②【入力】別紙_職員一覧（変更）'!$B$13:$B$512,'②事業所別一覧 (変更)'!B10,'②【入力】別紙_職員一覧（変更）'!$K$13:$K$512,"〇"))</f>
        <v/>
      </c>
      <c r="K10" s="126" t="str">
        <f>IF(B10="","",COUNTIFS('②【入力】別紙_職員一覧（変更）'!$B$13:$B$512,'②事業所別一覧 (変更)'!B10,'②【入力】別紙_職員一覧（変更）'!$L$13:$L$512,$K$6))</f>
        <v/>
      </c>
      <c r="L10" s="126" t="str">
        <f>IF(B10="","",COUNTIFS('②【入力】別紙_職員一覧（変更）'!$B$13:$B$512,'②事業所別一覧 (変更)'!B10,'②【入力】別紙_職員一覧（変更）'!$L$13:$L$512,$L$6))</f>
        <v/>
      </c>
      <c r="M10" s="126" t="str">
        <f>IF(B10="","",COUNTIFS('②【入力】別紙_職員一覧（変更）'!$B$13:$B$512,'②事業所別一覧 (変更)'!B10,'②【入力】別紙_職員一覧（変更）'!$L$13:$L$512,$M$6))</f>
        <v/>
      </c>
    </row>
    <row r="11" spans="1:13" ht="20.100000000000001" customHeight="1">
      <c r="A11" s="7">
        <v>5</v>
      </c>
      <c r="B11" s="7" t="str">
        <f t="array" ref="B11">IFERROR(IF(INDEX('②【入力】別紙_職員一覧（変更）'!$B$13:$B$512,MATCH(0,COUNTIF(B$7:B10,'②【入力】別紙_職員一覧（変更）'!$B$13:$B$512),0))=0,"",INDEX('②【入力】別紙_職員一覧（変更）'!$B$13:$B$512,MATCH(0,COUNTIF(B$7:B10,'②【入力】別紙_職員一覧（変更）'!$B$13:$B$512),0))),"")</f>
        <v/>
      </c>
      <c r="C11" s="138" t="str">
        <f>IF(B11="","",VLOOKUP($B11,'②【入力】別紙_職員一覧（変更）'!$B$13:$Q$512,2,FALSE))</f>
        <v/>
      </c>
      <c r="D11" s="126" t="str">
        <f>IF(B11="","",VLOOKUP($B11,'②【入力】別紙_職員一覧（変更）'!$B$13:$Q$512,3,FALSE))</f>
        <v/>
      </c>
      <c r="E11" s="126" t="str">
        <f>IF(B11="","",VLOOKUP($B11,'②【入力】別紙_職員一覧（変更）'!$B$13:$Q$512,4,FALSE))</f>
        <v/>
      </c>
      <c r="F11" s="154" t="str">
        <f>IF(B11="","",SUMIF('②【入力】別紙_職員一覧（変更）'!$B$13:$B$512,'②事業所別一覧 (変更)'!B11,'②【入力】別紙_職員一覧（変更）'!$Q$13:$Q$512))</f>
        <v/>
      </c>
      <c r="G11" s="154" t="str">
        <f t="shared" si="0"/>
        <v/>
      </c>
      <c r="H11" s="126" t="str">
        <f>IF(B11="","",COUNTIF('②【入力】別紙_職員一覧（変更）'!$B$13:$B$512,'②事業所別一覧 (変更)'!B11))</f>
        <v/>
      </c>
      <c r="I11" s="126" t="str">
        <f>IF(B11="","",COUNTIFS('②【入力】別紙_職員一覧（変更）'!$B$13:$B$512,'②事業所別一覧 (変更)'!B11,'②【入力】別紙_職員一覧（変更）'!$F$13:$F$512,"〇"))</f>
        <v/>
      </c>
      <c r="J11" s="126" t="str">
        <f>IF(B11="","",COUNTIFS('②【入力】別紙_職員一覧（変更）'!$B$13:$B$512,'②事業所別一覧 (変更)'!B11,'②【入力】別紙_職員一覧（変更）'!$K$13:$K$512,"〇"))</f>
        <v/>
      </c>
      <c r="K11" s="126" t="str">
        <f>IF(B11="","",COUNTIFS('②【入力】別紙_職員一覧（変更）'!$B$13:$B$512,'②事業所別一覧 (変更)'!B11,'②【入力】別紙_職員一覧（変更）'!$L$13:$L$512,$K$6))</f>
        <v/>
      </c>
      <c r="L11" s="126" t="str">
        <f>IF(B11="","",COUNTIFS('②【入力】別紙_職員一覧（変更）'!$B$13:$B$512,'②事業所別一覧 (変更)'!B11,'②【入力】別紙_職員一覧（変更）'!$L$13:$L$512,$L$6))</f>
        <v/>
      </c>
      <c r="M11" s="126" t="str">
        <f>IF(B11="","",COUNTIFS('②【入力】別紙_職員一覧（変更）'!$B$13:$B$512,'②事業所別一覧 (変更)'!B11,'②【入力】別紙_職員一覧（変更）'!$L$13:$L$512,$M$6))</f>
        <v/>
      </c>
    </row>
    <row r="12" spans="1:13" ht="20.100000000000001" customHeight="1">
      <c r="A12" s="7">
        <v>6</v>
      </c>
      <c r="B12" s="7" t="str">
        <f t="array" ref="B12">IFERROR(IF(INDEX('②【入力】別紙_職員一覧（変更）'!$B$13:$B$512,MATCH(0,COUNTIF(B$7:B11,'②【入力】別紙_職員一覧（変更）'!$B$13:$B$512),0))=0,"",INDEX('②【入力】別紙_職員一覧（変更）'!$B$13:$B$512,MATCH(0,COUNTIF(B$7:B11,'②【入力】別紙_職員一覧（変更）'!$B$13:$B$512),0))),"")</f>
        <v/>
      </c>
      <c r="C12" s="138" t="str">
        <f>IF(B12="","",VLOOKUP($B12,'②【入力】別紙_職員一覧（変更）'!$B$13:$Q$512,2,FALSE))</f>
        <v/>
      </c>
      <c r="D12" s="126" t="str">
        <f>IF(B12="","",VLOOKUP($B12,'②【入力】別紙_職員一覧（変更）'!$B$13:$Q$512,3,FALSE))</f>
        <v/>
      </c>
      <c r="E12" s="126" t="str">
        <f>IF(B12="","",VLOOKUP($B12,'②【入力】別紙_職員一覧（変更）'!$B$13:$Q$512,4,FALSE))</f>
        <v/>
      </c>
      <c r="F12" s="154" t="str">
        <f>IF(B12="","",SUMIF('②【入力】別紙_職員一覧（変更）'!$B$13:$B$512,'②事業所別一覧 (変更)'!B12,'②【入力】別紙_職員一覧（変更）'!$Q$13:$Q$512))</f>
        <v/>
      </c>
      <c r="G12" s="154" t="str">
        <f t="shared" si="0"/>
        <v/>
      </c>
      <c r="H12" s="126" t="str">
        <f>IF(B12="","",COUNTIF('②【入力】別紙_職員一覧（変更）'!$B$13:$B$512,'②事業所別一覧 (変更)'!B12))</f>
        <v/>
      </c>
      <c r="I12" s="126" t="str">
        <f>IF(B12="","",COUNTIFS('②【入力】別紙_職員一覧（変更）'!$B$13:$B$512,'②事業所別一覧 (変更)'!B12,'②【入力】別紙_職員一覧（変更）'!$F$13:$F$512,"〇"))</f>
        <v/>
      </c>
      <c r="J12" s="126" t="str">
        <f>IF(B12="","",COUNTIFS('②【入力】別紙_職員一覧（変更）'!$B$13:$B$512,'②事業所別一覧 (変更)'!B12,'②【入力】別紙_職員一覧（変更）'!$K$13:$K$512,"〇"))</f>
        <v/>
      </c>
      <c r="K12" s="126" t="str">
        <f>IF(B12="","",COUNTIFS('②【入力】別紙_職員一覧（変更）'!$B$13:$B$512,'②事業所別一覧 (変更)'!B12,'②【入力】別紙_職員一覧（変更）'!$L$13:$L$512,$K$6))</f>
        <v/>
      </c>
      <c r="L12" s="126" t="str">
        <f>IF(B12="","",COUNTIFS('②【入力】別紙_職員一覧（変更）'!$B$13:$B$512,'②事業所別一覧 (変更)'!B12,'②【入力】別紙_職員一覧（変更）'!$L$13:$L$512,$L$6))</f>
        <v/>
      </c>
      <c r="M12" s="126" t="str">
        <f>IF(B12="","",COUNTIFS('②【入力】別紙_職員一覧（変更）'!$B$13:$B$512,'②事業所別一覧 (変更)'!B12,'②【入力】別紙_職員一覧（変更）'!$L$13:$L$512,$M$6))</f>
        <v/>
      </c>
    </row>
    <row r="13" spans="1:13" ht="20.100000000000001" customHeight="1">
      <c r="A13" s="7">
        <v>7</v>
      </c>
      <c r="B13" s="7" t="str">
        <f t="array" ref="B13">IFERROR(IF(INDEX('②【入力】別紙_職員一覧（変更）'!$B$13:$B$512,MATCH(0,COUNTIF(B$7:B12,'②【入力】別紙_職員一覧（変更）'!$B$13:$B$512),0))=0,"",INDEX('②【入力】別紙_職員一覧（変更）'!$B$13:$B$512,MATCH(0,COUNTIF(B$7:B12,'②【入力】別紙_職員一覧（変更）'!$B$13:$B$512),0))),"")</f>
        <v/>
      </c>
      <c r="C13" s="138" t="str">
        <f>IF(B13="","",VLOOKUP($B13,'②【入力】別紙_職員一覧（変更）'!$B$13:$Q$512,2,FALSE))</f>
        <v/>
      </c>
      <c r="D13" s="126" t="str">
        <f>IF(B13="","",VLOOKUP($B13,'②【入力】別紙_職員一覧（変更）'!$B$13:$Q$512,3,FALSE))</f>
        <v/>
      </c>
      <c r="E13" s="126" t="str">
        <f>IF(B13="","",VLOOKUP($B13,'②【入力】別紙_職員一覧（変更）'!$B$13:$Q$512,4,FALSE))</f>
        <v/>
      </c>
      <c r="F13" s="154" t="str">
        <f>IF(B13="","",SUMIF('②【入力】別紙_職員一覧（変更）'!$B$13:$B$512,'②事業所別一覧 (変更)'!B13,'②【入力】別紙_職員一覧（変更）'!$Q$13:$Q$512))</f>
        <v/>
      </c>
      <c r="G13" s="154" t="str">
        <f t="shared" si="0"/>
        <v/>
      </c>
      <c r="H13" s="126" t="str">
        <f>IF(B13="","",COUNTIF('②【入力】別紙_職員一覧（変更）'!$B$13:$B$512,'②事業所別一覧 (変更)'!B13))</f>
        <v/>
      </c>
      <c r="I13" s="126" t="str">
        <f>IF(B13="","",COUNTIFS('②【入力】別紙_職員一覧（変更）'!$B$13:$B$512,'②事業所別一覧 (変更)'!B13,'②【入力】別紙_職員一覧（変更）'!$F$13:$F$512,"〇"))</f>
        <v/>
      </c>
      <c r="J13" s="126" t="str">
        <f>IF(B13="","",COUNTIFS('②【入力】別紙_職員一覧（変更）'!$B$13:$B$512,'②事業所別一覧 (変更)'!B13,'②【入力】別紙_職員一覧（変更）'!$K$13:$K$512,"〇"))</f>
        <v/>
      </c>
      <c r="K13" s="126" t="str">
        <f>IF(B13="","",COUNTIFS('②【入力】別紙_職員一覧（変更）'!$B$13:$B$512,'②事業所別一覧 (変更)'!B13,'②【入力】別紙_職員一覧（変更）'!$L$13:$L$512,$K$6))</f>
        <v/>
      </c>
      <c r="L13" s="126" t="str">
        <f>IF(B13="","",COUNTIFS('②【入力】別紙_職員一覧（変更）'!$B$13:$B$512,'②事業所別一覧 (変更)'!B13,'②【入力】別紙_職員一覧（変更）'!$L$13:$L$512,$L$6))</f>
        <v/>
      </c>
      <c r="M13" s="126" t="str">
        <f>IF(B13="","",COUNTIFS('②【入力】別紙_職員一覧（変更）'!$B$13:$B$512,'②事業所別一覧 (変更)'!B13,'②【入力】別紙_職員一覧（変更）'!$L$13:$L$512,$M$6))</f>
        <v/>
      </c>
    </row>
    <row r="14" spans="1:13" ht="20.100000000000001" customHeight="1">
      <c r="A14" s="7">
        <v>8</v>
      </c>
      <c r="B14" s="7" t="str">
        <f t="array" ref="B14">IFERROR(IF(INDEX('②【入力】別紙_職員一覧（変更）'!$B$13:$B$512,MATCH(0,COUNTIF(B$7:B13,'②【入力】別紙_職員一覧（変更）'!$B$13:$B$512),0))=0,"",INDEX('②【入力】別紙_職員一覧（変更）'!$B$13:$B$512,MATCH(0,COUNTIF(B$7:B13,'②【入力】別紙_職員一覧（変更）'!$B$13:$B$512),0))),"")</f>
        <v/>
      </c>
      <c r="C14" s="138" t="str">
        <f>IF(B14="","",VLOOKUP($B14,'②【入力】別紙_職員一覧（変更）'!$B$13:$Q$512,2,FALSE))</f>
        <v/>
      </c>
      <c r="D14" s="126" t="str">
        <f>IF(B14="","",VLOOKUP($B14,'②【入力】別紙_職員一覧（変更）'!$B$13:$Q$512,3,FALSE))</f>
        <v/>
      </c>
      <c r="E14" s="126" t="str">
        <f>IF(B14="","",VLOOKUP($B14,'②【入力】別紙_職員一覧（変更）'!$B$13:$Q$512,4,FALSE))</f>
        <v/>
      </c>
      <c r="F14" s="154" t="str">
        <f>IF(B14="","",SUMIF('②【入力】別紙_職員一覧（変更）'!$B$13:$B$512,'②事業所別一覧 (変更)'!B14,'②【入力】別紙_職員一覧（変更）'!$Q$13:$Q$512))</f>
        <v/>
      </c>
      <c r="G14" s="154" t="str">
        <f t="shared" si="0"/>
        <v/>
      </c>
      <c r="H14" s="126" t="str">
        <f>IF(B14="","",COUNTIF('②【入力】別紙_職員一覧（変更）'!$B$13:$B$512,'②事業所別一覧 (変更)'!B14))</f>
        <v/>
      </c>
      <c r="I14" s="126" t="str">
        <f>IF(B14="","",COUNTIFS('②【入力】別紙_職員一覧（変更）'!$B$13:$B$512,'②事業所別一覧 (変更)'!B14,'②【入力】別紙_職員一覧（変更）'!$F$13:$F$512,"〇"))</f>
        <v/>
      </c>
      <c r="J14" s="126" t="str">
        <f>IF(B14="","",COUNTIFS('②【入力】別紙_職員一覧（変更）'!$B$13:$B$512,'②事業所別一覧 (変更)'!B14,'②【入力】別紙_職員一覧（変更）'!$K$13:$K$512,"〇"))</f>
        <v/>
      </c>
      <c r="K14" s="126" t="str">
        <f>IF(B14="","",COUNTIFS('②【入力】別紙_職員一覧（変更）'!$B$13:$B$512,'②事業所別一覧 (変更)'!B14,'②【入力】別紙_職員一覧（変更）'!$L$13:$L$512,$K$6))</f>
        <v/>
      </c>
      <c r="L14" s="126" t="str">
        <f>IF(B14="","",COUNTIFS('②【入力】別紙_職員一覧（変更）'!$B$13:$B$512,'②事業所別一覧 (変更)'!B14,'②【入力】別紙_職員一覧（変更）'!$L$13:$L$512,$L$6))</f>
        <v/>
      </c>
      <c r="M14" s="126" t="str">
        <f>IF(B14="","",COUNTIFS('②【入力】別紙_職員一覧（変更）'!$B$13:$B$512,'②事業所別一覧 (変更)'!B14,'②【入力】別紙_職員一覧（変更）'!$L$13:$L$512,$M$6))</f>
        <v/>
      </c>
    </row>
    <row r="15" spans="1:13" ht="20.100000000000001" customHeight="1">
      <c r="A15" s="7">
        <v>9</v>
      </c>
      <c r="B15" s="7" t="str">
        <f t="array" ref="B15">IFERROR(IF(INDEX('②【入力】別紙_職員一覧（変更）'!$B$13:$B$512,MATCH(0,COUNTIF(B$7:B14,'②【入力】別紙_職員一覧（変更）'!$B$13:$B$512),0))=0,"",INDEX('②【入力】別紙_職員一覧（変更）'!$B$13:$B$512,MATCH(0,COUNTIF(B$7:B14,'②【入力】別紙_職員一覧（変更）'!$B$13:$B$512),0))),"")</f>
        <v/>
      </c>
      <c r="C15" s="138" t="str">
        <f>IF(B15="","",VLOOKUP($B15,'②【入力】別紙_職員一覧（変更）'!$B$13:$Q$512,2,FALSE))</f>
        <v/>
      </c>
      <c r="D15" s="126" t="str">
        <f>IF(B15="","",VLOOKUP($B15,'②【入力】別紙_職員一覧（変更）'!$B$13:$Q$512,3,FALSE))</f>
        <v/>
      </c>
      <c r="E15" s="126" t="str">
        <f>IF(B15="","",VLOOKUP($B15,'②【入力】別紙_職員一覧（変更）'!$B$13:$Q$512,4,FALSE))</f>
        <v/>
      </c>
      <c r="F15" s="154" t="str">
        <f>IF(B15="","",SUMIF('②【入力】別紙_職員一覧（変更）'!$B$13:$B$512,'②事業所別一覧 (変更)'!B15,'②【入力】別紙_職員一覧（変更）'!$Q$13:$Q$512))</f>
        <v/>
      </c>
      <c r="G15" s="154" t="str">
        <f t="shared" si="0"/>
        <v/>
      </c>
      <c r="H15" s="126" t="str">
        <f>IF(B15="","",COUNTIF('②【入力】別紙_職員一覧（変更）'!$B$13:$B$512,'②事業所別一覧 (変更)'!B15))</f>
        <v/>
      </c>
      <c r="I15" s="126" t="str">
        <f>IF(B15="","",COUNTIFS('②【入力】別紙_職員一覧（変更）'!$B$13:$B$512,'②事業所別一覧 (変更)'!B15,'②【入力】別紙_職員一覧（変更）'!$F$13:$F$512,"〇"))</f>
        <v/>
      </c>
      <c r="J15" s="126" t="str">
        <f>IF(B15="","",COUNTIFS('②【入力】別紙_職員一覧（変更）'!$B$13:$B$512,'②事業所別一覧 (変更)'!B15,'②【入力】別紙_職員一覧（変更）'!$K$13:$K$512,"〇"))</f>
        <v/>
      </c>
      <c r="K15" s="126" t="str">
        <f>IF(B15="","",COUNTIFS('②【入力】別紙_職員一覧（変更）'!$B$13:$B$512,'②事業所別一覧 (変更)'!B15,'②【入力】別紙_職員一覧（変更）'!$L$13:$L$512,$K$6))</f>
        <v/>
      </c>
      <c r="L15" s="126" t="str">
        <f>IF(B15="","",COUNTIFS('②【入力】別紙_職員一覧（変更）'!$B$13:$B$512,'②事業所別一覧 (変更)'!B15,'②【入力】別紙_職員一覧（変更）'!$L$13:$L$512,$L$6))</f>
        <v/>
      </c>
      <c r="M15" s="126" t="str">
        <f>IF(B15="","",COUNTIFS('②【入力】別紙_職員一覧（変更）'!$B$13:$B$512,'②事業所別一覧 (変更)'!B15,'②【入力】別紙_職員一覧（変更）'!$L$13:$L$512,$M$6))</f>
        <v/>
      </c>
    </row>
    <row r="16" spans="1:13" ht="20.100000000000001" customHeight="1">
      <c r="A16" s="7">
        <v>10</v>
      </c>
      <c r="B16" s="7" t="str">
        <f t="array" ref="B16">IFERROR(IF(INDEX('②【入力】別紙_職員一覧（変更）'!$B$13:$B$512,MATCH(0,COUNTIF(B$7:B15,'②【入力】別紙_職員一覧（変更）'!$B$13:$B$512),0))=0,"",INDEX('②【入力】別紙_職員一覧（変更）'!$B$13:$B$512,MATCH(0,COUNTIF(B$7:B15,'②【入力】別紙_職員一覧（変更）'!$B$13:$B$512),0))),"")</f>
        <v/>
      </c>
      <c r="C16" s="138" t="str">
        <f>IF(B16="","",VLOOKUP($B16,'②【入力】別紙_職員一覧（変更）'!$B$13:$Q$512,2,FALSE))</f>
        <v/>
      </c>
      <c r="D16" s="126" t="str">
        <f>IF(B16="","",VLOOKUP($B16,'②【入力】別紙_職員一覧（変更）'!$B$13:$Q$512,3,FALSE))</f>
        <v/>
      </c>
      <c r="E16" s="126" t="str">
        <f>IF(B16="","",VLOOKUP($B16,'②【入力】別紙_職員一覧（変更）'!$B$13:$Q$512,4,FALSE))</f>
        <v/>
      </c>
      <c r="F16" s="154" t="str">
        <f>IF(B16="","",SUMIF('②【入力】別紙_職員一覧（変更）'!$B$13:$B$512,'②事業所別一覧 (変更)'!B16,'②【入力】別紙_職員一覧（変更）'!$Q$13:$Q$512))</f>
        <v/>
      </c>
      <c r="G16" s="154" t="str">
        <f t="shared" si="0"/>
        <v/>
      </c>
      <c r="H16" s="126" t="str">
        <f>IF(B16="","",COUNTIF('②【入力】別紙_職員一覧（変更）'!$B$13:$B$512,'②事業所別一覧 (変更)'!B16))</f>
        <v/>
      </c>
      <c r="I16" s="126" t="str">
        <f>IF(B16="","",COUNTIFS('②【入力】別紙_職員一覧（変更）'!$B$13:$B$512,'②事業所別一覧 (変更)'!B16,'②【入力】別紙_職員一覧（変更）'!$F$13:$F$512,"〇"))</f>
        <v/>
      </c>
      <c r="J16" s="126" t="str">
        <f>IF(B16="","",COUNTIFS('②【入力】別紙_職員一覧（変更）'!$B$13:$B$512,'②事業所別一覧 (変更)'!B16,'②【入力】別紙_職員一覧（変更）'!$K$13:$K$512,"〇"))</f>
        <v/>
      </c>
      <c r="K16" s="126" t="str">
        <f>IF(B16="","",COUNTIFS('②【入力】別紙_職員一覧（変更）'!$B$13:$B$512,'②事業所別一覧 (変更)'!B16,'②【入力】別紙_職員一覧（変更）'!$L$13:$L$512,$K$6))</f>
        <v/>
      </c>
      <c r="L16" s="126" t="str">
        <f>IF(B16="","",COUNTIFS('②【入力】別紙_職員一覧（変更）'!$B$13:$B$512,'②事業所別一覧 (変更)'!B16,'②【入力】別紙_職員一覧（変更）'!$L$13:$L$512,$L$6))</f>
        <v/>
      </c>
      <c r="M16" s="126" t="str">
        <f>IF(B16="","",COUNTIFS('②【入力】別紙_職員一覧（変更）'!$B$13:$B$512,'②事業所別一覧 (変更)'!B16,'②【入力】別紙_職員一覧（変更）'!$L$13:$L$512,$M$6))</f>
        <v/>
      </c>
    </row>
    <row r="17" spans="1:13" ht="20.100000000000001" customHeight="1">
      <c r="A17" s="7">
        <v>11</v>
      </c>
      <c r="B17" s="7" t="str">
        <f t="array" ref="B17">IFERROR(IF(INDEX('②【入力】別紙_職員一覧（変更）'!$B$13:$B$512,MATCH(0,COUNTIF(B$7:B16,'②【入力】別紙_職員一覧（変更）'!$B$13:$B$512),0))=0,"",INDEX('②【入力】別紙_職員一覧（変更）'!$B$13:$B$512,MATCH(0,COUNTIF(B$7:B16,'②【入力】別紙_職員一覧（変更）'!$B$13:$B$512),0))),"")</f>
        <v/>
      </c>
      <c r="C17" s="138" t="str">
        <f>IF(B17="","",VLOOKUP($B17,'②【入力】別紙_職員一覧（変更）'!$B$13:$Q$512,2,FALSE))</f>
        <v/>
      </c>
      <c r="D17" s="126" t="str">
        <f>IF(B17="","",VLOOKUP($B17,'②【入力】別紙_職員一覧（変更）'!$B$13:$Q$512,3,FALSE))</f>
        <v/>
      </c>
      <c r="E17" s="126" t="str">
        <f>IF(B17="","",VLOOKUP($B17,'②【入力】別紙_職員一覧（変更）'!$B$13:$Q$512,4,FALSE))</f>
        <v/>
      </c>
      <c r="F17" s="154" t="str">
        <f>IF(B17="","",SUMIF('②【入力】別紙_職員一覧（変更）'!$B$13:$B$512,'②事業所別一覧 (変更)'!B17,'②【入力】別紙_職員一覧（変更）'!$Q$13:$Q$512))</f>
        <v/>
      </c>
      <c r="G17" s="154" t="str">
        <f t="shared" si="0"/>
        <v/>
      </c>
      <c r="H17" s="126" t="str">
        <f>IF(B17="","",COUNTIF('②【入力】別紙_職員一覧（変更）'!$B$13:$B$512,'②事業所別一覧 (変更)'!B17))</f>
        <v/>
      </c>
      <c r="I17" s="126" t="str">
        <f>IF(B17="","",COUNTIFS('②【入力】別紙_職員一覧（変更）'!$B$13:$B$512,'②事業所別一覧 (変更)'!B17,'②【入力】別紙_職員一覧（変更）'!$F$13:$F$512,"〇"))</f>
        <v/>
      </c>
      <c r="J17" s="126" t="str">
        <f>IF(B17="","",COUNTIFS('②【入力】別紙_職員一覧（変更）'!$B$13:$B$512,'②事業所別一覧 (変更)'!B17,'②【入力】別紙_職員一覧（変更）'!$K$13:$K$512,"〇"))</f>
        <v/>
      </c>
      <c r="K17" s="126" t="str">
        <f>IF(B17="","",COUNTIFS('②【入力】別紙_職員一覧（変更）'!$B$13:$B$512,'②事業所別一覧 (変更)'!B17,'②【入力】別紙_職員一覧（変更）'!$L$13:$L$512,$K$6))</f>
        <v/>
      </c>
      <c r="L17" s="126" t="str">
        <f>IF(B17="","",COUNTIFS('②【入力】別紙_職員一覧（変更）'!$B$13:$B$512,'②事業所別一覧 (変更)'!B17,'②【入力】別紙_職員一覧（変更）'!$L$13:$L$512,$L$6))</f>
        <v/>
      </c>
      <c r="M17" s="126" t="str">
        <f>IF(B17="","",COUNTIFS('②【入力】別紙_職員一覧（変更）'!$B$13:$B$512,'②事業所別一覧 (変更)'!B17,'②【入力】別紙_職員一覧（変更）'!$L$13:$L$512,$M$6))</f>
        <v/>
      </c>
    </row>
    <row r="18" spans="1:13" ht="20.100000000000001" customHeight="1">
      <c r="A18" s="7">
        <v>12</v>
      </c>
      <c r="B18" s="7" t="str">
        <f t="array" ref="B18">IFERROR(IF(INDEX('②【入力】別紙_職員一覧（変更）'!$B$13:$B$512,MATCH(0,COUNTIF(B$7:B17,'②【入力】別紙_職員一覧（変更）'!$B$13:$B$512),0))=0,"",INDEX('②【入力】別紙_職員一覧（変更）'!$B$13:$B$512,MATCH(0,COUNTIF(B$7:B17,'②【入力】別紙_職員一覧（変更）'!$B$13:$B$512),0))),"")</f>
        <v/>
      </c>
      <c r="C18" s="138" t="str">
        <f>IF(B18="","",VLOOKUP($B18,'②【入力】別紙_職員一覧（変更）'!$B$13:$Q$512,2,FALSE))</f>
        <v/>
      </c>
      <c r="D18" s="126" t="str">
        <f>IF(B18="","",VLOOKUP($B18,'②【入力】別紙_職員一覧（変更）'!$B$13:$Q$512,3,FALSE))</f>
        <v/>
      </c>
      <c r="E18" s="126" t="str">
        <f>IF(B18="","",VLOOKUP($B18,'②【入力】別紙_職員一覧（変更）'!$B$13:$Q$512,4,FALSE))</f>
        <v/>
      </c>
      <c r="F18" s="154" t="str">
        <f>IF(B18="","",SUMIF('②【入力】別紙_職員一覧（変更）'!$B$13:$B$512,'②事業所別一覧 (変更)'!B18,'②【入力】別紙_職員一覧（変更）'!$Q$13:$Q$512))</f>
        <v/>
      </c>
      <c r="G18" s="154" t="str">
        <f t="shared" si="0"/>
        <v/>
      </c>
      <c r="H18" s="126" t="str">
        <f>IF(B18="","",COUNTIF('②【入力】別紙_職員一覧（変更）'!$B$13:$B$512,'②事業所別一覧 (変更)'!B18))</f>
        <v/>
      </c>
      <c r="I18" s="126" t="str">
        <f>IF(B18="","",COUNTIFS('②【入力】別紙_職員一覧（変更）'!$B$13:$B$512,'②事業所別一覧 (変更)'!B18,'②【入力】別紙_職員一覧（変更）'!$F$13:$F$512,"〇"))</f>
        <v/>
      </c>
      <c r="J18" s="126" t="str">
        <f>IF(B18="","",COUNTIFS('②【入力】別紙_職員一覧（変更）'!$B$13:$B$512,'②事業所別一覧 (変更)'!B18,'②【入力】別紙_職員一覧（変更）'!$K$13:$K$512,"〇"))</f>
        <v/>
      </c>
      <c r="K18" s="126" t="str">
        <f>IF(B18="","",COUNTIFS('②【入力】別紙_職員一覧（変更）'!$B$13:$B$512,'②事業所別一覧 (変更)'!B18,'②【入力】別紙_職員一覧（変更）'!$L$13:$L$512,$K$6))</f>
        <v/>
      </c>
      <c r="L18" s="126" t="str">
        <f>IF(B18="","",COUNTIFS('②【入力】別紙_職員一覧（変更）'!$B$13:$B$512,'②事業所別一覧 (変更)'!B18,'②【入力】別紙_職員一覧（変更）'!$L$13:$L$512,$L$6))</f>
        <v/>
      </c>
      <c r="M18" s="126" t="str">
        <f>IF(B18="","",COUNTIFS('②【入力】別紙_職員一覧（変更）'!$B$13:$B$512,'②事業所別一覧 (変更)'!B18,'②【入力】別紙_職員一覧（変更）'!$L$13:$L$512,$M$6))</f>
        <v/>
      </c>
    </row>
    <row r="19" spans="1:13" ht="20.100000000000001" customHeight="1">
      <c r="A19" s="7">
        <v>13</v>
      </c>
      <c r="B19" s="7" t="str">
        <f t="array" ref="B19">IFERROR(IF(INDEX('②【入力】別紙_職員一覧（変更）'!$B$13:$B$512,MATCH(0,COUNTIF(B$7:B18,'②【入力】別紙_職員一覧（変更）'!$B$13:$B$512),0))=0,"",INDEX('②【入力】別紙_職員一覧（変更）'!$B$13:$B$512,MATCH(0,COUNTIF(B$7:B18,'②【入力】別紙_職員一覧（変更）'!$B$13:$B$512),0))),"")</f>
        <v/>
      </c>
      <c r="C19" s="138" t="str">
        <f>IF(B19="","",VLOOKUP($B19,'②【入力】別紙_職員一覧（変更）'!$B$13:$Q$512,2,FALSE))</f>
        <v/>
      </c>
      <c r="D19" s="126" t="str">
        <f>IF(B19="","",VLOOKUP($B19,'②【入力】別紙_職員一覧（変更）'!$B$13:$Q$512,3,FALSE))</f>
        <v/>
      </c>
      <c r="E19" s="126" t="str">
        <f>IF(B19="","",VLOOKUP($B19,'②【入力】別紙_職員一覧（変更）'!$B$13:$Q$512,4,FALSE))</f>
        <v/>
      </c>
      <c r="F19" s="154" t="str">
        <f>IF(B19="","",SUMIF('②【入力】別紙_職員一覧（変更）'!$B$13:$B$512,'②事業所別一覧 (変更)'!B19,'②【入力】別紙_職員一覧（変更）'!$Q$13:$Q$512))</f>
        <v/>
      </c>
      <c r="G19" s="154" t="str">
        <f t="shared" si="0"/>
        <v/>
      </c>
      <c r="H19" s="126" t="str">
        <f>IF(B19="","",COUNTIF('②【入力】別紙_職員一覧（変更）'!$B$13:$B$512,'②事業所別一覧 (変更)'!B19))</f>
        <v/>
      </c>
      <c r="I19" s="126" t="str">
        <f>IF(B19="","",COUNTIFS('②【入力】別紙_職員一覧（変更）'!$B$13:$B$512,'②事業所別一覧 (変更)'!B19,'②【入力】別紙_職員一覧（変更）'!$F$13:$F$512,"〇"))</f>
        <v/>
      </c>
      <c r="J19" s="126" t="str">
        <f>IF(B19="","",COUNTIFS('②【入力】別紙_職員一覧（変更）'!$B$13:$B$512,'②事業所別一覧 (変更)'!B19,'②【入力】別紙_職員一覧（変更）'!$K$13:$K$512,"〇"))</f>
        <v/>
      </c>
      <c r="K19" s="126" t="str">
        <f>IF(B19="","",COUNTIFS('②【入力】別紙_職員一覧（変更）'!$B$13:$B$512,'②事業所別一覧 (変更)'!B19,'②【入力】別紙_職員一覧（変更）'!$L$13:$L$512,$K$6))</f>
        <v/>
      </c>
      <c r="L19" s="126" t="str">
        <f>IF(B19="","",COUNTIFS('②【入力】別紙_職員一覧（変更）'!$B$13:$B$512,'②事業所別一覧 (変更)'!B19,'②【入力】別紙_職員一覧（変更）'!$L$13:$L$512,$L$6))</f>
        <v/>
      </c>
      <c r="M19" s="126" t="str">
        <f>IF(B19="","",COUNTIFS('②【入力】別紙_職員一覧（変更）'!$B$13:$B$512,'②事業所別一覧 (変更)'!B19,'②【入力】別紙_職員一覧（変更）'!$L$13:$L$512,$M$6))</f>
        <v/>
      </c>
    </row>
    <row r="20" spans="1:13" ht="20.100000000000001" customHeight="1">
      <c r="A20" s="7">
        <v>14</v>
      </c>
      <c r="B20" s="7" t="str">
        <f t="array" ref="B20">IFERROR(IF(INDEX('②【入力】別紙_職員一覧（変更）'!$B$13:$B$512,MATCH(0,COUNTIF(B$7:B19,'②【入力】別紙_職員一覧（変更）'!$B$13:$B$512),0))=0,"",INDEX('②【入力】別紙_職員一覧（変更）'!$B$13:$B$512,MATCH(0,COUNTIF(B$7:B19,'②【入力】別紙_職員一覧（変更）'!$B$13:$B$512),0))),"")</f>
        <v/>
      </c>
      <c r="C20" s="138" t="str">
        <f>IF(B20="","",VLOOKUP($B20,'②【入力】別紙_職員一覧（変更）'!$B$13:$Q$512,2,FALSE))</f>
        <v/>
      </c>
      <c r="D20" s="126" t="str">
        <f>IF(B20="","",VLOOKUP($B20,'②【入力】別紙_職員一覧（変更）'!$B$13:$Q$512,3,FALSE))</f>
        <v/>
      </c>
      <c r="E20" s="126" t="str">
        <f>IF(B20="","",VLOOKUP($B20,'②【入力】別紙_職員一覧（変更）'!$B$13:$Q$512,4,FALSE))</f>
        <v/>
      </c>
      <c r="F20" s="154" t="str">
        <f>IF(B20="","",SUMIF('②【入力】別紙_職員一覧（変更）'!$B$13:$B$512,'②事業所別一覧 (変更)'!B20,'②【入力】別紙_職員一覧（変更）'!$Q$13:$Q$512))</f>
        <v/>
      </c>
      <c r="G20" s="154" t="str">
        <f t="shared" si="0"/>
        <v/>
      </c>
      <c r="H20" s="126" t="str">
        <f>IF(B20="","",COUNTIF('②【入力】別紙_職員一覧（変更）'!$B$13:$B$512,'②事業所別一覧 (変更)'!B20))</f>
        <v/>
      </c>
      <c r="I20" s="126" t="str">
        <f>IF(B20="","",COUNTIFS('②【入力】別紙_職員一覧（変更）'!$B$13:$B$512,'②事業所別一覧 (変更)'!B20,'②【入力】別紙_職員一覧（変更）'!$F$13:$F$512,"〇"))</f>
        <v/>
      </c>
      <c r="J20" s="126" t="str">
        <f>IF(B20="","",COUNTIFS('②【入力】別紙_職員一覧（変更）'!$B$13:$B$512,'②事業所別一覧 (変更)'!B20,'②【入力】別紙_職員一覧（変更）'!$K$13:$K$512,"〇"))</f>
        <v/>
      </c>
      <c r="K20" s="126" t="str">
        <f>IF(B20="","",COUNTIFS('②【入力】別紙_職員一覧（変更）'!$B$13:$B$512,'②事業所別一覧 (変更)'!B20,'②【入力】別紙_職員一覧（変更）'!$L$13:$L$512,$K$6))</f>
        <v/>
      </c>
      <c r="L20" s="126" t="str">
        <f>IF(B20="","",COUNTIFS('②【入力】別紙_職員一覧（変更）'!$B$13:$B$512,'②事業所別一覧 (変更)'!B20,'②【入力】別紙_職員一覧（変更）'!$L$13:$L$512,$L$6))</f>
        <v/>
      </c>
      <c r="M20" s="126" t="str">
        <f>IF(B20="","",COUNTIFS('②【入力】別紙_職員一覧（変更）'!$B$13:$B$512,'②事業所別一覧 (変更)'!B20,'②【入力】別紙_職員一覧（変更）'!$L$13:$L$512,$M$6))</f>
        <v/>
      </c>
    </row>
    <row r="21" spans="1:13" ht="20.100000000000001" customHeight="1">
      <c r="A21" s="7">
        <v>15</v>
      </c>
      <c r="B21" s="7" t="str">
        <f t="array" ref="B21">IFERROR(IF(INDEX('②【入力】別紙_職員一覧（変更）'!$B$13:$B$512,MATCH(0,COUNTIF(B$7:B20,'②【入力】別紙_職員一覧（変更）'!$B$13:$B$512),0))=0,"",INDEX('②【入力】別紙_職員一覧（変更）'!$B$13:$B$512,MATCH(0,COUNTIF(B$7:B20,'②【入力】別紙_職員一覧（変更）'!$B$13:$B$512),0))),"")</f>
        <v/>
      </c>
      <c r="C21" s="138" t="str">
        <f>IF(B21="","",VLOOKUP($B21,'②【入力】別紙_職員一覧（変更）'!$B$13:$Q$512,2,FALSE))</f>
        <v/>
      </c>
      <c r="D21" s="126" t="str">
        <f>IF(B21="","",VLOOKUP($B21,'②【入力】別紙_職員一覧（変更）'!$B$13:$Q$512,3,FALSE))</f>
        <v/>
      </c>
      <c r="E21" s="126" t="str">
        <f>IF(B21="","",VLOOKUP($B21,'②【入力】別紙_職員一覧（変更）'!$B$13:$Q$512,4,FALSE))</f>
        <v/>
      </c>
      <c r="F21" s="154" t="str">
        <f>IF(B21="","",SUMIF('②【入力】別紙_職員一覧（変更）'!$B$13:$B$512,'②事業所別一覧 (変更)'!B21,'②【入力】別紙_職員一覧（変更）'!$Q$13:$Q$512))</f>
        <v/>
      </c>
      <c r="G21" s="154" t="str">
        <f t="shared" si="0"/>
        <v/>
      </c>
      <c r="H21" s="126" t="str">
        <f>IF(B21="","",COUNTIF('②【入力】別紙_職員一覧（変更）'!$B$13:$B$512,'②事業所別一覧 (変更)'!B21))</f>
        <v/>
      </c>
      <c r="I21" s="126" t="str">
        <f>IF(B21="","",COUNTIFS('②【入力】別紙_職員一覧（変更）'!$B$13:$B$512,'②事業所別一覧 (変更)'!B21,'②【入力】別紙_職員一覧（変更）'!$F$13:$F$512,"〇"))</f>
        <v/>
      </c>
      <c r="J21" s="126" t="str">
        <f>IF(B21="","",COUNTIFS('②【入力】別紙_職員一覧（変更）'!$B$13:$B$512,'②事業所別一覧 (変更)'!B21,'②【入力】別紙_職員一覧（変更）'!$K$13:$K$512,"〇"))</f>
        <v/>
      </c>
      <c r="K21" s="126" t="str">
        <f>IF(B21="","",COUNTIFS('②【入力】別紙_職員一覧（変更）'!$B$13:$B$512,'②事業所別一覧 (変更)'!B21,'②【入力】別紙_職員一覧（変更）'!$L$13:$L$512,$K$6))</f>
        <v/>
      </c>
      <c r="L21" s="126" t="str">
        <f>IF(B21="","",COUNTIFS('②【入力】別紙_職員一覧（変更）'!$B$13:$B$512,'②事業所別一覧 (変更)'!B21,'②【入力】別紙_職員一覧（変更）'!$L$13:$L$512,$L$6))</f>
        <v/>
      </c>
      <c r="M21" s="126" t="str">
        <f>IF(B21="","",COUNTIFS('②【入力】別紙_職員一覧（変更）'!$B$13:$B$512,'②事業所別一覧 (変更)'!B21,'②【入力】別紙_職員一覧（変更）'!$L$13:$L$512,$M$6))</f>
        <v/>
      </c>
    </row>
    <row r="22" spans="1:13" ht="20.100000000000001" customHeight="1">
      <c r="A22" s="7">
        <v>16</v>
      </c>
      <c r="B22" s="7" t="str">
        <f t="array" ref="B22">IFERROR(IF(INDEX('②【入力】別紙_職員一覧（変更）'!$B$13:$B$512,MATCH(0,COUNTIF(B$7:B21,'②【入力】別紙_職員一覧（変更）'!$B$13:$B$512),0))=0,"",INDEX('②【入力】別紙_職員一覧（変更）'!$B$13:$B$512,MATCH(0,COUNTIF(B$7:B21,'②【入力】別紙_職員一覧（変更）'!$B$13:$B$512),0))),"")</f>
        <v/>
      </c>
      <c r="C22" s="138" t="str">
        <f>IF(B22="","",VLOOKUP($B22,'②【入力】別紙_職員一覧（変更）'!$B$13:$Q$512,2,FALSE))</f>
        <v/>
      </c>
      <c r="D22" s="126" t="str">
        <f>IF(B22="","",VLOOKUP($B22,'②【入力】別紙_職員一覧（変更）'!$B$13:$Q$512,3,FALSE))</f>
        <v/>
      </c>
      <c r="E22" s="126" t="str">
        <f>IF(B22="","",VLOOKUP($B22,'②【入力】別紙_職員一覧（変更）'!$B$13:$Q$512,4,FALSE))</f>
        <v/>
      </c>
      <c r="F22" s="154" t="str">
        <f>IF(B22="","",SUMIF('②【入力】別紙_職員一覧（変更）'!$B$13:$B$512,'②事業所別一覧 (変更)'!B22,'②【入力】別紙_職員一覧（変更）'!$Q$13:$Q$512))</f>
        <v/>
      </c>
      <c r="G22" s="154" t="str">
        <f t="shared" si="0"/>
        <v/>
      </c>
      <c r="H22" s="126" t="str">
        <f>IF(B22="","",COUNTIF('②【入力】別紙_職員一覧（変更）'!$B$13:$B$512,'②事業所別一覧 (変更)'!B22))</f>
        <v/>
      </c>
      <c r="I22" s="126" t="str">
        <f>IF(B22="","",COUNTIFS('②【入力】別紙_職員一覧（変更）'!$B$13:$B$512,'②事業所別一覧 (変更)'!B22,'②【入力】別紙_職員一覧（変更）'!$F$13:$F$512,"〇"))</f>
        <v/>
      </c>
      <c r="J22" s="126" t="str">
        <f>IF(B22="","",COUNTIFS('②【入力】別紙_職員一覧（変更）'!$B$13:$B$512,'②事業所別一覧 (変更)'!B22,'②【入力】別紙_職員一覧（変更）'!$K$13:$K$512,"〇"))</f>
        <v/>
      </c>
      <c r="K22" s="126" t="str">
        <f>IF(B22="","",COUNTIFS('②【入力】別紙_職員一覧（変更）'!$B$13:$B$512,'②事業所別一覧 (変更)'!B22,'②【入力】別紙_職員一覧（変更）'!$L$13:$L$512,$K$6))</f>
        <v/>
      </c>
      <c r="L22" s="126" t="str">
        <f>IF(B22="","",COUNTIFS('②【入力】別紙_職員一覧（変更）'!$B$13:$B$512,'②事業所別一覧 (変更)'!B22,'②【入力】別紙_職員一覧（変更）'!$L$13:$L$512,$L$6))</f>
        <v/>
      </c>
      <c r="M22" s="126" t="str">
        <f>IF(B22="","",COUNTIFS('②【入力】別紙_職員一覧（変更）'!$B$13:$B$512,'②事業所別一覧 (変更)'!B22,'②【入力】別紙_職員一覧（変更）'!$L$13:$L$512,$M$6))</f>
        <v/>
      </c>
    </row>
    <row r="23" spans="1:13" ht="20.100000000000001" customHeight="1">
      <c r="A23" s="7">
        <v>17</v>
      </c>
      <c r="B23" s="7" t="str">
        <f t="array" ref="B23">IFERROR(IF(INDEX('②【入力】別紙_職員一覧（変更）'!$B$13:$B$512,MATCH(0,COUNTIF(B$7:B22,'②【入力】別紙_職員一覧（変更）'!$B$13:$B$512),0))=0,"",INDEX('②【入力】別紙_職員一覧（変更）'!$B$13:$B$512,MATCH(0,COUNTIF(B$7:B22,'②【入力】別紙_職員一覧（変更）'!$B$13:$B$512),0))),"")</f>
        <v/>
      </c>
      <c r="C23" s="138" t="str">
        <f>IF(B23="","",VLOOKUP($B23,'②【入力】別紙_職員一覧（変更）'!$B$13:$Q$512,2,FALSE))</f>
        <v/>
      </c>
      <c r="D23" s="126" t="str">
        <f>IF(B23="","",VLOOKUP($B23,'②【入力】別紙_職員一覧（変更）'!$B$13:$Q$512,3,FALSE))</f>
        <v/>
      </c>
      <c r="E23" s="126" t="str">
        <f>IF(B23="","",VLOOKUP($B23,'②【入力】別紙_職員一覧（変更）'!$B$13:$Q$512,4,FALSE))</f>
        <v/>
      </c>
      <c r="F23" s="154" t="str">
        <f>IF(B23="","",SUMIF('②【入力】別紙_職員一覧（変更）'!$B$13:$B$512,'②事業所別一覧 (変更)'!B23,'②【入力】別紙_職員一覧（変更）'!$Q$13:$Q$512))</f>
        <v/>
      </c>
      <c r="G23" s="154" t="str">
        <f t="shared" si="0"/>
        <v/>
      </c>
      <c r="H23" s="126" t="str">
        <f>IF(B23="","",COUNTIF('②【入力】別紙_職員一覧（変更）'!$B$13:$B$512,'②事業所別一覧 (変更)'!B23))</f>
        <v/>
      </c>
      <c r="I23" s="126" t="str">
        <f>IF(B23="","",COUNTIFS('②【入力】別紙_職員一覧（変更）'!$B$13:$B$512,'②事業所別一覧 (変更)'!B23,'②【入力】別紙_職員一覧（変更）'!$F$13:$F$512,"〇"))</f>
        <v/>
      </c>
      <c r="J23" s="126" t="str">
        <f>IF(B23="","",COUNTIFS('②【入力】別紙_職員一覧（変更）'!$B$13:$B$512,'②事業所別一覧 (変更)'!B23,'②【入力】別紙_職員一覧（変更）'!$K$13:$K$512,"〇"))</f>
        <v/>
      </c>
      <c r="K23" s="126" t="str">
        <f>IF(B23="","",COUNTIFS('②【入力】別紙_職員一覧（変更）'!$B$13:$B$512,'②事業所別一覧 (変更)'!B23,'②【入力】別紙_職員一覧（変更）'!$L$13:$L$512,$K$6))</f>
        <v/>
      </c>
      <c r="L23" s="126" t="str">
        <f>IF(B23="","",COUNTIFS('②【入力】別紙_職員一覧（変更）'!$B$13:$B$512,'②事業所別一覧 (変更)'!B23,'②【入力】別紙_職員一覧（変更）'!$L$13:$L$512,$L$6))</f>
        <v/>
      </c>
      <c r="M23" s="126" t="str">
        <f>IF(B23="","",COUNTIFS('②【入力】別紙_職員一覧（変更）'!$B$13:$B$512,'②事業所別一覧 (変更)'!B23,'②【入力】別紙_職員一覧（変更）'!$L$13:$L$512,$M$6))</f>
        <v/>
      </c>
    </row>
    <row r="24" spans="1:13" ht="20.100000000000001" customHeight="1">
      <c r="A24" s="7">
        <v>18</v>
      </c>
      <c r="B24" s="7" t="str">
        <f t="array" ref="B24">IFERROR(IF(INDEX('②【入力】別紙_職員一覧（変更）'!$B$13:$B$512,MATCH(0,COUNTIF(B$7:B23,'②【入力】別紙_職員一覧（変更）'!$B$13:$B$512),0))=0,"",INDEX('②【入力】別紙_職員一覧（変更）'!$B$13:$B$512,MATCH(0,COUNTIF(B$7:B23,'②【入力】別紙_職員一覧（変更）'!$B$13:$B$512),0))),"")</f>
        <v/>
      </c>
      <c r="C24" s="138" t="str">
        <f>IF(B24="","",VLOOKUP($B24,'②【入力】別紙_職員一覧（変更）'!$B$13:$Q$512,2,FALSE))</f>
        <v/>
      </c>
      <c r="D24" s="126" t="str">
        <f>IF(B24="","",VLOOKUP($B24,'②【入力】別紙_職員一覧（変更）'!$B$13:$Q$512,3,FALSE))</f>
        <v/>
      </c>
      <c r="E24" s="126" t="str">
        <f>IF(B24="","",VLOOKUP($B24,'②【入力】別紙_職員一覧（変更）'!$B$13:$Q$512,4,FALSE))</f>
        <v/>
      </c>
      <c r="F24" s="154" t="str">
        <f>IF(B24="","",SUMIF('②【入力】別紙_職員一覧（変更）'!$B$13:$B$512,'②事業所別一覧 (変更)'!B24,'②【入力】別紙_職員一覧（変更）'!$Q$13:$Q$512))</f>
        <v/>
      </c>
      <c r="G24" s="154" t="str">
        <f t="shared" si="0"/>
        <v/>
      </c>
      <c r="H24" s="126" t="str">
        <f>IF(B24="","",COUNTIF('②【入力】別紙_職員一覧（変更）'!$B$13:$B$512,'②事業所別一覧 (変更)'!B24))</f>
        <v/>
      </c>
      <c r="I24" s="126" t="str">
        <f>IF(B24="","",COUNTIFS('②【入力】別紙_職員一覧（変更）'!$B$13:$B$512,'②事業所別一覧 (変更)'!B24,'②【入力】別紙_職員一覧（変更）'!$F$13:$F$512,"〇"))</f>
        <v/>
      </c>
      <c r="J24" s="126" t="str">
        <f>IF(B24="","",COUNTIFS('②【入力】別紙_職員一覧（変更）'!$B$13:$B$512,'②事業所別一覧 (変更)'!B24,'②【入力】別紙_職員一覧（変更）'!$K$13:$K$512,"〇"))</f>
        <v/>
      </c>
      <c r="K24" s="126" t="str">
        <f>IF(B24="","",COUNTIFS('②【入力】別紙_職員一覧（変更）'!$B$13:$B$512,'②事業所別一覧 (変更)'!B24,'②【入力】別紙_職員一覧（変更）'!$L$13:$L$512,$K$6))</f>
        <v/>
      </c>
      <c r="L24" s="126" t="str">
        <f>IF(B24="","",COUNTIFS('②【入力】別紙_職員一覧（変更）'!$B$13:$B$512,'②事業所別一覧 (変更)'!B24,'②【入力】別紙_職員一覧（変更）'!$L$13:$L$512,$L$6))</f>
        <v/>
      </c>
      <c r="M24" s="126" t="str">
        <f>IF(B24="","",COUNTIFS('②【入力】別紙_職員一覧（変更）'!$B$13:$B$512,'②事業所別一覧 (変更)'!B24,'②【入力】別紙_職員一覧（変更）'!$L$13:$L$512,$M$6))</f>
        <v/>
      </c>
    </row>
    <row r="25" spans="1:13" ht="20.100000000000001" customHeight="1">
      <c r="A25" s="7">
        <v>19</v>
      </c>
      <c r="B25" s="7" t="str">
        <f t="array" ref="B25">IFERROR(IF(INDEX('②【入力】別紙_職員一覧（変更）'!$B$13:$B$512,MATCH(0,COUNTIF(B$7:B24,'②【入力】別紙_職員一覧（変更）'!$B$13:$B$512),0))=0,"",INDEX('②【入力】別紙_職員一覧（変更）'!$B$13:$B$512,MATCH(0,COUNTIF(B$7:B24,'②【入力】別紙_職員一覧（変更）'!$B$13:$B$512),0))),"")</f>
        <v/>
      </c>
      <c r="C25" s="138" t="str">
        <f>IF(B25="","",VLOOKUP($B25,'②【入力】別紙_職員一覧（変更）'!$B$13:$Q$512,2,FALSE))</f>
        <v/>
      </c>
      <c r="D25" s="126" t="str">
        <f>IF(B25="","",VLOOKUP($B25,'②【入力】別紙_職員一覧（変更）'!$B$13:$Q$512,3,FALSE))</f>
        <v/>
      </c>
      <c r="E25" s="126" t="str">
        <f>IF(B25="","",VLOOKUP($B25,'②【入力】別紙_職員一覧（変更）'!$B$13:$Q$512,4,FALSE))</f>
        <v/>
      </c>
      <c r="F25" s="154" t="str">
        <f>IF(B25="","",SUMIF('②【入力】別紙_職員一覧（変更）'!$B$13:$B$512,'②事業所別一覧 (変更)'!B25,'②【入力】別紙_職員一覧（変更）'!$Q$13:$Q$512))</f>
        <v/>
      </c>
      <c r="G25" s="154" t="str">
        <f t="shared" si="0"/>
        <v/>
      </c>
      <c r="H25" s="126" t="str">
        <f>IF(B25="","",COUNTIF('②【入力】別紙_職員一覧（変更）'!$B$13:$B$512,'②事業所別一覧 (変更)'!B25))</f>
        <v/>
      </c>
      <c r="I25" s="126" t="str">
        <f>IF(B25="","",COUNTIFS('②【入力】別紙_職員一覧（変更）'!$B$13:$B$512,'②事業所別一覧 (変更)'!B25,'②【入力】別紙_職員一覧（変更）'!$F$13:$F$512,"〇"))</f>
        <v/>
      </c>
      <c r="J25" s="126" t="str">
        <f>IF(B25="","",COUNTIFS('②【入力】別紙_職員一覧（変更）'!$B$13:$B$512,'②事業所別一覧 (変更)'!B25,'②【入力】別紙_職員一覧（変更）'!$K$13:$K$512,"〇"))</f>
        <v/>
      </c>
      <c r="K25" s="126" t="str">
        <f>IF(B25="","",COUNTIFS('②【入力】別紙_職員一覧（変更）'!$B$13:$B$512,'②事業所別一覧 (変更)'!B25,'②【入力】別紙_職員一覧（変更）'!$L$13:$L$512,$K$6))</f>
        <v/>
      </c>
      <c r="L25" s="126" t="str">
        <f>IF(B25="","",COUNTIFS('②【入力】別紙_職員一覧（変更）'!$B$13:$B$512,'②事業所別一覧 (変更)'!B25,'②【入力】別紙_職員一覧（変更）'!$L$13:$L$512,$L$6))</f>
        <v/>
      </c>
      <c r="M25" s="126" t="str">
        <f>IF(B25="","",COUNTIFS('②【入力】別紙_職員一覧（変更）'!$B$13:$B$512,'②事業所別一覧 (変更)'!B25,'②【入力】別紙_職員一覧（変更）'!$L$13:$L$512,$M$6))</f>
        <v/>
      </c>
    </row>
    <row r="26" spans="1:13" ht="20.100000000000001" customHeight="1">
      <c r="A26" s="7">
        <v>20</v>
      </c>
      <c r="B26" s="7" t="str">
        <f t="array" ref="B26">IFERROR(IF(INDEX('②【入力】別紙_職員一覧（変更）'!$B$13:$B$512,MATCH(0,COUNTIF(B$7:B25,'②【入力】別紙_職員一覧（変更）'!$B$13:$B$512),0))=0,"",INDEX('②【入力】別紙_職員一覧（変更）'!$B$13:$B$512,MATCH(0,COUNTIF(B$7:B25,'②【入力】別紙_職員一覧（変更）'!$B$13:$B$512),0))),"")</f>
        <v/>
      </c>
      <c r="C26" s="138" t="str">
        <f>IF(B26="","",VLOOKUP($B26,'②【入力】別紙_職員一覧（変更）'!$B$13:$Q$512,2,FALSE))</f>
        <v/>
      </c>
      <c r="D26" s="126" t="str">
        <f>IF(B26="","",VLOOKUP($B26,'②【入力】別紙_職員一覧（変更）'!$B$13:$Q$512,3,FALSE))</f>
        <v/>
      </c>
      <c r="E26" s="126" t="str">
        <f>IF(B26="","",VLOOKUP($B26,'②【入力】別紙_職員一覧（変更）'!$B$13:$Q$512,4,FALSE))</f>
        <v/>
      </c>
      <c r="F26" s="154" t="str">
        <f>IF(B26="","",SUMIF('②【入力】別紙_職員一覧（変更）'!$B$13:$B$512,'②事業所別一覧 (変更)'!B26,'②【入力】別紙_職員一覧（変更）'!$Q$13:$Q$512))</f>
        <v/>
      </c>
      <c r="G26" s="154" t="str">
        <f>IF(C26="","",ROUNDDOWN(F26+ROUNDUP(F26*0.15,0),-3))</f>
        <v/>
      </c>
      <c r="H26" s="126" t="str">
        <f>IF(B26="","",COUNTIF('②【入力】別紙_職員一覧（変更）'!$B$13:$B$512,'②事業所別一覧 (変更)'!B26))</f>
        <v/>
      </c>
      <c r="I26" s="126" t="str">
        <f>IF(B26="","",COUNTIFS('②【入力】別紙_職員一覧（変更）'!$B$13:$B$512,'②事業所別一覧 (変更)'!B26,'②【入力】別紙_職員一覧（変更）'!$F$13:$F$512,"〇"))</f>
        <v/>
      </c>
      <c r="J26" s="126" t="str">
        <f>IF(B26="","",COUNTIFS('②【入力】別紙_職員一覧（変更）'!$B$13:$B$512,'②事業所別一覧 (変更)'!B26,'②【入力】別紙_職員一覧（変更）'!$K$13:$K$512,"〇"))</f>
        <v/>
      </c>
      <c r="K26" s="126" t="str">
        <f>IF(B26="","",COUNTIFS('②【入力】別紙_職員一覧（変更）'!$B$13:$B$512,'②事業所別一覧 (変更)'!B26,'②【入力】別紙_職員一覧（変更）'!$L$13:$L$512,$K$6))</f>
        <v/>
      </c>
      <c r="L26" s="126" t="str">
        <f>IF(B26="","",COUNTIFS('②【入力】別紙_職員一覧（変更）'!$B$13:$B$512,'②事業所別一覧 (変更)'!B26,'②【入力】別紙_職員一覧（変更）'!$L$13:$L$512,$L$6))</f>
        <v/>
      </c>
      <c r="M26" s="126" t="str">
        <f>IF(B26="","",COUNTIFS('②【入力】別紙_職員一覧（変更）'!$B$13:$B$512,'②事業所別一覧 (変更)'!B26,'②【入力】別紙_職員一覧（変更）'!$L$13:$L$512,$M$6))</f>
        <v/>
      </c>
    </row>
    <row r="27" spans="1:13" ht="20.100000000000001" customHeight="1">
      <c r="A27" s="7">
        <v>21</v>
      </c>
      <c r="B27" s="7" t="str">
        <f t="array" ref="B27">IFERROR(IF(INDEX('②【入力】別紙_職員一覧（変更）'!$B$13:$B$512,MATCH(0,COUNTIF(B$7:B26,'②【入力】別紙_職員一覧（変更）'!$B$13:$B$512),0))=0,"",INDEX('②【入力】別紙_職員一覧（変更）'!$B$13:$B$512,MATCH(0,COUNTIF(B$7:B26,'②【入力】別紙_職員一覧（変更）'!$B$13:$B$512),0))),"")</f>
        <v/>
      </c>
      <c r="C27" s="138" t="str">
        <f>IF(B27="","",VLOOKUP($B27,'②【入力】別紙_職員一覧（変更）'!$B$13:$Q$512,2,FALSE))</f>
        <v/>
      </c>
      <c r="D27" s="126" t="str">
        <f>IF(B27="","",VLOOKUP($B27,'②【入力】別紙_職員一覧（変更）'!$B$13:$Q$512,3,FALSE))</f>
        <v/>
      </c>
      <c r="E27" s="126" t="str">
        <f>IF(B27="","",VLOOKUP($B27,'②【入力】別紙_職員一覧（変更）'!$B$13:$Q$512,4,FALSE))</f>
        <v/>
      </c>
      <c r="F27" s="154" t="str">
        <f>IF(B27="","",SUMIF('②【入力】別紙_職員一覧（変更）'!$B$13:$B$512,'②事業所別一覧 (変更)'!B27,'②【入力】別紙_職員一覧（変更）'!$Q$13:$Q$512))</f>
        <v/>
      </c>
      <c r="G27" s="154" t="str">
        <f t="shared" ref="G27:G43" si="1">IF(C27="","",ROUNDDOWN(F27+ROUNDUP(F27*0.15,0),-3))</f>
        <v/>
      </c>
      <c r="H27" s="126" t="str">
        <f>IF(B27="","",COUNTIF('②【入力】別紙_職員一覧（変更）'!$B$13:$B$512,'②事業所別一覧 (変更)'!B27))</f>
        <v/>
      </c>
      <c r="I27" s="126" t="str">
        <f>IF(B27="","",COUNTIFS('②【入力】別紙_職員一覧（変更）'!$B$13:$B$512,'②事業所別一覧 (変更)'!B27,'②【入力】別紙_職員一覧（変更）'!$F$13:$F$512,"〇"))</f>
        <v/>
      </c>
      <c r="J27" s="126" t="str">
        <f>IF(B27="","",COUNTIFS('②【入力】別紙_職員一覧（変更）'!$B$13:$B$512,'②事業所別一覧 (変更)'!B27,'②【入力】別紙_職員一覧（変更）'!$K$13:$K$512,"〇"))</f>
        <v/>
      </c>
      <c r="K27" s="126" t="str">
        <f>IF(B27="","",COUNTIFS('②【入力】別紙_職員一覧（変更）'!$B$13:$B$512,'②事業所別一覧 (変更)'!B27,'②【入力】別紙_職員一覧（変更）'!$L$13:$L$512,$K$6))</f>
        <v/>
      </c>
      <c r="L27" s="126" t="str">
        <f>IF(B27="","",COUNTIFS('②【入力】別紙_職員一覧（変更）'!$B$13:$B$512,'②事業所別一覧 (変更)'!B27,'②【入力】別紙_職員一覧（変更）'!$L$13:$L$512,$L$6))</f>
        <v/>
      </c>
      <c r="M27" s="126" t="str">
        <f>IF(B27="","",COUNTIFS('②【入力】別紙_職員一覧（変更）'!$B$13:$B$512,'②事業所別一覧 (変更)'!B27,'②【入力】別紙_職員一覧（変更）'!$L$13:$L$512,$M$6))</f>
        <v/>
      </c>
    </row>
    <row r="28" spans="1:13" ht="20.100000000000001" customHeight="1">
      <c r="A28" s="7">
        <v>22</v>
      </c>
      <c r="B28" s="7" t="str">
        <f t="array" ref="B28">IFERROR(IF(INDEX('②【入力】別紙_職員一覧（変更）'!$B$13:$B$512,MATCH(0,COUNTIF(B$7:B27,'②【入力】別紙_職員一覧（変更）'!$B$13:$B$512),0))=0,"",INDEX('②【入力】別紙_職員一覧（変更）'!$B$13:$B$512,MATCH(0,COUNTIF(B$7:B27,'②【入力】別紙_職員一覧（変更）'!$B$13:$B$512),0))),"")</f>
        <v/>
      </c>
      <c r="C28" s="138" t="str">
        <f>IF(B28="","",VLOOKUP($B28,'②【入力】別紙_職員一覧（変更）'!$B$13:$Q$512,2,FALSE))</f>
        <v/>
      </c>
      <c r="D28" s="126" t="str">
        <f>IF(B28="","",VLOOKUP($B28,'②【入力】別紙_職員一覧（変更）'!$B$13:$Q$512,3,FALSE))</f>
        <v/>
      </c>
      <c r="E28" s="126" t="str">
        <f>IF(B28="","",VLOOKUP($B28,'②【入力】別紙_職員一覧（変更）'!$B$13:$Q$512,4,FALSE))</f>
        <v/>
      </c>
      <c r="F28" s="154" t="str">
        <f>IF(B28="","",SUMIF('②【入力】別紙_職員一覧（変更）'!$B$13:$B$512,'②事業所別一覧 (変更)'!B28,'②【入力】別紙_職員一覧（変更）'!$Q$13:$Q$512))</f>
        <v/>
      </c>
      <c r="G28" s="154" t="str">
        <f t="shared" si="1"/>
        <v/>
      </c>
      <c r="H28" s="126" t="str">
        <f>IF(B28="","",COUNTIF('②【入力】別紙_職員一覧（変更）'!$B$13:$B$512,'②事業所別一覧 (変更)'!B28))</f>
        <v/>
      </c>
      <c r="I28" s="126" t="str">
        <f>IF(B28="","",COUNTIFS('②【入力】別紙_職員一覧（変更）'!$B$13:$B$512,'②事業所別一覧 (変更)'!B28,'②【入力】別紙_職員一覧（変更）'!$F$13:$F$512,"〇"))</f>
        <v/>
      </c>
      <c r="J28" s="126" t="str">
        <f>IF(B28="","",COUNTIFS('②【入力】別紙_職員一覧（変更）'!$B$13:$B$512,'②事業所別一覧 (変更)'!B28,'②【入力】別紙_職員一覧（変更）'!$K$13:$K$512,"〇"))</f>
        <v/>
      </c>
      <c r="K28" s="126" t="str">
        <f>IF(B28="","",COUNTIFS('②【入力】別紙_職員一覧（変更）'!$B$13:$B$512,'②事業所別一覧 (変更)'!B28,'②【入力】別紙_職員一覧（変更）'!$L$13:$L$512,$K$6))</f>
        <v/>
      </c>
      <c r="L28" s="126" t="str">
        <f>IF(B28="","",COUNTIFS('②【入力】別紙_職員一覧（変更）'!$B$13:$B$512,'②事業所別一覧 (変更)'!B28,'②【入力】別紙_職員一覧（変更）'!$L$13:$L$512,$L$6))</f>
        <v/>
      </c>
      <c r="M28" s="126" t="str">
        <f>IF(B28="","",COUNTIFS('②【入力】別紙_職員一覧（変更）'!$B$13:$B$512,'②事業所別一覧 (変更)'!B28,'②【入力】別紙_職員一覧（変更）'!$L$13:$L$512,$M$6))</f>
        <v/>
      </c>
    </row>
    <row r="29" spans="1:13" ht="20.100000000000001" customHeight="1">
      <c r="A29" s="7">
        <v>23</v>
      </c>
      <c r="B29" s="7" t="str">
        <f t="array" ref="B29">IFERROR(IF(INDEX('②【入力】別紙_職員一覧（変更）'!$B$13:$B$512,MATCH(0,COUNTIF(B$7:B28,'②【入力】別紙_職員一覧（変更）'!$B$13:$B$512),0))=0,"",INDEX('②【入力】別紙_職員一覧（変更）'!$B$13:$B$512,MATCH(0,COUNTIF(B$7:B28,'②【入力】別紙_職員一覧（変更）'!$B$13:$B$512),0))),"")</f>
        <v/>
      </c>
      <c r="C29" s="138" t="str">
        <f>IF(B29="","",VLOOKUP($B29,'②【入力】別紙_職員一覧（変更）'!$B$13:$Q$512,2,FALSE))</f>
        <v/>
      </c>
      <c r="D29" s="126" t="str">
        <f>IF(B29="","",VLOOKUP($B29,'②【入力】別紙_職員一覧（変更）'!$B$13:$Q$512,3,FALSE))</f>
        <v/>
      </c>
      <c r="E29" s="126" t="str">
        <f>IF(B29="","",VLOOKUP($B29,'②【入力】別紙_職員一覧（変更）'!$B$13:$Q$512,4,FALSE))</f>
        <v/>
      </c>
      <c r="F29" s="154" t="str">
        <f>IF(B29="","",SUMIF('②【入力】別紙_職員一覧（変更）'!$B$13:$B$512,'②事業所別一覧 (変更)'!B29,'②【入力】別紙_職員一覧（変更）'!$Q$13:$Q$512))</f>
        <v/>
      </c>
      <c r="G29" s="154" t="str">
        <f t="shared" si="1"/>
        <v/>
      </c>
      <c r="H29" s="126" t="str">
        <f>IF(B29="","",COUNTIF('②【入力】別紙_職員一覧（変更）'!$B$13:$B$512,'②事業所別一覧 (変更)'!B29))</f>
        <v/>
      </c>
      <c r="I29" s="126" t="str">
        <f>IF(B29="","",COUNTIFS('②【入力】別紙_職員一覧（変更）'!$B$13:$B$512,'②事業所別一覧 (変更)'!B29,'②【入力】別紙_職員一覧（変更）'!$F$13:$F$512,"〇"))</f>
        <v/>
      </c>
      <c r="J29" s="126" t="str">
        <f>IF(B29="","",COUNTIFS('②【入力】別紙_職員一覧（変更）'!$B$13:$B$512,'②事業所別一覧 (変更)'!B29,'②【入力】別紙_職員一覧（変更）'!$K$13:$K$512,"〇"))</f>
        <v/>
      </c>
      <c r="K29" s="126" t="str">
        <f>IF(B29="","",COUNTIFS('②【入力】別紙_職員一覧（変更）'!$B$13:$B$512,'②事業所別一覧 (変更)'!B29,'②【入力】別紙_職員一覧（変更）'!$L$13:$L$512,$K$6))</f>
        <v/>
      </c>
      <c r="L29" s="126" t="str">
        <f>IF(B29="","",COUNTIFS('②【入力】別紙_職員一覧（変更）'!$B$13:$B$512,'②事業所別一覧 (変更)'!B29,'②【入力】別紙_職員一覧（変更）'!$L$13:$L$512,$L$6))</f>
        <v/>
      </c>
      <c r="M29" s="126" t="str">
        <f>IF(B29="","",COUNTIFS('②【入力】別紙_職員一覧（変更）'!$B$13:$B$512,'②事業所別一覧 (変更)'!B29,'②【入力】別紙_職員一覧（変更）'!$L$13:$L$512,$M$6))</f>
        <v/>
      </c>
    </row>
    <row r="30" spans="1:13" ht="20.100000000000001" customHeight="1">
      <c r="A30" s="7">
        <v>24</v>
      </c>
      <c r="B30" s="7" t="str">
        <f t="array" ref="B30">IFERROR(IF(INDEX('②【入力】別紙_職員一覧（変更）'!$B$13:$B$512,MATCH(0,COUNTIF(B$7:B29,'②【入力】別紙_職員一覧（変更）'!$B$13:$B$512),0))=0,"",INDEX('②【入力】別紙_職員一覧（変更）'!$B$13:$B$512,MATCH(0,COUNTIF(B$7:B29,'②【入力】別紙_職員一覧（変更）'!$B$13:$B$512),0))),"")</f>
        <v/>
      </c>
      <c r="C30" s="138" t="str">
        <f>IF(B30="","",VLOOKUP($B30,'②【入力】別紙_職員一覧（変更）'!$B$13:$Q$512,2,FALSE))</f>
        <v/>
      </c>
      <c r="D30" s="126" t="str">
        <f>IF(B30="","",VLOOKUP($B30,'②【入力】別紙_職員一覧（変更）'!$B$13:$Q$512,3,FALSE))</f>
        <v/>
      </c>
      <c r="E30" s="126" t="str">
        <f>IF(B30="","",VLOOKUP($B30,'②【入力】別紙_職員一覧（変更）'!$B$13:$Q$512,4,FALSE))</f>
        <v/>
      </c>
      <c r="F30" s="154" t="str">
        <f>IF(B30="","",SUMIF('②【入力】別紙_職員一覧（変更）'!$B$13:$B$512,'②事業所別一覧 (変更)'!B30,'②【入力】別紙_職員一覧（変更）'!$Q$13:$Q$512))</f>
        <v/>
      </c>
      <c r="G30" s="154" t="str">
        <f t="shared" si="1"/>
        <v/>
      </c>
      <c r="H30" s="126" t="str">
        <f>IF(B30="","",COUNTIF('②【入力】別紙_職員一覧（変更）'!$B$13:$B$512,'②事業所別一覧 (変更)'!B30))</f>
        <v/>
      </c>
      <c r="I30" s="126" t="str">
        <f>IF(B30="","",COUNTIFS('②【入力】別紙_職員一覧（変更）'!$B$13:$B$512,'②事業所別一覧 (変更)'!B30,'②【入力】別紙_職員一覧（変更）'!$F$13:$F$512,"〇"))</f>
        <v/>
      </c>
      <c r="J30" s="126" t="str">
        <f>IF(B30="","",COUNTIFS('②【入力】別紙_職員一覧（変更）'!$B$13:$B$512,'②事業所別一覧 (変更)'!B30,'②【入力】別紙_職員一覧（変更）'!$K$13:$K$512,"〇"))</f>
        <v/>
      </c>
      <c r="K30" s="126" t="str">
        <f>IF(B30="","",COUNTIFS('②【入力】別紙_職員一覧（変更）'!$B$13:$B$512,'②事業所別一覧 (変更)'!B30,'②【入力】別紙_職員一覧（変更）'!$L$13:$L$512,$K$6))</f>
        <v/>
      </c>
      <c r="L30" s="126" t="str">
        <f>IF(B30="","",COUNTIFS('②【入力】別紙_職員一覧（変更）'!$B$13:$B$512,'②事業所別一覧 (変更)'!B30,'②【入力】別紙_職員一覧（変更）'!$L$13:$L$512,$L$6))</f>
        <v/>
      </c>
      <c r="M30" s="126" t="str">
        <f>IF(B30="","",COUNTIFS('②【入力】別紙_職員一覧（変更）'!$B$13:$B$512,'②事業所別一覧 (変更)'!B30,'②【入力】別紙_職員一覧（変更）'!$L$13:$L$512,$M$6))</f>
        <v/>
      </c>
    </row>
    <row r="31" spans="1:13" ht="20.100000000000001" customHeight="1">
      <c r="A31" s="7">
        <v>25</v>
      </c>
      <c r="B31" s="7" t="str">
        <f t="array" ref="B31">IFERROR(IF(INDEX('②【入力】別紙_職員一覧（変更）'!$B$13:$B$512,MATCH(0,COUNTIF(B$7:B30,'②【入力】別紙_職員一覧（変更）'!$B$13:$B$512),0))=0,"",INDEX('②【入力】別紙_職員一覧（変更）'!$B$13:$B$512,MATCH(0,COUNTIF(B$7:B30,'②【入力】別紙_職員一覧（変更）'!$B$13:$B$512),0))),"")</f>
        <v/>
      </c>
      <c r="C31" s="138" t="str">
        <f>IF(B31="","",VLOOKUP($B31,'②【入力】別紙_職員一覧（変更）'!$B$13:$Q$512,2,FALSE))</f>
        <v/>
      </c>
      <c r="D31" s="126" t="str">
        <f>IF(B31="","",VLOOKUP($B31,'②【入力】別紙_職員一覧（変更）'!$B$13:$Q$512,3,FALSE))</f>
        <v/>
      </c>
      <c r="E31" s="126" t="str">
        <f>IF(B31="","",VLOOKUP($B31,'②【入力】別紙_職員一覧（変更）'!$B$13:$Q$512,4,FALSE))</f>
        <v/>
      </c>
      <c r="F31" s="154" t="str">
        <f>IF(B31="","",SUMIF('②【入力】別紙_職員一覧（変更）'!$B$13:$B$512,'②事業所別一覧 (変更)'!B31,'②【入力】別紙_職員一覧（変更）'!$Q$13:$Q$512))</f>
        <v/>
      </c>
      <c r="G31" s="154" t="str">
        <f t="shared" si="1"/>
        <v/>
      </c>
      <c r="H31" s="126" t="str">
        <f>IF(B31="","",COUNTIF('②【入力】別紙_職員一覧（変更）'!$B$13:$B$512,'②事業所別一覧 (変更)'!B31))</f>
        <v/>
      </c>
      <c r="I31" s="126" t="str">
        <f>IF(B31="","",COUNTIFS('②【入力】別紙_職員一覧（変更）'!$B$13:$B$512,'②事業所別一覧 (変更)'!B31,'②【入力】別紙_職員一覧（変更）'!$F$13:$F$512,"〇"))</f>
        <v/>
      </c>
      <c r="J31" s="126" t="str">
        <f>IF(B31="","",COUNTIFS('②【入力】別紙_職員一覧（変更）'!$B$13:$B$512,'②事業所別一覧 (変更)'!B31,'②【入力】別紙_職員一覧（変更）'!$K$13:$K$512,"〇"))</f>
        <v/>
      </c>
      <c r="K31" s="126" t="str">
        <f>IF(B31="","",COUNTIFS('②【入力】別紙_職員一覧（変更）'!$B$13:$B$512,'②事業所別一覧 (変更)'!B31,'②【入力】別紙_職員一覧（変更）'!$L$13:$L$512,$K$6))</f>
        <v/>
      </c>
      <c r="L31" s="126" t="str">
        <f>IF(B31="","",COUNTIFS('②【入力】別紙_職員一覧（変更）'!$B$13:$B$512,'②事業所別一覧 (変更)'!B31,'②【入力】別紙_職員一覧（変更）'!$L$13:$L$512,$L$6))</f>
        <v/>
      </c>
      <c r="M31" s="126" t="str">
        <f>IF(B31="","",COUNTIFS('②【入力】別紙_職員一覧（変更）'!$B$13:$B$512,'②事業所別一覧 (変更)'!B31,'②【入力】別紙_職員一覧（変更）'!$L$13:$L$512,$M$6))</f>
        <v/>
      </c>
    </row>
    <row r="32" spans="1:13" ht="20.100000000000001" customHeight="1">
      <c r="A32" s="7">
        <v>26</v>
      </c>
      <c r="B32" s="7" t="str">
        <f t="array" ref="B32">IFERROR(IF(INDEX('②【入力】別紙_職員一覧（変更）'!$B$13:$B$512,MATCH(0,COUNTIF(B$7:B31,'②【入力】別紙_職員一覧（変更）'!$B$13:$B$512),0))=0,"",INDEX('②【入力】別紙_職員一覧（変更）'!$B$13:$B$512,MATCH(0,COUNTIF(B$7:B31,'②【入力】別紙_職員一覧（変更）'!$B$13:$B$512),0))),"")</f>
        <v/>
      </c>
      <c r="C32" s="138" t="str">
        <f>IF(B32="","",VLOOKUP($B32,'②【入力】別紙_職員一覧（変更）'!$B$13:$Q$512,2,FALSE))</f>
        <v/>
      </c>
      <c r="D32" s="126" t="str">
        <f>IF(B32="","",VLOOKUP($B32,'②【入力】別紙_職員一覧（変更）'!$B$13:$Q$512,3,FALSE))</f>
        <v/>
      </c>
      <c r="E32" s="126" t="str">
        <f>IF(B32="","",VLOOKUP($B32,'②【入力】別紙_職員一覧（変更）'!$B$13:$Q$512,4,FALSE))</f>
        <v/>
      </c>
      <c r="F32" s="154" t="str">
        <f>IF(B32="","",SUMIF('②【入力】別紙_職員一覧（変更）'!$B$13:$B$512,'②事業所別一覧 (変更)'!B32,'②【入力】別紙_職員一覧（変更）'!$Q$13:$Q$512))</f>
        <v/>
      </c>
      <c r="G32" s="154" t="str">
        <f t="shared" si="1"/>
        <v/>
      </c>
      <c r="H32" s="126" t="str">
        <f>IF(B32="","",COUNTIF('②【入力】別紙_職員一覧（変更）'!$B$13:$B$512,'②事業所別一覧 (変更)'!B32))</f>
        <v/>
      </c>
      <c r="I32" s="126" t="str">
        <f>IF(B32="","",COUNTIFS('②【入力】別紙_職員一覧（変更）'!$B$13:$B$512,'②事業所別一覧 (変更)'!B32,'②【入力】別紙_職員一覧（変更）'!$F$13:$F$512,"〇"))</f>
        <v/>
      </c>
      <c r="J32" s="126" t="str">
        <f>IF(B32="","",COUNTIFS('②【入力】別紙_職員一覧（変更）'!$B$13:$B$512,'②事業所別一覧 (変更)'!B32,'②【入力】別紙_職員一覧（変更）'!$K$13:$K$512,"〇"))</f>
        <v/>
      </c>
      <c r="K32" s="126" t="str">
        <f>IF(B32="","",COUNTIFS('②【入力】別紙_職員一覧（変更）'!$B$13:$B$512,'②事業所別一覧 (変更)'!B32,'②【入力】別紙_職員一覧（変更）'!$L$13:$L$512,$K$6))</f>
        <v/>
      </c>
      <c r="L32" s="126" t="str">
        <f>IF(B32="","",COUNTIFS('②【入力】別紙_職員一覧（変更）'!$B$13:$B$512,'②事業所別一覧 (変更)'!B32,'②【入力】別紙_職員一覧（変更）'!$L$13:$L$512,$L$6))</f>
        <v/>
      </c>
      <c r="M32" s="126" t="str">
        <f>IF(B32="","",COUNTIFS('②【入力】別紙_職員一覧（変更）'!$B$13:$B$512,'②事業所別一覧 (変更)'!B32,'②【入力】別紙_職員一覧（変更）'!$L$13:$L$512,$M$6))</f>
        <v/>
      </c>
    </row>
    <row r="33" spans="1:13" ht="20.100000000000001" customHeight="1">
      <c r="A33" s="7">
        <v>27</v>
      </c>
      <c r="B33" s="7" t="str">
        <f t="array" ref="B33">IFERROR(IF(INDEX('②【入力】別紙_職員一覧（変更）'!$B$13:$B$512,MATCH(0,COUNTIF(B$7:B32,'②【入力】別紙_職員一覧（変更）'!$B$13:$B$512),0))=0,"",INDEX('②【入力】別紙_職員一覧（変更）'!$B$13:$B$512,MATCH(0,COUNTIF(B$7:B32,'②【入力】別紙_職員一覧（変更）'!$B$13:$B$512),0))),"")</f>
        <v/>
      </c>
      <c r="C33" s="138" t="str">
        <f>IF(B33="","",VLOOKUP($B33,'②【入力】別紙_職員一覧（変更）'!$B$13:$Q$512,2,FALSE))</f>
        <v/>
      </c>
      <c r="D33" s="126" t="str">
        <f>IF(B33="","",VLOOKUP($B33,'②【入力】別紙_職員一覧（変更）'!$B$13:$Q$512,3,FALSE))</f>
        <v/>
      </c>
      <c r="E33" s="126" t="str">
        <f>IF(B33="","",VLOOKUP($B33,'②【入力】別紙_職員一覧（変更）'!$B$13:$Q$512,4,FALSE))</f>
        <v/>
      </c>
      <c r="F33" s="154" t="str">
        <f>IF(B33="","",SUMIF('②【入力】別紙_職員一覧（変更）'!$B$13:$B$512,'②事業所別一覧 (変更)'!B33,'②【入力】別紙_職員一覧（変更）'!$Q$13:$Q$512))</f>
        <v/>
      </c>
      <c r="G33" s="154" t="str">
        <f t="shared" si="1"/>
        <v/>
      </c>
      <c r="H33" s="126" t="str">
        <f>IF(B33="","",COUNTIF('②【入力】別紙_職員一覧（変更）'!$B$13:$B$512,'②事業所別一覧 (変更)'!B33))</f>
        <v/>
      </c>
      <c r="I33" s="126" t="str">
        <f>IF(B33="","",COUNTIFS('②【入力】別紙_職員一覧（変更）'!$B$13:$B$512,'②事業所別一覧 (変更)'!B33,'②【入力】別紙_職員一覧（変更）'!$F$13:$F$512,"〇"))</f>
        <v/>
      </c>
      <c r="J33" s="126" t="str">
        <f>IF(B33="","",COUNTIFS('②【入力】別紙_職員一覧（変更）'!$B$13:$B$512,'②事業所別一覧 (変更)'!B33,'②【入力】別紙_職員一覧（変更）'!$K$13:$K$512,"〇"))</f>
        <v/>
      </c>
      <c r="K33" s="126" t="str">
        <f>IF(B33="","",COUNTIFS('②【入力】別紙_職員一覧（変更）'!$B$13:$B$512,'②事業所別一覧 (変更)'!B33,'②【入力】別紙_職員一覧（変更）'!$L$13:$L$512,$K$6))</f>
        <v/>
      </c>
      <c r="L33" s="126" t="str">
        <f>IF(B33="","",COUNTIFS('②【入力】別紙_職員一覧（変更）'!$B$13:$B$512,'②事業所別一覧 (変更)'!B33,'②【入力】別紙_職員一覧（変更）'!$L$13:$L$512,$L$6))</f>
        <v/>
      </c>
      <c r="M33" s="126" t="str">
        <f>IF(B33="","",COUNTIFS('②【入力】別紙_職員一覧（変更）'!$B$13:$B$512,'②事業所別一覧 (変更)'!B33,'②【入力】別紙_職員一覧（変更）'!$L$13:$L$512,$M$6))</f>
        <v/>
      </c>
    </row>
    <row r="34" spans="1:13" ht="20.100000000000001" customHeight="1">
      <c r="A34" s="7">
        <v>28</v>
      </c>
      <c r="B34" s="7" t="str">
        <f t="array" ref="B34">IFERROR(IF(INDEX('②【入力】別紙_職員一覧（変更）'!$B$13:$B$512,MATCH(0,COUNTIF(B$7:B33,'②【入力】別紙_職員一覧（変更）'!$B$13:$B$512),0))=0,"",INDEX('②【入力】別紙_職員一覧（変更）'!$B$13:$B$512,MATCH(0,COUNTIF(B$7:B33,'②【入力】別紙_職員一覧（変更）'!$B$13:$B$512),0))),"")</f>
        <v/>
      </c>
      <c r="C34" s="138" t="str">
        <f>IF(B34="","",VLOOKUP($B34,'②【入力】別紙_職員一覧（変更）'!$B$13:$Q$512,2,FALSE))</f>
        <v/>
      </c>
      <c r="D34" s="126" t="str">
        <f>IF(B34="","",VLOOKUP($B34,'②【入力】別紙_職員一覧（変更）'!$B$13:$Q$512,3,FALSE))</f>
        <v/>
      </c>
      <c r="E34" s="126" t="str">
        <f>IF(B34="","",VLOOKUP($B34,'②【入力】別紙_職員一覧（変更）'!$B$13:$Q$512,4,FALSE))</f>
        <v/>
      </c>
      <c r="F34" s="154" t="str">
        <f>IF(B34="","",SUMIF('②【入力】別紙_職員一覧（変更）'!$B$13:$B$512,'②事業所別一覧 (変更)'!B34,'②【入力】別紙_職員一覧（変更）'!$Q$13:$Q$512))</f>
        <v/>
      </c>
      <c r="G34" s="154" t="str">
        <f t="shared" si="1"/>
        <v/>
      </c>
      <c r="H34" s="126" t="str">
        <f>IF(B34="","",COUNTIF('②【入力】別紙_職員一覧（変更）'!$B$13:$B$512,'②事業所別一覧 (変更)'!B34))</f>
        <v/>
      </c>
      <c r="I34" s="126" t="str">
        <f>IF(B34="","",COUNTIFS('②【入力】別紙_職員一覧（変更）'!$B$13:$B$512,'②事業所別一覧 (変更)'!B34,'②【入力】別紙_職員一覧（変更）'!$F$13:$F$512,"〇"))</f>
        <v/>
      </c>
      <c r="J34" s="126" t="str">
        <f>IF(B34="","",COUNTIFS('②【入力】別紙_職員一覧（変更）'!$B$13:$B$512,'②事業所別一覧 (変更)'!B34,'②【入力】別紙_職員一覧（変更）'!$K$13:$K$512,"〇"))</f>
        <v/>
      </c>
      <c r="K34" s="126" t="str">
        <f>IF(B34="","",COUNTIFS('②【入力】別紙_職員一覧（変更）'!$B$13:$B$512,'②事業所別一覧 (変更)'!B34,'②【入力】別紙_職員一覧（変更）'!$L$13:$L$512,$K$6))</f>
        <v/>
      </c>
      <c r="L34" s="126" t="str">
        <f>IF(B34="","",COUNTIFS('②【入力】別紙_職員一覧（変更）'!$B$13:$B$512,'②事業所別一覧 (変更)'!B34,'②【入力】別紙_職員一覧（変更）'!$L$13:$L$512,$L$6))</f>
        <v/>
      </c>
      <c r="M34" s="126" t="str">
        <f>IF(B34="","",COUNTIFS('②【入力】別紙_職員一覧（変更）'!$B$13:$B$512,'②事業所別一覧 (変更)'!B34,'②【入力】別紙_職員一覧（変更）'!$L$13:$L$512,$M$6))</f>
        <v/>
      </c>
    </row>
    <row r="35" spans="1:13" ht="20.100000000000001" customHeight="1">
      <c r="A35" s="7">
        <v>29</v>
      </c>
      <c r="B35" s="7" t="str">
        <f t="array" ref="B35">IFERROR(IF(INDEX('②【入力】別紙_職員一覧（変更）'!$B$13:$B$512,MATCH(0,COUNTIF(B$7:B34,'②【入力】別紙_職員一覧（変更）'!$B$13:$B$512),0))=0,"",INDEX('②【入力】別紙_職員一覧（変更）'!$B$13:$B$512,MATCH(0,COUNTIF(B$7:B34,'②【入力】別紙_職員一覧（変更）'!$B$13:$B$512),0))),"")</f>
        <v/>
      </c>
      <c r="C35" s="138" t="str">
        <f>IF(B35="","",VLOOKUP($B35,'②【入力】別紙_職員一覧（変更）'!$B$13:$Q$512,2,FALSE))</f>
        <v/>
      </c>
      <c r="D35" s="126" t="str">
        <f>IF(B35="","",VLOOKUP($B35,'②【入力】別紙_職員一覧（変更）'!$B$13:$Q$512,3,FALSE))</f>
        <v/>
      </c>
      <c r="E35" s="126" t="str">
        <f>IF(B35="","",VLOOKUP($B35,'②【入力】別紙_職員一覧（変更）'!$B$13:$Q$512,4,FALSE))</f>
        <v/>
      </c>
      <c r="F35" s="154" t="str">
        <f>IF(B35="","",SUMIF('②【入力】別紙_職員一覧（変更）'!$B$13:$B$512,'②事業所別一覧 (変更)'!B35,'②【入力】別紙_職員一覧（変更）'!$Q$13:$Q$512))</f>
        <v/>
      </c>
      <c r="G35" s="154" t="str">
        <f t="shared" si="1"/>
        <v/>
      </c>
      <c r="H35" s="126" t="str">
        <f>IF(B35="","",COUNTIF('②【入力】別紙_職員一覧（変更）'!$B$13:$B$512,'②事業所別一覧 (変更)'!B35))</f>
        <v/>
      </c>
      <c r="I35" s="126" t="str">
        <f>IF(B35="","",COUNTIFS('②【入力】別紙_職員一覧（変更）'!$B$13:$B$512,'②事業所別一覧 (変更)'!B35,'②【入力】別紙_職員一覧（変更）'!$F$13:$F$512,"〇"))</f>
        <v/>
      </c>
      <c r="J35" s="126" t="str">
        <f>IF(B35="","",COUNTIFS('②【入力】別紙_職員一覧（変更）'!$B$13:$B$512,'②事業所別一覧 (変更)'!B35,'②【入力】別紙_職員一覧（変更）'!$K$13:$K$512,"〇"))</f>
        <v/>
      </c>
      <c r="K35" s="126" t="str">
        <f>IF(B35="","",COUNTIFS('②【入力】別紙_職員一覧（変更）'!$B$13:$B$512,'②事業所別一覧 (変更)'!B35,'②【入力】別紙_職員一覧（変更）'!$L$13:$L$512,$K$6))</f>
        <v/>
      </c>
      <c r="L35" s="126" t="str">
        <f>IF(B35="","",COUNTIFS('②【入力】別紙_職員一覧（変更）'!$B$13:$B$512,'②事業所別一覧 (変更)'!B35,'②【入力】別紙_職員一覧（変更）'!$L$13:$L$512,$L$6))</f>
        <v/>
      </c>
      <c r="M35" s="126" t="str">
        <f>IF(B35="","",COUNTIFS('②【入力】別紙_職員一覧（変更）'!$B$13:$B$512,'②事業所別一覧 (変更)'!B35,'②【入力】別紙_職員一覧（変更）'!$L$13:$L$512,$M$6))</f>
        <v/>
      </c>
    </row>
    <row r="36" spans="1:13" ht="20.100000000000001" customHeight="1">
      <c r="A36" s="7">
        <v>30</v>
      </c>
      <c r="B36" s="7" t="str">
        <f t="array" ref="B36">IFERROR(IF(INDEX('②【入力】別紙_職員一覧（変更）'!$B$13:$B$512,MATCH(0,COUNTIF(B$7:B35,'②【入力】別紙_職員一覧（変更）'!$B$13:$B$512),0))=0,"",INDEX('②【入力】別紙_職員一覧（変更）'!$B$13:$B$512,MATCH(0,COUNTIF(B$7:B35,'②【入力】別紙_職員一覧（変更）'!$B$13:$B$512),0))),"")</f>
        <v/>
      </c>
      <c r="C36" s="138" t="str">
        <f>IF(B36="","",VLOOKUP($B36,'②【入力】別紙_職員一覧（変更）'!$B$13:$Q$512,2,FALSE))</f>
        <v/>
      </c>
      <c r="D36" s="126" t="str">
        <f>IF(B36="","",VLOOKUP($B36,'②【入力】別紙_職員一覧（変更）'!$B$13:$Q$512,3,FALSE))</f>
        <v/>
      </c>
      <c r="E36" s="126" t="str">
        <f>IF(B36="","",VLOOKUP($B36,'②【入力】別紙_職員一覧（変更）'!$B$13:$Q$512,4,FALSE))</f>
        <v/>
      </c>
      <c r="F36" s="154" t="str">
        <f>IF(B36="","",SUMIF('②【入力】別紙_職員一覧（変更）'!$B$13:$B$512,'②事業所別一覧 (変更)'!B36,'②【入力】別紙_職員一覧（変更）'!$Q$13:$Q$512))</f>
        <v/>
      </c>
      <c r="G36" s="154" t="str">
        <f t="shared" si="1"/>
        <v/>
      </c>
      <c r="H36" s="126" t="str">
        <f>IF(B36="","",COUNTIF('②【入力】別紙_職員一覧（変更）'!$B$13:$B$512,'②事業所別一覧 (変更)'!B36))</f>
        <v/>
      </c>
      <c r="I36" s="126" t="str">
        <f>IF(B36="","",COUNTIFS('②【入力】別紙_職員一覧（変更）'!$B$13:$B$512,'②事業所別一覧 (変更)'!B36,'②【入力】別紙_職員一覧（変更）'!$F$13:$F$512,"〇"))</f>
        <v/>
      </c>
      <c r="J36" s="126" t="str">
        <f>IF(B36="","",COUNTIFS('②【入力】別紙_職員一覧（変更）'!$B$13:$B$512,'②事業所別一覧 (変更)'!B36,'②【入力】別紙_職員一覧（変更）'!$K$13:$K$512,"〇"))</f>
        <v/>
      </c>
      <c r="K36" s="126" t="str">
        <f>IF(B36="","",COUNTIFS('②【入力】別紙_職員一覧（変更）'!$B$13:$B$512,'②事業所別一覧 (変更)'!B36,'②【入力】別紙_職員一覧（変更）'!$L$13:$L$512,$K$6))</f>
        <v/>
      </c>
      <c r="L36" s="126" t="str">
        <f>IF(B36="","",COUNTIFS('②【入力】別紙_職員一覧（変更）'!$B$13:$B$512,'②事業所別一覧 (変更)'!B36,'②【入力】別紙_職員一覧（変更）'!$L$13:$L$512,$L$6))</f>
        <v/>
      </c>
      <c r="M36" s="126" t="str">
        <f>IF(B36="","",COUNTIFS('②【入力】別紙_職員一覧（変更）'!$B$13:$B$512,'②事業所別一覧 (変更)'!B36,'②【入力】別紙_職員一覧（変更）'!$L$13:$L$512,$M$6))</f>
        <v/>
      </c>
    </row>
    <row r="37" spans="1:13" ht="20.100000000000001" customHeight="1">
      <c r="A37" s="7">
        <v>31</v>
      </c>
      <c r="B37" s="7" t="str">
        <f t="array" ref="B37">IFERROR(IF(INDEX('②【入力】別紙_職員一覧（変更）'!$B$13:$B$512,MATCH(0,COUNTIF(B$7:B36,'②【入力】別紙_職員一覧（変更）'!$B$13:$B$512),0))=0,"",INDEX('②【入力】別紙_職員一覧（変更）'!$B$13:$B$512,MATCH(0,COUNTIF(B$7:B36,'②【入力】別紙_職員一覧（変更）'!$B$13:$B$512),0))),"")</f>
        <v/>
      </c>
      <c r="C37" s="138" t="str">
        <f>IF(B37="","",VLOOKUP($B37,'②【入力】別紙_職員一覧（変更）'!$B$13:$Q$512,2,FALSE))</f>
        <v/>
      </c>
      <c r="D37" s="126" t="str">
        <f>IF(B37="","",VLOOKUP($B37,'②【入力】別紙_職員一覧（変更）'!$B$13:$Q$512,3,FALSE))</f>
        <v/>
      </c>
      <c r="E37" s="126" t="str">
        <f>IF(B37="","",VLOOKUP($B37,'②【入力】別紙_職員一覧（変更）'!$B$13:$Q$512,4,FALSE))</f>
        <v/>
      </c>
      <c r="F37" s="154" t="str">
        <f>IF(B37="","",SUMIF('②【入力】別紙_職員一覧（変更）'!$B$13:$B$512,'②事業所別一覧 (変更)'!B37,'②【入力】別紙_職員一覧（変更）'!$Q$13:$Q$512))</f>
        <v/>
      </c>
      <c r="G37" s="154" t="str">
        <f t="shared" si="1"/>
        <v/>
      </c>
      <c r="H37" s="126" t="str">
        <f>IF(B37="","",COUNTIF('②【入力】別紙_職員一覧（変更）'!$B$13:$B$512,'②事業所別一覧 (変更)'!B37))</f>
        <v/>
      </c>
      <c r="I37" s="126" t="str">
        <f>IF(B37="","",COUNTIFS('②【入力】別紙_職員一覧（変更）'!$B$13:$B$512,'②事業所別一覧 (変更)'!B37,'②【入力】別紙_職員一覧（変更）'!$F$13:$F$512,"〇"))</f>
        <v/>
      </c>
      <c r="J37" s="126" t="str">
        <f>IF(B37="","",COUNTIFS('②【入力】別紙_職員一覧（変更）'!$B$13:$B$512,'②事業所別一覧 (変更)'!B37,'②【入力】別紙_職員一覧（変更）'!$K$13:$K$512,"〇"))</f>
        <v/>
      </c>
      <c r="K37" s="126" t="str">
        <f>IF(B37="","",COUNTIFS('②【入力】別紙_職員一覧（変更）'!$B$13:$B$512,'②事業所別一覧 (変更)'!B37,'②【入力】別紙_職員一覧（変更）'!$L$13:$L$512,$K$6))</f>
        <v/>
      </c>
      <c r="L37" s="126" t="str">
        <f>IF(B37="","",COUNTIFS('②【入力】別紙_職員一覧（変更）'!$B$13:$B$512,'②事業所別一覧 (変更)'!B37,'②【入力】別紙_職員一覧（変更）'!$L$13:$L$512,$L$6))</f>
        <v/>
      </c>
      <c r="M37" s="126" t="str">
        <f>IF(B37="","",COUNTIFS('②【入力】別紙_職員一覧（変更）'!$B$13:$B$512,'②事業所別一覧 (変更)'!B37,'②【入力】別紙_職員一覧（変更）'!$L$13:$L$512,$M$6))</f>
        <v/>
      </c>
    </row>
    <row r="38" spans="1:13" ht="20.100000000000001" customHeight="1">
      <c r="A38" s="7">
        <v>32</v>
      </c>
      <c r="B38" s="7" t="str">
        <f t="array" ref="B38">IFERROR(IF(INDEX('②【入力】別紙_職員一覧（変更）'!$B$13:$B$512,MATCH(0,COUNTIF(B$7:B37,'②【入力】別紙_職員一覧（変更）'!$B$13:$B$512),0))=0,"",INDEX('②【入力】別紙_職員一覧（変更）'!$B$13:$B$512,MATCH(0,COUNTIF(B$7:B37,'②【入力】別紙_職員一覧（変更）'!$B$13:$B$512),0))),"")</f>
        <v/>
      </c>
      <c r="C38" s="138" t="str">
        <f>IF(B38="","",VLOOKUP($B38,'②【入力】別紙_職員一覧（変更）'!$B$13:$Q$512,2,FALSE))</f>
        <v/>
      </c>
      <c r="D38" s="126" t="str">
        <f>IF(B38="","",VLOOKUP($B38,'②【入力】別紙_職員一覧（変更）'!$B$13:$Q$512,3,FALSE))</f>
        <v/>
      </c>
      <c r="E38" s="126" t="str">
        <f>IF(B38="","",VLOOKUP($B38,'②【入力】別紙_職員一覧（変更）'!$B$13:$Q$512,4,FALSE))</f>
        <v/>
      </c>
      <c r="F38" s="154" t="str">
        <f>IF(B38="","",SUMIF('②【入力】別紙_職員一覧（変更）'!$B$13:$B$512,'②事業所別一覧 (変更)'!B38,'②【入力】別紙_職員一覧（変更）'!$Q$13:$Q$512))</f>
        <v/>
      </c>
      <c r="G38" s="154" t="str">
        <f t="shared" si="1"/>
        <v/>
      </c>
      <c r="H38" s="126" t="str">
        <f>IF(B38="","",COUNTIF('②【入力】別紙_職員一覧（変更）'!$B$13:$B$512,'②事業所別一覧 (変更)'!B38))</f>
        <v/>
      </c>
      <c r="I38" s="126" t="str">
        <f>IF(B38="","",COUNTIFS('②【入力】別紙_職員一覧（変更）'!$B$13:$B$512,'②事業所別一覧 (変更)'!B38,'②【入力】別紙_職員一覧（変更）'!$F$13:$F$512,"〇"))</f>
        <v/>
      </c>
      <c r="J38" s="126" t="str">
        <f>IF(B38="","",COUNTIFS('②【入力】別紙_職員一覧（変更）'!$B$13:$B$512,'②事業所別一覧 (変更)'!B38,'②【入力】別紙_職員一覧（変更）'!$K$13:$K$512,"〇"))</f>
        <v/>
      </c>
      <c r="K38" s="126" t="str">
        <f>IF(B38="","",COUNTIFS('②【入力】別紙_職員一覧（変更）'!$B$13:$B$512,'②事業所別一覧 (変更)'!B38,'②【入力】別紙_職員一覧（変更）'!$L$13:$L$512,$K$6))</f>
        <v/>
      </c>
      <c r="L38" s="126" t="str">
        <f>IF(B38="","",COUNTIFS('②【入力】別紙_職員一覧（変更）'!$B$13:$B$512,'②事業所別一覧 (変更)'!B38,'②【入力】別紙_職員一覧（変更）'!$L$13:$L$512,$L$6))</f>
        <v/>
      </c>
      <c r="M38" s="126" t="str">
        <f>IF(B38="","",COUNTIFS('②【入力】別紙_職員一覧（変更）'!$B$13:$B$512,'②事業所別一覧 (変更)'!B38,'②【入力】別紙_職員一覧（変更）'!$L$13:$L$512,$M$6))</f>
        <v/>
      </c>
    </row>
    <row r="39" spans="1:13" ht="20.100000000000001" customHeight="1">
      <c r="A39" s="7">
        <v>33</v>
      </c>
      <c r="B39" s="7" t="str">
        <f t="array" ref="B39">IFERROR(IF(INDEX('②【入力】別紙_職員一覧（変更）'!$B$13:$B$512,MATCH(0,COUNTIF(B$7:B38,'②【入力】別紙_職員一覧（変更）'!$B$13:$B$512),0))=0,"",INDEX('②【入力】別紙_職員一覧（変更）'!$B$13:$B$512,MATCH(0,COUNTIF(B$7:B38,'②【入力】別紙_職員一覧（変更）'!$B$13:$B$512),0))),"")</f>
        <v/>
      </c>
      <c r="C39" s="138" t="str">
        <f>IF(B39="","",VLOOKUP($B39,'②【入力】別紙_職員一覧（変更）'!$B$13:$Q$512,2,FALSE))</f>
        <v/>
      </c>
      <c r="D39" s="126" t="str">
        <f>IF(B39="","",VLOOKUP($B39,'②【入力】別紙_職員一覧（変更）'!$B$13:$Q$512,3,FALSE))</f>
        <v/>
      </c>
      <c r="E39" s="126" t="str">
        <f>IF(B39="","",VLOOKUP($B39,'②【入力】別紙_職員一覧（変更）'!$B$13:$Q$512,4,FALSE))</f>
        <v/>
      </c>
      <c r="F39" s="154" t="str">
        <f>IF(B39="","",SUMIF('②【入力】別紙_職員一覧（変更）'!$B$13:$B$512,'②事業所別一覧 (変更)'!B39,'②【入力】別紙_職員一覧（変更）'!$Q$13:$Q$512))</f>
        <v/>
      </c>
      <c r="G39" s="154" t="str">
        <f t="shared" si="1"/>
        <v/>
      </c>
      <c r="H39" s="126" t="str">
        <f>IF(B39="","",COUNTIF('②【入力】別紙_職員一覧（変更）'!$B$13:$B$512,'②事業所別一覧 (変更)'!B39))</f>
        <v/>
      </c>
      <c r="I39" s="126" t="str">
        <f>IF(B39="","",COUNTIFS('②【入力】別紙_職員一覧（変更）'!$B$13:$B$512,'②事業所別一覧 (変更)'!B39,'②【入力】別紙_職員一覧（変更）'!$F$13:$F$512,"〇"))</f>
        <v/>
      </c>
      <c r="J39" s="126" t="str">
        <f>IF(B39="","",COUNTIFS('②【入力】別紙_職員一覧（変更）'!$B$13:$B$512,'②事業所別一覧 (変更)'!B39,'②【入力】別紙_職員一覧（変更）'!$K$13:$K$512,"〇"))</f>
        <v/>
      </c>
      <c r="K39" s="126" t="str">
        <f>IF(B39="","",COUNTIFS('②【入力】別紙_職員一覧（変更）'!$B$13:$B$512,'②事業所別一覧 (変更)'!B39,'②【入力】別紙_職員一覧（変更）'!$L$13:$L$512,$K$6))</f>
        <v/>
      </c>
      <c r="L39" s="126" t="str">
        <f>IF(B39="","",COUNTIFS('②【入力】別紙_職員一覧（変更）'!$B$13:$B$512,'②事業所別一覧 (変更)'!B39,'②【入力】別紙_職員一覧（変更）'!$L$13:$L$512,$L$6))</f>
        <v/>
      </c>
      <c r="M39" s="126" t="str">
        <f>IF(B39="","",COUNTIFS('②【入力】別紙_職員一覧（変更）'!$B$13:$B$512,'②事業所別一覧 (変更)'!B39,'②【入力】別紙_職員一覧（変更）'!$L$13:$L$512,$M$6))</f>
        <v/>
      </c>
    </row>
    <row r="40" spans="1:13" ht="20.100000000000001" customHeight="1">
      <c r="A40" s="7">
        <v>34</v>
      </c>
      <c r="B40" s="7" t="str">
        <f t="array" ref="B40">IFERROR(IF(INDEX('②【入力】別紙_職員一覧（変更）'!$B$13:$B$512,MATCH(0,COUNTIF(B$7:B39,'②【入力】別紙_職員一覧（変更）'!$B$13:$B$512),0))=0,"",INDEX('②【入力】別紙_職員一覧（変更）'!$B$13:$B$512,MATCH(0,COUNTIF(B$7:B39,'②【入力】別紙_職員一覧（変更）'!$B$13:$B$512),0))),"")</f>
        <v/>
      </c>
      <c r="C40" s="138" t="str">
        <f>IF(B40="","",VLOOKUP($B40,'②【入力】別紙_職員一覧（変更）'!$B$13:$Q$512,2,FALSE))</f>
        <v/>
      </c>
      <c r="D40" s="126" t="str">
        <f>IF(B40="","",VLOOKUP($B40,'②【入力】別紙_職員一覧（変更）'!$B$13:$Q$512,3,FALSE))</f>
        <v/>
      </c>
      <c r="E40" s="126" t="str">
        <f>IF(B40="","",VLOOKUP($B40,'②【入力】別紙_職員一覧（変更）'!$B$13:$Q$512,4,FALSE))</f>
        <v/>
      </c>
      <c r="F40" s="154" t="str">
        <f>IF(B40="","",SUMIF('②【入力】別紙_職員一覧（変更）'!$B$13:$B$512,'②事業所別一覧 (変更)'!B40,'②【入力】別紙_職員一覧（変更）'!$Q$13:$Q$512))</f>
        <v/>
      </c>
      <c r="G40" s="154" t="str">
        <f t="shared" si="1"/>
        <v/>
      </c>
      <c r="H40" s="126" t="str">
        <f>IF(B40="","",COUNTIF('②【入力】別紙_職員一覧（変更）'!$B$13:$B$512,'②事業所別一覧 (変更)'!B40))</f>
        <v/>
      </c>
      <c r="I40" s="126" t="str">
        <f>IF(B40="","",COUNTIFS('②【入力】別紙_職員一覧（変更）'!$B$13:$B$512,'②事業所別一覧 (変更)'!B40,'②【入力】別紙_職員一覧（変更）'!$F$13:$F$512,"〇"))</f>
        <v/>
      </c>
      <c r="J40" s="126" t="str">
        <f>IF(B40="","",COUNTIFS('②【入力】別紙_職員一覧（変更）'!$B$13:$B$512,'②事業所別一覧 (変更)'!B40,'②【入力】別紙_職員一覧（変更）'!$K$13:$K$512,"〇"))</f>
        <v/>
      </c>
      <c r="K40" s="126" t="str">
        <f>IF(B40="","",COUNTIFS('②【入力】別紙_職員一覧（変更）'!$B$13:$B$512,'②事業所別一覧 (変更)'!B40,'②【入力】別紙_職員一覧（変更）'!$L$13:$L$512,$K$6))</f>
        <v/>
      </c>
      <c r="L40" s="126" t="str">
        <f>IF(B40="","",COUNTIFS('②【入力】別紙_職員一覧（変更）'!$B$13:$B$512,'②事業所別一覧 (変更)'!B40,'②【入力】別紙_職員一覧（変更）'!$L$13:$L$512,$L$6))</f>
        <v/>
      </c>
      <c r="M40" s="126" t="str">
        <f>IF(B40="","",COUNTIFS('②【入力】別紙_職員一覧（変更）'!$B$13:$B$512,'②事業所別一覧 (変更)'!B40,'②【入力】別紙_職員一覧（変更）'!$L$13:$L$512,$M$6))</f>
        <v/>
      </c>
    </row>
    <row r="41" spans="1:13" ht="20.100000000000001" customHeight="1">
      <c r="A41" s="7">
        <v>35</v>
      </c>
      <c r="B41" s="7" t="str">
        <f t="array" ref="B41">IFERROR(IF(INDEX('②【入力】別紙_職員一覧（変更）'!$B$13:$B$512,MATCH(0,COUNTIF(B$7:B40,'②【入力】別紙_職員一覧（変更）'!$B$13:$B$512),0))=0,"",INDEX('②【入力】別紙_職員一覧（変更）'!$B$13:$B$512,MATCH(0,COUNTIF(B$7:B40,'②【入力】別紙_職員一覧（変更）'!$B$13:$B$512),0))),"")</f>
        <v/>
      </c>
      <c r="C41" s="138" t="str">
        <f>IF(B41="","",VLOOKUP($B41,'②【入力】別紙_職員一覧（変更）'!$B$13:$Q$512,2,FALSE))</f>
        <v/>
      </c>
      <c r="D41" s="126" t="str">
        <f>IF(B41="","",VLOOKUP($B41,'②【入力】別紙_職員一覧（変更）'!$B$13:$Q$512,3,FALSE))</f>
        <v/>
      </c>
      <c r="E41" s="126" t="str">
        <f>IF(B41="","",VLOOKUP($B41,'②【入力】別紙_職員一覧（変更）'!$B$13:$Q$512,4,FALSE))</f>
        <v/>
      </c>
      <c r="F41" s="154" t="str">
        <f>IF(B41="","",SUMIF('②【入力】別紙_職員一覧（変更）'!$B$13:$B$512,'②事業所別一覧 (変更)'!B41,'②【入力】別紙_職員一覧（変更）'!$Q$13:$Q$512))</f>
        <v/>
      </c>
      <c r="G41" s="154" t="str">
        <f t="shared" si="1"/>
        <v/>
      </c>
      <c r="H41" s="126" t="str">
        <f>IF(B41="","",COUNTIF('②【入力】別紙_職員一覧（変更）'!$B$13:$B$512,'②事業所別一覧 (変更)'!B41))</f>
        <v/>
      </c>
      <c r="I41" s="126" t="str">
        <f>IF(B41="","",COUNTIFS('②【入力】別紙_職員一覧（変更）'!$B$13:$B$512,'②事業所別一覧 (変更)'!B41,'②【入力】別紙_職員一覧（変更）'!$F$13:$F$512,"〇"))</f>
        <v/>
      </c>
      <c r="J41" s="126" t="str">
        <f>IF(B41="","",COUNTIFS('②【入力】別紙_職員一覧（変更）'!$B$13:$B$512,'②事業所別一覧 (変更)'!B41,'②【入力】別紙_職員一覧（変更）'!$K$13:$K$512,"〇"))</f>
        <v/>
      </c>
      <c r="K41" s="126" t="str">
        <f>IF(B41="","",COUNTIFS('②【入力】別紙_職員一覧（変更）'!$B$13:$B$512,'②事業所別一覧 (変更)'!B41,'②【入力】別紙_職員一覧（変更）'!$L$13:$L$512,$K$6))</f>
        <v/>
      </c>
      <c r="L41" s="126" t="str">
        <f>IF(B41="","",COUNTIFS('②【入力】別紙_職員一覧（変更）'!$B$13:$B$512,'②事業所別一覧 (変更)'!B41,'②【入力】別紙_職員一覧（変更）'!$L$13:$L$512,$L$6))</f>
        <v/>
      </c>
      <c r="M41" s="126" t="str">
        <f>IF(B41="","",COUNTIFS('②【入力】別紙_職員一覧（変更）'!$B$13:$B$512,'②事業所別一覧 (変更)'!B41,'②【入力】別紙_職員一覧（変更）'!$L$13:$L$512,$M$6))</f>
        <v/>
      </c>
    </row>
    <row r="42" spans="1:13" ht="20.100000000000001" customHeight="1">
      <c r="A42" s="7">
        <v>36</v>
      </c>
      <c r="B42" s="7" t="str">
        <f t="array" ref="B42">IFERROR(IF(INDEX('②【入力】別紙_職員一覧（変更）'!$B$13:$B$512,MATCH(0,COUNTIF(B$7:B41,'②【入力】別紙_職員一覧（変更）'!$B$13:$B$512),0))=0,"",INDEX('②【入力】別紙_職員一覧（変更）'!$B$13:$B$512,MATCH(0,COUNTIF(B$7:B41,'②【入力】別紙_職員一覧（変更）'!$B$13:$B$512),0))),"")</f>
        <v/>
      </c>
      <c r="C42" s="138" t="str">
        <f>IF(B42="","",VLOOKUP($B42,'②【入力】別紙_職員一覧（変更）'!$B$13:$Q$512,2,FALSE))</f>
        <v/>
      </c>
      <c r="D42" s="126" t="str">
        <f>IF(B42="","",VLOOKUP($B42,'②【入力】別紙_職員一覧（変更）'!$B$13:$Q$512,3,FALSE))</f>
        <v/>
      </c>
      <c r="E42" s="126" t="str">
        <f>IF(B42="","",VLOOKUP($B42,'②【入力】別紙_職員一覧（変更）'!$B$13:$Q$512,4,FALSE))</f>
        <v/>
      </c>
      <c r="F42" s="154" t="str">
        <f>IF(B42="","",SUMIF('②【入力】別紙_職員一覧（変更）'!$B$13:$B$512,'②事業所別一覧 (変更)'!B42,'②【入力】別紙_職員一覧（変更）'!$Q$13:$Q$512))</f>
        <v/>
      </c>
      <c r="G42" s="154" t="str">
        <f t="shared" si="1"/>
        <v/>
      </c>
      <c r="H42" s="126" t="str">
        <f>IF(B42="","",COUNTIF('②【入力】別紙_職員一覧（変更）'!$B$13:$B$512,'②事業所別一覧 (変更)'!B42))</f>
        <v/>
      </c>
      <c r="I42" s="126" t="str">
        <f>IF(B42="","",COUNTIFS('②【入力】別紙_職員一覧（変更）'!$B$13:$B$512,'②事業所別一覧 (変更)'!B42,'②【入力】別紙_職員一覧（変更）'!$F$13:$F$512,"〇"))</f>
        <v/>
      </c>
      <c r="J42" s="126" t="str">
        <f>IF(B42="","",COUNTIFS('②【入力】別紙_職員一覧（変更）'!$B$13:$B$512,'②事業所別一覧 (変更)'!B42,'②【入力】別紙_職員一覧（変更）'!$K$13:$K$512,"〇"))</f>
        <v/>
      </c>
      <c r="K42" s="126" t="str">
        <f>IF(B42="","",COUNTIFS('②【入力】別紙_職員一覧（変更）'!$B$13:$B$512,'②事業所別一覧 (変更)'!B42,'②【入力】別紙_職員一覧（変更）'!$L$13:$L$512,$K$6))</f>
        <v/>
      </c>
      <c r="L42" s="126" t="str">
        <f>IF(B42="","",COUNTIFS('②【入力】別紙_職員一覧（変更）'!$B$13:$B$512,'②事業所別一覧 (変更)'!B42,'②【入力】別紙_職員一覧（変更）'!$L$13:$L$512,$L$6))</f>
        <v/>
      </c>
      <c r="M42" s="126" t="str">
        <f>IF(B42="","",COUNTIFS('②【入力】別紙_職員一覧（変更）'!$B$13:$B$512,'②事業所別一覧 (変更)'!B42,'②【入力】別紙_職員一覧（変更）'!$L$13:$L$512,$M$6))</f>
        <v/>
      </c>
    </row>
    <row r="43" spans="1:13" ht="20.100000000000001" customHeight="1">
      <c r="A43" s="7">
        <v>37</v>
      </c>
      <c r="B43" s="7" t="str">
        <f t="array" ref="B43">IFERROR(IF(INDEX('②【入力】別紙_職員一覧（変更）'!$B$13:$B$512,MATCH(0,COUNTIF(B$7:B42,'②【入力】別紙_職員一覧（変更）'!$B$13:$B$512),0))=0,"",INDEX('②【入力】別紙_職員一覧（変更）'!$B$13:$B$512,MATCH(0,COUNTIF(B$7:B42,'②【入力】別紙_職員一覧（変更）'!$B$13:$B$512),0))),"")</f>
        <v/>
      </c>
      <c r="C43" s="138" t="str">
        <f>IF(B43="","",VLOOKUP($B43,'②【入力】別紙_職員一覧（変更）'!$B$13:$Q$512,2,FALSE))</f>
        <v/>
      </c>
      <c r="D43" s="126" t="str">
        <f>IF(B43="","",VLOOKUP($B43,'②【入力】別紙_職員一覧（変更）'!$B$13:$Q$512,3,FALSE))</f>
        <v/>
      </c>
      <c r="E43" s="126" t="str">
        <f>IF(B43="","",VLOOKUP($B43,'②【入力】別紙_職員一覧（変更）'!$B$13:$Q$512,4,FALSE))</f>
        <v/>
      </c>
      <c r="F43" s="154" t="str">
        <f>IF(B43="","",SUMIF('②【入力】別紙_職員一覧（変更）'!$B$13:$B$512,'②事業所別一覧 (変更)'!B43,'②【入力】別紙_職員一覧（変更）'!$Q$13:$Q$512))</f>
        <v/>
      </c>
      <c r="G43" s="154" t="str">
        <f t="shared" si="1"/>
        <v/>
      </c>
      <c r="H43" s="126" t="str">
        <f>IF(B43="","",COUNTIF('②【入力】別紙_職員一覧（変更）'!$B$13:$B$512,'②事業所別一覧 (変更)'!B43))</f>
        <v/>
      </c>
      <c r="I43" s="126" t="str">
        <f>IF(B43="","",COUNTIFS('②【入力】別紙_職員一覧（変更）'!$B$13:$B$512,'②事業所別一覧 (変更)'!B43,'②【入力】別紙_職員一覧（変更）'!$F$13:$F$512,"〇"))</f>
        <v/>
      </c>
      <c r="J43" s="126" t="str">
        <f>IF(B43="","",COUNTIFS('②【入力】別紙_職員一覧（変更）'!$B$13:$B$512,'②事業所別一覧 (変更)'!B43,'②【入力】別紙_職員一覧（変更）'!$K$13:$K$512,"〇"))</f>
        <v/>
      </c>
      <c r="K43" s="126" t="str">
        <f>IF(B43="","",COUNTIFS('②【入力】別紙_職員一覧（変更）'!$B$13:$B$512,'②事業所別一覧 (変更)'!B43,'②【入力】別紙_職員一覧（変更）'!$L$13:$L$512,$K$6))</f>
        <v/>
      </c>
      <c r="L43" s="126" t="str">
        <f>IF(B43="","",COUNTIFS('②【入力】別紙_職員一覧（変更）'!$B$13:$B$512,'②事業所別一覧 (変更)'!B43,'②【入力】別紙_職員一覧（変更）'!$L$13:$L$512,$L$6))</f>
        <v/>
      </c>
      <c r="M43" s="126" t="str">
        <f>IF(B43="","",COUNTIFS('②【入力】別紙_職員一覧（変更）'!$B$13:$B$512,'②事業所別一覧 (変更)'!B43,'②【入力】別紙_職員一覧（変更）'!$L$13:$L$512,$M$6))</f>
        <v/>
      </c>
    </row>
    <row r="44" spans="1:13" ht="20.100000000000001" customHeight="1">
      <c r="A44" s="7">
        <v>38</v>
      </c>
      <c r="B44" s="7" t="str">
        <f t="array" ref="B44">IFERROR(IF(INDEX('②【入力】別紙_職員一覧（変更）'!$B$13:$B$512,MATCH(0,COUNTIF(B$7:B43,'②【入力】別紙_職員一覧（変更）'!$B$13:$B$512),0))=0,"",INDEX('②【入力】別紙_職員一覧（変更）'!$B$13:$B$512,MATCH(0,COUNTIF(B$7:B43,'②【入力】別紙_職員一覧（変更）'!$B$13:$B$512),0))),"")</f>
        <v/>
      </c>
      <c r="C44" s="138" t="str">
        <f>IF(B44="","",VLOOKUP($B44,'②【入力】別紙_職員一覧（変更）'!$B$13:$Q$512,2,FALSE))</f>
        <v/>
      </c>
      <c r="D44" s="126" t="str">
        <f>IF(B44="","",VLOOKUP($B44,'②【入力】別紙_職員一覧（変更）'!$B$13:$Q$512,3,FALSE))</f>
        <v/>
      </c>
      <c r="E44" s="126" t="str">
        <f>IF(B44="","",VLOOKUP($B44,'②【入力】別紙_職員一覧（変更）'!$B$13:$Q$512,4,FALSE))</f>
        <v/>
      </c>
      <c r="F44" s="154" t="str">
        <f>IF(B44="","",SUMIF('②【入力】別紙_職員一覧（変更）'!$B$13:$B$512,'②事業所別一覧 (変更)'!B44,'②【入力】別紙_職員一覧（変更）'!$Q$13:$Q$512))</f>
        <v/>
      </c>
      <c r="G44" s="154" t="str">
        <f>IF(C44="","",ROUNDDOWN(F44+ROUNDUP(F44*0.15,0),-3))</f>
        <v/>
      </c>
      <c r="H44" s="126" t="str">
        <f>IF(B44="","",COUNTIF('②【入力】別紙_職員一覧（変更）'!$B$13:$B$512,'②事業所別一覧 (変更)'!B44))</f>
        <v/>
      </c>
      <c r="I44" s="126" t="str">
        <f>IF(B44="","",COUNTIFS('②【入力】別紙_職員一覧（変更）'!$B$13:$B$512,'②事業所別一覧 (変更)'!B44,'②【入力】別紙_職員一覧（変更）'!$F$13:$F$512,"〇"))</f>
        <v/>
      </c>
      <c r="J44" s="126" t="str">
        <f>IF(B44="","",COUNTIFS('②【入力】別紙_職員一覧（変更）'!$B$13:$B$512,'②事業所別一覧 (変更)'!B44,'②【入力】別紙_職員一覧（変更）'!$K$13:$K$512,"〇"))</f>
        <v/>
      </c>
      <c r="K44" s="126" t="str">
        <f>IF(B44="","",COUNTIFS('②【入力】別紙_職員一覧（変更）'!$B$13:$B$512,'②事業所別一覧 (変更)'!B44,'②【入力】別紙_職員一覧（変更）'!$L$13:$L$512,$K$6))</f>
        <v/>
      </c>
      <c r="L44" s="126" t="str">
        <f>IF(B44="","",COUNTIFS('②【入力】別紙_職員一覧（変更）'!$B$13:$B$512,'②事業所別一覧 (変更)'!B44,'②【入力】別紙_職員一覧（変更）'!$L$13:$L$512,$L$6))</f>
        <v/>
      </c>
      <c r="M44" s="126" t="str">
        <f>IF(B44="","",COUNTIFS('②【入力】別紙_職員一覧（変更）'!$B$13:$B$512,'②事業所別一覧 (変更)'!B44,'②【入力】別紙_職員一覧（変更）'!$L$13:$L$512,$M$6))</f>
        <v/>
      </c>
    </row>
    <row r="45" spans="1:13" ht="20.100000000000001" customHeight="1">
      <c r="A45" s="7">
        <v>39</v>
      </c>
      <c r="B45" s="7" t="str">
        <f t="array" ref="B45">IFERROR(IF(INDEX('②【入力】別紙_職員一覧（変更）'!$B$13:$B$512,MATCH(0,COUNTIF(B$7:B44,'②【入力】別紙_職員一覧（変更）'!$B$13:$B$512),0))=0,"",INDEX('②【入力】別紙_職員一覧（変更）'!$B$13:$B$512,MATCH(0,COUNTIF(B$7:B44,'②【入力】別紙_職員一覧（変更）'!$B$13:$B$512),0))),"")</f>
        <v/>
      </c>
      <c r="C45" s="138" t="str">
        <f>IF(B45="","",VLOOKUP($B45,'②【入力】別紙_職員一覧（変更）'!$B$13:$Q$512,2,FALSE))</f>
        <v/>
      </c>
      <c r="D45" s="126" t="str">
        <f>IF(B45="","",VLOOKUP($B45,'②【入力】別紙_職員一覧（変更）'!$B$13:$Q$512,3,FALSE))</f>
        <v/>
      </c>
      <c r="E45" s="126" t="str">
        <f>IF(B45="","",VLOOKUP($B45,'②【入力】別紙_職員一覧（変更）'!$B$13:$Q$512,4,FALSE))</f>
        <v/>
      </c>
      <c r="F45" s="154" t="str">
        <f>IF(B45="","",SUMIF('②【入力】別紙_職員一覧（変更）'!$B$13:$B$512,'②事業所別一覧 (変更)'!B45,'②【入力】別紙_職員一覧（変更）'!$Q$13:$Q$512))</f>
        <v/>
      </c>
      <c r="G45" s="154" t="str">
        <f t="shared" ref="G45:G61" si="2">IF(C45="","",ROUNDDOWN(F45+ROUNDUP(F45*0.15,0),-3))</f>
        <v/>
      </c>
      <c r="H45" s="126" t="str">
        <f>IF(B45="","",COUNTIF('②【入力】別紙_職員一覧（変更）'!$B$13:$B$512,'②事業所別一覧 (変更)'!B45))</f>
        <v/>
      </c>
      <c r="I45" s="126" t="str">
        <f>IF(B45="","",COUNTIFS('②【入力】別紙_職員一覧（変更）'!$B$13:$B$512,'②事業所別一覧 (変更)'!B45,'②【入力】別紙_職員一覧（変更）'!$F$13:$F$512,"〇"))</f>
        <v/>
      </c>
      <c r="J45" s="126" t="str">
        <f>IF(B45="","",COUNTIFS('②【入力】別紙_職員一覧（変更）'!$B$13:$B$512,'②事業所別一覧 (変更)'!B45,'②【入力】別紙_職員一覧（変更）'!$K$13:$K$512,"〇"))</f>
        <v/>
      </c>
      <c r="K45" s="126" t="str">
        <f>IF(B45="","",COUNTIFS('②【入力】別紙_職員一覧（変更）'!$B$13:$B$512,'②事業所別一覧 (変更)'!B45,'②【入力】別紙_職員一覧（変更）'!$L$13:$L$512,$K$6))</f>
        <v/>
      </c>
      <c r="L45" s="126" t="str">
        <f>IF(B45="","",COUNTIFS('②【入力】別紙_職員一覧（変更）'!$B$13:$B$512,'②事業所別一覧 (変更)'!B45,'②【入力】別紙_職員一覧（変更）'!$L$13:$L$512,$L$6))</f>
        <v/>
      </c>
      <c r="M45" s="126" t="str">
        <f>IF(B45="","",COUNTIFS('②【入力】別紙_職員一覧（変更）'!$B$13:$B$512,'②事業所別一覧 (変更)'!B45,'②【入力】別紙_職員一覧（変更）'!$L$13:$L$512,$M$6))</f>
        <v/>
      </c>
    </row>
    <row r="46" spans="1:13" ht="20.100000000000001" customHeight="1">
      <c r="A46" s="7">
        <v>40</v>
      </c>
      <c r="B46" s="7" t="str">
        <f t="array" ref="B46">IFERROR(IF(INDEX('②【入力】別紙_職員一覧（変更）'!$B$13:$B$512,MATCH(0,COUNTIF(B$7:B45,'②【入力】別紙_職員一覧（変更）'!$B$13:$B$512),0))=0,"",INDEX('②【入力】別紙_職員一覧（変更）'!$B$13:$B$512,MATCH(0,COUNTIF(B$7:B45,'②【入力】別紙_職員一覧（変更）'!$B$13:$B$512),0))),"")</f>
        <v/>
      </c>
      <c r="C46" s="138" t="str">
        <f>IF(B46="","",VLOOKUP($B46,'②【入力】別紙_職員一覧（変更）'!$B$13:$Q$512,2,FALSE))</f>
        <v/>
      </c>
      <c r="D46" s="126" t="str">
        <f>IF(B46="","",VLOOKUP($B46,'②【入力】別紙_職員一覧（変更）'!$B$13:$Q$512,3,FALSE))</f>
        <v/>
      </c>
      <c r="E46" s="126" t="str">
        <f>IF(B46="","",VLOOKUP($B46,'②【入力】別紙_職員一覧（変更）'!$B$13:$Q$512,4,FALSE))</f>
        <v/>
      </c>
      <c r="F46" s="154" t="str">
        <f>IF(B46="","",SUMIF('②【入力】別紙_職員一覧（変更）'!$B$13:$B$512,'②事業所別一覧 (変更)'!B46,'②【入力】別紙_職員一覧（変更）'!$Q$13:$Q$512))</f>
        <v/>
      </c>
      <c r="G46" s="154" t="str">
        <f t="shared" si="2"/>
        <v/>
      </c>
      <c r="H46" s="126" t="str">
        <f>IF(B46="","",COUNTIF('②【入力】別紙_職員一覧（変更）'!$B$13:$B$512,'②事業所別一覧 (変更)'!B46))</f>
        <v/>
      </c>
      <c r="I46" s="126" t="str">
        <f>IF(B46="","",COUNTIFS('②【入力】別紙_職員一覧（変更）'!$B$13:$B$512,'②事業所別一覧 (変更)'!B46,'②【入力】別紙_職員一覧（変更）'!$F$13:$F$512,"〇"))</f>
        <v/>
      </c>
      <c r="J46" s="126" t="str">
        <f>IF(B46="","",COUNTIFS('②【入力】別紙_職員一覧（変更）'!$B$13:$B$512,'②事業所別一覧 (変更)'!B46,'②【入力】別紙_職員一覧（変更）'!$K$13:$K$512,"〇"))</f>
        <v/>
      </c>
      <c r="K46" s="126" t="str">
        <f>IF(B46="","",COUNTIFS('②【入力】別紙_職員一覧（変更）'!$B$13:$B$512,'②事業所別一覧 (変更)'!B46,'②【入力】別紙_職員一覧（変更）'!$L$13:$L$512,$K$6))</f>
        <v/>
      </c>
      <c r="L46" s="126" t="str">
        <f>IF(B46="","",COUNTIFS('②【入力】別紙_職員一覧（変更）'!$B$13:$B$512,'②事業所別一覧 (変更)'!B46,'②【入力】別紙_職員一覧（変更）'!$L$13:$L$512,$L$6))</f>
        <v/>
      </c>
      <c r="M46" s="126" t="str">
        <f>IF(B46="","",COUNTIFS('②【入力】別紙_職員一覧（変更）'!$B$13:$B$512,'②事業所別一覧 (変更)'!B46,'②【入力】別紙_職員一覧（変更）'!$L$13:$L$512,$M$6))</f>
        <v/>
      </c>
    </row>
    <row r="47" spans="1:13" ht="20.100000000000001" customHeight="1">
      <c r="A47" s="7">
        <v>41</v>
      </c>
      <c r="B47" s="7" t="str">
        <f t="array" ref="B47">IFERROR(IF(INDEX('②【入力】別紙_職員一覧（変更）'!$B$13:$B$512,MATCH(0,COUNTIF(B$7:B46,'②【入力】別紙_職員一覧（変更）'!$B$13:$B$512),0))=0,"",INDEX('②【入力】別紙_職員一覧（変更）'!$B$13:$B$512,MATCH(0,COUNTIF(B$7:B46,'②【入力】別紙_職員一覧（変更）'!$B$13:$B$512),0))),"")</f>
        <v/>
      </c>
      <c r="C47" s="138" t="str">
        <f>IF(B47="","",VLOOKUP($B47,'②【入力】別紙_職員一覧（変更）'!$B$13:$Q$512,2,FALSE))</f>
        <v/>
      </c>
      <c r="D47" s="126" t="str">
        <f>IF(B47="","",VLOOKUP($B47,'②【入力】別紙_職員一覧（変更）'!$B$13:$Q$512,3,FALSE))</f>
        <v/>
      </c>
      <c r="E47" s="126" t="str">
        <f>IF(B47="","",VLOOKUP($B47,'②【入力】別紙_職員一覧（変更）'!$B$13:$Q$512,4,FALSE))</f>
        <v/>
      </c>
      <c r="F47" s="154" t="str">
        <f>IF(B47="","",SUMIF('②【入力】別紙_職員一覧（変更）'!$B$13:$B$512,'②事業所別一覧 (変更)'!B47,'②【入力】別紙_職員一覧（変更）'!$Q$13:$Q$512))</f>
        <v/>
      </c>
      <c r="G47" s="154" t="str">
        <f t="shared" si="2"/>
        <v/>
      </c>
      <c r="H47" s="126" t="str">
        <f>IF(B47="","",COUNTIF('②【入力】別紙_職員一覧（変更）'!$B$13:$B$512,'②事業所別一覧 (変更)'!B47))</f>
        <v/>
      </c>
      <c r="I47" s="126" t="str">
        <f>IF(B47="","",COUNTIFS('②【入力】別紙_職員一覧（変更）'!$B$13:$B$512,'②事業所別一覧 (変更)'!B47,'②【入力】別紙_職員一覧（変更）'!$F$13:$F$512,"〇"))</f>
        <v/>
      </c>
      <c r="J47" s="126" t="str">
        <f>IF(B47="","",COUNTIFS('②【入力】別紙_職員一覧（変更）'!$B$13:$B$512,'②事業所別一覧 (変更)'!B47,'②【入力】別紙_職員一覧（変更）'!$K$13:$K$512,"〇"))</f>
        <v/>
      </c>
      <c r="K47" s="126" t="str">
        <f>IF(B47="","",COUNTIFS('②【入力】別紙_職員一覧（変更）'!$B$13:$B$512,'②事業所別一覧 (変更)'!B47,'②【入力】別紙_職員一覧（変更）'!$L$13:$L$512,$K$6))</f>
        <v/>
      </c>
      <c r="L47" s="126" t="str">
        <f>IF(B47="","",COUNTIFS('②【入力】別紙_職員一覧（変更）'!$B$13:$B$512,'②事業所別一覧 (変更)'!B47,'②【入力】別紙_職員一覧（変更）'!$L$13:$L$512,$L$6))</f>
        <v/>
      </c>
      <c r="M47" s="126" t="str">
        <f>IF(B47="","",COUNTIFS('②【入力】別紙_職員一覧（変更）'!$B$13:$B$512,'②事業所別一覧 (変更)'!B47,'②【入力】別紙_職員一覧（変更）'!$L$13:$L$512,$M$6))</f>
        <v/>
      </c>
    </row>
    <row r="48" spans="1:13" ht="20.100000000000001" customHeight="1">
      <c r="A48" s="7">
        <v>42</v>
      </c>
      <c r="B48" s="7" t="str">
        <f t="array" ref="B48">IFERROR(IF(INDEX('②【入力】別紙_職員一覧（変更）'!$B$13:$B$512,MATCH(0,COUNTIF(B$7:B47,'②【入力】別紙_職員一覧（変更）'!$B$13:$B$512),0))=0,"",INDEX('②【入力】別紙_職員一覧（変更）'!$B$13:$B$512,MATCH(0,COUNTIF(B$7:B47,'②【入力】別紙_職員一覧（変更）'!$B$13:$B$512),0))),"")</f>
        <v/>
      </c>
      <c r="C48" s="138" t="str">
        <f>IF(B48="","",VLOOKUP($B48,'②【入力】別紙_職員一覧（変更）'!$B$13:$Q$512,2,FALSE))</f>
        <v/>
      </c>
      <c r="D48" s="126" t="str">
        <f>IF(B48="","",VLOOKUP($B48,'②【入力】別紙_職員一覧（変更）'!$B$13:$Q$512,3,FALSE))</f>
        <v/>
      </c>
      <c r="E48" s="126" t="str">
        <f>IF(B48="","",VLOOKUP($B48,'②【入力】別紙_職員一覧（変更）'!$B$13:$Q$512,4,FALSE))</f>
        <v/>
      </c>
      <c r="F48" s="154" t="str">
        <f>IF(B48="","",SUMIF('②【入力】別紙_職員一覧（変更）'!$B$13:$B$512,'②事業所別一覧 (変更)'!B48,'②【入力】別紙_職員一覧（変更）'!$Q$13:$Q$512))</f>
        <v/>
      </c>
      <c r="G48" s="154" t="str">
        <f t="shared" si="2"/>
        <v/>
      </c>
      <c r="H48" s="126" t="str">
        <f>IF(B48="","",COUNTIF('②【入力】別紙_職員一覧（変更）'!$B$13:$B$512,'②事業所別一覧 (変更)'!B48))</f>
        <v/>
      </c>
      <c r="I48" s="126" t="str">
        <f>IF(B48="","",COUNTIFS('②【入力】別紙_職員一覧（変更）'!$B$13:$B$512,'②事業所別一覧 (変更)'!B48,'②【入力】別紙_職員一覧（変更）'!$F$13:$F$512,"〇"))</f>
        <v/>
      </c>
      <c r="J48" s="126" t="str">
        <f>IF(B48="","",COUNTIFS('②【入力】別紙_職員一覧（変更）'!$B$13:$B$512,'②事業所別一覧 (変更)'!B48,'②【入力】別紙_職員一覧（変更）'!$K$13:$K$512,"〇"))</f>
        <v/>
      </c>
      <c r="K48" s="126" t="str">
        <f>IF(B48="","",COUNTIFS('②【入力】別紙_職員一覧（変更）'!$B$13:$B$512,'②事業所別一覧 (変更)'!B48,'②【入力】別紙_職員一覧（変更）'!$L$13:$L$512,$K$6))</f>
        <v/>
      </c>
      <c r="L48" s="126" t="str">
        <f>IF(B48="","",COUNTIFS('②【入力】別紙_職員一覧（変更）'!$B$13:$B$512,'②事業所別一覧 (変更)'!B48,'②【入力】別紙_職員一覧（変更）'!$L$13:$L$512,$L$6))</f>
        <v/>
      </c>
      <c r="M48" s="126" t="str">
        <f>IF(B48="","",COUNTIFS('②【入力】別紙_職員一覧（変更）'!$B$13:$B$512,'②事業所別一覧 (変更)'!B48,'②【入力】別紙_職員一覧（変更）'!$L$13:$L$512,$M$6))</f>
        <v/>
      </c>
    </row>
    <row r="49" spans="1:13" ht="20.100000000000001" customHeight="1">
      <c r="A49" s="7">
        <v>43</v>
      </c>
      <c r="B49" s="7" t="str">
        <f t="array" ref="B49">IFERROR(IF(INDEX('②【入力】別紙_職員一覧（変更）'!$B$13:$B$512,MATCH(0,COUNTIF(B$7:B48,'②【入力】別紙_職員一覧（変更）'!$B$13:$B$512),0))=0,"",INDEX('②【入力】別紙_職員一覧（変更）'!$B$13:$B$512,MATCH(0,COUNTIF(B$7:B48,'②【入力】別紙_職員一覧（変更）'!$B$13:$B$512),0))),"")</f>
        <v/>
      </c>
      <c r="C49" s="138" t="str">
        <f>IF(B49="","",VLOOKUP($B49,'②【入力】別紙_職員一覧（変更）'!$B$13:$Q$512,2,FALSE))</f>
        <v/>
      </c>
      <c r="D49" s="126" t="str">
        <f>IF(B49="","",VLOOKUP($B49,'②【入力】別紙_職員一覧（変更）'!$B$13:$Q$512,3,FALSE))</f>
        <v/>
      </c>
      <c r="E49" s="126" t="str">
        <f>IF(B49="","",VLOOKUP($B49,'②【入力】別紙_職員一覧（変更）'!$B$13:$Q$512,4,FALSE))</f>
        <v/>
      </c>
      <c r="F49" s="154" t="str">
        <f>IF(B49="","",SUMIF('②【入力】別紙_職員一覧（変更）'!$B$13:$B$512,'②事業所別一覧 (変更)'!B49,'②【入力】別紙_職員一覧（変更）'!$Q$13:$Q$512))</f>
        <v/>
      </c>
      <c r="G49" s="154" t="str">
        <f t="shared" si="2"/>
        <v/>
      </c>
      <c r="H49" s="126" t="str">
        <f>IF(B49="","",COUNTIF('②【入力】別紙_職員一覧（変更）'!$B$13:$B$512,'②事業所別一覧 (変更)'!B49))</f>
        <v/>
      </c>
      <c r="I49" s="126" t="str">
        <f>IF(B49="","",COUNTIFS('②【入力】別紙_職員一覧（変更）'!$B$13:$B$512,'②事業所別一覧 (変更)'!B49,'②【入力】別紙_職員一覧（変更）'!$F$13:$F$512,"〇"))</f>
        <v/>
      </c>
      <c r="J49" s="126" t="str">
        <f>IF(B49="","",COUNTIFS('②【入力】別紙_職員一覧（変更）'!$B$13:$B$512,'②事業所別一覧 (変更)'!B49,'②【入力】別紙_職員一覧（変更）'!$K$13:$K$512,"〇"))</f>
        <v/>
      </c>
      <c r="K49" s="126" t="str">
        <f>IF(B49="","",COUNTIFS('②【入力】別紙_職員一覧（変更）'!$B$13:$B$512,'②事業所別一覧 (変更)'!B49,'②【入力】別紙_職員一覧（変更）'!$L$13:$L$512,$K$6))</f>
        <v/>
      </c>
      <c r="L49" s="126" t="str">
        <f>IF(B49="","",COUNTIFS('②【入力】別紙_職員一覧（変更）'!$B$13:$B$512,'②事業所別一覧 (変更)'!B49,'②【入力】別紙_職員一覧（変更）'!$L$13:$L$512,$L$6))</f>
        <v/>
      </c>
      <c r="M49" s="126" t="str">
        <f>IF(B49="","",COUNTIFS('②【入力】別紙_職員一覧（変更）'!$B$13:$B$512,'②事業所別一覧 (変更)'!B49,'②【入力】別紙_職員一覧（変更）'!$L$13:$L$512,$M$6))</f>
        <v/>
      </c>
    </row>
    <row r="50" spans="1:13" ht="20.100000000000001" customHeight="1">
      <c r="A50" s="7">
        <v>44</v>
      </c>
      <c r="B50" s="7" t="str">
        <f t="array" ref="B50">IFERROR(IF(INDEX('②【入力】別紙_職員一覧（変更）'!$B$13:$B$512,MATCH(0,COUNTIF(B$7:B49,'②【入力】別紙_職員一覧（変更）'!$B$13:$B$512),0))=0,"",INDEX('②【入力】別紙_職員一覧（変更）'!$B$13:$B$512,MATCH(0,COUNTIF(B$7:B49,'②【入力】別紙_職員一覧（変更）'!$B$13:$B$512),0))),"")</f>
        <v/>
      </c>
      <c r="C50" s="138" t="str">
        <f>IF(B50="","",VLOOKUP($B50,'②【入力】別紙_職員一覧（変更）'!$B$13:$Q$512,2,FALSE))</f>
        <v/>
      </c>
      <c r="D50" s="126" t="str">
        <f>IF(B50="","",VLOOKUP($B50,'②【入力】別紙_職員一覧（変更）'!$B$13:$Q$512,3,FALSE))</f>
        <v/>
      </c>
      <c r="E50" s="126" t="str">
        <f>IF(B50="","",VLOOKUP($B50,'②【入力】別紙_職員一覧（変更）'!$B$13:$Q$512,4,FALSE))</f>
        <v/>
      </c>
      <c r="F50" s="154" t="str">
        <f>IF(B50="","",SUMIF('②【入力】別紙_職員一覧（変更）'!$B$13:$B$512,'②事業所別一覧 (変更)'!B50,'②【入力】別紙_職員一覧（変更）'!$Q$13:$Q$512))</f>
        <v/>
      </c>
      <c r="G50" s="154" t="str">
        <f t="shared" si="2"/>
        <v/>
      </c>
      <c r="H50" s="126" t="str">
        <f>IF(B50="","",COUNTIF('②【入力】別紙_職員一覧（変更）'!$B$13:$B$512,'②事業所別一覧 (変更)'!B50))</f>
        <v/>
      </c>
      <c r="I50" s="126" t="str">
        <f>IF(B50="","",COUNTIFS('②【入力】別紙_職員一覧（変更）'!$B$13:$B$512,'②事業所別一覧 (変更)'!B50,'②【入力】別紙_職員一覧（変更）'!$F$13:$F$512,"〇"))</f>
        <v/>
      </c>
      <c r="J50" s="126" t="str">
        <f>IF(B50="","",COUNTIFS('②【入力】別紙_職員一覧（変更）'!$B$13:$B$512,'②事業所別一覧 (変更)'!B50,'②【入力】別紙_職員一覧（変更）'!$K$13:$K$512,"〇"))</f>
        <v/>
      </c>
      <c r="K50" s="126" t="str">
        <f>IF(B50="","",COUNTIFS('②【入力】別紙_職員一覧（変更）'!$B$13:$B$512,'②事業所別一覧 (変更)'!B50,'②【入力】別紙_職員一覧（変更）'!$L$13:$L$512,$K$6))</f>
        <v/>
      </c>
      <c r="L50" s="126" t="str">
        <f>IF(B50="","",COUNTIFS('②【入力】別紙_職員一覧（変更）'!$B$13:$B$512,'②事業所別一覧 (変更)'!B50,'②【入力】別紙_職員一覧（変更）'!$L$13:$L$512,$L$6))</f>
        <v/>
      </c>
      <c r="M50" s="126" t="str">
        <f>IF(B50="","",COUNTIFS('②【入力】別紙_職員一覧（変更）'!$B$13:$B$512,'②事業所別一覧 (変更)'!B50,'②【入力】別紙_職員一覧（変更）'!$L$13:$L$512,$M$6))</f>
        <v/>
      </c>
    </row>
    <row r="51" spans="1:13" ht="20.100000000000001" customHeight="1">
      <c r="A51" s="7">
        <v>45</v>
      </c>
      <c r="B51" s="7" t="str">
        <f t="array" ref="B51">IFERROR(IF(INDEX('②【入力】別紙_職員一覧（変更）'!$B$13:$B$512,MATCH(0,COUNTIF(B$7:B50,'②【入力】別紙_職員一覧（変更）'!$B$13:$B$512),0))=0,"",INDEX('②【入力】別紙_職員一覧（変更）'!$B$13:$B$512,MATCH(0,COUNTIF(B$7:B50,'②【入力】別紙_職員一覧（変更）'!$B$13:$B$512),0))),"")</f>
        <v/>
      </c>
      <c r="C51" s="138" t="str">
        <f>IF(B51="","",VLOOKUP($B51,'②【入力】別紙_職員一覧（変更）'!$B$13:$Q$512,2,FALSE))</f>
        <v/>
      </c>
      <c r="D51" s="126" t="str">
        <f>IF(B51="","",VLOOKUP($B51,'②【入力】別紙_職員一覧（変更）'!$B$13:$Q$512,3,FALSE))</f>
        <v/>
      </c>
      <c r="E51" s="126" t="str">
        <f>IF(B51="","",VLOOKUP($B51,'②【入力】別紙_職員一覧（変更）'!$B$13:$Q$512,4,FALSE))</f>
        <v/>
      </c>
      <c r="F51" s="154" t="str">
        <f>IF(B51="","",SUMIF('②【入力】別紙_職員一覧（変更）'!$B$13:$B$512,'②事業所別一覧 (変更)'!B51,'②【入力】別紙_職員一覧（変更）'!$Q$13:$Q$512))</f>
        <v/>
      </c>
      <c r="G51" s="154" t="str">
        <f t="shared" si="2"/>
        <v/>
      </c>
      <c r="H51" s="126" t="str">
        <f>IF(B51="","",COUNTIF('②【入力】別紙_職員一覧（変更）'!$B$13:$B$512,'②事業所別一覧 (変更)'!B51))</f>
        <v/>
      </c>
      <c r="I51" s="126" t="str">
        <f>IF(B51="","",COUNTIFS('②【入力】別紙_職員一覧（変更）'!$B$13:$B$512,'②事業所別一覧 (変更)'!B51,'②【入力】別紙_職員一覧（変更）'!$F$13:$F$512,"〇"))</f>
        <v/>
      </c>
      <c r="J51" s="126" t="str">
        <f>IF(B51="","",COUNTIFS('②【入力】別紙_職員一覧（変更）'!$B$13:$B$512,'②事業所別一覧 (変更)'!B51,'②【入力】別紙_職員一覧（変更）'!$K$13:$K$512,"〇"))</f>
        <v/>
      </c>
      <c r="K51" s="126" t="str">
        <f>IF(B51="","",COUNTIFS('②【入力】別紙_職員一覧（変更）'!$B$13:$B$512,'②事業所別一覧 (変更)'!B51,'②【入力】別紙_職員一覧（変更）'!$L$13:$L$512,$K$6))</f>
        <v/>
      </c>
      <c r="L51" s="126" t="str">
        <f>IF(B51="","",COUNTIFS('②【入力】別紙_職員一覧（変更）'!$B$13:$B$512,'②事業所別一覧 (変更)'!B51,'②【入力】別紙_職員一覧（変更）'!$L$13:$L$512,$L$6))</f>
        <v/>
      </c>
      <c r="M51" s="126" t="str">
        <f>IF(B51="","",COUNTIFS('②【入力】別紙_職員一覧（変更）'!$B$13:$B$512,'②事業所別一覧 (変更)'!B51,'②【入力】別紙_職員一覧（変更）'!$L$13:$L$512,$M$6))</f>
        <v/>
      </c>
    </row>
    <row r="52" spans="1:13" ht="20.100000000000001" customHeight="1">
      <c r="A52" s="7">
        <v>46</v>
      </c>
      <c r="B52" s="7" t="str">
        <f t="array" ref="B52">IFERROR(IF(INDEX('②【入力】別紙_職員一覧（変更）'!$B$13:$B$512,MATCH(0,COUNTIF(B$7:B51,'②【入力】別紙_職員一覧（変更）'!$B$13:$B$512),0))=0,"",INDEX('②【入力】別紙_職員一覧（変更）'!$B$13:$B$512,MATCH(0,COUNTIF(B$7:B51,'②【入力】別紙_職員一覧（変更）'!$B$13:$B$512),0))),"")</f>
        <v/>
      </c>
      <c r="C52" s="138" t="str">
        <f>IF(B52="","",VLOOKUP($B52,'②【入力】別紙_職員一覧（変更）'!$B$13:$Q$512,2,FALSE))</f>
        <v/>
      </c>
      <c r="D52" s="126" t="str">
        <f>IF(B52="","",VLOOKUP($B52,'②【入力】別紙_職員一覧（変更）'!$B$13:$Q$512,3,FALSE))</f>
        <v/>
      </c>
      <c r="E52" s="126" t="str">
        <f>IF(B52="","",VLOOKUP($B52,'②【入力】別紙_職員一覧（変更）'!$B$13:$Q$512,4,FALSE))</f>
        <v/>
      </c>
      <c r="F52" s="154" t="str">
        <f>IF(B52="","",SUMIF('②【入力】別紙_職員一覧（変更）'!$B$13:$B$512,'②事業所別一覧 (変更)'!B52,'②【入力】別紙_職員一覧（変更）'!$Q$13:$Q$512))</f>
        <v/>
      </c>
      <c r="G52" s="154" t="str">
        <f t="shared" si="2"/>
        <v/>
      </c>
      <c r="H52" s="126" t="str">
        <f>IF(B52="","",COUNTIF('②【入力】別紙_職員一覧（変更）'!$B$13:$B$512,'②事業所別一覧 (変更)'!B52))</f>
        <v/>
      </c>
      <c r="I52" s="126" t="str">
        <f>IF(B52="","",COUNTIFS('②【入力】別紙_職員一覧（変更）'!$B$13:$B$512,'②事業所別一覧 (変更)'!B52,'②【入力】別紙_職員一覧（変更）'!$F$13:$F$512,"〇"))</f>
        <v/>
      </c>
      <c r="J52" s="126" t="str">
        <f>IF(B52="","",COUNTIFS('②【入力】別紙_職員一覧（変更）'!$B$13:$B$512,'②事業所別一覧 (変更)'!B52,'②【入力】別紙_職員一覧（変更）'!$K$13:$K$512,"〇"))</f>
        <v/>
      </c>
      <c r="K52" s="126" t="str">
        <f>IF(B52="","",COUNTIFS('②【入力】別紙_職員一覧（変更）'!$B$13:$B$512,'②事業所別一覧 (変更)'!B52,'②【入力】別紙_職員一覧（変更）'!$L$13:$L$512,$K$6))</f>
        <v/>
      </c>
      <c r="L52" s="126" t="str">
        <f>IF(B52="","",COUNTIFS('②【入力】別紙_職員一覧（変更）'!$B$13:$B$512,'②事業所別一覧 (変更)'!B52,'②【入力】別紙_職員一覧（変更）'!$L$13:$L$512,$L$6))</f>
        <v/>
      </c>
      <c r="M52" s="126" t="str">
        <f>IF(B52="","",COUNTIFS('②【入力】別紙_職員一覧（変更）'!$B$13:$B$512,'②事業所別一覧 (変更)'!B52,'②【入力】別紙_職員一覧（変更）'!$L$13:$L$512,$M$6))</f>
        <v/>
      </c>
    </row>
    <row r="53" spans="1:13" ht="20.100000000000001" customHeight="1">
      <c r="A53" s="7">
        <v>47</v>
      </c>
      <c r="B53" s="7" t="str">
        <f t="array" ref="B53">IFERROR(IF(INDEX('②【入力】別紙_職員一覧（変更）'!$B$13:$B$512,MATCH(0,COUNTIF(B$7:B52,'②【入力】別紙_職員一覧（変更）'!$B$13:$B$512),0))=0,"",INDEX('②【入力】別紙_職員一覧（変更）'!$B$13:$B$512,MATCH(0,COUNTIF(B$7:B52,'②【入力】別紙_職員一覧（変更）'!$B$13:$B$512),0))),"")</f>
        <v/>
      </c>
      <c r="C53" s="138" t="str">
        <f>IF(B53="","",VLOOKUP($B53,'②【入力】別紙_職員一覧（変更）'!$B$13:$Q$512,2,FALSE))</f>
        <v/>
      </c>
      <c r="D53" s="126" t="str">
        <f>IF(B53="","",VLOOKUP($B53,'②【入力】別紙_職員一覧（変更）'!$B$13:$Q$512,3,FALSE))</f>
        <v/>
      </c>
      <c r="E53" s="126" t="str">
        <f>IF(B53="","",VLOOKUP($B53,'②【入力】別紙_職員一覧（変更）'!$B$13:$Q$512,4,FALSE))</f>
        <v/>
      </c>
      <c r="F53" s="154" t="str">
        <f>IF(B53="","",SUMIF('②【入力】別紙_職員一覧（変更）'!$B$13:$B$512,'②事業所別一覧 (変更)'!B53,'②【入力】別紙_職員一覧（変更）'!$Q$13:$Q$512))</f>
        <v/>
      </c>
      <c r="G53" s="154" t="str">
        <f t="shared" si="2"/>
        <v/>
      </c>
      <c r="H53" s="126" t="str">
        <f>IF(B53="","",COUNTIF('②【入力】別紙_職員一覧（変更）'!$B$13:$B$512,'②事業所別一覧 (変更)'!B53))</f>
        <v/>
      </c>
      <c r="I53" s="126" t="str">
        <f>IF(B53="","",COUNTIFS('②【入力】別紙_職員一覧（変更）'!$B$13:$B$512,'②事業所別一覧 (変更)'!B53,'②【入力】別紙_職員一覧（変更）'!$F$13:$F$512,"〇"))</f>
        <v/>
      </c>
      <c r="J53" s="126" t="str">
        <f>IF(B53="","",COUNTIFS('②【入力】別紙_職員一覧（変更）'!$B$13:$B$512,'②事業所別一覧 (変更)'!B53,'②【入力】別紙_職員一覧（変更）'!$K$13:$K$512,"〇"))</f>
        <v/>
      </c>
      <c r="K53" s="126" t="str">
        <f>IF(B53="","",COUNTIFS('②【入力】別紙_職員一覧（変更）'!$B$13:$B$512,'②事業所別一覧 (変更)'!B53,'②【入力】別紙_職員一覧（変更）'!$L$13:$L$512,$K$6))</f>
        <v/>
      </c>
      <c r="L53" s="126" t="str">
        <f>IF(B53="","",COUNTIFS('②【入力】別紙_職員一覧（変更）'!$B$13:$B$512,'②事業所別一覧 (変更)'!B53,'②【入力】別紙_職員一覧（変更）'!$L$13:$L$512,$L$6))</f>
        <v/>
      </c>
      <c r="M53" s="126" t="str">
        <f>IF(B53="","",COUNTIFS('②【入力】別紙_職員一覧（変更）'!$B$13:$B$512,'②事業所別一覧 (変更)'!B53,'②【入力】別紙_職員一覧（変更）'!$L$13:$L$512,$M$6))</f>
        <v/>
      </c>
    </row>
    <row r="54" spans="1:13" ht="20.100000000000001" customHeight="1">
      <c r="A54" s="7">
        <v>48</v>
      </c>
      <c r="B54" s="7" t="str">
        <f t="array" ref="B54">IFERROR(IF(INDEX('②【入力】別紙_職員一覧（変更）'!$B$13:$B$512,MATCH(0,COUNTIF(B$7:B53,'②【入力】別紙_職員一覧（変更）'!$B$13:$B$512),0))=0,"",INDEX('②【入力】別紙_職員一覧（変更）'!$B$13:$B$512,MATCH(0,COUNTIF(B$7:B53,'②【入力】別紙_職員一覧（変更）'!$B$13:$B$512),0))),"")</f>
        <v/>
      </c>
      <c r="C54" s="138" t="str">
        <f>IF(B54="","",VLOOKUP($B54,'②【入力】別紙_職員一覧（変更）'!$B$13:$Q$512,2,FALSE))</f>
        <v/>
      </c>
      <c r="D54" s="126" t="str">
        <f>IF(B54="","",VLOOKUP($B54,'②【入力】別紙_職員一覧（変更）'!$B$13:$Q$512,3,FALSE))</f>
        <v/>
      </c>
      <c r="E54" s="126" t="str">
        <f>IF(B54="","",VLOOKUP($B54,'②【入力】別紙_職員一覧（変更）'!$B$13:$Q$512,4,FALSE))</f>
        <v/>
      </c>
      <c r="F54" s="154" t="str">
        <f>IF(B54="","",SUMIF('②【入力】別紙_職員一覧（変更）'!$B$13:$B$512,'②事業所別一覧 (変更)'!B54,'②【入力】別紙_職員一覧（変更）'!$Q$13:$Q$512))</f>
        <v/>
      </c>
      <c r="G54" s="154" t="str">
        <f t="shared" si="2"/>
        <v/>
      </c>
      <c r="H54" s="126" t="str">
        <f>IF(B54="","",COUNTIF('②【入力】別紙_職員一覧（変更）'!$B$13:$B$512,'②事業所別一覧 (変更)'!B54))</f>
        <v/>
      </c>
      <c r="I54" s="126" t="str">
        <f>IF(B54="","",COUNTIFS('②【入力】別紙_職員一覧（変更）'!$B$13:$B$512,'②事業所別一覧 (変更)'!B54,'②【入力】別紙_職員一覧（変更）'!$F$13:$F$512,"〇"))</f>
        <v/>
      </c>
      <c r="J54" s="126" t="str">
        <f>IF(B54="","",COUNTIFS('②【入力】別紙_職員一覧（変更）'!$B$13:$B$512,'②事業所別一覧 (変更)'!B54,'②【入力】別紙_職員一覧（変更）'!$K$13:$K$512,"〇"))</f>
        <v/>
      </c>
      <c r="K54" s="126" t="str">
        <f>IF(B54="","",COUNTIFS('②【入力】別紙_職員一覧（変更）'!$B$13:$B$512,'②事業所別一覧 (変更)'!B54,'②【入力】別紙_職員一覧（変更）'!$L$13:$L$512,$K$6))</f>
        <v/>
      </c>
      <c r="L54" s="126" t="str">
        <f>IF(B54="","",COUNTIFS('②【入力】別紙_職員一覧（変更）'!$B$13:$B$512,'②事業所別一覧 (変更)'!B54,'②【入力】別紙_職員一覧（変更）'!$L$13:$L$512,$L$6))</f>
        <v/>
      </c>
      <c r="M54" s="126" t="str">
        <f>IF(B54="","",COUNTIFS('②【入力】別紙_職員一覧（変更）'!$B$13:$B$512,'②事業所別一覧 (変更)'!B54,'②【入力】別紙_職員一覧（変更）'!$L$13:$L$512,$M$6))</f>
        <v/>
      </c>
    </row>
    <row r="55" spans="1:13" ht="20.100000000000001" customHeight="1">
      <c r="A55" s="7">
        <v>49</v>
      </c>
      <c r="B55" s="7" t="str">
        <f t="array" ref="B55">IFERROR(IF(INDEX('②【入力】別紙_職員一覧（変更）'!$B$13:$B$512,MATCH(0,COUNTIF(B$7:B54,'②【入力】別紙_職員一覧（変更）'!$B$13:$B$512),0))=0,"",INDEX('②【入力】別紙_職員一覧（変更）'!$B$13:$B$512,MATCH(0,COUNTIF(B$7:B54,'②【入力】別紙_職員一覧（変更）'!$B$13:$B$512),0))),"")</f>
        <v/>
      </c>
      <c r="C55" s="138" t="str">
        <f>IF(B55="","",VLOOKUP($B55,'②【入力】別紙_職員一覧（変更）'!$B$13:$Q$512,2,FALSE))</f>
        <v/>
      </c>
      <c r="D55" s="126" t="str">
        <f>IF(B55="","",VLOOKUP($B55,'②【入力】別紙_職員一覧（変更）'!$B$13:$Q$512,3,FALSE))</f>
        <v/>
      </c>
      <c r="E55" s="126" t="str">
        <f>IF(B55="","",VLOOKUP($B55,'②【入力】別紙_職員一覧（変更）'!$B$13:$Q$512,4,FALSE))</f>
        <v/>
      </c>
      <c r="F55" s="154" t="str">
        <f>IF(B55="","",SUMIF('②【入力】別紙_職員一覧（変更）'!$B$13:$B$512,'②事業所別一覧 (変更)'!B55,'②【入力】別紙_職員一覧（変更）'!$Q$13:$Q$512))</f>
        <v/>
      </c>
      <c r="G55" s="154" t="str">
        <f t="shared" si="2"/>
        <v/>
      </c>
      <c r="H55" s="126" t="str">
        <f>IF(B55="","",COUNTIF('②【入力】別紙_職員一覧（変更）'!$B$13:$B$512,'②事業所別一覧 (変更)'!B55))</f>
        <v/>
      </c>
      <c r="I55" s="126" t="str">
        <f>IF(B55="","",COUNTIFS('②【入力】別紙_職員一覧（変更）'!$B$13:$B$512,'②事業所別一覧 (変更)'!B55,'②【入力】別紙_職員一覧（変更）'!$F$13:$F$512,"〇"))</f>
        <v/>
      </c>
      <c r="J55" s="126" t="str">
        <f>IF(B55="","",COUNTIFS('②【入力】別紙_職員一覧（変更）'!$B$13:$B$512,'②事業所別一覧 (変更)'!B55,'②【入力】別紙_職員一覧（変更）'!$K$13:$K$512,"〇"))</f>
        <v/>
      </c>
      <c r="K55" s="126" t="str">
        <f>IF(B55="","",COUNTIFS('②【入力】別紙_職員一覧（変更）'!$B$13:$B$512,'②事業所別一覧 (変更)'!B55,'②【入力】別紙_職員一覧（変更）'!$L$13:$L$512,$K$6))</f>
        <v/>
      </c>
      <c r="L55" s="126" t="str">
        <f>IF(B55="","",COUNTIFS('②【入力】別紙_職員一覧（変更）'!$B$13:$B$512,'②事業所別一覧 (変更)'!B55,'②【入力】別紙_職員一覧（変更）'!$L$13:$L$512,$L$6))</f>
        <v/>
      </c>
      <c r="M55" s="126" t="str">
        <f>IF(B55="","",COUNTIFS('②【入力】別紙_職員一覧（変更）'!$B$13:$B$512,'②事業所別一覧 (変更)'!B55,'②【入力】別紙_職員一覧（変更）'!$L$13:$L$512,$M$6))</f>
        <v/>
      </c>
    </row>
    <row r="56" spans="1:13" ht="20.100000000000001" customHeight="1">
      <c r="A56" s="7">
        <v>50</v>
      </c>
      <c r="B56" s="7" t="str">
        <f t="array" ref="B56">IFERROR(IF(INDEX('②【入力】別紙_職員一覧（変更）'!$B$13:$B$512,MATCH(0,COUNTIF(B$7:B55,'②【入力】別紙_職員一覧（変更）'!$B$13:$B$512),0))=0,"",INDEX('②【入力】別紙_職員一覧（変更）'!$B$13:$B$512,MATCH(0,COUNTIF(B$7:B55,'②【入力】別紙_職員一覧（変更）'!$B$13:$B$512),0))),"")</f>
        <v/>
      </c>
      <c r="C56" s="138" t="str">
        <f>IF(B56="","",VLOOKUP($B56,'②【入力】別紙_職員一覧（変更）'!$B$13:$Q$512,2,FALSE))</f>
        <v/>
      </c>
      <c r="D56" s="126" t="str">
        <f>IF(B56="","",VLOOKUP($B56,'②【入力】別紙_職員一覧（変更）'!$B$13:$Q$512,3,FALSE))</f>
        <v/>
      </c>
      <c r="E56" s="126" t="str">
        <f>IF(B56="","",VLOOKUP($B56,'②【入力】別紙_職員一覧（変更）'!$B$13:$Q$512,4,FALSE))</f>
        <v/>
      </c>
      <c r="F56" s="154" t="str">
        <f>IF(B56="","",SUMIF('②【入力】別紙_職員一覧（変更）'!$B$13:$B$512,'②事業所別一覧 (変更)'!B56,'②【入力】別紙_職員一覧（変更）'!$Q$13:$Q$512))</f>
        <v/>
      </c>
      <c r="G56" s="154" t="str">
        <f t="shared" si="2"/>
        <v/>
      </c>
      <c r="H56" s="126" t="str">
        <f>IF(B56="","",COUNTIF('②【入力】別紙_職員一覧（変更）'!$B$13:$B$512,'②事業所別一覧 (変更)'!B56))</f>
        <v/>
      </c>
      <c r="I56" s="126" t="str">
        <f>IF(B56="","",COUNTIFS('②【入力】別紙_職員一覧（変更）'!$B$13:$B$512,'②事業所別一覧 (変更)'!B56,'②【入力】別紙_職員一覧（変更）'!$F$13:$F$512,"〇"))</f>
        <v/>
      </c>
      <c r="J56" s="126" t="str">
        <f>IF(B56="","",COUNTIFS('②【入力】別紙_職員一覧（変更）'!$B$13:$B$512,'②事業所別一覧 (変更)'!B56,'②【入力】別紙_職員一覧（変更）'!$K$13:$K$512,"〇"))</f>
        <v/>
      </c>
      <c r="K56" s="126" t="str">
        <f>IF(B56="","",COUNTIFS('②【入力】別紙_職員一覧（変更）'!$B$13:$B$512,'②事業所別一覧 (変更)'!B56,'②【入力】別紙_職員一覧（変更）'!$L$13:$L$512,$K$6))</f>
        <v/>
      </c>
      <c r="L56" s="126" t="str">
        <f>IF(B56="","",COUNTIFS('②【入力】別紙_職員一覧（変更）'!$B$13:$B$512,'②事業所別一覧 (変更)'!B56,'②【入力】別紙_職員一覧（変更）'!$L$13:$L$512,$L$6))</f>
        <v/>
      </c>
      <c r="M56" s="126" t="str">
        <f>IF(B56="","",COUNTIFS('②【入力】別紙_職員一覧（変更）'!$B$13:$B$512,'②事業所別一覧 (変更)'!B56,'②【入力】別紙_職員一覧（変更）'!$L$13:$L$512,$M$6))</f>
        <v/>
      </c>
    </row>
    <row r="57" spans="1:13" ht="20.100000000000001" customHeight="1">
      <c r="A57" s="7">
        <v>51</v>
      </c>
      <c r="B57" s="7" t="str">
        <f t="array" ref="B57">IFERROR(IF(INDEX('②【入力】別紙_職員一覧（変更）'!$B$13:$B$512,MATCH(0,COUNTIF(B$7:B56,'②【入力】別紙_職員一覧（変更）'!$B$13:$B$512),0))=0,"",INDEX('②【入力】別紙_職員一覧（変更）'!$B$13:$B$512,MATCH(0,COUNTIF(B$7:B56,'②【入力】別紙_職員一覧（変更）'!$B$13:$B$512),0))),"")</f>
        <v/>
      </c>
      <c r="C57" s="138" t="str">
        <f>IF(B57="","",VLOOKUP($B57,'②【入力】別紙_職員一覧（変更）'!$B$13:$Q$512,2,FALSE))</f>
        <v/>
      </c>
      <c r="D57" s="126" t="str">
        <f>IF(B57="","",VLOOKUP($B57,'②【入力】別紙_職員一覧（変更）'!$B$13:$Q$512,3,FALSE))</f>
        <v/>
      </c>
      <c r="E57" s="126" t="str">
        <f>IF(B57="","",VLOOKUP($B57,'②【入力】別紙_職員一覧（変更）'!$B$13:$Q$512,4,FALSE))</f>
        <v/>
      </c>
      <c r="F57" s="154" t="str">
        <f>IF(B57="","",SUMIF('②【入力】別紙_職員一覧（変更）'!$B$13:$B$512,'②事業所別一覧 (変更)'!B57,'②【入力】別紙_職員一覧（変更）'!$Q$13:$Q$512))</f>
        <v/>
      </c>
      <c r="G57" s="154" t="str">
        <f t="shared" si="2"/>
        <v/>
      </c>
      <c r="H57" s="126" t="str">
        <f>IF(B57="","",COUNTIF('②【入力】別紙_職員一覧（変更）'!$B$13:$B$512,'②事業所別一覧 (変更)'!B57))</f>
        <v/>
      </c>
      <c r="I57" s="126" t="str">
        <f>IF(B57="","",COUNTIFS('②【入力】別紙_職員一覧（変更）'!$B$13:$B$512,'②事業所別一覧 (変更)'!B57,'②【入力】別紙_職員一覧（変更）'!$F$13:$F$512,"〇"))</f>
        <v/>
      </c>
      <c r="J57" s="126" t="str">
        <f>IF(B57="","",COUNTIFS('②【入力】別紙_職員一覧（変更）'!$B$13:$B$512,'②事業所別一覧 (変更)'!B57,'②【入力】別紙_職員一覧（変更）'!$K$13:$K$512,"〇"))</f>
        <v/>
      </c>
      <c r="K57" s="126" t="str">
        <f>IF(B57="","",COUNTIFS('②【入力】別紙_職員一覧（変更）'!$B$13:$B$512,'②事業所別一覧 (変更)'!B57,'②【入力】別紙_職員一覧（変更）'!$L$13:$L$512,$K$6))</f>
        <v/>
      </c>
      <c r="L57" s="126" t="str">
        <f>IF(B57="","",COUNTIFS('②【入力】別紙_職員一覧（変更）'!$B$13:$B$512,'②事業所別一覧 (変更)'!B57,'②【入力】別紙_職員一覧（変更）'!$L$13:$L$512,$L$6))</f>
        <v/>
      </c>
      <c r="M57" s="126" t="str">
        <f>IF(B57="","",COUNTIFS('②【入力】別紙_職員一覧（変更）'!$B$13:$B$512,'②事業所別一覧 (変更)'!B57,'②【入力】別紙_職員一覧（変更）'!$L$13:$L$512,$M$6))</f>
        <v/>
      </c>
    </row>
    <row r="58" spans="1:13" ht="20.100000000000001" customHeight="1">
      <c r="A58" s="7">
        <v>52</v>
      </c>
      <c r="B58" s="7" t="str">
        <f t="array" ref="B58">IFERROR(IF(INDEX('②【入力】別紙_職員一覧（変更）'!$B$13:$B$512,MATCH(0,COUNTIF(B$7:B57,'②【入力】別紙_職員一覧（変更）'!$B$13:$B$512),0))=0,"",INDEX('②【入力】別紙_職員一覧（変更）'!$B$13:$B$512,MATCH(0,COUNTIF(B$7:B57,'②【入力】別紙_職員一覧（変更）'!$B$13:$B$512),0))),"")</f>
        <v/>
      </c>
      <c r="C58" s="138" t="str">
        <f>IF(B58="","",VLOOKUP($B58,'②【入力】別紙_職員一覧（変更）'!$B$13:$Q$512,2,FALSE))</f>
        <v/>
      </c>
      <c r="D58" s="126" t="str">
        <f>IF(B58="","",VLOOKUP($B58,'②【入力】別紙_職員一覧（変更）'!$B$13:$Q$512,3,FALSE))</f>
        <v/>
      </c>
      <c r="E58" s="126" t="str">
        <f>IF(B58="","",VLOOKUP($B58,'②【入力】別紙_職員一覧（変更）'!$B$13:$Q$512,4,FALSE))</f>
        <v/>
      </c>
      <c r="F58" s="154" t="str">
        <f>IF(B58="","",SUMIF('②【入力】別紙_職員一覧（変更）'!$B$13:$B$512,'②事業所別一覧 (変更)'!B58,'②【入力】別紙_職員一覧（変更）'!$Q$13:$Q$512))</f>
        <v/>
      </c>
      <c r="G58" s="154" t="str">
        <f t="shared" si="2"/>
        <v/>
      </c>
      <c r="H58" s="126" t="str">
        <f>IF(B58="","",COUNTIF('②【入力】別紙_職員一覧（変更）'!$B$13:$B$512,'②事業所別一覧 (変更)'!B58))</f>
        <v/>
      </c>
      <c r="I58" s="126" t="str">
        <f>IF(B58="","",COUNTIFS('②【入力】別紙_職員一覧（変更）'!$B$13:$B$512,'②事業所別一覧 (変更)'!B58,'②【入力】別紙_職員一覧（変更）'!$F$13:$F$512,"〇"))</f>
        <v/>
      </c>
      <c r="J58" s="126" t="str">
        <f>IF(B58="","",COUNTIFS('②【入力】別紙_職員一覧（変更）'!$B$13:$B$512,'②事業所別一覧 (変更)'!B58,'②【入力】別紙_職員一覧（変更）'!$K$13:$K$512,"〇"))</f>
        <v/>
      </c>
      <c r="K58" s="126" t="str">
        <f>IF(B58="","",COUNTIFS('②【入力】別紙_職員一覧（変更）'!$B$13:$B$512,'②事業所別一覧 (変更)'!B58,'②【入力】別紙_職員一覧（変更）'!$L$13:$L$512,$K$6))</f>
        <v/>
      </c>
      <c r="L58" s="126" t="str">
        <f>IF(B58="","",COUNTIFS('②【入力】別紙_職員一覧（変更）'!$B$13:$B$512,'②事業所別一覧 (変更)'!B58,'②【入力】別紙_職員一覧（変更）'!$L$13:$L$512,$L$6))</f>
        <v/>
      </c>
      <c r="M58" s="126" t="str">
        <f>IF(B58="","",COUNTIFS('②【入力】別紙_職員一覧（変更）'!$B$13:$B$512,'②事業所別一覧 (変更)'!B58,'②【入力】別紙_職員一覧（変更）'!$L$13:$L$512,$M$6))</f>
        <v/>
      </c>
    </row>
    <row r="59" spans="1:13" ht="20.100000000000001" customHeight="1">
      <c r="A59" s="7">
        <v>53</v>
      </c>
      <c r="B59" s="7" t="str">
        <f t="array" ref="B59">IFERROR(IF(INDEX('②【入力】別紙_職員一覧（変更）'!$B$13:$B$512,MATCH(0,COUNTIF(B$7:B58,'②【入力】別紙_職員一覧（変更）'!$B$13:$B$512),0))=0,"",INDEX('②【入力】別紙_職員一覧（変更）'!$B$13:$B$512,MATCH(0,COUNTIF(B$7:B58,'②【入力】別紙_職員一覧（変更）'!$B$13:$B$512),0))),"")</f>
        <v/>
      </c>
      <c r="C59" s="138" t="str">
        <f>IF(B59="","",VLOOKUP($B59,'②【入力】別紙_職員一覧（変更）'!$B$13:$Q$512,2,FALSE))</f>
        <v/>
      </c>
      <c r="D59" s="126" t="str">
        <f>IF(B59="","",VLOOKUP($B59,'②【入力】別紙_職員一覧（変更）'!$B$13:$Q$512,3,FALSE))</f>
        <v/>
      </c>
      <c r="E59" s="126" t="str">
        <f>IF(B59="","",VLOOKUP($B59,'②【入力】別紙_職員一覧（変更）'!$B$13:$Q$512,4,FALSE))</f>
        <v/>
      </c>
      <c r="F59" s="154" t="str">
        <f>IF(B59="","",SUMIF('②【入力】別紙_職員一覧（変更）'!$B$13:$B$512,'②事業所別一覧 (変更)'!B59,'②【入力】別紙_職員一覧（変更）'!$Q$13:$Q$512))</f>
        <v/>
      </c>
      <c r="G59" s="154" t="str">
        <f t="shared" si="2"/>
        <v/>
      </c>
      <c r="H59" s="126" t="str">
        <f>IF(B59="","",COUNTIF('②【入力】別紙_職員一覧（変更）'!$B$13:$B$512,'②事業所別一覧 (変更)'!B59))</f>
        <v/>
      </c>
      <c r="I59" s="126" t="str">
        <f>IF(B59="","",COUNTIFS('②【入力】別紙_職員一覧（変更）'!$B$13:$B$512,'②事業所別一覧 (変更)'!B59,'②【入力】別紙_職員一覧（変更）'!$F$13:$F$512,"〇"))</f>
        <v/>
      </c>
      <c r="J59" s="126" t="str">
        <f>IF(B59="","",COUNTIFS('②【入力】別紙_職員一覧（変更）'!$B$13:$B$512,'②事業所別一覧 (変更)'!B59,'②【入力】別紙_職員一覧（変更）'!$K$13:$K$512,"〇"))</f>
        <v/>
      </c>
      <c r="K59" s="126" t="str">
        <f>IF(B59="","",COUNTIFS('②【入力】別紙_職員一覧（変更）'!$B$13:$B$512,'②事業所別一覧 (変更)'!B59,'②【入力】別紙_職員一覧（変更）'!$L$13:$L$512,$K$6))</f>
        <v/>
      </c>
      <c r="L59" s="126" t="str">
        <f>IF(B59="","",COUNTIFS('②【入力】別紙_職員一覧（変更）'!$B$13:$B$512,'②事業所別一覧 (変更)'!B59,'②【入力】別紙_職員一覧（変更）'!$L$13:$L$512,$L$6))</f>
        <v/>
      </c>
      <c r="M59" s="126" t="str">
        <f>IF(B59="","",COUNTIFS('②【入力】別紙_職員一覧（変更）'!$B$13:$B$512,'②事業所別一覧 (変更)'!B59,'②【入力】別紙_職員一覧（変更）'!$L$13:$L$512,$M$6))</f>
        <v/>
      </c>
    </row>
    <row r="60" spans="1:13" ht="20.100000000000001" customHeight="1">
      <c r="A60" s="7">
        <v>54</v>
      </c>
      <c r="B60" s="7" t="str">
        <f t="array" ref="B60">IFERROR(IF(INDEX('②【入力】別紙_職員一覧（変更）'!$B$13:$B$512,MATCH(0,COUNTIF(B$7:B59,'②【入力】別紙_職員一覧（変更）'!$B$13:$B$512),0))=0,"",INDEX('②【入力】別紙_職員一覧（変更）'!$B$13:$B$512,MATCH(0,COUNTIF(B$7:B59,'②【入力】別紙_職員一覧（変更）'!$B$13:$B$512),0))),"")</f>
        <v/>
      </c>
      <c r="C60" s="138" t="str">
        <f>IF(B60="","",VLOOKUP($B60,'②【入力】別紙_職員一覧（変更）'!$B$13:$Q$512,2,FALSE))</f>
        <v/>
      </c>
      <c r="D60" s="126" t="str">
        <f>IF(B60="","",VLOOKUP($B60,'②【入力】別紙_職員一覧（変更）'!$B$13:$Q$512,3,FALSE))</f>
        <v/>
      </c>
      <c r="E60" s="126" t="str">
        <f>IF(B60="","",VLOOKUP($B60,'②【入力】別紙_職員一覧（変更）'!$B$13:$Q$512,4,FALSE))</f>
        <v/>
      </c>
      <c r="F60" s="154" t="str">
        <f>IF(B60="","",SUMIF('②【入力】別紙_職員一覧（変更）'!$B$13:$B$512,'②事業所別一覧 (変更)'!B60,'②【入力】別紙_職員一覧（変更）'!$Q$13:$Q$512))</f>
        <v/>
      </c>
      <c r="G60" s="154" t="str">
        <f t="shared" si="2"/>
        <v/>
      </c>
      <c r="H60" s="126" t="str">
        <f>IF(B60="","",COUNTIF('②【入力】別紙_職員一覧（変更）'!$B$13:$B$512,'②事業所別一覧 (変更)'!B60))</f>
        <v/>
      </c>
      <c r="I60" s="126" t="str">
        <f>IF(B60="","",COUNTIFS('②【入力】別紙_職員一覧（変更）'!$B$13:$B$512,'②事業所別一覧 (変更)'!B60,'②【入力】別紙_職員一覧（変更）'!$F$13:$F$512,"〇"))</f>
        <v/>
      </c>
      <c r="J60" s="126" t="str">
        <f>IF(B60="","",COUNTIFS('②【入力】別紙_職員一覧（変更）'!$B$13:$B$512,'②事業所別一覧 (変更)'!B60,'②【入力】別紙_職員一覧（変更）'!$K$13:$K$512,"〇"))</f>
        <v/>
      </c>
      <c r="K60" s="126" t="str">
        <f>IF(B60="","",COUNTIFS('②【入力】別紙_職員一覧（変更）'!$B$13:$B$512,'②事業所別一覧 (変更)'!B60,'②【入力】別紙_職員一覧（変更）'!$L$13:$L$512,$K$6))</f>
        <v/>
      </c>
      <c r="L60" s="126" t="str">
        <f>IF(B60="","",COUNTIFS('②【入力】別紙_職員一覧（変更）'!$B$13:$B$512,'②事業所別一覧 (変更)'!B60,'②【入力】別紙_職員一覧（変更）'!$L$13:$L$512,$L$6))</f>
        <v/>
      </c>
      <c r="M60" s="126" t="str">
        <f>IF(B60="","",COUNTIFS('②【入力】別紙_職員一覧（変更）'!$B$13:$B$512,'②事業所別一覧 (変更)'!B60,'②【入力】別紙_職員一覧（変更）'!$L$13:$L$512,$M$6))</f>
        <v/>
      </c>
    </row>
    <row r="61" spans="1:13" ht="20.100000000000001" customHeight="1">
      <c r="A61" s="7">
        <v>55</v>
      </c>
      <c r="B61" s="7" t="str">
        <f t="array" ref="B61">IFERROR(IF(INDEX('②【入力】別紙_職員一覧（変更）'!$B$13:$B$512,MATCH(0,COUNTIF(B$7:B60,'②【入力】別紙_職員一覧（変更）'!$B$13:$B$512),0))=0,"",INDEX('②【入力】別紙_職員一覧（変更）'!$B$13:$B$512,MATCH(0,COUNTIF(B$7:B60,'②【入力】別紙_職員一覧（変更）'!$B$13:$B$512),0))),"")</f>
        <v/>
      </c>
      <c r="C61" s="138" t="str">
        <f>IF(B61="","",VLOOKUP($B61,'②【入力】別紙_職員一覧（変更）'!$B$13:$Q$512,2,FALSE))</f>
        <v/>
      </c>
      <c r="D61" s="126" t="str">
        <f>IF(B61="","",VLOOKUP($B61,'②【入力】別紙_職員一覧（変更）'!$B$13:$Q$512,3,FALSE))</f>
        <v/>
      </c>
      <c r="E61" s="126" t="str">
        <f>IF(B61="","",VLOOKUP($B61,'②【入力】別紙_職員一覧（変更）'!$B$13:$Q$512,4,FALSE))</f>
        <v/>
      </c>
      <c r="F61" s="154" t="str">
        <f>IF(B61="","",SUMIF('②【入力】別紙_職員一覧（変更）'!$B$13:$B$512,'②事業所別一覧 (変更)'!B61,'②【入力】別紙_職員一覧（変更）'!$Q$13:$Q$512))</f>
        <v/>
      </c>
      <c r="G61" s="154" t="str">
        <f t="shared" si="2"/>
        <v/>
      </c>
      <c r="H61" s="126" t="str">
        <f>IF(B61="","",COUNTIF('②【入力】別紙_職員一覧（変更）'!$B$13:$B$512,'②事業所別一覧 (変更)'!B61))</f>
        <v/>
      </c>
      <c r="I61" s="126" t="str">
        <f>IF(B61="","",COUNTIFS('②【入力】別紙_職員一覧（変更）'!$B$13:$B$512,'②事業所別一覧 (変更)'!B61,'②【入力】別紙_職員一覧（変更）'!$F$13:$F$512,"〇"))</f>
        <v/>
      </c>
      <c r="J61" s="126" t="str">
        <f>IF(B61="","",COUNTIFS('②【入力】別紙_職員一覧（変更）'!$B$13:$B$512,'②事業所別一覧 (変更)'!B61,'②【入力】別紙_職員一覧（変更）'!$K$13:$K$512,"〇"))</f>
        <v/>
      </c>
      <c r="K61" s="126" t="str">
        <f>IF(B61="","",COUNTIFS('②【入力】別紙_職員一覧（変更）'!$B$13:$B$512,'②事業所別一覧 (変更)'!B61,'②【入力】別紙_職員一覧（変更）'!$L$13:$L$512,$K$6))</f>
        <v/>
      </c>
      <c r="L61" s="126" t="str">
        <f>IF(B61="","",COUNTIFS('②【入力】別紙_職員一覧（変更）'!$B$13:$B$512,'②事業所別一覧 (変更)'!B61,'②【入力】別紙_職員一覧（変更）'!$L$13:$L$512,$L$6))</f>
        <v/>
      </c>
      <c r="M61" s="126" t="str">
        <f>IF(B61="","",COUNTIFS('②【入力】別紙_職員一覧（変更）'!$B$13:$B$512,'②事業所別一覧 (変更)'!B61,'②【入力】別紙_職員一覧（変更）'!$L$13:$L$512,$M$6))</f>
        <v/>
      </c>
    </row>
    <row r="62" spans="1:13" ht="20.100000000000001" customHeight="1">
      <c r="A62" s="7">
        <v>56</v>
      </c>
      <c r="B62" s="7" t="str">
        <f t="array" ref="B62">IFERROR(IF(INDEX('②【入力】別紙_職員一覧（変更）'!$B$13:$B$512,MATCH(0,COUNTIF(B$7:B61,'②【入力】別紙_職員一覧（変更）'!$B$13:$B$512),0))=0,"",INDEX('②【入力】別紙_職員一覧（変更）'!$B$13:$B$512,MATCH(0,COUNTIF(B$7:B61,'②【入力】別紙_職員一覧（変更）'!$B$13:$B$512),0))),"")</f>
        <v/>
      </c>
      <c r="C62" s="138" t="str">
        <f>IF(B62="","",VLOOKUP($B62,'②【入力】別紙_職員一覧（変更）'!$B$13:$Q$512,2,FALSE))</f>
        <v/>
      </c>
      <c r="D62" s="126" t="str">
        <f>IF(B62="","",VLOOKUP($B62,'②【入力】別紙_職員一覧（変更）'!$B$13:$Q$512,3,FALSE))</f>
        <v/>
      </c>
      <c r="E62" s="126" t="str">
        <f>IF(B62="","",VLOOKUP($B62,'②【入力】別紙_職員一覧（変更）'!$B$13:$Q$512,4,FALSE))</f>
        <v/>
      </c>
      <c r="F62" s="154" t="str">
        <f>IF(B62="","",SUMIF('②【入力】別紙_職員一覧（変更）'!$B$13:$B$512,'②事業所別一覧 (変更)'!B62,'②【入力】別紙_職員一覧（変更）'!$Q$13:$Q$512))</f>
        <v/>
      </c>
      <c r="G62" s="154" t="str">
        <f>IF(C62="","",ROUNDDOWN(F62+ROUNDUP(F62*0.15,0),-3))</f>
        <v/>
      </c>
      <c r="H62" s="126" t="str">
        <f>IF(B62="","",COUNTIF('②【入力】別紙_職員一覧（変更）'!$B$13:$B$512,'②事業所別一覧 (変更)'!B62))</f>
        <v/>
      </c>
      <c r="I62" s="126" t="str">
        <f>IF(B62="","",COUNTIFS('②【入力】別紙_職員一覧（変更）'!$B$13:$B$512,'②事業所別一覧 (変更)'!B62,'②【入力】別紙_職員一覧（変更）'!$F$13:$F$512,"〇"))</f>
        <v/>
      </c>
      <c r="J62" s="126" t="str">
        <f>IF(B62="","",COUNTIFS('②【入力】別紙_職員一覧（変更）'!$B$13:$B$512,'②事業所別一覧 (変更)'!B62,'②【入力】別紙_職員一覧（変更）'!$K$13:$K$512,"〇"))</f>
        <v/>
      </c>
      <c r="K62" s="126" t="str">
        <f>IF(B62="","",COUNTIFS('②【入力】別紙_職員一覧（変更）'!$B$13:$B$512,'②事業所別一覧 (変更)'!B62,'②【入力】別紙_職員一覧（変更）'!$L$13:$L$512,$K$6))</f>
        <v/>
      </c>
      <c r="L62" s="126" t="str">
        <f>IF(B62="","",COUNTIFS('②【入力】別紙_職員一覧（変更）'!$B$13:$B$512,'②事業所別一覧 (変更)'!B62,'②【入力】別紙_職員一覧（変更）'!$L$13:$L$512,$L$6))</f>
        <v/>
      </c>
      <c r="M62" s="126" t="str">
        <f>IF(B62="","",COUNTIFS('②【入力】別紙_職員一覧（変更）'!$B$13:$B$512,'②事業所別一覧 (変更)'!B62,'②【入力】別紙_職員一覧（変更）'!$L$13:$L$512,$M$6))</f>
        <v/>
      </c>
    </row>
    <row r="63" spans="1:13" ht="20.100000000000001" customHeight="1">
      <c r="A63" s="7">
        <v>57</v>
      </c>
      <c r="B63" s="7" t="str">
        <f t="array" ref="B63">IFERROR(IF(INDEX('②【入力】別紙_職員一覧（変更）'!$B$13:$B$512,MATCH(0,COUNTIF(B$7:B62,'②【入力】別紙_職員一覧（変更）'!$B$13:$B$512),0))=0,"",INDEX('②【入力】別紙_職員一覧（変更）'!$B$13:$B$512,MATCH(0,COUNTIF(B$7:B62,'②【入力】別紙_職員一覧（変更）'!$B$13:$B$512),0))),"")</f>
        <v/>
      </c>
      <c r="C63" s="138" t="str">
        <f>IF(B63="","",VLOOKUP($B63,'②【入力】別紙_職員一覧（変更）'!$B$13:$Q$512,2,FALSE))</f>
        <v/>
      </c>
      <c r="D63" s="126" t="str">
        <f>IF(B63="","",VLOOKUP($B63,'②【入力】別紙_職員一覧（変更）'!$B$13:$Q$512,3,FALSE))</f>
        <v/>
      </c>
      <c r="E63" s="126" t="str">
        <f>IF(B63="","",VLOOKUP($B63,'②【入力】別紙_職員一覧（変更）'!$B$13:$Q$512,4,FALSE))</f>
        <v/>
      </c>
      <c r="F63" s="154" t="str">
        <f>IF(B63="","",SUMIF('②【入力】別紙_職員一覧（変更）'!$B$13:$B$512,'②事業所別一覧 (変更)'!B63,'②【入力】別紙_職員一覧（変更）'!$Q$13:$Q$512))</f>
        <v/>
      </c>
      <c r="G63" s="154" t="str">
        <f t="shared" ref="G63:G79" si="3">IF(C63="","",ROUNDDOWN(F63+ROUNDUP(F63*0.15,0),-3))</f>
        <v/>
      </c>
      <c r="H63" s="126" t="str">
        <f>IF(B63="","",COUNTIF('②【入力】別紙_職員一覧（変更）'!$B$13:$B$512,'②事業所別一覧 (変更)'!B63))</f>
        <v/>
      </c>
      <c r="I63" s="126" t="str">
        <f>IF(B63="","",COUNTIFS('②【入力】別紙_職員一覧（変更）'!$B$13:$B$512,'②事業所別一覧 (変更)'!B63,'②【入力】別紙_職員一覧（変更）'!$F$13:$F$512,"〇"))</f>
        <v/>
      </c>
      <c r="J63" s="126" t="str">
        <f>IF(B63="","",COUNTIFS('②【入力】別紙_職員一覧（変更）'!$B$13:$B$512,'②事業所別一覧 (変更)'!B63,'②【入力】別紙_職員一覧（変更）'!$K$13:$K$512,"〇"))</f>
        <v/>
      </c>
      <c r="K63" s="126" t="str">
        <f>IF(B63="","",COUNTIFS('②【入力】別紙_職員一覧（変更）'!$B$13:$B$512,'②事業所別一覧 (変更)'!B63,'②【入力】別紙_職員一覧（変更）'!$L$13:$L$512,$K$6))</f>
        <v/>
      </c>
      <c r="L63" s="126" t="str">
        <f>IF(B63="","",COUNTIFS('②【入力】別紙_職員一覧（変更）'!$B$13:$B$512,'②事業所別一覧 (変更)'!B63,'②【入力】別紙_職員一覧（変更）'!$L$13:$L$512,$L$6))</f>
        <v/>
      </c>
      <c r="M63" s="126" t="str">
        <f>IF(B63="","",COUNTIFS('②【入力】別紙_職員一覧（変更）'!$B$13:$B$512,'②事業所別一覧 (変更)'!B63,'②【入力】別紙_職員一覧（変更）'!$L$13:$L$512,$M$6))</f>
        <v/>
      </c>
    </row>
    <row r="64" spans="1:13" ht="20.100000000000001" customHeight="1">
      <c r="A64" s="7">
        <v>58</v>
      </c>
      <c r="B64" s="7" t="str">
        <f t="array" ref="B64">IFERROR(IF(INDEX('②【入力】別紙_職員一覧（変更）'!$B$13:$B$512,MATCH(0,COUNTIF(B$7:B63,'②【入力】別紙_職員一覧（変更）'!$B$13:$B$512),0))=0,"",INDEX('②【入力】別紙_職員一覧（変更）'!$B$13:$B$512,MATCH(0,COUNTIF(B$7:B63,'②【入力】別紙_職員一覧（変更）'!$B$13:$B$512),0))),"")</f>
        <v/>
      </c>
      <c r="C64" s="138" t="str">
        <f>IF(B64="","",VLOOKUP($B64,'②【入力】別紙_職員一覧（変更）'!$B$13:$Q$512,2,FALSE))</f>
        <v/>
      </c>
      <c r="D64" s="126" t="str">
        <f>IF(B64="","",VLOOKUP($B64,'②【入力】別紙_職員一覧（変更）'!$B$13:$Q$512,3,FALSE))</f>
        <v/>
      </c>
      <c r="E64" s="126" t="str">
        <f>IF(B64="","",VLOOKUP($B64,'②【入力】別紙_職員一覧（変更）'!$B$13:$Q$512,4,FALSE))</f>
        <v/>
      </c>
      <c r="F64" s="154" t="str">
        <f>IF(B64="","",SUMIF('②【入力】別紙_職員一覧（変更）'!$B$13:$B$512,'②事業所別一覧 (変更)'!B64,'②【入力】別紙_職員一覧（変更）'!$Q$13:$Q$512))</f>
        <v/>
      </c>
      <c r="G64" s="154" t="str">
        <f t="shared" si="3"/>
        <v/>
      </c>
      <c r="H64" s="126" t="str">
        <f>IF(B64="","",COUNTIF('②【入力】別紙_職員一覧（変更）'!$B$13:$B$512,'②事業所別一覧 (変更)'!B64))</f>
        <v/>
      </c>
      <c r="I64" s="126" t="str">
        <f>IF(B64="","",COUNTIFS('②【入力】別紙_職員一覧（変更）'!$B$13:$B$512,'②事業所別一覧 (変更)'!B64,'②【入力】別紙_職員一覧（変更）'!$F$13:$F$512,"〇"))</f>
        <v/>
      </c>
      <c r="J64" s="126" t="str">
        <f>IF(B64="","",COUNTIFS('②【入力】別紙_職員一覧（変更）'!$B$13:$B$512,'②事業所別一覧 (変更)'!B64,'②【入力】別紙_職員一覧（変更）'!$K$13:$K$512,"〇"))</f>
        <v/>
      </c>
      <c r="K64" s="126" t="str">
        <f>IF(B64="","",COUNTIFS('②【入力】別紙_職員一覧（変更）'!$B$13:$B$512,'②事業所別一覧 (変更)'!B64,'②【入力】別紙_職員一覧（変更）'!$L$13:$L$512,$K$6))</f>
        <v/>
      </c>
      <c r="L64" s="126" t="str">
        <f>IF(B64="","",COUNTIFS('②【入力】別紙_職員一覧（変更）'!$B$13:$B$512,'②事業所別一覧 (変更)'!B64,'②【入力】別紙_職員一覧（変更）'!$L$13:$L$512,$L$6))</f>
        <v/>
      </c>
      <c r="M64" s="126" t="str">
        <f>IF(B64="","",COUNTIFS('②【入力】別紙_職員一覧（変更）'!$B$13:$B$512,'②事業所別一覧 (変更)'!B64,'②【入力】別紙_職員一覧（変更）'!$L$13:$L$512,$M$6))</f>
        <v/>
      </c>
    </row>
    <row r="65" spans="1:13" ht="20.100000000000001" customHeight="1">
      <c r="A65" s="7">
        <v>59</v>
      </c>
      <c r="B65" s="7" t="str">
        <f t="array" ref="B65">IFERROR(IF(INDEX('②【入力】別紙_職員一覧（変更）'!$B$13:$B$512,MATCH(0,COUNTIF(B$7:B64,'②【入力】別紙_職員一覧（変更）'!$B$13:$B$512),0))=0,"",INDEX('②【入力】別紙_職員一覧（変更）'!$B$13:$B$512,MATCH(0,COUNTIF(B$7:B64,'②【入力】別紙_職員一覧（変更）'!$B$13:$B$512),0))),"")</f>
        <v/>
      </c>
      <c r="C65" s="138" t="str">
        <f>IF(B65="","",VLOOKUP($B65,'②【入力】別紙_職員一覧（変更）'!$B$13:$Q$512,2,FALSE))</f>
        <v/>
      </c>
      <c r="D65" s="126" t="str">
        <f>IF(B65="","",VLOOKUP($B65,'②【入力】別紙_職員一覧（変更）'!$B$13:$Q$512,3,FALSE))</f>
        <v/>
      </c>
      <c r="E65" s="126" t="str">
        <f>IF(B65="","",VLOOKUP($B65,'②【入力】別紙_職員一覧（変更）'!$B$13:$Q$512,4,FALSE))</f>
        <v/>
      </c>
      <c r="F65" s="154" t="str">
        <f>IF(B65="","",SUMIF('②【入力】別紙_職員一覧（変更）'!$B$13:$B$512,'②事業所別一覧 (変更)'!B65,'②【入力】別紙_職員一覧（変更）'!$Q$13:$Q$512))</f>
        <v/>
      </c>
      <c r="G65" s="154" t="str">
        <f t="shared" si="3"/>
        <v/>
      </c>
      <c r="H65" s="126" t="str">
        <f>IF(B65="","",COUNTIF('②【入力】別紙_職員一覧（変更）'!$B$13:$B$512,'②事業所別一覧 (変更)'!B65))</f>
        <v/>
      </c>
      <c r="I65" s="126" t="str">
        <f>IF(B65="","",COUNTIFS('②【入力】別紙_職員一覧（変更）'!$B$13:$B$512,'②事業所別一覧 (変更)'!B65,'②【入力】別紙_職員一覧（変更）'!$F$13:$F$512,"〇"))</f>
        <v/>
      </c>
      <c r="J65" s="126" t="str">
        <f>IF(B65="","",COUNTIFS('②【入力】別紙_職員一覧（変更）'!$B$13:$B$512,'②事業所別一覧 (変更)'!B65,'②【入力】別紙_職員一覧（変更）'!$K$13:$K$512,"〇"))</f>
        <v/>
      </c>
      <c r="K65" s="126" t="str">
        <f>IF(B65="","",COUNTIFS('②【入力】別紙_職員一覧（変更）'!$B$13:$B$512,'②事業所別一覧 (変更)'!B65,'②【入力】別紙_職員一覧（変更）'!$L$13:$L$512,$K$6))</f>
        <v/>
      </c>
      <c r="L65" s="126" t="str">
        <f>IF(B65="","",COUNTIFS('②【入力】別紙_職員一覧（変更）'!$B$13:$B$512,'②事業所別一覧 (変更)'!B65,'②【入力】別紙_職員一覧（変更）'!$L$13:$L$512,$L$6))</f>
        <v/>
      </c>
      <c r="M65" s="126" t="str">
        <f>IF(B65="","",COUNTIFS('②【入力】別紙_職員一覧（変更）'!$B$13:$B$512,'②事業所別一覧 (変更)'!B65,'②【入力】別紙_職員一覧（変更）'!$L$13:$L$512,$M$6))</f>
        <v/>
      </c>
    </row>
    <row r="66" spans="1:13" ht="20.100000000000001" customHeight="1">
      <c r="A66" s="7">
        <v>60</v>
      </c>
      <c r="B66" s="7" t="str">
        <f t="array" ref="B66">IFERROR(IF(INDEX('②【入力】別紙_職員一覧（変更）'!$B$13:$B$512,MATCH(0,COUNTIF(B$7:B65,'②【入力】別紙_職員一覧（変更）'!$B$13:$B$512),0))=0,"",INDEX('②【入力】別紙_職員一覧（変更）'!$B$13:$B$512,MATCH(0,COUNTIF(B$7:B65,'②【入力】別紙_職員一覧（変更）'!$B$13:$B$512),0))),"")</f>
        <v/>
      </c>
      <c r="C66" s="138" t="str">
        <f>IF(B66="","",VLOOKUP($B66,'②【入力】別紙_職員一覧（変更）'!$B$13:$Q$512,2,FALSE))</f>
        <v/>
      </c>
      <c r="D66" s="126" t="str">
        <f>IF(B66="","",VLOOKUP($B66,'②【入力】別紙_職員一覧（変更）'!$B$13:$Q$512,3,FALSE))</f>
        <v/>
      </c>
      <c r="E66" s="126" t="str">
        <f>IF(B66="","",VLOOKUP($B66,'②【入力】別紙_職員一覧（変更）'!$B$13:$Q$512,4,FALSE))</f>
        <v/>
      </c>
      <c r="F66" s="154" t="str">
        <f>IF(B66="","",SUMIF('②【入力】別紙_職員一覧（変更）'!$B$13:$B$512,'②事業所別一覧 (変更)'!B66,'②【入力】別紙_職員一覧（変更）'!$Q$13:$Q$512))</f>
        <v/>
      </c>
      <c r="G66" s="154" t="str">
        <f t="shared" si="3"/>
        <v/>
      </c>
      <c r="H66" s="126" t="str">
        <f>IF(B66="","",COUNTIF('②【入力】別紙_職員一覧（変更）'!$B$13:$B$512,'②事業所別一覧 (変更)'!B66))</f>
        <v/>
      </c>
      <c r="I66" s="126" t="str">
        <f>IF(B66="","",COUNTIFS('②【入力】別紙_職員一覧（変更）'!$B$13:$B$512,'②事業所別一覧 (変更)'!B66,'②【入力】別紙_職員一覧（変更）'!$F$13:$F$512,"〇"))</f>
        <v/>
      </c>
      <c r="J66" s="126" t="str">
        <f>IF(B66="","",COUNTIFS('②【入力】別紙_職員一覧（変更）'!$B$13:$B$512,'②事業所別一覧 (変更)'!B66,'②【入力】別紙_職員一覧（変更）'!$K$13:$K$512,"〇"))</f>
        <v/>
      </c>
      <c r="K66" s="126" t="str">
        <f>IF(B66="","",COUNTIFS('②【入力】別紙_職員一覧（変更）'!$B$13:$B$512,'②事業所別一覧 (変更)'!B66,'②【入力】別紙_職員一覧（変更）'!$L$13:$L$512,$K$6))</f>
        <v/>
      </c>
      <c r="L66" s="126" t="str">
        <f>IF(B66="","",COUNTIFS('②【入力】別紙_職員一覧（変更）'!$B$13:$B$512,'②事業所別一覧 (変更)'!B66,'②【入力】別紙_職員一覧（変更）'!$L$13:$L$512,$L$6))</f>
        <v/>
      </c>
      <c r="M66" s="126" t="str">
        <f>IF(B66="","",COUNTIFS('②【入力】別紙_職員一覧（変更）'!$B$13:$B$512,'②事業所別一覧 (変更)'!B66,'②【入力】別紙_職員一覧（変更）'!$L$13:$L$512,$M$6))</f>
        <v/>
      </c>
    </row>
    <row r="67" spans="1:13" ht="20.100000000000001" customHeight="1">
      <c r="A67" s="7">
        <v>61</v>
      </c>
      <c r="B67" s="7" t="str">
        <f t="array" ref="B67">IFERROR(IF(INDEX('②【入力】別紙_職員一覧（変更）'!$B$13:$B$512,MATCH(0,COUNTIF(B$7:B66,'②【入力】別紙_職員一覧（変更）'!$B$13:$B$512),0))=0,"",INDEX('②【入力】別紙_職員一覧（変更）'!$B$13:$B$512,MATCH(0,COUNTIF(B$7:B66,'②【入力】別紙_職員一覧（変更）'!$B$13:$B$512),0))),"")</f>
        <v/>
      </c>
      <c r="C67" s="138" t="str">
        <f>IF(B67="","",VLOOKUP($B67,'②【入力】別紙_職員一覧（変更）'!$B$13:$Q$512,2,FALSE))</f>
        <v/>
      </c>
      <c r="D67" s="126" t="str">
        <f>IF(B67="","",VLOOKUP($B67,'②【入力】別紙_職員一覧（変更）'!$B$13:$Q$512,3,FALSE))</f>
        <v/>
      </c>
      <c r="E67" s="126" t="str">
        <f>IF(B67="","",VLOOKUP($B67,'②【入力】別紙_職員一覧（変更）'!$B$13:$Q$512,4,FALSE))</f>
        <v/>
      </c>
      <c r="F67" s="154" t="str">
        <f>IF(B67="","",SUMIF('②【入力】別紙_職員一覧（変更）'!$B$13:$B$512,'②事業所別一覧 (変更)'!B67,'②【入力】別紙_職員一覧（変更）'!$Q$13:$Q$512))</f>
        <v/>
      </c>
      <c r="G67" s="154" t="str">
        <f t="shared" si="3"/>
        <v/>
      </c>
      <c r="H67" s="126" t="str">
        <f>IF(B67="","",COUNTIF('②【入力】別紙_職員一覧（変更）'!$B$13:$B$512,'②事業所別一覧 (変更)'!B67))</f>
        <v/>
      </c>
      <c r="I67" s="126" t="str">
        <f>IF(B67="","",COUNTIFS('②【入力】別紙_職員一覧（変更）'!$B$13:$B$512,'②事業所別一覧 (変更)'!B67,'②【入力】別紙_職員一覧（変更）'!$F$13:$F$512,"〇"))</f>
        <v/>
      </c>
      <c r="J67" s="126" t="str">
        <f>IF(B67="","",COUNTIFS('②【入力】別紙_職員一覧（変更）'!$B$13:$B$512,'②事業所別一覧 (変更)'!B67,'②【入力】別紙_職員一覧（変更）'!$K$13:$K$512,"〇"))</f>
        <v/>
      </c>
      <c r="K67" s="126" t="str">
        <f>IF(B67="","",COUNTIFS('②【入力】別紙_職員一覧（変更）'!$B$13:$B$512,'②事業所別一覧 (変更)'!B67,'②【入力】別紙_職員一覧（変更）'!$L$13:$L$512,$K$6))</f>
        <v/>
      </c>
      <c r="L67" s="126" t="str">
        <f>IF(B67="","",COUNTIFS('②【入力】別紙_職員一覧（変更）'!$B$13:$B$512,'②事業所別一覧 (変更)'!B67,'②【入力】別紙_職員一覧（変更）'!$L$13:$L$512,$L$6))</f>
        <v/>
      </c>
      <c r="M67" s="126" t="str">
        <f>IF(B67="","",COUNTIFS('②【入力】別紙_職員一覧（変更）'!$B$13:$B$512,'②事業所別一覧 (変更)'!B67,'②【入力】別紙_職員一覧（変更）'!$L$13:$L$512,$M$6))</f>
        <v/>
      </c>
    </row>
    <row r="68" spans="1:13" ht="20.100000000000001" customHeight="1">
      <c r="A68" s="7">
        <v>62</v>
      </c>
      <c r="B68" s="7" t="str">
        <f t="array" ref="B68">IFERROR(IF(INDEX('②【入力】別紙_職員一覧（変更）'!$B$13:$B$512,MATCH(0,COUNTIF(B$7:B67,'②【入力】別紙_職員一覧（変更）'!$B$13:$B$512),0))=0,"",INDEX('②【入力】別紙_職員一覧（変更）'!$B$13:$B$512,MATCH(0,COUNTIF(B$7:B67,'②【入力】別紙_職員一覧（変更）'!$B$13:$B$512),0))),"")</f>
        <v/>
      </c>
      <c r="C68" s="138" t="str">
        <f>IF(B68="","",VLOOKUP($B68,'②【入力】別紙_職員一覧（変更）'!$B$13:$Q$512,2,FALSE))</f>
        <v/>
      </c>
      <c r="D68" s="126" t="str">
        <f>IF(B68="","",VLOOKUP($B68,'②【入力】別紙_職員一覧（変更）'!$B$13:$Q$512,3,FALSE))</f>
        <v/>
      </c>
      <c r="E68" s="126" t="str">
        <f>IF(B68="","",VLOOKUP($B68,'②【入力】別紙_職員一覧（変更）'!$B$13:$Q$512,4,FALSE))</f>
        <v/>
      </c>
      <c r="F68" s="154" t="str">
        <f>IF(B68="","",SUMIF('②【入力】別紙_職員一覧（変更）'!$B$13:$B$512,'②事業所別一覧 (変更)'!B68,'②【入力】別紙_職員一覧（変更）'!$Q$13:$Q$512))</f>
        <v/>
      </c>
      <c r="G68" s="154" t="str">
        <f t="shared" si="3"/>
        <v/>
      </c>
      <c r="H68" s="126" t="str">
        <f>IF(B68="","",COUNTIF('②【入力】別紙_職員一覧（変更）'!$B$13:$B$512,'②事業所別一覧 (変更)'!B68))</f>
        <v/>
      </c>
      <c r="I68" s="126" t="str">
        <f>IF(B68="","",COUNTIFS('②【入力】別紙_職員一覧（変更）'!$B$13:$B$512,'②事業所別一覧 (変更)'!B68,'②【入力】別紙_職員一覧（変更）'!$F$13:$F$512,"〇"))</f>
        <v/>
      </c>
      <c r="J68" s="126" t="str">
        <f>IF(B68="","",COUNTIFS('②【入力】別紙_職員一覧（変更）'!$B$13:$B$512,'②事業所別一覧 (変更)'!B68,'②【入力】別紙_職員一覧（変更）'!$K$13:$K$512,"〇"))</f>
        <v/>
      </c>
      <c r="K68" s="126" t="str">
        <f>IF(B68="","",COUNTIFS('②【入力】別紙_職員一覧（変更）'!$B$13:$B$512,'②事業所別一覧 (変更)'!B68,'②【入力】別紙_職員一覧（変更）'!$L$13:$L$512,$K$6))</f>
        <v/>
      </c>
      <c r="L68" s="126" t="str">
        <f>IF(B68="","",COUNTIFS('②【入力】別紙_職員一覧（変更）'!$B$13:$B$512,'②事業所別一覧 (変更)'!B68,'②【入力】別紙_職員一覧（変更）'!$L$13:$L$512,$L$6))</f>
        <v/>
      </c>
      <c r="M68" s="126" t="str">
        <f>IF(B68="","",COUNTIFS('②【入力】別紙_職員一覧（変更）'!$B$13:$B$512,'②事業所別一覧 (変更)'!B68,'②【入力】別紙_職員一覧（変更）'!$L$13:$L$512,$M$6))</f>
        <v/>
      </c>
    </row>
    <row r="69" spans="1:13" ht="20.100000000000001" customHeight="1">
      <c r="A69" s="7">
        <v>63</v>
      </c>
      <c r="B69" s="7" t="str">
        <f t="array" ref="B69">IFERROR(IF(INDEX('②【入力】別紙_職員一覧（変更）'!$B$13:$B$512,MATCH(0,COUNTIF(B$7:B68,'②【入力】別紙_職員一覧（変更）'!$B$13:$B$512),0))=0,"",INDEX('②【入力】別紙_職員一覧（変更）'!$B$13:$B$512,MATCH(0,COUNTIF(B$7:B68,'②【入力】別紙_職員一覧（変更）'!$B$13:$B$512),0))),"")</f>
        <v/>
      </c>
      <c r="C69" s="138" t="str">
        <f>IF(B69="","",VLOOKUP($B69,'②【入力】別紙_職員一覧（変更）'!$B$13:$Q$512,2,FALSE))</f>
        <v/>
      </c>
      <c r="D69" s="126" t="str">
        <f>IF(B69="","",VLOOKUP($B69,'②【入力】別紙_職員一覧（変更）'!$B$13:$Q$512,3,FALSE))</f>
        <v/>
      </c>
      <c r="E69" s="126" t="str">
        <f>IF(B69="","",VLOOKUP($B69,'②【入力】別紙_職員一覧（変更）'!$B$13:$Q$512,4,FALSE))</f>
        <v/>
      </c>
      <c r="F69" s="154" t="str">
        <f>IF(B69="","",SUMIF('②【入力】別紙_職員一覧（変更）'!$B$13:$B$512,'②事業所別一覧 (変更)'!B69,'②【入力】別紙_職員一覧（変更）'!$Q$13:$Q$512))</f>
        <v/>
      </c>
      <c r="G69" s="154" t="str">
        <f t="shared" si="3"/>
        <v/>
      </c>
      <c r="H69" s="126" t="str">
        <f>IF(B69="","",COUNTIF('②【入力】別紙_職員一覧（変更）'!$B$13:$B$512,'②事業所別一覧 (変更)'!B69))</f>
        <v/>
      </c>
      <c r="I69" s="126" t="str">
        <f>IF(B69="","",COUNTIFS('②【入力】別紙_職員一覧（変更）'!$B$13:$B$512,'②事業所別一覧 (変更)'!B69,'②【入力】別紙_職員一覧（変更）'!$F$13:$F$512,"〇"))</f>
        <v/>
      </c>
      <c r="J69" s="126" t="str">
        <f>IF(B69="","",COUNTIFS('②【入力】別紙_職員一覧（変更）'!$B$13:$B$512,'②事業所別一覧 (変更)'!B69,'②【入力】別紙_職員一覧（変更）'!$K$13:$K$512,"〇"))</f>
        <v/>
      </c>
      <c r="K69" s="126" t="str">
        <f>IF(B69="","",COUNTIFS('②【入力】別紙_職員一覧（変更）'!$B$13:$B$512,'②事業所別一覧 (変更)'!B69,'②【入力】別紙_職員一覧（変更）'!$L$13:$L$512,$K$6))</f>
        <v/>
      </c>
      <c r="L69" s="126" t="str">
        <f>IF(B69="","",COUNTIFS('②【入力】別紙_職員一覧（変更）'!$B$13:$B$512,'②事業所別一覧 (変更)'!B69,'②【入力】別紙_職員一覧（変更）'!$L$13:$L$512,$L$6))</f>
        <v/>
      </c>
      <c r="M69" s="126" t="str">
        <f>IF(B69="","",COUNTIFS('②【入力】別紙_職員一覧（変更）'!$B$13:$B$512,'②事業所別一覧 (変更)'!B69,'②【入力】別紙_職員一覧（変更）'!$L$13:$L$512,$M$6))</f>
        <v/>
      </c>
    </row>
    <row r="70" spans="1:13" ht="20.100000000000001" customHeight="1">
      <c r="A70" s="7">
        <v>64</v>
      </c>
      <c r="B70" s="7" t="str">
        <f t="array" ref="B70">IFERROR(IF(INDEX('②【入力】別紙_職員一覧（変更）'!$B$13:$B$512,MATCH(0,COUNTIF(B$7:B69,'②【入力】別紙_職員一覧（変更）'!$B$13:$B$512),0))=0,"",INDEX('②【入力】別紙_職員一覧（変更）'!$B$13:$B$512,MATCH(0,COUNTIF(B$7:B69,'②【入力】別紙_職員一覧（変更）'!$B$13:$B$512),0))),"")</f>
        <v/>
      </c>
      <c r="C70" s="138" t="str">
        <f>IF(B70="","",VLOOKUP($B70,'②【入力】別紙_職員一覧（変更）'!$B$13:$Q$512,2,FALSE))</f>
        <v/>
      </c>
      <c r="D70" s="126" t="str">
        <f>IF(B70="","",VLOOKUP($B70,'②【入力】別紙_職員一覧（変更）'!$B$13:$Q$512,3,FALSE))</f>
        <v/>
      </c>
      <c r="E70" s="126" t="str">
        <f>IF(B70="","",VLOOKUP($B70,'②【入力】別紙_職員一覧（変更）'!$B$13:$Q$512,4,FALSE))</f>
        <v/>
      </c>
      <c r="F70" s="154" t="str">
        <f>IF(B70="","",SUMIF('②【入力】別紙_職員一覧（変更）'!$B$13:$B$512,'②事業所別一覧 (変更)'!B70,'②【入力】別紙_職員一覧（変更）'!$Q$13:$Q$512))</f>
        <v/>
      </c>
      <c r="G70" s="154" t="str">
        <f t="shared" si="3"/>
        <v/>
      </c>
      <c r="H70" s="126" t="str">
        <f>IF(B70="","",COUNTIF('②【入力】別紙_職員一覧（変更）'!$B$13:$B$512,'②事業所別一覧 (変更)'!B70))</f>
        <v/>
      </c>
      <c r="I70" s="126" t="str">
        <f>IF(B70="","",COUNTIFS('②【入力】別紙_職員一覧（変更）'!$B$13:$B$512,'②事業所別一覧 (変更)'!B70,'②【入力】別紙_職員一覧（変更）'!$F$13:$F$512,"〇"))</f>
        <v/>
      </c>
      <c r="J70" s="126" t="str">
        <f>IF(B70="","",COUNTIFS('②【入力】別紙_職員一覧（変更）'!$B$13:$B$512,'②事業所別一覧 (変更)'!B70,'②【入力】別紙_職員一覧（変更）'!$K$13:$K$512,"〇"))</f>
        <v/>
      </c>
      <c r="K70" s="126" t="str">
        <f>IF(B70="","",COUNTIFS('②【入力】別紙_職員一覧（変更）'!$B$13:$B$512,'②事業所別一覧 (変更)'!B70,'②【入力】別紙_職員一覧（変更）'!$L$13:$L$512,$K$6))</f>
        <v/>
      </c>
      <c r="L70" s="126" t="str">
        <f>IF(B70="","",COUNTIFS('②【入力】別紙_職員一覧（変更）'!$B$13:$B$512,'②事業所別一覧 (変更)'!B70,'②【入力】別紙_職員一覧（変更）'!$L$13:$L$512,$L$6))</f>
        <v/>
      </c>
      <c r="M70" s="126" t="str">
        <f>IF(B70="","",COUNTIFS('②【入力】別紙_職員一覧（変更）'!$B$13:$B$512,'②事業所別一覧 (変更)'!B70,'②【入力】別紙_職員一覧（変更）'!$L$13:$L$512,$M$6))</f>
        <v/>
      </c>
    </row>
    <row r="71" spans="1:13" ht="20.100000000000001" customHeight="1">
      <c r="A71" s="7">
        <v>65</v>
      </c>
      <c r="B71" s="7" t="str">
        <f t="array" ref="B71">IFERROR(IF(INDEX('②【入力】別紙_職員一覧（変更）'!$B$13:$B$512,MATCH(0,COUNTIF(B$7:B70,'②【入力】別紙_職員一覧（変更）'!$B$13:$B$512),0))=0,"",INDEX('②【入力】別紙_職員一覧（変更）'!$B$13:$B$512,MATCH(0,COUNTIF(B$7:B70,'②【入力】別紙_職員一覧（変更）'!$B$13:$B$512),0))),"")</f>
        <v/>
      </c>
      <c r="C71" s="138" t="str">
        <f>IF(B71="","",VLOOKUP($B71,'②【入力】別紙_職員一覧（変更）'!$B$13:$Q$512,2,FALSE))</f>
        <v/>
      </c>
      <c r="D71" s="126" t="str">
        <f>IF(B71="","",VLOOKUP($B71,'②【入力】別紙_職員一覧（変更）'!$B$13:$Q$512,3,FALSE))</f>
        <v/>
      </c>
      <c r="E71" s="126" t="str">
        <f>IF(B71="","",VLOOKUP($B71,'②【入力】別紙_職員一覧（変更）'!$B$13:$Q$512,4,FALSE))</f>
        <v/>
      </c>
      <c r="F71" s="154" t="str">
        <f>IF(B71="","",SUMIF('②【入力】別紙_職員一覧（変更）'!$B$13:$B$512,'②事業所別一覧 (変更)'!B71,'②【入力】別紙_職員一覧（変更）'!$Q$13:$Q$512))</f>
        <v/>
      </c>
      <c r="G71" s="154" t="str">
        <f t="shared" si="3"/>
        <v/>
      </c>
      <c r="H71" s="126" t="str">
        <f>IF(B71="","",COUNTIF('②【入力】別紙_職員一覧（変更）'!$B$13:$B$512,'②事業所別一覧 (変更)'!B71))</f>
        <v/>
      </c>
      <c r="I71" s="126" t="str">
        <f>IF(B71="","",COUNTIFS('②【入力】別紙_職員一覧（変更）'!$B$13:$B$512,'②事業所別一覧 (変更)'!B71,'②【入力】別紙_職員一覧（変更）'!$F$13:$F$512,"〇"))</f>
        <v/>
      </c>
      <c r="J71" s="126" t="str">
        <f>IF(B71="","",COUNTIFS('②【入力】別紙_職員一覧（変更）'!$B$13:$B$512,'②事業所別一覧 (変更)'!B71,'②【入力】別紙_職員一覧（変更）'!$K$13:$K$512,"〇"))</f>
        <v/>
      </c>
      <c r="K71" s="126" t="str">
        <f>IF(B71="","",COUNTIFS('②【入力】別紙_職員一覧（変更）'!$B$13:$B$512,'②事業所別一覧 (変更)'!B71,'②【入力】別紙_職員一覧（変更）'!$L$13:$L$512,$K$6))</f>
        <v/>
      </c>
      <c r="L71" s="126" t="str">
        <f>IF(B71="","",COUNTIFS('②【入力】別紙_職員一覧（変更）'!$B$13:$B$512,'②事業所別一覧 (変更)'!B71,'②【入力】別紙_職員一覧（変更）'!$L$13:$L$512,$L$6))</f>
        <v/>
      </c>
      <c r="M71" s="126" t="str">
        <f>IF(B71="","",COUNTIFS('②【入力】別紙_職員一覧（変更）'!$B$13:$B$512,'②事業所別一覧 (変更)'!B71,'②【入力】別紙_職員一覧（変更）'!$L$13:$L$512,$M$6))</f>
        <v/>
      </c>
    </row>
    <row r="72" spans="1:13" ht="20.100000000000001" customHeight="1">
      <c r="A72" s="7">
        <v>66</v>
      </c>
      <c r="B72" s="7" t="str">
        <f t="array" ref="B72">IFERROR(IF(INDEX('②【入力】別紙_職員一覧（変更）'!$B$13:$B$512,MATCH(0,COUNTIF(B$7:B71,'②【入力】別紙_職員一覧（変更）'!$B$13:$B$512),0))=0,"",INDEX('②【入力】別紙_職員一覧（変更）'!$B$13:$B$512,MATCH(0,COUNTIF(B$7:B71,'②【入力】別紙_職員一覧（変更）'!$B$13:$B$512),0))),"")</f>
        <v/>
      </c>
      <c r="C72" s="138" t="str">
        <f>IF(B72="","",VLOOKUP($B72,'②【入力】別紙_職員一覧（変更）'!$B$13:$Q$512,2,FALSE))</f>
        <v/>
      </c>
      <c r="D72" s="126" t="str">
        <f>IF(B72="","",VLOOKUP($B72,'②【入力】別紙_職員一覧（変更）'!$B$13:$Q$512,3,FALSE))</f>
        <v/>
      </c>
      <c r="E72" s="126" t="str">
        <f>IF(B72="","",VLOOKUP($B72,'②【入力】別紙_職員一覧（変更）'!$B$13:$Q$512,4,FALSE))</f>
        <v/>
      </c>
      <c r="F72" s="154" t="str">
        <f>IF(B72="","",SUMIF('②【入力】別紙_職員一覧（変更）'!$B$13:$B$512,'②事業所別一覧 (変更)'!B72,'②【入力】別紙_職員一覧（変更）'!$Q$13:$Q$512))</f>
        <v/>
      </c>
      <c r="G72" s="154" t="str">
        <f t="shared" si="3"/>
        <v/>
      </c>
      <c r="H72" s="126" t="str">
        <f>IF(B72="","",COUNTIF('②【入力】別紙_職員一覧（変更）'!$B$13:$B$512,'②事業所別一覧 (変更)'!B72))</f>
        <v/>
      </c>
      <c r="I72" s="126" t="str">
        <f>IF(B72="","",COUNTIFS('②【入力】別紙_職員一覧（変更）'!$B$13:$B$512,'②事業所別一覧 (変更)'!B72,'②【入力】別紙_職員一覧（変更）'!$F$13:$F$512,"〇"))</f>
        <v/>
      </c>
      <c r="J72" s="126" t="str">
        <f>IF(B72="","",COUNTIFS('②【入力】別紙_職員一覧（変更）'!$B$13:$B$512,'②事業所別一覧 (変更)'!B72,'②【入力】別紙_職員一覧（変更）'!$K$13:$K$512,"〇"))</f>
        <v/>
      </c>
      <c r="K72" s="126" t="str">
        <f>IF(B72="","",COUNTIFS('②【入力】別紙_職員一覧（変更）'!$B$13:$B$512,'②事業所別一覧 (変更)'!B72,'②【入力】別紙_職員一覧（変更）'!$L$13:$L$512,$K$6))</f>
        <v/>
      </c>
      <c r="L72" s="126" t="str">
        <f>IF(B72="","",COUNTIFS('②【入力】別紙_職員一覧（変更）'!$B$13:$B$512,'②事業所別一覧 (変更)'!B72,'②【入力】別紙_職員一覧（変更）'!$L$13:$L$512,$L$6))</f>
        <v/>
      </c>
      <c r="M72" s="126" t="str">
        <f>IF(B72="","",COUNTIFS('②【入力】別紙_職員一覧（変更）'!$B$13:$B$512,'②事業所別一覧 (変更)'!B72,'②【入力】別紙_職員一覧（変更）'!$L$13:$L$512,$M$6))</f>
        <v/>
      </c>
    </row>
    <row r="73" spans="1:13" ht="20.100000000000001" customHeight="1">
      <c r="A73" s="7">
        <v>67</v>
      </c>
      <c r="B73" s="7" t="str">
        <f t="array" ref="B73">IFERROR(IF(INDEX('②【入力】別紙_職員一覧（変更）'!$B$13:$B$512,MATCH(0,COUNTIF(B$7:B72,'②【入力】別紙_職員一覧（変更）'!$B$13:$B$512),0))=0,"",INDEX('②【入力】別紙_職員一覧（変更）'!$B$13:$B$512,MATCH(0,COUNTIF(B$7:B72,'②【入力】別紙_職員一覧（変更）'!$B$13:$B$512),0))),"")</f>
        <v/>
      </c>
      <c r="C73" s="138" t="str">
        <f>IF(B73="","",VLOOKUP($B73,'②【入力】別紙_職員一覧（変更）'!$B$13:$Q$512,2,FALSE))</f>
        <v/>
      </c>
      <c r="D73" s="126" t="str">
        <f>IF(B73="","",VLOOKUP($B73,'②【入力】別紙_職員一覧（変更）'!$B$13:$Q$512,3,FALSE))</f>
        <v/>
      </c>
      <c r="E73" s="126" t="str">
        <f>IF(B73="","",VLOOKUP($B73,'②【入力】別紙_職員一覧（変更）'!$B$13:$Q$512,4,FALSE))</f>
        <v/>
      </c>
      <c r="F73" s="154" t="str">
        <f>IF(B73="","",SUMIF('②【入力】別紙_職員一覧（変更）'!$B$13:$B$512,'②事業所別一覧 (変更)'!B73,'②【入力】別紙_職員一覧（変更）'!$Q$13:$Q$512))</f>
        <v/>
      </c>
      <c r="G73" s="154" t="str">
        <f t="shared" si="3"/>
        <v/>
      </c>
      <c r="H73" s="126" t="str">
        <f>IF(B73="","",COUNTIF('②【入力】別紙_職員一覧（変更）'!$B$13:$B$512,'②事業所別一覧 (変更)'!B73))</f>
        <v/>
      </c>
      <c r="I73" s="126" t="str">
        <f>IF(B73="","",COUNTIFS('②【入力】別紙_職員一覧（変更）'!$B$13:$B$512,'②事業所別一覧 (変更)'!B73,'②【入力】別紙_職員一覧（変更）'!$F$13:$F$512,"〇"))</f>
        <v/>
      </c>
      <c r="J73" s="126" t="str">
        <f>IF(B73="","",COUNTIFS('②【入力】別紙_職員一覧（変更）'!$B$13:$B$512,'②事業所別一覧 (変更)'!B73,'②【入力】別紙_職員一覧（変更）'!$K$13:$K$512,"〇"))</f>
        <v/>
      </c>
      <c r="K73" s="126" t="str">
        <f>IF(B73="","",COUNTIFS('②【入力】別紙_職員一覧（変更）'!$B$13:$B$512,'②事業所別一覧 (変更)'!B73,'②【入力】別紙_職員一覧（変更）'!$L$13:$L$512,$K$6))</f>
        <v/>
      </c>
      <c r="L73" s="126" t="str">
        <f>IF(B73="","",COUNTIFS('②【入力】別紙_職員一覧（変更）'!$B$13:$B$512,'②事業所別一覧 (変更)'!B73,'②【入力】別紙_職員一覧（変更）'!$L$13:$L$512,$L$6))</f>
        <v/>
      </c>
      <c r="M73" s="126" t="str">
        <f>IF(B73="","",COUNTIFS('②【入力】別紙_職員一覧（変更）'!$B$13:$B$512,'②事業所別一覧 (変更)'!B73,'②【入力】別紙_職員一覧（変更）'!$L$13:$L$512,$M$6))</f>
        <v/>
      </c>
    </row>
    <row r="74" spans="1:13" ht="20.100000000000001" customHeight="1">
      <c r="A74" s="7">
        <v>68</v>
      </c>
      <c r="B74" s="7" t="str">
        <f t="array" ref="B74">IFERROR(IF(INDEX('②【入力】別紙_職員一覧（変更）'!$B$13:$B$512,MATCH(0,COUNTIF(B$7:B73,'②【入力】別紙_職員一覧（変更）'!$B$13:$B$512),0))=0,"",INDEX('②【入力】別紙_職員一覧（変更）'!$B$13:$B$512,MATCH(0,COUNTIF(B$7:B73,'②【入力】別紙_職員一覧（変更）'!$B$13:$B$512),0))),"")</f>
        <v/>
      </c>
      <c r="C74" s="138" t="str">
        <f>IF(B74="","",VLOOKUP($B74,'②【入力】別紙_職員一覧（変更）'!$B$13:$Q$512,2,FALSE))</f>
        <v/>
      </c>
      <c r="D74" s="126" t="str">
        <f>IF(B74="","",VLOOKUP($B74,'②【入力】別紙_職員一覧（変更）'!$B$13:$Q$512,3,FALSE))</f>
        <v/>
      </c>
      <c r="E74" s="126" t="str">
        <f>IF(B74="","",VLOOKUP($B74,'②【入力】別紙_職員一覧（変更）'!$B$13:$Q$512,4,FALSE))</f>
        <v/>
      </c>
      <c r="F74" s="154" t="str">
        <f>IF(B74="","",SUMIF('②【入力】別紙_職員一覧（変更）'!$B$13:$B$512,'②事業所別一覧 (変更)'!B74,'②【入力】別紙_職員一覧（変更）'!$Q$13:$Q$512))</f>
        <v/>
      </c>
      <c r="G74" s="154" t="str">
        <f t="shared" si="3"/>
        <v/>
      </c>
      <c r="H74" s="126" t="str">
        <f>IF(B74="","",COUNTIF('②【入力】別紙_職員一覧（変更）'!$B$13:$B$512,'②事業所別一覧 (変更)'!B74))</f>
        <v/>
      </c>
      <c r="I74" s="126" t="str">
        <f>IF(B74="","",COUNTIFS('②【入力】別紙_職員一覧（変更）'!$B$13:$B$512,'②事業所別一覧 (変更)'!B74,'②【入力】別紙_職員一覧（変更）'!$F$13:$F$512,"〇"))</f>
        <v/>
      </c>
      <c r="J74" s="126" t="str">
        <f>IF(B74="","",COUNTIFS('②【入力】別紙_職員一覧（変更）'!$B$13:$B$512,'②事業所別一覧 (変更)'!B74,'②【入力】別紙_職員一覧（変更）'!$K$13:$K$512,"〇"))</f>
        <v/>
      </c>
      <c r="K74" s="126" t="str">
        <f>IF(B74="","",COUNTIFS('②【入力】別紙_職員一覧（変更）'!$B$13:$B$512,'②事業所別一覧 (変更)'!B74,'②【入力】別紙_職員一覧（変更）'!$L$13:$L$512,$K$6))</f>
        <v/>
      </c>
      <c r="L74" s="126" t="str">
        <f>IF(B74="","",COUNTIFS('②【入力】別紙_職員一覧（変更）'!$B$13:$B$512,'②事業所別一覧 (変更)'!B74,'②【入力】別紙_職員一覧（変更）'!$L$13:$L$512,$L$6))</f>
        <v/>
      </c>
      <c r="M74" s="126" t="str">
        <f>IF(B74="","",COUNTIFS('②【入力】別紙_職員一覧（変更）'!$B$13:$B$512,'②事業所別一覧 (変更)'!B74,'②【入力】別紙_職員一覧（変更）'!$L$13:$L$512,$M$6))</f>
        <v/>
      </c>
    </row>
    <row r="75" spans="1:13" ht="20.100000000000001" customHeight="1">
      <c r="A75" s="7">
        <v>69</v>
      </c>
      <c r="B75" s="7" t="str">
        <f t="array" ref="B75">IFERROR(IF(INDEX('②【入力】別紙_職員一覧（変更）'!$B$13:$B$512,MATCH(0,COUNTIF(B$7:B74,'②【入力】別紙_職員一覧（変更）'!$B$13:$B$512),0))=0,"",INDEX('②【入力】別紙_職員一覧（変更）'!$B$13:$B$512,MATCH(0,COUNTIF(B$7:B74,'②【入力】別紙_職員一覧（変更）'!$B$13:$B$512),0))),"")</f>
        <v/>
      </c>
      <c r="C75" s="138" t="str">
        <f>IF(B75="","",VLOOKUP($B75,'②【入力】別紙_職員一覧（変更）'!$B$13:$Q$512,2,FALSE))</f>
        <v/>
      </c>
      <c r="D75" s="126" t="str">
        <f>IF(B75="","",VLOOKUP($B75,'②【入力】別紙_職員一覧（変更）'!$B$13:$Q$512,3,FALSE))</f>
        <v/>
      </c>
      <c r="E75" s="126" t="str">
        <f>IF(B75="","",VLOOKUP($B75,'②【入力】別紙_職員一覧（変更）'!$B$13:$Q$512,4,FALSE))</f>
        <v/>
      </c>
      <c r="F75" s="154" t="str">
        <f>IF(B75="","",SUMIF('②【入力】別紙_職員一覧（変更）'!$B$13:$B$512,'②事業所別一覧 (変更)'!B75,'②【入力】別紙_職員一覧（変更）'!$Q$13:$Q$512))</f>
        <v/>
      </c>
      <c r="G75" s="154" t="str">
        <f t="shared" si="3"/>
        <v/>
      </c>
      <c r="H75" s="126" t="str">
        <f>IF(B75="","",COUNTIF('②【入力】別紙_職員一覧（変更）'!$B$13:$B$512,'②事業所別一覧 (変更)'!B75))</f>
        <v/>
      </c>
      <c r="I75" s="126" t="str">
        <f>IF(B75="","",COUNTIFS('②【入力】別紙_職員一覧（変更）'!$B$13:$B$512,'②事業所別一覧 (変更)'!B75,'②【入力】別紙_職員一覧（変更）'!$F$13:$F$512,"〇"))</f>
        <v/>
      </c>
      <c r="J75" s="126" t="str">
        <f>IF(B75="","",COUNTIFS('②【入力】別紙_職員一覧（変更）'!$B$13:$B$512,'②事業所別一覧 (変更)'!B75,'②【入力】別紙_職員一覧（変更）'!$K$13:$K$512,"〇"))</f>
        <v/>
      </c>
      <c r="K75" s="126" t="str">
        <f>IF(B75="","",COUNTIFS('②【入力】別紙_職員一覧（変更）'!$B$13:$B$512,'②事業所別一覧 (変更)'!B75,'②【入力】別紙_職員一覧（変更）'!$L$13:$L$512,$K$6))</f>
        <v/>
      </c>
      <c r="L75" s="126" t="str">
        <f>IF(B75="","",COUNTIFS('②【入力】別紙_職員一覧（変更）'!$B$13:$B$512,'②事業所別一覧 (変更)'!B75,'②【入力】別紙_職員一覧（変更）'!$L$13:$L$512,$L$6))</f>
        <v/>
      </c>
      <c r="M75" s="126" t="str">
        <f>IF(B75="","",COUNTIFS('②【入力】別紙_職員一覧（変更）'!$B$13:$B$512,'②事業所別一覧 (変更)'!B75,'②【入力】別紙_職員一覧（変更）'!$L$13:$L$512,$M$6))</f>
        <v/>
      </c>
    </row>
    <row r="76" spans="1:13" ht="20.100000000000001" customHeight="1">
      <c r="A76" s="7">
        <v>70</v>
      </c>
      <c r="B76" s="7" t="str">
        <f t="array" ref="B76">IFERROR(IF(INDEX('②【入力】別紙_職員一覧（変更）'!$B$13:$B$512,MATCH(0,COUNTIF(B$7:B75,'②【入力】別紙_職員一覧（変更）'!$B$13:$B$512),0))=0,"",INDEX('②【入力】別紙_職員一覧（変更）'!$B$13:$B$512,MATCH(0,COUNTIF(B$7:B75,'②【入力】別紙_職員一覧（変更）'!$B$13:$B$512),0))),"")</f>
        <v/>
      </c>
      <c r="C76" s="138" t="str">
        <f>IF(B76="","",VLOOKUP($B76,'②【入力】別紙_職員一覧（変更）'!$B$13:$Q$512,2,FALSE))</f>
        <v/>
      </c>
      <c r="D76" s="126" t="str">
        <f>IF(B76="","",VLOOKUP($B76,'②【入力】別紙_職員一覧（変更）'!$B$13:$Q$512,3,FALSE))</f>
        <v/>
      </c>
      <c r="E76" s="126" t="str">
        <f>IF(B76="","",VLOOKUP($B76,'②【入力】別紙_職員一覧（変更）'!$B$13:$Q$512,4,FALSE))</f>
        <v/>
      </c>
      <c r="F76" s="154" t="str">
        <f>IF(B76="","",SUMIF('②【入力】別紙_職員一覧（変更）'!$B$13:$B$512,'②事業所別一覧 (変更)'!B76,'②【入力】別紙_職員一覧（変更）'!$Q$13:$Q$512))</f>
        <v/>
      </c>
      <c r="G76" s="154" t="str">
        <f t="shared" si="3"/>
        <v/>
      </c>
      <c r="H76" s="126" t="str">
        <f>IF(B76="","",COUNTIF('②【入力】別紙_職員一覧（変更）'!$B$13:$B$512,'②事業所別一覧 (変更)'!B76))</f>
        <v/>
      </c>
      <c r="I76" s="126" t="str">
        <f>IF(B76="","",COUNTIFS('②【入力】別紙_職員一覧（変更）'!$B$13:$B$512,'②事業所別一覧 (変更)'!B76,'②【入力】別紙_職員一覧（変更）'!$F$13:$F$512,"〇"))</f>
        <v/>
      </c>
      <c r="J76" s="126" t="str">
        <f>IF(B76="","",COUNTIFS('②【入力】別紙_職員一覧（変更）'!$B$13:$B$512,'②事業所別一覧 (変更)'!B76,'②【入力】別紙_職員一覧（変更）'!$K$13:$K$512,"〇"))</f>
        <v/>
      </c>
      <c r="K76" s="126" t="str">
        <f>IF(B76="","",COUNTIFS('②【入力】別紙_職員一覧（変更）'!$B$13:$B$512,'②事業所別一覧 (変更)'!B76,'②【入力】別紙_職員一覧（変更）'!$L$13:$L$512,$K$6))</f>
        <v/>
      </c>
      <c r="L76" s="126" t="str">
        <f>IF(B76="","",COUNTIFS('②【入力】別紙_職員一覧（変更）'!$B$13:$B$512,'②事業所別一覧 (変更)'!B76,'②【入力】別紙_職員一覧（変更）'!$L$13:$L$512,$L$6))</f>
        <v/>
      </c>
      <c r="M76" s="126" t="str">
        <f>IF(B76="","",COUNTIFS('②【入力】別紙_職員一覧（変更）'!$B$13:$B$512,'②事業所別一覧 (変更)'!B76,'②【入力】別紙_職員一覧（変更）'!$L$13:$L$512,$M$6))</f>
        <v/>
      </c>
    </row>
    <row r="77" spans="1:13" ht="20.100000000000001" customHeight="1">
      <c r="A77" s="7">
        <v>71</v>
      </c>
      <c r="B77" s="7" t="str">
        <f t="array" ref="B77">IFERROR(IF(INDEX('②【入力】別紙_職員一覧（変更）'!$B$13:$B$512,MATCH(0,COUNTIF(B$7:B76,'②【入力】別紙_職員一覧（変更）'!$B$13:$B$512),0))=0,"",INDEX('②【入力】別紙_職員一覧（変更）'!$B$13:$B$512,MATCH(0,COUNTIF(B$7:B76,'②【入力】別紙_職員一覧（変更）'!$B$13:$B$512),0))),"")</f>
        <v/>
      </c>
      <c r="C77" s="138" t="str">
        <f>IF(B77="","",VLOOKUP($B77,'②【入力】別紙_職員一覧（変更）'!$B$13:$Q$512,2,FALSE))</f>
        <v/>
      </c>
      <c r="D77" s="126" t="str">
        <f>IF(B77="","",VLOOKUP($B77,'②【入力】別紙_職員一覧（変更）'!$B$13:$Q$512,3,FALSE))</f>
        <v/>
      </c>
      <c r="E77" s="126" t="str">
        <f>IF(B77="","",VLOOKUP($B77,'②【入力】別紙_職員一覧（変更）'!$B$13:$Q$512,4,FALSE))</f>
        <v/>
      </c>
      <c r="F77" s="154" t="str">
        <f>IF(B77="","",SUMIF('②【入力】別紙_職員一覧（変更）'!$B$13:$B$512,'②事業所別一覧 (変更)'!B77,'②【入力】別紙_職員一覧（変更）'!$Q$13:$Q$512))</f>
        <v/>
      </c>
      <c r="G77" s="154" t="str">
        <f t="shared" si="3"/>
        <v/>
      </c>
      <c r="H77" s="126" t="str">
        <f>IF(B77="","",COUNTIF('②【入力】別紙_職員一覧（変更）'!$B$13:$B$512,'②事業所別一覧 (変更)'!B77))</f>
        <v/>
      </c>
      <c r="I77" s="126" t="str">
        <f>IF(B77="","",COUNTIFS('②【入力】別紙_職員一覧（変更）'!$B$13:$B$512,'②事業所別一覧 (変更)'!B77,'②【入力】別紙_職員一覧（変更）'!$F$13:$F$512,"〇"))</f>
        <v/>
      </c>
      <c r="J77" s="126" t="str">
        <f>IF(B77="","",COUNTIFS('②【入力】別紙_職員一覧（変更）'!$B$13:$B$512,'②事業所別一覧 (変更)'!B77,'②【入力】別紙_職員一覧（変更）'!$K$13:$K$512,"〇"))</f>
        <v/>
      </c>
      <c r="K77" s="126" t="str">
        <f>IF(B77="","",COUNTIFS('②【入力】別紙_職員一覧（変更）'!$B$13:$B$512,'②事業所別一覧 (変更)'!B77,'②【入力】別紙_職員一覧（変更）'!$L$13:$L$512,$K$6))</f>
        <v/>
      </c>
      <c r="L77" s="126" t="str">
        <f>IF(B77="","",COUNTIFS('②【入力】別紙_職員一覧（変更）'!$B$13:$B$512,'②事業所別一覧 (変更)'!B77,'②【入力】別紙_職員一覧（変更）'!$L$13:$L$512,$L$6))</f>
        <v/>
      </c>
      <c r="M77" s="126" t="str">
        <f>IF(B77="","",COUNTIFS('②【入力】別紙_職員一覧（変更）'!$B$13:$B$512,'②事業所別一覧 (変更)'!B77,'②【入力】別紙_職員一覧（変更）'!$L$13:$L$512,$M$6))</f>
        <v/>
      </c>
    </row>
    <row r="78" spans="1:13" ht="20.100000000000001" customHeight="1">
      <c r="A78" s="7">
        <v>72</v>
      </c>
      <c r="B78" s="7" t="str">
        <f t="array" ref="B78">IFERROR(IF(INDEX('②【入力】別紙_職員一覧（変更）'!$B$13:$B$512,MATCH(0,COUNTIF(B$7:B77,'②【入力】別紙_職員一覧（変更）'!$B$13:$B$512),0))=0,"",INDEX('②【入力】別紙_職員一覧（変更）'!$B$13:$B$512,MATCH(0,COUNTIF(B$7:B77,'②【入力】別紙_職員一覧（変更）'!$B$13:$B$512),0))),"")</f>
        <v/>
      </c>
      <c r="C78" s="138" t="str">
        <f>IF(B78="","",VLOOKUP($B78,'②【入力】別紙_職員一覧（変更）'!$B$13:$Q$512,2,FALSE))</f>
        <v/>
      </c>
      <c r="D78" s="126" t="str">
        <f>IF(B78="","",VLOOKUP($B78,'②【入力】別紙_職員一覧（変更）'!$B$13:$Q$512,3,FALSE))</f>
        <v/>
      </c>
      <c r="E78" s="126" t="str">
        <f>IF(B78="","",VLOOKUP($B78,'②【入力】別紙_職員一覧（変更）'!$B$13:$Q$512,4,FALSE))</f>
        <v/>
      </c>
      <c r="F78" s="154" t="str">
        <f>IF(B78="","",SUMIF('②【入力】別紙_職員一覧（変更）'!$B$13:$B$512,'②事業所別一覧 (変更)'!B78,'②【入力】別紙_職員一覧（変更）'!$Q$13:$Q$512))</f>
        <v/>
      </c>
      <c r="G78" s="154" t="str">
        <f t="shared" si="3"/>
        <v/>
      </c>
      <c r="H78" s="126" t="str">
        <f>IF(B78="","",COUNTIF('②【入力】別紙_職員一覧（変更）'!$B$13:$B$512,'②事業所別一覧 (変更)'!B78))</f>
        <v/>
      </c>
      <c r="I78" s="126" t="str">
        <f>IF(B78="","",COUNTIFS('②【入力】別紙_職員一覧（変更）'!$B$13:$B$512,'②事業所別一覧 (変更)'!B78,'②【入力】別紙_職員一覧（変更）'!$F$13:$F$512,"〇"))</f>
        <v/>
      </c>
      <c r="J78" s="126" t="str">
        <f>IF(B78="","",COUNTIFS('②【入力】別紙_職員一覧（変更）'!$B$13:$B$512,'②事業所別一覧 (変更)'!B78,'②【入力】別紙_職員一覧（変更）'!$K$13:$K$512,"〇"))</f>
        <v/>
      </c>
      <c r="K78" s="126" t="str">
        <f>IF(B78="","",COUNTIFS('②【入力】別紙_職員一覧（変更）'!$B$13:$B$512,'②事業所別一覧 (変更)'!B78,'②【入力】別紙_職員一覧（変更）'!$L$13:$L$512,$K$6))</f>
        <v/>
      </c>
      <c r="L78" s="126" t="str">
        <f>IF(B78="","",COUNTIFS('②【入力】別紙_職員一覧（変更）'!$B$13:$B$512,'②事業所別一覧 (変更)'!B78,'②【入力】別紙_職員一覧（変更）'!$L$13:$L$512,$L$6))</f>
        <v/>
      </c>
      <c r="M78" s="126" t="str">
        <f>IF(B78="","",COUNTIFS('②【入力】別紙_職員一覧（変更）'!$B$13:$B$512,'②事業所別一覧 (変更)'!B78,'②【入力】別紙_職員一覧（変更）'!$L$13:$L$512,$M$6))</f>
        <v/>
      </c>
    </row>
    <row r="79" spans="1:13" ht="20.100000000000001" customHeight="1">
      <c r="A79" s="7">
        <v>73</v>
      </c>
      <c r="B79" s="7" t="str">
        <f t="array" ref="B79">IFERROR(IF(INDEX('②【入力】別紙_職員一覧（変更）'!$B$13:$B$512,MATCH(0,COUNTIF(B$7:B78,'②【入力】別紙_職員一覧（変更）'!$B$13:$B$512),0))=0,"",INDEX('②【入力】別紙_職員一覧（変更）'!$B$13:$B$512,MATCH(0,COUNTIF(B$7:B78,'②【入力】別紙_職員一覧（変更）'!$B$13:$B$512),0))),"")</f>
        <v/>
      </c>
      <c r="C79" s="138" t="str">
        <f>IF(B79="","",VLOOKUP($B79,'②【入力】別紙_職員一覧（変更）'!$B$13:$Q$512,2,FALSE))</f>
        <v/>
      </c>
      <c r="D79" s="126" t="str">
        <f>IF(B79="","",VLOOKUP($B79,'②【入力】別紙_職員一覧（変更）'!$B$13:$Q$512,3,FALSE))</f>
        <v/>
      </c>
      <c r="E79" s="126" t="str">
        <f>IF(B79="","",VLOOKUP($B79,'②【入力】別紙_職員一覧（変更）'!$B$13:$Q$512,4,FALSE))</f>
        <v/>
      </c>
      <c r="F79" s="154" t="str">
        <f>IF(B79="","",SUMIF('②【入力】別紙_職員一覧（変更）'!$B$13:$B$512,'②事業所別一覧 (変更)'!B79,'②【入力】別紙_職員一覧（変更）'!$Q$13:$Q$512))</f>
        <v/>
      </c>
      <c r="G79" s="154" t="str">
        <f t="shared" si="3"/>
        <v/>
      </c>
      <c r="H79" s="126" t="str">
        <f>IF(B79="","",COUNTIF('②【入力】別紙_職員一覧（変更）'!$B$13:$B$512,'②事業所別一覧 (変更)'!B79))</f>
        <v/>
      </c>
      <c r="I79" s="126" t="str">
        <f>IF(B79="","",COUNTIFS('②【入力】別紙_職員一覧（変更）'!$B$13:$B$512,'②事業所別一覧 (変更)'!B79,'②【入力】別紙_職員一覧（変更）'!$F$13:$F$512,"〇"))</f>
        <v/>
      </c>
      <c r="J79" s="126" t="str">
        <f>IF(B79="","",COUNTIFS('②【入力】別紙_職員一覧（変更）'!$B$13:$B$512,'②事業所別一覧 (変更)'!B79,'②【入力】別紙_職員一覧（変更）'!$K$13:$K$512,"〇"))</f>
        <v/>
      </c>
      <c r="K79" s="126" t="str">
        <f>IF(B79="","",COUNTIFS('②【入力】別紙_職員一覧（変更）'!$B$13:$B$512,'②事業所別一覧 (変更)'!B79,'②【入力】別紙_職員一覧（変更）'!$L$13:$L$512,$K$6))</f>
        <v/>
      </c>
      <c r="L79" s="126" t="str">
        <f>IF(B79="","",COUNTIFS('②【入力】別紙_職員一覧（変更）'!$B$13:$B$512,'②事業所別一覧 (変更)'!B79,'②【入力】別紙_職員一覧（変更）'!$L$13:$L$512,$L$6))</f>
        <v/>
      </c>
      <c r="M79" s="126" t="str">
        <f>IF(B79="","",COUNTIFS('②【入力】別紙_職員一覧（変更）'!$B$13:$B$512,'②事業所別一覧 (変更)'!B79,'②【入力】別紙_職員一覧（変更）'!$L$13:$L$512,$M$6))</f>
        <v/>
      </c>
    </row>
    <row r="80" spans="1:13" ht="20.100000000000001" customHeight="1">
      <c r="A80" s="7">
        <v>74</v>
      </c>
      <c r="B80" s="7" t="str">
        <f t="array" ref="B80">IFERROR(IF(INDEX('②【入力】別紙_職員一覧（変更）'!$B$13:$B$512,MATCH(0,COUNTIF(B$7:B79,'②【入力】別紙_職員一覧（変更）'!$B$13:$B$512),0))=0,"",INDEX('②【入力】別紙_職員一覧（変更）'!$B$13:$B$512,MATCH(0,COUNTIF(B$7:B79,'②【入力】別紙_職員一覧（変更）'!$B$13:$B$512),0))),"")</f>
        <v/>
      </c>
      <c r="C80" s="138" t="str">
        <f>IF(B80="","",VLOOKUP($B80,'②【入力】別紙_職員一覧（変更）'!$B$13:$Q$512,2,FALSE))</f>
        <v/>
      </c>
      <c r="D80" s="126" t="str">
        <f>IF(B80="","",VLOOKUP($B80,'②【入力】別紙_職員一覧（変更）'!$B$13:$Q$512,3,FALSE))</f>
        <v/>
      </c>
      <c r="E80" s="126" t="str">
        <f>IF(B80="","",VLOOKUP($B80,'②【入力】別紙_職員一覧（変更）'!$B$13:$Q$512,4,FALSE))</f>
        <v/>
      </c>
      <c r="F80" s="154" t="str">
        <f>IF(B80="","",SUMIF('②【入力】別紙_職員一覧（変更）'!$B$13:$B$512,'②事業所別一覧 (変更)'!B80,'②【入力】別紙_職員一覧（変更）'!$Q$13:$Q$512))</f>
        <v/>
      </c>
      <c r="G80" s="154" t="str">
        <f>IF(C80="","",ROUNDDOWN(F80+ROUNDUP(F80*0.15,0),-3))</f>
        <v/>
      </c>
      <c r="H80" s="126" t="str">
        <f>IF(B80="","",COUNTIF('②【入力】別紙_職員一覧（変更）'!$B$13:$B$512,'②事業所別一覧 (変更)'!B80))</f>
        <v/>
      </c>
      <c r="I80" s="126" t="str">
        <f>IF(B80="","",COUNTIFS('②【入力】別紙_職員一覧（変更）'!$B$13:$B$512,'②事業所別一覧 (変更)'!B80,'②【入力】別紙_職員一覧（変更）'!$F$13:$F$512,"〇"))</f>
        <v/>
      </c>
      <c r="J80" s="126" t="str">
        <f>IF(B80="","",COUNTIFS('②【入力】別紙_職員一覧（変更）'!$B$13:$B$512,'②事業所別一覧 (変更)'!B80,'②【入力】別紙_職員一覧（変更）'!$K$13:$K$512,"〇"))</f>
        <v/>
      </c>
      <c r="K80" s="126" t="str">
        <f>IF(B80="","",COUNTIFS('②【入力】別紙_職員一覧（変更）'!$B$13:$B$512,'②事業所別一覧 (変更)'!B80,'②【入力】別紙_職員一覧（変更）'!$L$13:$L$512,$K$6))</f>
        <v/>
      </c>
      <c r="L80" s="126" t="str">
        <f>IF(B80="","",COUNTIFS('②【入力】別紙_職員一覧（変更）'!$B$13:$B$512,'②事業所別一覧 (変更)'!B80,'②【入力】別紙_職員一覧（変更）'!$L$13:$L$512,$L$6))</f>
        <v/>
      </c>
      <c r="M80" s="126" t="str">
        <f>IF(B80="","",COUNTIFS('②【入力】別紙_職員一覧（変更）'!$B$13:$B$512,'②事業所別一覧 (変更)'!B80,'②【入力】別紙_職員一覧（変更）'!$L$13:$L$512,$M$6))</f>
        <v/>
      </c>
    </row>
    <row r="81" spans="1:13" ht="20.100000000000001" customHeight="1">
      <c r="A81" s="7">
        <v>75</v>
      </c>
      <c r="B81" s="7" t="str">
        <f t="array" ref="B81">IFERROR(IF(INDEX('②【入力】別紙_職員一覧（変更）'!$B$13:$B$512,MATCH(0,COUNTIF(B$7:B80,'②【入力】別紙_職員一覧（変更）'!$B$13:$B$512),0))=0,"",INDEX('②【入力】別紙_職員一覧（変更）'!$B$13:$B$512,MATCH(0,COUNTIF(B$7:B80,'②【入力】別紙_職員一覧（変更）'!$B$13:$B$512),0))),"")</f>
        <v/>
      </c>
      <c r="C81" s="138" t="str">
        <f>IF(B81="","",VLOOKUP($B81,'②【入力】別紙_職員一覧（変更）'!$B$13:$Q$512,2,FALSE))</f>
        <v/>
      </c>
      <c r="D81" s="126" t="str">
        <f>IF(B81="","",VLOOKUP($B81,'②【入力】別紙_職員一覧（変更）'!$B$13:$Q$512,3,FALSE))</f>
        <v/>
      </c>
      <c r="E81" s="126" t="str">
        <f>IF(B81="","",VLOOKUP($B81,'②【入力】別紙_職員一覧（変更）'!$B$13:$Q$512,4,FALSE))</f>
        <v/>
      </c>
      <c r="F81" s="154" t="str">
        <f>IF(B81="","",SUMIF('②【入力】別紙_職員一覧（変更）'!$B$13:$B$512,'②事業所別一覧 (変更)'!B81,'②【入力】別紙_職員一覧（変更）'!$Q$13:$Q$512))</f>
        <v/>
      </c>
      <c r="G81" s="154" t="str">
        <f t="shared" ref="G81:G87" si="4">IF(C81="","",ROUNDDOWN(F81+ROUNDUP(F81*0.15,0),-3))</f>
        <v/>
      </c>
      <c r="H81" s="126" t="str">
        <f>IF(B81="","",COUNTIF('②【入力】別紙_職員一覧（変更）'!$B$13:$B$512,'②事業所別一覧 (変更)'!B81))</f>
        <v/>
      </c>
      <c r="I81" s="126" t="str">
        <f>IF(B81="","",COUNTIFS('②【入力】別紙_職員一覧（変更）'!$B$13:$B$512,'②事業所別一覧 (変更)'!B81,'②【入力】別紙_職員一覧（変更）'!$F$13:$F$512,"〇"))</f>
        <v/>
      </c>
      <c r="J81" s="126" t="str">
        <f>IF(B81="","",COUNTIFS('②【入力】別紙_職員一覧（変更）'!$B$13:$B$512,'②事業所別一覧 (変更)'!B81,'②【入力】別紙_職員一覧（変更）'!$K$13:$K$512,"〇"))</f>
        <v/>
      </c>
      <c r="K81" s="126" t="str">
        <f>IF(B81="","",COUNTIFS('②【入力】別紙_職員一覧（変更）'!$B$13:$B$512,'②事業所別一覧 (変更)'!B81,'②【入力】別紙_職員一覧（変更）'!$L$13:$L$512,$K$6))</f>
        <v/>
      </c>
      <c r="L81" s="126" t="str">
        <f>IF(B81="","",COUNTIFS('②【入力】別紙_職員一覧（変更）'!$B$13:$B$512,'②事業所別一覧 (変更)'!B81,'②【入力】別紙_職員一覧（変更）'!$L$13:$L$512,$L$6))</f>
        <v/>
      </c>
      <c r="M81" s="126" t="str">
        <f>IF(B81="","",COUNTIFS('②【入力】別紙_職員一覧（変更）'!$B$13:$B$512,'②事業所別一覧 (変更)'!B81,'②【入力】別紙_職員一覧（変更）'!$L$13:$L$512,$M$6))</f>
        <v/>
      </c>
    </row>
    <row r="82" spans="1:13" ht="20.100000000000001" customHeight="1">
      <c r="A82" s="7">
        <v>76</v>
      </c>
      <c r="B82" s="7" t="str">
        <f t="array" ref="B82">IFERROR(IF(INDEX('②【入力】別紙_職員一覧（変更）'!$B$13:$B$512,MATCH(0,COUNTIF(B$7:B81,'②【入力】別紙_職員一覧（変更）'!$B$13:$B$512),0))=0,"",INDEX('②【入力】別紙_職員一覧（変更）'!$B$13:$B$512,MATCH(0,COUNTIF(B$7:B81,'②【入力】別紙_職員一覧（変更）'!$B$13:$B$512),0))),"")</f>
        <v/>
      </c>
      <c r="C82" s="138" t="str">
        <f>IF(B82="","",VLOOKUP($B82,'②【入力】別紙_職員一覧（変更）'!$B$13:$Q$512,2,FALSE))</f>
        <v/>
      </c>
      <c r="D82" s="126" t="str">
        <f>IF(B82="","",VLOOKUP($B82,'②【入力】別紙_職員一覧（変更）'!$B$13:$Q$512,3,FALSE))</f>
        <v/>
      </c>
      <c r="E82" s="126" t="str">
        <f>IF(B82="","",VLOOKUP($B82,'②【入力】別紙_職員一覧（変更）'!$B$13:$Q$512,4,FALSE))</f>
        <v/>
      </c>
      <c r="F82" s="154" t="str">
        <f>IF(B82="","",SUMIF('②【入力】別紙_職員一覧（変更）'!$B$13:$B$512,'②事業所別一覧 (変更)'!B82,'②【入力】別紙_職員一覧（変更）'!$Q$13:$Q$512))</f>
        <v/>
      </c>
      <c r="G82" s="154" t="str">
        <f t="shared" si="4"/>
        <v/>
      </c>
      <c r="H82" s="126" t="str">
        <f>IF(B82="","",COUNTIF('②【入力】別紙_職員一覧（変更）'!$B$13:$B$512,'②事業所別一覧 (変更)'!B82))</f>
        <v/>
      </c>
      <c r="I82" s="126" t="str">
        <f>IF(B82="","",COUNTIFS('②【入力】別紙_職員一覧（変更）'!$B$13:$B$512,'②事業所別一覧 (変更)'!B82,'②【入力】別紙_職員一覧（変更）'!$F$13:$F$512,"〇"))</f>
        <v/>
      </c>
      <c r="J82" s="126" t="str">
        <f>IF(B82="","",COUNTIFS('②【入力】別紙_職員一覧（変更）'!$B$13:$B$512,'②事業所別一覧 (変更)'!B82,'②【入力】別紙_職員一覧（変更）'!$K$13:$K$512,"〇"))</f>
        <v/>
      </c>
      <c r="K82" s="126" t="str">
        <f>IF(B82="","",COUNTIFS('②【入力】別紙_職員一覧（変更）'!$B$13:$B$512,'②事業所別一覧 (変更)'!B82,'②【入力】別紙_職員一覧（変更）'!$L$13:$L$512,$K$6))</f>
        <v/>
      </c>
      <c r="L82" s="126" t="str">
        <f>IF(B82="","",COUNTIFS('②【入力】別紙_職員一覧（変更）'!$B$13:$B$512,'②事業所別一覧 (変更)'!B82,'②【入力】別紙_職員一覧（変更）'!$L$13:$L$512,$L$6))</f>
        <v/>
      </c>
      <c r="M82" s="126" t="str">
        <f>IF(B82="","",COUNTIFS('②【入力】別紙_職員一覧（変更）'!$B$13:$B$512,'②事業所別一覧 (変更)'!B82,'②【入力】別紙_職員一覧（変更）'!$L$13:$L$512,$M$6))</f>
        <v/>
      </c>
    </row>
    <row r="83" spans="1:13" ht="20.100000000000001" customHeight="1">
      <c r="A83" s="7">
        <v>77</v>
      </c>
      <c r="B83" s="7" t="str">
        <f t="array" ref="B83">IFERROR(IF(INDEX('②【入力】別紙_職員一覧（変更）'!$B$13:$B$512,MATCH(0,COUNTIF(B$7:B82,'②【入力】別紙_職員一覧（変更）'!$B$13:$B$512),0))=0,"",INDEX('②【入力】別紙_職員一覧（変更）'!$B$13:$B$512,MATCH(0,COUNTIF(B$7:B82,'②【入力】別紙_職員一覧（変更）'!$B$13:$B$512),0))),"")</f>
        <v/>
      </c>
      <c r="C83" s="138" t="str">
        <f>IF(B83="","",VLOOKUP($B83,'②【入力】別紙_職員一覧（変更）'!$B$13:$Q$512,2,FALSE))</f>
        <v/>
      </c>
      <c r="D83" s="126" t="str">
        <f>IF(B83="","",VLOOKUP($B83,'②【入力】別紙_職員一覧（変更）'!$B$13:$Q$512,3,FALSE))</f>
        <v/>
      </c>
      <c r="E83" s="126" t="str">
        <f>IF(B83="","",VLOOKUP($B83,'②【入力】別紙_職員一覧（変更）'!$B$13:$Q$512,4,FALSE))</f>
        <v/>
      </c>
      <c r="F83" s="154" t="str">
        <f>IF(B83="","",SUMIF('②【入力】別紙_職員一覧（変更）'!$B$13:$B$512,'②事業所別一覧 (変更)'!B83,'②【入力】別紙_職員一覧（変更）'!$Q$13:$Q$512))</f>
        <v/>
      </c>
      <c r="G83" s="154" t="str">
        <f t="shared" si="4"/>
        <v/>
      </c>
      <c r="H83" s="126" t="str">
        <f>IF(B83="","",COUNTIF('②【入力】別紙_職員一覧（変更）'!$B$13:$B$512,'②事業所別一覧 (変更)'!B83))</f>
        <v/>
      </c>
      <c r="I83" s="126" t="str">
        <f>IF(B83="","",COUNTIFS('②【入力】別紙_職員一覧（変更）'!$B$13:$B$512,'②事業所別一覧 (変更)'!B83,'②【入力】別紙_職員一覧（変更）'!$F$13:$F$512,"〇"))</f>
        <v/>
      </c>
      <c r="J83" s="126" t="str">
        <f>IF(B83="","",COUNTIFS('②【入力】別紙_職員一覧（変更）'!$B$13:$B$512,'②事業所別一覧 (変更)'!B83,'②【入力】別紙_職員一覧（変更）'!$K$13:$K$512,"〇"))</f>
        <v/>
      </c>
      <c r="K83" s="126" t="str">
        <f>IF(B83="","",COUNTIFS('②【入力】別紙_職員一覧（変更）'!$B$13:$B$512,'②事業所別一覧 (変更)'!B83,'②【入力】別紙_職員一覧（変更）'!$L$13:$L$512,$K$6))</f>
        <v/>
      </c>
      <c r="L83" s="126" t="str">
        <f>IF(B83="","",COUNTIFS('②【入力】別紙_職員一覧（変更）'!$B$13:$B$512,'②事業所別一覧 (変更)'!B83,'②【入力】別紙_職員一覧（変更）'!$L$13:$L$512,$L$6))</f>
        <v/>
      </c>
      <c r="M83" s="126" t="str">
        <f>IF(B83="","",COUNTIFS('②【入力】別紙_職員一覧（変更）'!$B$13:$B$512,'②事業所別一覧 (変更)'!B83,'②【入力】別紙_職員一覧（変更）'!$L$13:$L$512,$M$6))</f>
        <v/>
      </c>
    </row>
    <row r="84" spans="1:13" ht="20.100000000000001" customHeight="1">
      <c r="A84" s="7">
        <v>78</v>
      </c>
      <c r="B84" s="7" t="str">
        <f t="array" ref="B84">IFERROR(IF(INDEX('②【入力】別紙_職員一覧（変更）'!$B$13:$B$512,MATCH(0,COUNTIF(B$7:B83,'②【入力】別紙_職員一覧（変更）'!$B$13:$B$512),0))=0,"",INDEX('②【入力】別紙_職員一覧（変更）'!$B$13:$B$512,MATCH(0,COUNTIF(B$7:B83,'②【入力】別紙_職員一覧（変更）'!$B$13:$B$512),0))),"")</f>
        <v/>
      </c>
      <c r="C84" s="138" t="str">
        <f>IF(B84="","",VLOOKUP($B84,'②【入力】別紙_職員一覧（変更）'!$B$13:$Q$512,2,FALSE))</f>
        <v/>
      </c>
      <c r="D84" s="126" t="str">
        <f>IF(B84="","",VLOOKUP($B84,'②【入力】別紙_職員一覧（変更）'!$B$13:$Q$512,3,FALSE))</f>
        <v/>
      </c>
      <c r="E84" s="126" t="str">
        <f>IF(B84="","",VLOOKUP($B84,'②【入力】別紙_職員一覧（変更）'!$B$13:$Q$512,4,FALSE))</f>
        <v/>
      </c>
      <c r="F84" s="154" t="str">
        <f>IF(B84="","",SUMIF('②【入力】別紙_職員一覧（変更）'!$B$13:$B$512,'②事業所別一覧 (変更)'!B84,'②【入力】別紙_職員一覧（変更）'!$Q$13:$Q$512))</f>
        <v/>
      </c>
      <c r="G84" s="154" t="str">
        <f t="shared" si="4"/>
        <v/>
      </c>
      <c r="H84" s="126" t="str">
        <f>IF(B84="","",COUNTIF('②【入力】別紙_職員一覧（変更）'!$B$13:$B$512,'②事業所別一覧 (変更)'!B84))</f>
        <v/>
      </c>
      <c r="I84" s="126" t="str">
        <f>IF(B84="","",COUNTIFS('②【入力】別紙_職員一覧（変更）'!$B$13:$B$512,'②事業所別一覧 (変更)'!B84,'②【入力】別紙_職員一覧（変更）'!$F$13:$F$512,"〇"))</f>
        <v/>
      </c>
      <c r="J84" s="126" t="str">
        <f>IF(B84="","",COUNTIFS('②【入力】別紙_職員一覧（変更）'!$B$13:$B$512,'②事業所別一覧 (変更)'!B84,'②【入力】別紙_職員一覧（変更）'!$K$13:$K$512,"〇"))</f>
        <v/>
      </c>
      <c r="K84" s="126" t="str">
        <f>IF(B84="","",COUNTIFS('②【入力】別紙_職員一覧（変更）'!$B$13:$B$512,'②事業所別一覧 (変更)'!B84,'②【入力】別紙_職員一覧（変更）'!$L$13:$L$512,$K$6))</f>
        <v/>
      </c>
      <c r="L84" s="126" t="str">
        <f>IF(B84="","",COUNTIFS('②【入力】別紙_職員一覧（変更）'!$B$13:$B$512,'②事業所別一覧 (変更)'!B84,'②【入力】別紙_職員一覧（変更）'!$L$13:$L$512,$L$6))</f>
        <v/>
      </c>
      <c r="M84" s="126" t="str">
        <f>IF(B84="","",COUNTIFS('②【入力】別紙_職員一覧（変更）'!$B$13:$B$512,'②事業所別一覧 (変更)'!B84,'②【入力】別紙_職員一覧（変更）'!$L$13:$L$512,$M$6))</f>
        <v/>
      </c>
    </row>
    <row r="85" spans="1:13" ht="20.100000000000001" customHeight="1">
      <c r="A85" s="7">
        <v>79</v>
      </c>
      <c r="B85" s="7" t="str">
        <f t="array" ref="B85">IFERROR(IF(INDEX('②【入力】別紙_職員一覧（変更）'!$B$13:$B$512,MATCH(0,COUNTIF(B$7:B84,'②【入力】別紙_職員一覧（変更）'!$B$13:$B$512),0))=0,"",INDEX('②【入力】別紙_職員一覧（変更）'!$B$13:$B$512,MATCH(0,COUNTIF(B$7:B84,'②【入力】別紙_職員一覧（変更）'!$B$13:$B$512),0))),"")</f>
        <v/>
      </c>
      <c r="C85" s="138" t="str">
        <f>IF(B85="","",VLOOKUP($B85,'②【入力】別紙_職員一覧（変更）'!$B$13:$Q$512,2,FALSE))</f>
        <v/>
      </c>
      <c r="D85" s="126" t="str">
        <f>IF(B85="","",VLOOKUP($B85,'②【入力】別紙_職員一覧（変更）'!$B$13:$Q$512,3,FALSE))</f>
        <v/>
      </c>
      <c r="E85" s="126" t="str">
        <f>IF(B85="","",VLOOKUP($B85,'②【入力】別紙_職員一覧（変更）'!$B$13:$Q$512,4,FALSE))</f>
        <v/>
      </c>
      <c r="F85" s="154" t="str">
        <f>IF(B85="","",SUMIF('②【入力】別紙_職員一覧（変更）'!$B$13:$B$512,'②事業所別一覧 (変更)'!B85,'②【入力】別紙_職員一覧（変更）'!$Q$13:$Q$512))</f>
        <v/>
      </c>
      <c r="G85" s="154" t="str">
        <f t="shared" si="4"/>
        <v/>
      </c>
      <c r="H85" s="126" t="str">
        <f>IF(B85="","",COUNTIF('②【入力】別紙_職員一覧（変更）'!$B$13:$B$512,'②事業所別一覧 (変更)'!B85))</f>
        <v/>
      </c>
      <c r="I85" s="126" t="str">
        <f>IF(B85="","",COUNTIFS('②【入力】別紙_職員一覧（変更）'!$B$13:$B$512,'②事業所別一覧 (変更)'!B85,'②【入力】別紙_職員一覧（変更）'!$F$13:$F$512,"〇"))</f>
        <v/>
      </c>
      <c r="J85" s="126" t="str">
        <f>IF(B85="","",COUNTIFS('②【入力】別紙_職員一覧（変更）'!$B$13:$B$512,'②事業所別一覧 (変更)'!B85,'②【入力】別紙_職員一覧（変更）'!$K$13:$K$512,"〇"))</f>
        <v/>
      </c>
      <c r="K85" s="126" t="str">
        <f>IF(B85="","",COUNTIFS('②【入力】別紙_職員一覧（変更）'!$B$13:$B$512,'②事業所別一覧 (変更)'!B85,'②【入力】別紙_職員一覧（変更）'!$L$13:$L$512,$K$6))</f>
        <v/>
      </c>
      <c r="L85" s="126" t="str">
        <f>IF(B85="","",COUNTIFS('②【入力】別紙_職員一覧（変更）'!$B$13:$B$512,'②事業所別一覧 (変更)'!B85,'②【入力】別紙_職員一覧（変更）'!$L$13:$L$512,$L$6))</f>
        <v/>
      </c>
      <c r="M85" s="126" t="str">
        <f>IF(B85="","",COUNTIFS('②【入力】別紙_職員一覧（変更）'!$B$13:$B$512,'②事業所別一覧 (変更)'!B85,'②【入力】別紙_職員一覧（変更）'!$L$13:$L$512,$M$6))</f>
        <v/>
      </c>
    </row>
    <row r="86" spans="1:13" ht="20.100000000000001" customHeight="1">
      <c r="A86" s="7">
        <v>80</v>
      </c>
      <c r="B86" s="7" t="str">
        <f t="array" ref="B86">IFERROR(IF(INDEX('②【入力】別紙_職員一覧（変更）'!$B$13:$B$512,MATCH(0,COUNTIF(B$7:B85,'②【入力】別紙_職員一覧（変更）'!$B$13:$B$512),0))=0,"",INDEX('②【入力】別紙_職員一覧（変更）'!$B$13:$B$512,MATCH(0,COUNTIF(B$7:B85,'②【入力】別紙_職員一覧（変更）'!$B$13:$B$512),0))),"")</f>
        <v/>
      </c>
      <c r="C86" s="138" t="str">
        <f>IF(B86="","",VLOOKUP($B86,'②【入力】別紙_職員一覧（変更）'!$B$13:$Q$512,2,FALSE))</f>
        <v/>
      </c>
      <c r="D86" s="126" t="str">
        <f>IF(B86="","",VLOOKUP($B86,'②【入力】別紙_職員一覧（変更）'!$B$13:$Q$512,3,FALSE))</f>
        <v/>
      </c>
      <c r="E86" s="126" t="str">
        <f>IF(B86="","",VLOOKUP($B86,'②【入力】別紙_職員一覧（変更）'!$B$13:$Q$512,4,FALSE))</f>
        <v/>
      </c>
      <c r="F86" s="154" t="str">
        <f>IF(B86="","",SUMIF('②【入力】別紙_職員一覧（変更）'!$B$13:$B$512,'②事業所別一覧 (変更)'!B86,'②【入力】別紙_職員一覧（変更）'!$Q$13:$Q$512))</f>
        <v/>
      </c>
      <c r="G86" s="154" t="str">
        <f t="shared" si="4"/>
        <v/>
      </c>
      <c r="H86" s="126" t="str">
        <f>IF(B86="","",COUNTIF('②【入力】別紙_職員一覧（変更）'!$B$13:$B$512,'②事業所別一覧 (変更)'!B86))</f>
        <v/>
      </c>
      <c r="I86" s="126" t="str">
        <f>IF(B86="","",COUNTIFS('②【入力】別紙_職員一覧（変更）'!$B$13:$B$512,'②事業所別一覧 (変更)'!B86,'②【入力】別紙_職員一覧（変更）'!$F$13:$F$512,"〇"))</f>
        <v/>
      </c>
      <c r="J86" s="126" t="str">
        <f>IF(B86="","",COUNTIFS('②【入力】別紙_職員一覧（変更）'!$B$13:$B$512,'②事業所別一覧 (変更)'!B86,'②【入力】別紙_職員一覧（変更）'!$K$13:$K$512,"〇"))</f>
        <v/>
      </c>
      <c r="K86" s="126" t="str">
        <f>IF(B86="","",COUNTIFS('②【入力】別紙_職員一覧（変更）'!$B$13:$B$512,'②事業所別一覧 (変更)'!B86,'②【入力】別紙_職員一覧（変更）'!$L$13:$L$512,$K$6))</f>
        <v/>
      </c>
      <c r="L86" s="126" t="str">
        <f>IF(B86="","",COUNTIFS('②【入力】別紙_職員一覧（変更）'!$B$13:$B$512,'②事業所別一覧 (変更)'!B86,'②【入力】別紙_職員一覧（変更）'!$L$13:$L$512,$L$6))</f>
        <v/>
      </c>
      <c r="M86" s="126" t="str">
        <f>IF(B86="","",COUNTIFS('②【入力】別紙_職員一覧（変更）'!$B$13:$B$512,'②事業所別一覧 (変更)'!B86,'②【入力】別紙_職員一覧（変更）'!$L$13:$L$512,$M$6))</f>
        <v/>
      </c>
    </row>
    <row r="87" spans="1:13" ht="20.100000000000001" customHeight="1">
      <c r="A87" s="7">
        <v>81</v>
      </c>
      <c r="B87" s="7" t="str">
        <f t="array" ref="B87">IFERROR(IF(INDEX('②【入力】別紙_職員一覧（変更）'!$B$13:$B$512,MATCH(0,COUNTIF(B$7:B86,'②【入力】別紙_職員一覧（変更）'!$B$13:$B$512),0))=0,"",INDEX('②【入力】別紙_職員一覧（変更）'!$B$13:$B$512,MATCH(0,COUNTIF(B$7:B86,'②【入力】別紙_職員一覧（変更）'!$B$13:$B$512),0))),"")</f>
        <v/>
      </c>
      <c r="C87" s="138" t="str">
        <f>IF(B87="","",VLOOKUP($B87,'②【入力】別紙_職員一覧（変更）'!$B$13:$Q$512,2,FALSE))</f>
        <v/>
      </c>
      <c r="D87" s="126" t="str">
        <f>IF(B87="","",VLOOKUP($B87,'②【入力】別紙_職員一覧（変更）'!$B$13:$Q$512,3,FALSE))</f>
        <v/>
      </c>
      <c r="E87" s="126" t="str">
        <f>IF(B87="","",VLOOKUP($B87,'②【入力】別紙_職員一覧（変更）'!$B$13:$Q$512,4,FALSE))</f>
        <v/>
      </c>
      <c r="F87" s="154" t="str">
        <f>IF(B87="","",SUMIF('②【入力】別紙_職員一覧（変更）'!$B$13:$B$512,'②事業所別一覧 (変更)'!B87,'②【入力】別紙_職員一覧（変更）'!$Q$13:$Q$512))</f>
        <v/>
      </c>
      <c r="G87" s="154" t="str">
        <f t="shared" si="4"/>
        <v/>
      </c>
      <c r="H87" s="126" t="str">
        <f>IF(B87="","",COUNTIF('②【入力】別紙_職員一覧（変更）'!$B$13:$B$512,'②事業所別一覧 (変更)'!B87))</f>
        <v/>
      </c>
      <c r="I87" s="126" t="str">
        <f>IF(B87="","",COUNTIFS('②【入力】別紙_職員一覧（変更）'!$B$13:$B$512,'②事業所別一覧 (変更)'!B87,'②【入力】別紙_職員一覧（変更）'!$F$13:$F$512,"〇"))</f>
        <v/>
      </c>
      <c r="J87" s="126" t="str">
        <f>IF(B87="","",COUNTIFS('②【入力】別紙_職員一覧（変更）'!$B$13:$B$512,'②事業所別一覧 (変更)'!B87,'②【入力】別紙_職員一覧（変更）'!$K$13:$K$512,"〇"))</f>
        <v/>
      </c>
      <c r="K87" s="126" t="str">
        <f>IF(B87="","",COUNTIFS('②【入力】別紙_職員一覧（変更）'!$B$13:$B$512,'②事業所別一覧 (変更)'!B87,'②【入力】別紙_職員一覧（変更）'!$L$13:$L$512,$K$6))</f>
        <v/>
      </c>
      <c r="L87" s="126" t="str">
        <f>IF(B87="","",COUNTIFS('②【入力】別紙_職員一覧（変更）'!$B$13:$B$512,'②事業所別一覧 (変更)'!B87,'②【入力】別紙_職員一覧（変更）'!$L$13:$L$512,$L$6))</f>
        <v/>
      </c>
      <c r="M87" s="126" t="str">
        <f>IF(B87="","",COUNTIFS('②【入力】別紙_職員一覧（変更）'!$B$13:$B$512,'②事業所別一覧 (変更)'!B87,'②【入力】別紙_職員一覧（変更）'!$L$13:$L$512,$M$6))</f>
        <v/>
      </c>
    </row>
    <row r="88" spans="1:13" ht="20.100000000000001" customHeight="1">
      <c r="A88" s="7">
        <v>82</v>
      </c>
      <c r="B88" s="7" t="str">
        <f t="array" ref="B88">IFERROR(IF(INDEX('②【入力】別紙_職員一覧（変更）'!$B$13:$B$512,MATCH(0,COUNTIF(B$7:B87,'②【入力】別紙_職員一覧（変更）'!$B$13:$B$512),0))=0,"",INDEX('②【入力】別紙_職員一覧（変更）'!$B$13:$B$512,MATCH(0,COUNTIF(B$7:B87,'②【入力】別紙_職員一覧（変更）'!$B$13:$B$512),0))),"")</f>
        <v/>
      </c>
      <c r="C88" s="138" t="str">
        <f>IF(B88="","",VLOOKUP($B88,'②【入力】別紙_職員一覧（変更）'!$B$13:$Q$512,2,FALSE))</f>
        <v/>
      </c>
      <c r="D88" s="126" t="str">
        <f>IF(B88="","",VLOOKUP($B88,'②【入力】別紙_職員一覧（変更）'!$B$13:$Q$512,3,FALSE))</f>
        <v/>
      </c>
      <c r="E88" s="126" t="str">
        <f>IF(B88="","",VLOOKUP($B88,'②【入力】別紙_職員一覧（変更）'!$B$13:$Q$512,4,FALSE))</f>
        <v/>
      </c>
      <c r="F88" s="154" t="str">
        <f>IF(B88="","",SUMIF('②【入力】別紙_職員一覧（変更）'!$B$13:$B$512,'②事業所別一覧 (変更)'!B88,'②【入力】別紙_職員一覧（変更）'!$Q$13:$Q$512))</f>
        <v/>
      </c>
      <c r="G88" s="154" t="str">
        <f>IF(C88="","",ROUNDDOWN(F88+ROUNDUP(F88*0.15,0),-3))</f>
        <v/>
      </c>
      <c r="H88" s="126" t="str">
        <f>IF(B88="","",COUNTIF('②【入力】別紙_職員一覧（変更）'!$B$13:$B$512,'②事業所別一覧 (変更)'!B88))</f>
        <v/>
      </c>
      <c r="I88" s="126" t="str">
        <f>IF(B88="","",COUNTIFS('②【入力】別紙_職員一覧（変更）'!$B$13:$B$512,'②事業所別一覧 (変更)'!B88,'②【入力】別紙_職員一覧（変更）'!$F$13:$F$512,"〇"))</f>
        <v/>
      </c>
      <c r="J88" s="126" t="str">
        <f>IF(B88="","",COUNTIFS('②【入力】別紙_職員一覧（変更）'!$B$13:$B$512,'②事業所別一覧 (変更)'!B88,'②【入力】別紙_職員一覧（変更）'!$K$13:$K$512,"〇"))</f>
        <v/>
      </c>
      <c r="K88" s="126" t="str">
        <f>IF(B88="","",COUNTIFS('②【入力】別紙_職員一覧（変更）'!$B$13:$B$512,'②事業所別一覧 (変更)'!B88,'②【入力】別紙_職員一覧（変更）'!$L$13:$L$512,$K$6))</f>
        <v/>
      </c>
      <c r="L88" s="126" t="str">
        <f>IF(B88="","",COUNTIFS('②【入力】別紙_職員一覧（変更）'!$B$13:$B$512,'②事業所別一覧 (変更)'!B88,'②【入力】別紙_職員一覧（変更）'!$L$13:$L$512,$L$6))</f>
        <v/>
      </c>
      <c r="M88" s="126" t="str">
        <f>IF(B88="","",COUNTIFS('②【入力】別紙_職員一覧（変更）'!$B$13:$B$512,'②事業所別一覧 (変更)'!B88,'②【入力】別紙_職員一覧（変更）'!$L$13:$L$512,$M$6))</f>
        <v/>
      </c>
    </row>
    <row r="89" spans="1:13" ht="20.100000000000001" customHeight="1">
      <c r="A89" s="7">
        <v>83</v>
      </c>
      <c r="B89" s="7" t="str">
        <f t="array" ref="B89">IFERROR(IF(INDEX('②【入力】別紙_職員一覧（変更）'!$B$13:$B$512,MATCH(0,COUNTIF(B$7:B88,'②【入力】別紙_職員一覧（変更）'!$B$13:$B$512),0))=0,"",INDEX('②【入力】別紙_職員一覧（変更）'!$B$13:$B$512,MATCH(0,COUNTIF(B$7:B88,'②【入力】別紙_職員一覧（変更）'!$B$13:$B$512),0))),"")</f>
        <v/>
      </c>
      <c r="C89" s="138" t="str">
        <f>IF(B89="","",VLOOKUP($B89,'②【入力】別紙_職員一覧（変更）'!$B$13:$Q$512,2,FALSE))</f>
        <v/>
      </c>
      <c r="D89" s="126" t="str">
        <f>IF(B89="","",VLOOKUP($B89,'②【入力】別紙_職員一覧（変更）'!$B$13:$Q$512,3,FALSE))</f>
        <v/>
      </c>
      <c r="E89" s="126" t="str">
        <f>IF(B89="","",VLOOKUP($B89,'②【入力】別紙_職員一覧（変更）'!$B$13:$Q$512,4,FALSE))</f>
        <v/>
      </c>
      <c r="F89" s="154" t="str">
        <f>IF(B89="","",SUMIF('②【入力】別紙_職員一覧（変更）'!$B$13:$B$512,'②事業所別一覧 (変更)'!B89,'②【入力】別紙_職員一覧（変更）'!$Q$13:$Q$512))</f>
        <v/>
      </c>
      <c r="G89" s="154" t="str">
        <f t="shared" ref="G89:G106" si="5">IF(C89="","",ROUNDDOWN(F89+ROUNDUP(F89*0.15,0),-3))</f>
        <v/>
      </c>
      <c r="H89" s="126" t="str">
        <f>IF(B89="","",COUNTIF('②【入力】別紙_職員一覧（変更）'!$B$13:$B$512,'②事業所別一覧 (変更)'!B89))</f>
        <v/>
      </c>
      <c r="I89" s="126" t="str">
        <f>IF(B89="","",COUNTIFS('②【入力】別紙_職員一覧（変更）'!$B$13:$B$512,'②事業所別一覧 (変更)'!B89,'②【入力】別紙_職員一覧（変更）'!$F$13:$F$512,"〇"))</f>
        <v/>
      </c>
      <c r="J89" s="126" t="str">
        <f>IF(B89="","",COUNTIFS('②【入力】別紙_職員一覧（変更）'!$B$13:$B$512,'②事業所別一覧 (変更)'!B89,'②【入力】別紙_職員一覧（変更）'!$K$13:$K$512,"〇"))</f>
        <v/>
      </c>
      <c r="K89" s="126" t="str">
        <f>IF(B89="","",COUNTIFS('②【入力】別紙_職員一覧（変更）'!$B$13:$B$512,'②事業所別一覧 (変更)'!B89,'②【入力】別紙_職員一覧（変更）'!$L$13:$L$512,$K$6))</f>
        <v/>
      </c>
      <c r="L89" s="126" t="str">
        <f>IF(B89="","",COUNTIFS('②【入力】別紙_職員一覧（変更）'!$B$13:$B$512,'②事業所別一覧 (変更)'!B89,'②【入力】別紙_職員一覧（変更）'!$L$13:$L$512,$L$6))</f>
        <v/>
      </c>
      <c r="M89" s="126" t="str">
        <f>IF(B89="","",COUNTIFS('②【入力】別紙_職員一覧（変更）'!$B$13:$B$512,'②事業所別一覧 (変更)'!B89,'②【入力】別紙_職員一覧（変更）'!$L$13:$L$512,$M$6))</f>
        <v/>
      </c>
    </row>
    <row r="90" spans="1:13" ht="20.100000000000001" customHeight="1">
      <c r="A90" s="7">
        <v>84</v>
      </c>
      <c r="B90" s="7" t="str">
        <f t="array" ref="B90">IFERROR(IF(INDEX('②【入力】別紙_職員一覧（変更）'!$B$13:$B$512,MATCH(0,COUNTIF(B$7:B89,'②【入力】別紙_職員一覧（変更）'!$B$13:$B$512),0))=0,"",INDEX('②【入力】別紙_職員一覧（変更）'!$B$13:$B$512,MATCH(0,COUNTIF(B$7:B89,'②【入力】別紙_職員一覧（変更）'!$B$13:$B$512),0))),"")</f>
        <v/>
      </c>
      <c r="C90" s="138" t="str">
        <f>IF(B90="","",VLOOKUP($B90,'②【入力】別紙_職員一覧（変更）'!$B$13:$Q$512,2,FALSE))</f>
        <v/>
      </c>
      <c r="D90" s="126" t="str">
        <f>IF(B90="","",VLOOKUP($B90,'②【入力】別紙_職員一覧（変更）'!$B$13:$Q$512,3,FALSE))</f>
        <v/>
      </c>
      <c r="E90" s="126" t="str">
        <f>IF(B90="","",VLOOKUP($B90,'②【入力】別紙_職員一覧（変更）'!$B$13:$Q$512,4,FALSE))</f>
        <v/>
      </c>
      <c r="F90" s="154" t="str">
        <f>IF(B90="","",SUMIF('②【入力】別紙_職員一覧（変更）'!$B$13:$B$512,'②事業所別一覧 (変更)'!B90,'②【入力】別紙_職員一覧（変更）'!$Q$13:$Q$512))</f>
        <v/>
      </c>
      <c r="G90" s="154" t="str">
        <f t="shared" si="5"/>
        <v/>
      </c>
      <c r="H90" s="126" t="str">
        <f>IF(B90="","",COUNTIF('②【入力】別紙_職員一覧（変更）'!$B$13:$B$512,'②事業所別一覧 (変更)'!B90))</f>
        <v/>
      </c>
      <c r="I90" s="126" t="str">
        <f>IF(B90="","",COUNTIFS('②【入力】別紙_職員一覧（変更）'!$B$13:$B$512,'②事業所別一覧 (変更)'!B90,'②【入力】別紙_職員一覧（変更）'!$F$13:$F$512,"〇"))</f>
        <v/>
      </c>
      <c r="J90" s="126" t="str">
        <f>IF(B90="","",COUNTIFS('②【入力】別紙_職員一覧（変更）'!$B$13:$B$512,'②事業所別一覧 (変更)'!B90,'②【入力】別紙_職員一覧（変更）'!$K$13:$K$512,"〇"))</f>
        <v/>
      </c>
      <c r="K90" s="126" t="str">
        <f>IF(B90="","",COUNTIFS('②【入力】別紙_職員一覧（変更）'!$B$13:$B$512,'②事業所別一覧 (変更)'!B90,'②【入力】別紙_職員一覧（変更）'!$L$13:$L$512,$K$6))</f>
        <v/>
      </c>
      <c r="L90" s="126" t="str">
        <f>IF(B90="","",COUNTIFS('②【入力】別紙_職員一覧（変更）'!$B$13:$B$512,'②事業所別一覧 (変更)'!B90,'②【入力】別紙_職員一覧（変更）'!$L$13:$L$512,$L$6))</f>
        <v/>
      </c>
      <c r="M90" s="126" t="str">
        <f>IF(B90="","",COUNTIFS('②【入力】別紙_職員一覧（変更）'!$B$13:$B$512,'②事業所別一覧 (変更)'!B90,'②【入力】別紙_職員一覧（変更）'!$L$13:$L$512,$M$6))</f>
        <v/>
      </c>
    </row>
    <row r="91" spans="1:13" ht="20.100000000000001" customHeight="1">
      <c r="A91" s="7">
        <v>85</v>
      </c>
      <c r="B91" s="7" t="str">
        <f t="array" ref="B91">IFERROR(IF(INDEX('②【入力】別紙_職員一覧（変更）'!$B$13:$B$512,MATCH(0,COUNTIF(B$7:B90,'②【入力】別紙_職員一覧（変更）'!$B$13:$B$512),0))=0,"",INDEX('②【入力】別紙_職員一覧（変更）'!$B$13:$B$512,MATCH(0,COUNTIF(B$7:B90,'②【入力】別紙_職員一覧（変更）'!$B$13:$B$512),0))),"")</f>
        <v/>
      </c>
      <c r="C91" s="138" t="str">
        <f>IF(B91="","",VLOOKUP($B91,'②【入力】別紙_職員一覧（変更）'!$B$13:$Q$512,2,FALSE))</f>
        <v/>
      </c>
      <c r="D91" s="126" t="str">
        <f>IF(B91="","",VLOOKUP($B91,'②【入力】別紙_職員一覧（変更）'!$B$13:$Q$512,3,FALSE))</f>
        <v/>
      </c>
      <c r="E91" s="126" t="str">
        <f>IF(B91="","",VLOOKUP($B91,'②【入力】別紙_職員一覧（変更）'!$B$13:$Q$512,4,FALSE))</f>
        <v/>
      </c>
      <c r="F91" s="154" t="str">
        <f>IF(B91="","",SUMIF('②【入力】別紙_職員一覧（変更）'!$B$13:$B$512,'②事業所別一覧 (変更)'!B91,'②【入力】別紙_職員一覧（変更）'!$Q$13:$Q$512))</f>
        <v/>
      </c>
      <c r="G91" s="154" t="str">
        <f t="shared" si="5"/>
        <v/>
      </c>
      <c r="H91" s="126" t="str">
        <f>IF(B91="","",COUNTIF('②【入力】別紙_職員一覧（変更）'!$B$13:$B$512,'②事業所別一覧 (変更)'!B91))</f>
        <v/>
      </c>
      <c r="I91" s="126" t="str">
        <f>IF(B91="","",COUNTIFS('②【入力】別紙_職員一覧（変更）'!$B$13:$B$512,'②事業所別一覧 (変更)'!B91,'②【入力】別紙_職員一覧（変更）'!$F$13:$F$512,"〇"))</f>
        <v/>
      </c>
      <c r="J91" s="126" t="str">
        <f>IF(B91="","",COUNTIFS('②【入力】別紙_職員一覧（変更）'!$B$13:$B$512,'②事業所別一覧 (変更)'!B91,'②【入力】別紙_職員一覧（変更）'!$K$13:$K$512,"〇"))</f>
        <v/>
      </c>
      <c r="K91" s="126" t="str">
        <f>IF(B91="","",COUNTIFS('②【入力】別紙_職員一覧（変更）'!$B$13:$B$512,'②事業所別一覧 (変更)'!B91,'②【入力】別紙_職員一覧（変更）'!$L$13:$L$512,$K$6))</f>
        <v/>
      </c>
      <c r="L91" s="126" t="str">
        <f>IF(B91="","",COUNTIFS('②【入力】別紙_職員一覧（変更）'!$B$13:$B$512,'②事業所別一覧 (変更)'!B91,'②【入力】別紙_職員一覧（変更）'!$L$13:$L$512,$L$6))</f>
        <v/>
      </c>
      <c r="M91" s="126" t="str">
        <f>IF(B91="","",COUNTIFS('②【入力】別紙_職員一覧（変更）'!$B$13:$B$512,'②事業所別一覧 (変更)'!B91,'②【入力】別紙_職員一覧（変更）'!$L$13:$L$512,$M$6))</f>
        <v/>
      </c>
    </row>
    <row r="92" spans="1:13" ht="20.100000000000001" customHeight="1">
      <c r="A92" s="7">
        <v>86</v>
      </c>
      <c r="B92" s="7" t="str">
        <f t="array" ref="B92">IFERROR(IF(INDEX('②【入力】別紙_職員一覧（変更）'!$B$13:$B$512,MATCH(0,COUNTIF(B$7:B91,'②【入力】別紙_職員一覧（変更）'!$B$13:$B$512),0))=0,"",INDEX('②【入力】別紙_職員一覧（変更）'!$B$13:$B$512,MATCH(0,COUNTIF(B$7:B91,'②【入力】別紙_職員一覧（変更）'!$B$13:$B$512),0))),"")</f>
        <v/>
      </c>
      <c r="C92" s="138" t="str">
        <f>IF(B92="","",VLOOKUP($B92,'②【入力】別紙_職員一覧（変更）'!$B$13:$Q$512,2,FALSE))</f>
        <v/>
      </c>
      <c r="D92" s="126" t="str">
        <f>IF(B92="","",VLOOKUP($B92,'②【入力】別紙_職員一覧（変更）'!$B$13:$Q$512,3,FALSE))</f>
        <v/>
      </c>
      <c r="E92" s="126" t="str">
        <f>IF(B92="","",VLOOKUP($B92,'②【入力】別紙_職員一覧（変更）'!$B$13:$Q$512,4,FALSE))</f>
        <v/>
      </c>
      <c r="F92" s="154" t="str">
        <f>IF(B92="","",SUMIF('②【入力】別紙_職員一覧（変更）'!$B$13:$B$512,'②事業所別一覧 (変更)'!B92,'②【入力】別紙_職員一覧（変更）'!$Q$13:$Q$512))</f>
        <v/>
      </c>
      <c r="G92" s="154" t="str">
        <f t="shared" si="5"/>
        <v/>
      </c>
      <c r="H92" s="126" t="str">
        <f>IF(B92="","",COUNTIF('②【入力】別紙_職員一覧（変更）'!$B$13:$B$512,'②事業所別一覧 (変更)'!B92))</f>
        <v/>
      </c>
      <c r="I92" s="126" t="str">
        <f>IF(B92="","",COUNTIFS('②【入力】別紙_職員一覧（変更）'!$B$13:$B$512,'②事業所別一覧 (変更)'!B92,'②【入力】別紙_職員一覧（変更）'!$F$13:$F$512,"〇"))</f>
        <v/>
      </c>
      <c r="J92" s="126" t="str">
        <f>IF(B92="","",COUNTIFS('②【入力】別紙_職員一覧（変更）'!$B$13:$B$512,'②事業所別一覧 (変更)'!B92,'②【入力】別紙_職員一覧（変更）'!$K$13:$K$512,"〇"))</f>
        <v/>
      </c>
      <c r="K92" s="126" t="str">
        <f>IF(B92="","",COUNTIFS('②【入力】別紙_職員一覧（変更）'!$B$13:$B$512,'②事業所別一覧 (変更)'!B92,'②【入力】別紙_職員一覧（変更）'!$L$13:$L$512,$K$6))</f>
        <v/>
      </c>
      <c r="L92" s="126" t="str">
        <f>IF(B92="","",COUNTIFS('②【入力】別紙_職員一覧（変更）'!$B$13:$B$512,'②事業所別一覧 (変更)'!B92,'②【入力】別紙_職員一覧（変更）'!$L$13:$L$512,$L$6))</f>
        <v/>
      </c>
      <c r="M92" s="126" t="str">
        <f>IF(B92="","",COUNTIFS('②【入力】別紙_職員一覧（変更）'!$B$13:$B$512,'②事業所別一覧 (変更)'!B92,'②【入力】別紙_職員一覧（変更）'!$L$13:$L$512,$M$6))</f>
        <v/>
      </c>
    </row>
    <row r="93" spans="1:13" ht="20.100000000000001" customHeight="1">
      <c r="A93" s="7">
        <v>87</v>
      </c>
      <c r="B93" s="7" t="str">
        <f t="array" ref="B93">IFERROR(IF(INDEX('②【入力】別紙_職員一覧（変更）'!$B$13:$B$512,MATCH(0,COUNTIF(B$7:B92,'②【入力】別紙_職員一覧（変更）'!$B$13:$B$512),0))=0,"",INDEX('②【入力】別紙_職員一覧（変更）'!$B$13:$B$512,MATCH(0,COUNTIF(B$7:B92,'②【入力】別紙_職員一覧（変更）'!$B$13:$B$512),0))),"")</f>
        <v/>
      </c>
      <c r="C93" s="138" t="str">
        <f>IF(B93="","",VLOOKUP($B93,'②【入力】別紙_職員一覧（変更）'!$B$13:$Q$512,2,FALSE))</f>
        <v/>
      </c>
      <c r="D93" s="126" t="str">
        <f>IF(B93="","",VLOOKUP($B93,'②【入力】別紙_職員一覧（変更）'!$B$13:$Q$512,3,FALSE))</f>
        <v/>
      </c>
      <c r="E93" s="126" t="str">
        <f>IF(B93="","",VLOOKUP($B93,'②【入力】別紙_職員一覧（変更）'!$B$13:$Q$512,4,FALSE))</f>
        <v/>
      </c>
      <c r="F93" s="154" t="str">
        <f>IF(B93="","",SUMIF('②【入力】別紙_職員一覧（変更）'!$B$13:$B$512,'②事業所別一覧 (変更)'!B93,'②【入力】別紙_職員一覧（変更）'!$Q$13:$Q$512))</f>
        <v/>
      </c>
      <c r="G93" s="154" t="str">
        <f t="shared" si="5"/>
        <v/>
      </c>
      <c r="H93" s="126" t="str">
        <f>IF(B93="","",COUNTIF('②【入力】別紙_職員一覧（変更）'!$B$13:$B$512,'②事業所別一覧 (変更)'!B93))</f>
        <v/>
      </c>
      <c r="I93" s="126" t="str">
        <f>IF(B93="","",COUNTIFS('②【入力】別紙_職員一覧（変更）'!$B$13:$B$512,'②事業所別一覧 (変更)'!B93,'②【入力】別紙_職員一覧（変更）'!$F$13:$F$512,"〇"))</f>
        <v/>
      </c>
      <c r="J93" s="126" t="str">
        <f>IF(B93="","",COUNTIFS('②【入力】別紙_職員一覧（変更）'!$B$13:$B$512,'②事業所別一覧 (変更)'!B93,'②【入力】別紙_職員一覧（変更）'!$K$13:$K$512,"〇"))</f>
        <v/>
      </c>
      <c r="K93" s="126" t="str">
        <f>IF(B93="","",COUNTIFS('②【入力】別紙_職員一覧（変更）'!$B$13:$B$512,'②事業所別一覧 (変更)'!B93,'②【入力】別紙_職員一覧（変更）'!$L$13:$L$512,$K$6))</f>
        <v/>
      </c>
      <c r="L93" s="126" t="str">
        <f>IF(B93="","",COUNTIFS('②【入力】別紙_職員一覧（変更）'!$B$13:$B$512,'②事業所別一覧 (変更)'!B93,'②【入力】別紙_職員一覧（変更）'!$L$13:$L$512,$L$6))</f>
        <v/>
      </c>
      <c r="M93" s="126" t="str">
        <f>IF(B93="","",COUNTIFS('②【入力】別紙_職員一覧（変更）'!$B$13:$B$512,'②事業所別一覧 (変更)'!B93,'②【入力】別紙_職員一覧（変更）'!$L$13:$L$512,$M$6))</f>
        <v/>
      </c>
    </row>
    <row r="94" spans="1:13" ht="20.100000000000001" customHeight="1">
      <c r="A94" s="7">
        <v>88</v>
      </c>
      <c r="B94" s="7" t="str">
        <f t="array" ref="B94">IFERROR(IF(INDEX('②【入力】別紙_職員一覧（変更）'!$B$13:$B$512,MATCH(0,COUNTIF(B$7:B93,'②【入力】別紙_職員一覧（変更）'!$B$13:$B$512),0))=0,"",INDEX('②【入力】別紙_職員一覧（変更）'!$B$13:$B$512,MATCH(0,COUNTIF(B$7:B93,'②【入力】別紙_職員一覧（変更）'!$B$13:$B$512),0))),"")</f>
        <v/>
      </c>
      <c r="C94" s="138" t="str">
        <f>IF(B94="","",VLOOKUP($B94,'②【入力】別紙_職員一覧（変更）'!$B$13:$Q$512,2,FALSE))</f>
        <v/>
      </c>
      <c r="D94" s="126" t="str">
        <f>IF(B94="","",VLOOKUP($B94,'②【入力】別紙_職員一覧（変更）'!$B$13:$Q$512,3,FALSE))</f>
        <v/>
      </c>
      <c r="E94" s="126" t="str">
        <f>IF(B94="","",VLOOKUP($B94,'②【入力】別紙_職員一覧（変更）'!$B$13:$Q$512,4,FALSE))</f>
        <v/>
      </c>
      <c r="F94" s="154" t="str">
        <f>IF(B94="","",SUMIF('②【入力】別紙_職員一覧（変更）'!$B$13:$B$512,'②事業所別一覧 (変更)'!B94,'②【入力】別紙_職員一覧（変更）'!$Q$13:$Q$512))</f>
        <v/>
      </c>
      <c r="G94" s="154" t="str">
        <f t="shared" si="5"/>
        <v/>
      </c>
      <c r="H94" s="126" t="str">
        <f>IF(B94="","",COUNTIF('②【入力】別紙_職員一覧（変更）'!$B$13:$B$512,'②事業所別一覧 (変更)'!B94))</f>
        <v/>
      </c>
      <c r="I94" s="126" t="str">
        <f>IF(B94="","",COUNTIFS('②【入力】別紙_職員一覧（変更）'!$B$13:$B$512,'②事業所別一覧 (変更)'!B94,'②【入力】別紙_職員一覧（変更）'!$F$13:$F$512,"〇"))</f>
        <v/>
      </c>
      <c r="J94" s="126" t="str">
        <f>IF(B94="","",COUNTIFS('②【入力】別紙_職員一覧（変更）'!$B$13:$B$512,'②事業所別一覧 (変更)'!B94,'②【入力】別紙_職員一覧（変更）'!$K$13:$K$512,"〇"))</f>
        <v/>
      </c>
      <c r="K94" s="126" t="str">
        <f>IF(B94="","",COUNTIFS('②【入力】別紙_職員一覧（変更）'!$B$13:$B$512,'②事業所別一覧 (変更)'!B94,'②【入力】別紙_職員一覧（変更）'!$L$13:$L$512,$K$6))</f>
        <v/>
      </c>
      <c r="L94" s="126" t="str">
        <f>IF(B94="","",COUNTIFS('②【入力】別紙_職員一覧（変更）'!$B$13:$B$512,'②事業所別一覧 (変更)'!B94,'②【入力】別紙_職員一覧（変更）'!$L$13:$L$512,$L$6))</f>
        <v/>
      </c>
      <c r="M94" s="126" t="str">
        <f>IF(B94="","",COUNTIFS('②【入力】別紙_職員一覧（変更）'!$B$13:$B$512,'②事業所別一覧 (変更)'!B94,'②【入力】別紙_職員一覧（変更）'!$L$13:$L$512,$M$6))</f>
        <v/>
      </c>
    </row>
    <row r="95" spans="1:13" ht="20.100000000000001" customHeight="1">
      <c r="A95" s="7">
        <v>89</v>
      </c>
      <c r="B95" s="7" t="str">
        <f t="array" ref="B95">IFERROR(IF(INDEX('②【入力】別紙_職員一覧（変更）'!$B$13:$B$512,MATCH(0,COUNTIF(B$7:B94,'②【入力】別紙_職員一覧（変更）'!$B$13:$B$512),0))=0,"",INDEX('②【入力】別紙_職員一覧（変更）'!$B$13:$B$512,MATCH(0,COUNTIF(B$7:B94,'②【入力】別紙_職員一覧（変更）'!$B$13:$B$512),0))),"")</f>
        <v/>
      </c>
      <c r="C95" s="138" t="str">
        <f>IF(B95="","",VLOOKUP($B95,'②【入力】別紙_職員一覧（変更）'!$B$13:$Q$512,2,FALSE))</f>
        <v/>
      </c>
      <c r="D95" s="126" t="str">
        <f>IF(B95="","",VLOOKUP($B95,'②【入力】別紙_職員一覧（変更）'!$B$13:$Q$512,3,FALSE))</f>
        <v/>
      </c>
      <c r="E95" s="126" t="str">
        <f>IF(B95="","",VLOOKUP($B95,'②【入力】別紙_職員一覧（変更）'!$B$13:$Q$512,4,FALSE))</f>
        <v/>
      </c>
      <c r="F95" s="154" t="str">
        <f>IF(B95="","",SUMIF('②【入力】別紙_職員一覧（変更）'!$B$13:$B$512,'②事業所別一覧 (変更)'!B95,'②【入力】別紙_職員一覧（変更）'!$Q$13:$Q$512))</f>
        <v/>
      </c>
      <c r="G95" s="154" t="str">
        <f t="shared" si="5"/>
        <v/>
      </c>
      <c r="H95" s="126" t="str">
        <f>IF(B95="","",COUNTIF('②【入力】別紙_職員一覧（変更）'!$B$13:$B$512,'②事業所別一覧 (変更)'!B95))</f>
        <v/>
      </c>
      <c r="I95" s="126" t="str">
        <f>IF(B95="","",COUNTIFS('②【入力】別紙_職員一覧（変更）'!$B$13:$B$512,'②事業所別一覧 (変更)'!B95,'②【入力】別紙_職員一覧（変更）'!$F$13:$F$512,"〇"))</f>
        <v/>
      </c>
      <c r="J95" s="126" t="str">
        <f>IF(B95="","",COUNTIFS('②【入力】別紙_職員一覧（変更）'!$B$13:$B$512,'②事業所別一覧 (変更)'!B95,'②【入力】別紙_職員一覧（変更）'!$K$13:$K$512,"〇"))</f>
        <v/>
      </c>
      <c r="K95" s="126" t="str">
        <f>IF(B95="","",COUNTIFS('②【入力】別紙_職員一覧（変更）'!$B$13:$B$512,'②事業所別一覧 (変更)'!B95,'②【入力】別紙_職員一覧（変更）'!$L$13:$L$512,$K$6))</f>
        <v/>
      </c>
      <c r="L95" s="126" t="str">
        <f>IF(B95="","",COUNTIFS('②【入力】別紙_職員一覧（変更）'!$B$13:$B$512,'②事業所別一覧 (変更)'!B95,'②【入力】別紙_職員一覧（変更）'!$L$13:$L$512,$L$6))</f>
        <v/>
      </c>
      <c r="M95" s="126" t="str">
        <f>IF(B95="","",COUNTIFS('②【入力】別紙_職員一覧（変更）'!$B$13:$B$512,'②事業所別一覧 (変更)'!B95,'②【入力】別紙_職員一覧（変更）'!$L$13:$L$512,$M$6))</f>
        <v/>
      </c>
    </row>
    <row r="96" spans="1:13" ht="20.100000000000001" customHeight="1">
      <c r="A96" s="7">
        <v>90</v>
      </c>
      <c r="B96" s="7" t="str">
        <f t="array" ref="B96">IFERROR(IF(INDEX('②【入力】別紙_職員一覧（変更）'!$B$13:$B$512,MATCH(0,COUNTIF(B$7:B95,'②【入力】別紙_職員一覧（変更）'!$B$13:$B$512),0))=0,"",INDEX('②【入力】別紙_職員一覧（変更）'!$B$13:$B$512,MATCH(0,COUNTIF(B$7:B95,'②【入力】別紙_職員一覧（変更）'!$B$13:$B$512),0))),"")</f>
        <v/>
      </c>
      <c r="C96" s="138" t="str">
        <f>IF(B96="","",VLOOKUP($B96,'②【入力】別紙_職員一覧（変更）'!$B$13:$Q$512,2,FALSE))</f>
        <v/>
      </c>
      <c r="D96" s="126" t="str">
        <f>IF(B96="","",VLOOKUP($B96,'②【入力】別紙_職員一覧（変更）'!$B$13:$Q$512,3,FALSE))</f>
        <v/>
      </c>
      <c r="E96" s="126" t="str">
        <f>IF(B96="","",VLOOKUP($B96,'②【入力】別紙_職員一覧（変更）'!$B$13:$Q$512,4,FALSE))</f>
        <v/>
      </c>
      <c r="F96" s="154" t="str">
        <f>IF(B96="","",SUMIF('②【入力】別紙_職員一覧（変更）'!$B$13:$B$512,'②事業所別一覧 (変更)'!B96,'②【入力】別紙_職員一覧（変更）'!$Q$13:$Q$512))</f>
        <v/>
      </c>
      <c r="G96" s="154" t="str">
        <f t="shared" si="5"/>
        <v/>
      </c>
      <c r="H96" s="126" t="str">
        <f>IF(B96="","",COUNTIF('②【入力】別紙_職員一覧（変更）'!$B$13:$B$512,'②事業所別一覧 (変更)'!B96))</f>
        <v/>
      </c>
      <c r="I96" s="126" t="str">
        <f>IF(B96="","",COUNTIFS('②【入力】別紙_職員一覧（変更）'!$B$13:$B$512,'②事業所別一覧 (変更)'!B96,'②【入力】別紙_職員一覧（変更）'!$F$13:$F$512,"〇"))</f>
        <v/>
      </c>
      <c r="J96" s="126" t="str">
        <f>IF(B96="","",COUNTIFS('②【入力】別紙_職員一覧（変更）'!$B$13:$B$512,'②事業所別一覧 (変更)'!B96,'②【入力】別紙_職員一覧（変更）'!$K$13:$K$512,"〇"))</f>
        <v/>
      </c>
      <c r="K96" s="126" t="str">
        <f>IF(B96="","",COUNTIFS('②【入力】別紙_職員一覧（変更）'!$B$13:$B$512,'②事業所別一覧 (変更)'!B96,'②【入力】別紙_職員一覧（変更）'!$L$13:$L$512,$K$6))</f>
        <v/>
      </c>
      <c r="L96" s="126" t="str">
        <f>IF(B96="","",COUNTIFS('②【入力】別紙_職員一覧（変更）'!$B$13:$B$512,'②事業所別一覧 (変更)'!B96,'②【入力】別紙_職員一覧（変更）'!$L$13:$L$512,$L$6))</f>
        <v/>
      </c>
      <c r="M96" s="126" t="str">
        <f>IF(B96="","",COUNTIFS('②【入力】別紙_職員一覧（変更）'!$B$13:$B$512,'②事業所別一覧 (変更)'!B96,'②【入力】別紙_職員一覧（変更）'!$L$13:$L$512,$M$6))</f>
        <v/>
      </c>
    </row>
    <row r="97" spans="1:16" ht="20.100000000000001" customHeight="1">
      <c r="A97" s="7">
        <v>91</v>
      </c>
      <c r="B97" s="7" t="str">
        <f t="array" ref="B97">IFERROR(IF(INDEX('②【入力】別紙_職員一覧（変更）'!$B$13:$B$512,MATCH(0,COUNTIF(B$7:B96,'②【入力】別紙_職員一覧（変更）'!$B$13:$B$512),0))=0,"",INDEX('②【入力】別紙_職員一覧（変更）'!$B$13:$B$512,MATCH(0,COUNTIF(B$7:B96,'②【入力】別紙_職員一覧（変更）'!$B$13:$B$512),0))),"")</f>
        <v/>
      </c>
      <c r="C97" s="138" t="str">
        <f>IF(B97="","",VLOOKUP($B97,'②【入力】別紙_職員一覧（変更）'!$B$13:$Q$512,2,FALSE))</f>
        <v/>
      </c>
      <c r="D97" s="126" t="str">
        <f>IF(B97="","",VLOOKUP($B97,'②【入力】別紙_職員一覧（変更）'!$B$13:$Q$512,3,FALSE))</f>
        <v/>
      </c>
      <c r="E97" s="126" t="str">
        <f>IF(B97="","",VLOOKUP($B97,'②【入力】別紙_職員一覧（変更）'!$B$13:$Q$512,4,FALSE))</f>
        <v/>
      </c>
      <c r="F97" s="154" t="str">
        <f>IF(B97="","",SUMIF('②【入力】別紙_職員一覧（変更）'!$B$13:$B$512,'②事業所別一覧 (変更)'!B97,'②【入力】別紙_職員一覧（変更）'!$Q$13:$Q$512))</f>
        <v/>
      </c>
      <c r="G97" s="154" t="str">
        <f t="shared" si="5"/>
        <v/>
      </c>
      <c r="H97" s="126" t="str">
        <f>IF(B97="","",COUNTIF('②【入力】別紙_職員一覧（変更）'!$B$13:$B$512,'②事業所別一覧 (変更)'!B97))</f>
        <v/>
      </c>
      <c r="I97" s="126" t="str">
        <f>IF(B97="","",COUNTIFS('②【入力】別紙_職員一覧（変更）'!$B$13:$B$512,'②事業所別一覧 (変更)'!B97,'②【入力】別紙_職員一覧（変更）'!$F$13:$F$512,"〇"))</f>
        <v/>
      </c>
      <c r="J97" s="126" t="str">
        <f>IF(B97="","",COUNTIFS('②【入力】別紙_職員一覧（変更）'!$B$13:$B$512,'②事業所別一覧 (変更)'!B97,'②【入力】別紙_職員一覧（変更）'!$K$13:$K$512,"〇"))</f>
        <v/>
      </c>
      <c r="K97" s="126" t="str">
        <f>IF(B97="","",COUNTIFS('②【入力】別紙_職員一覧（変更）'!$B$13:$B$512,'②事業所別一覧 (変更)'!B97,'②【入力】別紙_職員一覧（変更）'!$L$13:$L$512,$K$6))</f>
        <v/>
      </c>
      <c r="L97" s="126" t="str">
        <f>IF(B97="","",COUNTIFS('②【入力】別紙_職員一覧（変更）'!$B$13:$B$512,'②事業所別一覧 (変更)'!B97,'②【入力】別紙_職員一覧（変更）'!$L$13:$L$512,$L$6))</f>
        <v/>
      </c>
      <c r="M97" s="126" t="str">
        <f>IF(B97="","",COUNTIFS('②【入力】別紙_職員一覧（変更）'!$B$13:$B$512,'②事業所別一覧 (変更)'!B97,'②【入力】別紙_職員一覧（変更）'!$L$13:$L$512,$M$6))</f>
        <v/>
      </c>
    </row>
    <row r="98" spans="1:16" ht="20.100000000000001" customHeight="1">
      <c r="A98" s="7">
        <v>92</v>
      </c>
      <c r="B98" s="7" t="str">
        <f t="array" ref="B98">IFERROR(IF(INDEX('②【入力】別紙_職員一覧（変更）'!$B$13:$B$512,MATCH(0,COUNTIF(B$7:B97,'②【入力】別紙_職員一覧（変更）'!$B$13:$B$512),0))=0,"",INDEX('②【入力】別紙_職員一覧（変更）'!$B$13:$B$512,MATCH(0,COUNTIF(B$7:B97,'②【入力】別紙_職員一覧（変更）'!$B$13:$B$512),0))),"")</f>
        <v/>
      </c>
      <c r="C98" s="138" t="str">
        <f>IF(B98="","",VLOOKUP($B98,'②【入力】別紙_職員一覧（変更）'!$B$13:$Q$512,2,FALSE))</f>
        <v/>
      </c>
      <c r="D98" s="126" t="str">
        <f>IF(B98="","",VLOOKUP($B98,'②【入力】別紙_職員一覧（変更）'!$B$13:$Q$512,3,FALSE))</f>
        <v/>
      </c>
      <c r="E98" s="126" t="str">
        <f>IF(B98="","",VLOOKUP($B98,'②【入力】別紙_職員一覧（変更）'!$B$13:$Q$512,4,FALSE))</f>
        <v/>
      </c>
      <c r="F98" s="154" t="str">
        <f>IF(B98="","",SUMIF('②【入力】別紙_職員一覧（変更）'!$B$13:$B$512,'②事業所別一覧 (変更)'!B98,'②【入力】別紙_職員一覧（変更）'!$Q$13:$Q$512))</f>
        <v/>
      </c>
      <c r="G98" s="154" t="str">
        <f t="shared" si="5"/>
        <v/>
      </c>
      <c r="H98" s="126" t="str">
        <f>IF(B98="","",COUNTIF('②【入力】別紙_職員一覧（変更）'!$B$13:$B$512,'②事業所別一覧 (変更)'!B98))</f>
        <v/>
      </c>
      <c r="I98" s="126" t="str">
        <f>IF(B98="","",COUNTIFS('②【入力】別紙_職員一覧（変更）'!$B$13:$B$512,'②事業所別一覧 (変更)'!B98,'②【入力】別紙_職員一覧（変更）'!$F$13:$F$512,"〇"))</f>
        <v/>
      </c>
      <c r="J98" s="126" t="str">
        <f>IF(B98="","",COUNTIFS('②【入力】別紙_職員一覧（変更）'!$B$13:$B$512,'②事業所別一覧 (変更)'!B98,'②【入力】別紙_職員一覧（変更）'!$K$13:$K$512,"〇"))</f>
        <v/>
      </c>
      <c r="K98" s="126" t="str">
        <f>IF(B98="","",COUNTIFS('②【入力】別紙_職員一覧（変更）'!$B$13:$B$512,'②事業所別一覧 (変更)'!B98,'②【入力】別紙_職員一覧（変更）'!$L$13:$L$512,$K$6))</f>
        <v/>
      </c>
      <c r="L98" s="126" t="str">
        <f>IF(B98="","",COUNTIFS('②【入力】別紙_職員一覧（変更）'!$B$13:$B$512,'②事業所別一覧 (変更)'!B98,'②【入力】別紙_職員一覧（変更）'!$L$13:$L$512,$L$6))</f>
        <v/>
      </c>
      <c r="M98" s="126" t="str">
        <f>IF(B98="","",COUNTIFS('②【入力】別紙_職員一覧（変更）'!$B$13:$B$512,'②事業所別一覧 (変更)'!B98,'②【入力】別紙_職員一覧（変更）'!$L$13:$L$512,$M$6))</f>
        <v/>
      </c>
    </row>
    <row r="99" spans="1:16" ht="20.100000000000001" customHeight="1">
      <c r="A99" s="7">
        <v>93</v>
      </c>
      <c r="B99" s="7" t="str">
        <f t="array" ref="B99">IFERROR(IF(INDEX('②【入力】別紙_職員一覧（変更）'!$B$13:$B$512,MATCH(0,COUNTIF(B$7:B98,'②【入力】別紙_職員一覧（変更）'!$B$13:$B$512),0))=0,"",INDEX('②【入力】別紙_職員一覧（変更）'!$B$13:$B$512,MATCH(0,COUNTIF(B$7:B98,'②【入力】別紙_職員一覧（変更）'!$B$13:$B$512),0))),"")</f>
        <v/>
      </c>
      <c r="C99" s="138" t="str">
        <f>IF(B99="","",VLOOKUP($B99,'②【入力】別紙_職員一覧（変更）'!$B$13:$Q$512,2,FALSE))</f>
        <v/>
      </c>
      <c r="D99" s="126" t="str">
        <f>IF(B99="","",VLOOKUP($B99,'②【入力】別紙_職員一覧（変更）'!$B$13:$Q$512,3,FALSE))</f>
        <v/>
      </c>
      <c r="E99" s="126" t="str">
        <f>IF(B99="","",VLOOKUP($B99,'②【入力】別紙_職員一覧（変更）'!$B$13:$Q$512,4,FALSE))</f>
        <v/>
      </c>
      <c r="F99" s="154" t="str">
        <f>IF(B99="","",SUMIF('②【入力】別紙_職員一覧（変更）'!$B$13:$B$512,'②事業所別一覧 (変更)'!B99,'②【入力】別紙_職員一覧（変更）'!$Q$13:$Q$512))</f>
        <v/>
      </c>
      <c r="G99" s="154" t="str">
        <f t="shared" si="5"/>
        <v/>
      </c>
      <c r="H99" s="126" t="str">
        <f>IF(B99="","",COUNTIF('②【入力】別紙_職員一覧（変更）'!$B$13:$B$512,'②事業所別一覧 (変更)'!B99))</f>
        <v/>
      </c>
      <c r="I99" s="126" t="str">
        <f>IF(B99="","",COUNTIFS('②【入力】別紙_職員一覧（変更）'!$B$13:$B$512,'②事業所別一覧 (変更)'!B99,'②【入力】別紙_職員一覧（変更）'!$F$13:$F$512,"〇"))</f>
        <v/>
      </c>
      <c r="J99" s="126" t="str">
        <f>IF(B99="","",COUNTIFS('②【入力】別紙_職員一覧（変更）'!$B$13:$B$512,'②事業所別一覧 (変更)'!B99,'②【入力】別紙_職員一覧（変更）'!$K$13:$K$512,"〇"))</f>
        <v/>
      </c>
      <c r="K99" s="126" t="str">
        <f>IF(B99="","",COUNTIFS('②【入力】別紙_職員一覧（変更）'!$B$13:$B$512,'②事業所別一覧 (変更)'!B99,'②【入力】別紙_職員一覧（変更）'!$L$13:$L$512,$K$6))</f>
        <v/>
      </c>
      <c r="L99" s="126" t="str">
        <f>IF(B99="","",COUNTIFS('②【入力】別紙_職員一覧（変更）'!$B$13:$B$512,'②事業所別一覧 (変更)'!B99,'②【入力】別紙_職員一覧（変更）'!$L$13:$L$512,$L$6))</f>
        <v/>
      </c>
      <c r="M99" s="126" t="str">
        <f>IF(B99="","",COUNTIFS('②【入力】別紙_職員一覧（変更）'!$B$13:$B$512,'②事業所別一覧 (変更)'!B99,'②【入力】別紙_職員一覧（変更）'!$L$13:$L$512,$M$6))</f>
        <v/>
      </c>
    </row>
    <row r="100" spans="1:16" ht="20.100000000000001" customHeight="1">
      <c r="A100" s="7">
        <v>94</v>
      </c>
      <c r="B100" s="7" t="str">
        <f t="array" ref="B100">IFERROR(IF(INDEX('②【入力】別紙_職員一覧（変更）'!$B$13:$B$512,MATCH(0,COUNTIF(B$7:B99,'②【入力】別紙_職員一覧（変更）'!$B$13:$B$512),0))=0,"",INDEX('②【入力】別紙_職員一覧（変更）'!$B$13:$B$512,MATCH(0,COUNTIF(B$7:B99,'②【入力】別紙_職員一覧（変更）'!$B$13:$B$512),0))),"")</f>
        <v/>
      </c>
      <c r="C100" s="138" t="str">
        <f>IF(B100="","",VLOOKUP($B100,'②【入力】別紙_職員一覧（変更）'!$B$13:$Q$512,2,FALSE))</f>
        <v/>
      </c>
      <c r="D100" s="126" t="str">
        <f>IF(B100="","",VLOOKUP($B100,'②【入力】別紙_職員一覧（変更）'!$B$13:$Q$512,3,FALSE))</f>
        <v/>
      </c>
      <c r="E100" s="126" t="str">
        <f>IF(B100="","",VLOOKUP($B100,'②【入力】別紙_職員一覧（変更）'!$B$13:$Q$512,4,FALSE))</f>
        <v/>
      </c>
      <c r="F100" s="154" t="str">
        <f>IF(B100="","",SUMIF('②【入力】別紙_職員一覧（変更）'!$B$13:$B$512,'②事業所別一覧 (変更)'!B100,'②【入力】別紙_職員一覧（変更）'!$Q$13:$Q$512))</f>
        <v/>
      </c>
      <c r="G100" s="154" t="str">
        <f t="shared" si="5"/>
        <v/>
      </c>
      <c r="H100" s="126" t="str">
        <f>IF(B100="","",COUNTIF('②【入力】別紙_職員一覧（変更）'!$B$13:$B$512,'②事業所別一覧 (変更)'!B100))</f>
        <v/>
      </c>
      <c r="I100" s="126" t="str">
        <f>IF(B100="","",COUNTIFS('②【入力】別紙_職員一覧（変更）'!$B$13:$B$512,'②事業所別一覧 (変更)'!B100,'②【入力】別紙_職員一覧（変更）'!$F$13:$F$512,"〇"))</f>
        <v/>
      </c>
      <c r="J100" s="126" t="str">
        <f>IF(B100="","",COUNTIFS('②【入力】別紙_職員一覧（変更）'!$B$13:$B$512,'②事業所別一覧 (変更)'!B100,'②【入力】別紙_職員一覧（変更）'!$K$13:$K$512,"〇"))</f>
        <v/>
      </c>
      <c r="K100" s="126" t="str">
        <f>IF(B100="","",COUNTIFS('②【入力】別紙_職員一覧（変更）'!$B$13:$B$512,'②事業所別一覧 (変更)'!B100,'②【入力】別紙_職員一覧（変更）'!$L$13:$L$512,$K$6))</f>
        <v/>
      </c>
      <c r="L100" s="126" t="str">
        <f>IF(B100="","",COUNTIFS('②【入力】別紙_職員一覧（変更）'!$B$13:$B$512,'②事業所別一覧 (変更)'!B100,'②【入力】別紙_職員一覧（変更）'!$L$13:$L$512,$L$6))</f>
        <v/>
      </c>
      <c r="M100" s="126" t="str">
        <f>IF(B100="","",COUNTIFS('②【入力】別紙_職員一覧（変更）'!$B$13:$B$512,'②事業所別一覧 (変更)'!B100,'②【入力】別紙_職員一覧（変更）'!$L$13:$L$512,$M$6))</f>
        <v/>
      </c>
    </row>
    <row r="101" spans="1:16" ht="20.100000000000001" customHeight="1">
      <c r="A101" s="7">
        <v>95</v>
      </c>
      <c r="B101" s="7" t="str">
        <f t="array" ref="B101">IFERROR(IF(INDEX('②【入力】別紙_職員一覧（変更）'!$B$13:$B$512,MATCH(0,COUNTIF(B$7:B100,'②【入力】別紙_職員一覧（変更）'!$B$13:$B$512),0))=0,"",INDEX('②【入力】別紙_職員一覧（変更）'!$B$13:$B$512,MATCH(0,COUNTIF(B$7:B100,'②【入力】別紙_職員一覧（変更）'!$B$13:$B$512),0))),"")</f>
        <v/>
      </c>
      <c r="C101" s="138" t="str">
        <f>IF(B101="","",VLOOKUP($B101,'②【入力】別紙_職員一覧（変更）'!$B$13:$Q$512,2,FALSE))</f>
        <v/>
      </c>
      <c r="D101" s="126" t="str">
        <f>IF(B101="","",VLOOKUP($B101,'②【入力】別紙_職員一覧（変更）'!$B$13:$Q$512,3,FALSE))</f>
        <v/>
      </c>
      <c r="E101" s="126" t="str">
        <f>IF(B101="","",VLOOKUP($B101,'②【入力】別紙_職員一覧（変更）'!$B$13:$Q$512,4,FALSE))</f>
        <v/>
      </c>
      <c r="F101" s="154" t="str">
        <f>IF(B101="","",SUMIF('②【入力】別紙_職員一覧（変更）'!$B$13:$B$512,'②事業所別一覧 (変更)'!B101,'②【入力】別紙_職員一覧（変更）'!$Q$13:$Q$512))</f>
        <v/>
      </c>
      <c r="G101" s="154" t="str">
        <f t="shared" si="5"/>
        <v/>
      </c>
      <c r="H101" s="126" t="str">
        <f>IF(B101="","",COUNTIF('②【入力】別紙_職員一覧（変更）'!$B$13:$B$512,'②事業所別一覧 (変更)'!B101))</f>
        <v/>
      </c>
      <c r="I101" s="126" t="str">
        <f>IF(B101="","",COUNTIFS('②【入力】別紙_職員一覧（変更）'!$B$13:$B$512,'②事業所別一覧 (変更)'!B101,'②【入力】別紙_職員一覧（変更）'!$F$13:$F$512,"〇"))</f>
        <v/>
      </c>
      <c r="J101" s="126" t="str">
        <f>IF(B101="","",COUNTIFS('②【入力】別紙_職員一覧（変更）'!$B$13:$B$512,'②事業所別一覧 (変更)'!B101,'②【入力】別紙_職員一覧（変更）'!$K$13:$K$512,"〇"))</f>
        <v/>
      </c>
      <c r="K101" s="126" t="str">
        <f>IF(B101="","",COUNTIFS('②【入力】別紙_職員一覧（変更）'!$B$13:$B$512,'②事業所別一覧 (変更)'!B101,'②【入力】別紙_職員一覧（変更）'!$L$13:$L$512,$K$6))</f>
        <v/>
      </c>
      <c r="L101" s="126" t="str">
        <f>IF(B101="","",COUNTIFS('②【入力】別紙_職員一覧（変更）'!$B$13:$B$512,'②事業所別一覧 (変更)'!B101,'②【入力】別紙_職員一覧（変更）'!$L$13:$L$512,$L$6))</f>
        <v/>
      </c>
      <c r="M101" s="126" t="str">
        <f>IF(B101="","",COUNTIFS('②【入力】別紙_職員一覧（変更）'!$B$13:$B$512,'②事業所別一覧 (変更)'!B101,'②【入力】別紙_職員一覧（変更）'!$L$13:$L$512,$M$6))</f>
        <v/>
      </c>
    </row>
    <row r="102" spans="1:16" ht="20.100000000000001" customHeight="1">
      <c r="A102" s="7">
        <v>96</v>
      </c>
      <c r="B102" s="7" t="str">
        <f t="array" ref="B102">IFERROR(IF(INDEX('②【入力】別紙_職員一覧（変更）'!$B$13:$B$512,MATCH(0,COUNTIF(B$7:B101,'②【入力】別紙_職員一覧（変更）'!$B$13:$B$512),0))=0,"",INDEX('②【入力】別紙_職員一覧（変更）'!$B$13:$B$512,MATCH(0,COUNTIF(B$7:B101,'②【入力】別紙_職員一覧（変更）'!$B$13:$B$512),0))),"")</f>
        <v/>
      </c>
      <c r="C102" s="138" t="str">
        <f>IF(B102="","",VLOOKUP($B102,'②【入力】別紙_職員一覧（変更）'!$B$13:$Q$512,2,FALSE))</f>
        <v/>
      </c>
      <c r="D102" s="126" t="str">
        <f>IF(B102="","",VLOOKUP($B102,'②【入力】別紙_職員一覧（変更）'!$B$13:$Q$512,3,FALSE))</f>
        <v/>
      </c>
      <c r="E102" s="126" t="str">
        <f>IF(B102="","",VLOOKUP($B102,'②【入力】別紙_職員一覧（変更）'!$B$13:$Q$512,4,FALSE))</f>
        <v/>
      </c>
      <c r="F102" s="154" t="str">
        <f>IF(B102="","",SUMIF('②【入力】別紙_職員一覧（変更）'!$B$13:$B$512,'②事業所別一覧 (変更)'!B102,'②【入力】別紙_職員一覧（変更）'!$Q$13:$Q$512))</f>
        <v/>
      </c>
      <c r="G102" s="154" t="str">
        <f t="shared" si="5"/>
        <v/>
      </c>
      <c r="H102" s="126" t="str">
        <f>IF(B102="","",COUNTIF('②【入力】別紙_職員一覧（変更）'!$B$13:$B$512,'②事業所別一覧 (変更)'!B102))</f>
        <v/>
      </c>
      <c r="I102" s="126" t="str">
        <f>IF(B102="","",COUNTIFS('②【入力】別紙_職員一覧（変更）'!$B$13:$B$512,'②事業所別一覧 (変更)'!B102,'②【入力】別紙_職員一覧（変更）'!$F$13:$F$512,"〇"))</f>
        <v/>
      </c>
      <c r="J102" s="126" t="str">
        <f>IF(B102="","",COUNTIFS('②【入力】別紙_職員一覧（変更）'!$B$13:$B$512,'②事業所別一覧 (変更)'!B102,'②【入力】別紙_職員一覧（変更）'!$K$13:$K$512,"〇"))</f>
        <v/>
      </c>
      <c r="K102" s="126" t="str">
        <f>IF(B102="","",COUNTIFS('②【入力】別紙_職員一覧（変更）'!$B$13:$B$512,'②事業所別一覧 (変更)'!B102,'②【入力】別紙_職員一覧（変更）'!$L$13:$L$512,$K$6))</f>
        <v/>
      </c>
      <c r="L102" s="126" t="str">
        <f>IF(B102="","",COUNTIFS('②【入力】別紙_職員一覧（変更）'!$B$13:$B$512,'②事業所別一覧 (変更)'!B102,'②【入力】別紙_職員一覧（変更）'!$L$13:$L$512,$L$6))</f>
        <v/>
      </c>
      <c r="M102" s="126" t="str">
        <f>IF(B102="","",COUNTIFS('②【入力】別紙_職員一覧（変更）'!$B$13:$B$512,'②事業所別一覧 (変更)'!B102,'②【入力】別紙_職員一覧（変更）'!$L$13:$L$512,$M$6))</f>
        <v/>
      </c>
    </row>
    <row r="103" spans="1:16" ht="20.100000000000001" customHeight="1">
      <c r="A103" s="7">
        <v>97</v>
      </c>
      <c r="B103" s="7" t="str">
        <f t="array" ref="B103">IFERROR(IF(INDEX('②【入力】別紙_職員一覧（変更）'!$B$13:$B$512,MATCH(0,COUNTIF(B$7:B102,'②【入力】別紙_職員一覧（変更）'!$B$13:$B$512),0))=0,"",INDEX('②【入力】別紙_職員一覧（変更）'!$B$13:$B$512,MATCH(0,COUNTIF(B$7:B102,'②【入力】別紙_職員一覧（変更）'!$B$13:$B$512),0))),"")</f>
        <v/>
      </c>
      <c r="C103" s="138" t="str">
        <f>IF(B103="","",VLOOKUP($B103,'②【入力】別紙_職員一覧（変更）'!$B$13:$Q$512,2,FALSE))</f>
        <v/>
      </c>
      <c r="D103" s="126" t="str">
        <f>IF(B103="","",VLOOKUP($B103,'②【入力】別紙_職員一覧（変更）'!$B$13:$Q$512,3,FALSE))</f>
        <v/>
      </c>
      <c r="E103" s="126" t="str">
        <f>IF(B103="","",VLOOKUP($B103,'②【入力】別紙_職員一覧（変更）'!$B$13:$Q$512,4,FALSE))</f>
        <v/>
      </c>
      <c r="F103" s="154" t="str">
        <f>IF(B103="","",SUMIF('②【入力】別紙_職員一覧（変更）'!$B$13:$B$512,'②事業所別一覧 (変更)'!B103,'②【入力】別紙_職員一覧（変更）'!$Q$13:$Q$512))</f>
        <v/>
      </c>
      <c r="G103" s="154" t="str">
        <f t="shared" si="5"/>
        <v/>
      </c>
      <c r="H103" s="126" t="str">
        <f>IF(B103="","",COUNTIF('②【入力】別紙_職員一覧（変更）'!$B$13:$B$512,'②事業所別一覧 (変更)'!B103))</f>
        <v/>
      </c>
      <c r="I103" s="126" t="str">
        <f>IF(B103="","",COUNTIFS('②【入力】別紙_職員一覧（変更）'!$B$13:$B$512,'②事業所別一覧 (変更)'!B103,'②【入力】別紙_職員一覧（変更）'!$F$13:$F$512,"〇"))</f>
        <v/>
      </c>
      <c r="J103" s="126" t="str">
        <f>IF(B103="","",COUNTIFS('②【入力】別紙_職員一覧（変更）'!$B$13:$B$512,'②事業所別一覧 (変更)'!B103,'②【入力】別紙_職員一覧（変更）'!$K$13:$K$512,"〇"))</f>
        <v/>
      </c>
      <c r="K103" s="126" t="str">
        <f>IF(B103="","",COUNTIFS('②【入力】別紙_職員一覧（変更）'!$B$13:$B$512,'②事業所別一覧 (変更)'!B103,'②【入力】別紙_職員一覧（変更）'!$L$13:$L$512,$K$6))</f>
        <v/>
      </c>
      <c r="L103" s="126" t="str">
        <f>IF(B103="","",COUNTIFS('②【入力】別紙_職員一覧（変更）'!$B$13:$B$512,'②事業所別一覧 (変更)'!B103,'②【入力】別紙_職員一覧（変更）'!$L$13:$L$512,$L$6))</f>
        <v/>
      </c>
      <c r="M103" s="126" t="str">
        <f>IF(B103="","",COUNTIFS('②【入力】別紙_職員一覧（変更）'!$B$13:$B$512,'②事業所別一覧 (変更)'!B103,'②【入力】別紙_職員一覧（変更）'!$L$13:$L$512,$M$6))</f>
        <v/>
      </c>
    </row>
    <row r="104" spans="1:16" ht="20.100000000000001" customHeight="1">
      <c r="A104" s="7">
        <v>98</v>
      </c>
      <c r="B104" s="7" t="str">
        <f t="array" ref="B104">IFERROR(IF(INDEX('②【入力】別紙_職員一覧（変更）'!$B$13:$B$512,MATCH(0,COUNTIF(B$7:B103,'②【入力】別紙_職員一覧（変更）'!$B$13:$B$512),0))=0,"",INDEX('②【入力】別紙_職員一覧（変更）'!$B$13:$B$512,MATCH(0,COUNTIF(B$7:B103,'②【入力】別紙_職員一覧（変更）'!$B$13:$B$512),0))),"")</f>
        <v/>
      </c>
      <c r="C104" s="138" t="str">
        <f>IF(B104="","",VLOOKUP($B104,'②【入力】別紙_職員一覧（変更）'!$B$13:$Q$512,2,FALSE))</f>
        <v/>
      </c>
      <c r="D104" s="126" t="str">
        <f>IF(B104="","",VLOOKUP($B104,'②【入力】別紙_職員一覧（変更）'!$B$13:$Q$512,3,FALSE))</f>
        <v/>
      </c>
      <c r="E104" s="126" t="str">
        <f>IF(B104="","",VLOOKUP($B104,'②【入力】別紙_職員一覧（変更）'!$B$13:$Q$512,4,FALSE))</f>
        <v/>
      </c>
      <c r="F104" s="154" t="str">
        <f>IF(B104="","",SUMIF('②【入力】別紙_職員一覧（変更）'!$B$13:$B$512,'②事業所別一覧 (変更)'!B104,'②【入力】別紙_職員一覧（変更）'!$Q$13:$Q$512))</f>
        <v/>
      </c>
      <c r="G104" s="154" t="str">
        <f t="shared" si="5"/>
        <v/>
      </c>
      <c r="H104" s="126" t="str">
        <f>IF(B104="","",COUNTIF('②【入力】別紙_職員一覧（変更）'!$B$13:$B$512,'②事業所別一覧 (変更)'!B104))</f>
        <v/>
      </c>
      <c r="I104" s="126" t="str">
        <f>IF(B104="","",COUNTIFS('②【入力】別紙_職員一覧（変更）'!$B$13:$B$512,'②事業所別一覧 (変更)'!B104,'②【入力】別紙_職員一覧（変更）'!$F$13:$F$512,"〇"))</f>
        <v/>
      </c>
      <c r="J104" s="126" t="str">
        <f>IF(B104="","",COUNTIFS('②【入力】別紙_職員一覧（変更）'!$B$13:$B$512,'②事業所別一覧 (変更)'!B104,'②【入力】別紙_職員一覧（変更）'!$K$13:$K$512,"〇"))</f>
        <v/>
      </c>
      <c r="K104" s="126" t="str">
        <f>IF(B104="","",COUNTIFS('②【入力】別紙_職員一覧（変更）'!$B$13:$B$512,'②事業所別一覧 (変更)'!B104,'②【入力】別紙_職員一覧（変更）'!$L$13:$L$512,$K$6))</f>
        <v/>
      </c>
      <c r="L104" s="126" t="str">
        <f>IF(B104="","",COUNTIFS('②【入力】別紙_職員一覧（変更）'!$B$13:$B$512,'②事業所別一覧 (変更)'!B104,'②【入力】別紙_職員一覧（変更）'!$L$13:$L$512,$L$6))</f>
        <v/>
      </c>
      <c r="M104" s="126" t="str">
        <f>IF(B104="","",COUNTIFS('②【入力】別紙_職員一覧（変更）'!$B$13:$B$512,'②事業所別一覧 (変更)'!B104,'②【入力】別紙_職員一覧（変更）'!$L$13:$L$512,$M$6))</f>
        <v/>
      </c>
    </row>
    <row r="105" spans="1:16" ht="20.100000000000001" customHeight="1">
      <c r="A105" s="7">
        <v>99</v>
      </c>
      <c r="B105" s="7" t="str">
        <f t="array" ref="B105">IFERROR(IF(INDEX('②【入力】別紙_職員一覧（変更）'!$B$13:$B$512,MATCH(0,COUNTIF(B$7:B104,'②【入力】別紙_職員一覧（変更）'!$B$13:$B$512),0))=0,"",INDEX('②【入力】別紙_職員一覧（変更）'!$B$13:$B$512,MATCH(0,COUNTIF(B$7:B104,'②【入力】別紙_職員一覧（変更）'!$B$13:$B$512),0))),"")</f>
        <v/>
      </c>
      <c r="C105" s="138" t="str">
        <f>IF(B105="","",VLOOKUP($B105,'②【入力】別紙_職員一覧（変更）'!$B$13:$Q$512,2,FALSE))</f>
        <v/>
      </c>
      <c r="D105" s="126" t="str">
        <f>IF(B105="","",VLOOKUP($B105,'②【入力】別紙_職員一覧（変更）'!$B$13:$Q$512,3,FALSE))</f>
        <v/>
      </c>
      <c r="E105" s="126" t="str">
        <f>IF(B105="","",VLOOKUP($B105,'②【入力】別紙_職員一覧（変更）'!$B$13:$Q$512,4,FALSE))</f>
        <v/>
      </c>
      <c r="F105" s="154" t="str">
        <f>IF(B105="","",SUMIF('②【入力】別紙_職員一覧（変更）'!$B$13:$B$512,'②事業所別一覧 (変更)'!B105,'②【入力】別紙_職員一覧（変更）'!$Q$13:$Q$512))</f>
        <v/>
      </c>
      <c r="G105" s="154" t="str">
        <f t="shared" si="5"/>
        <v/>
      </c>
      <c r="H105" s="126" t="str">
        <f>IF(B105="","",COUNTIF('②【入力】別紙_職員一覧（変更）'!$B$13:$B$512,'②事業所別一覧 (変更)'!B105))</f>
        <v/>
      </c>
      <c r="I105" s="126" t="str">
        <f>IF(B105="","",COUNTIFS('②【入力】別紙_職員一覧（変更）'!$B$13:$B$512,'②事業所別一覧 (変更)'!B105,'②【入力】別紙_職員一覧（変更）'!$F$13:$F$512,"〇"))</f>
        <v/>
      </c>
      <c r="J105" s="126" t="str">
        <f>IF(B105="","",COUNTIFS('②【入力】別紙_職員一覧（変更）'!$B$13:$B$512,'②事業所別一覧 (変更)'!B105,'②【入力】別紙_職員一覧（変更）'!$K$13:$K$512,"〇"))</f>
        <v/>
      </c>
      <c r="K105" s="126" t="str">
        <f>IF(B105="","",COUNTIFS('②【入力】別紙_職員一覧（変更）'!$B$13:$B$512,'②事業所別一覧 (変更)'!B105,'②【入力】別紙_職員一覧（変更）'!$L$13:$L$512,$K$6))</f>
        <v/>
      </c>
      <c r="L105" s="126" t="str">
        <f>IF(B105="","",COUNTIFS('②【入力】別紙_職員一覧（変更）'!$B$13:$B$512,'②事業所別一覧 (変更)'!B105,'②【入力】別紙_職員一覧（変更）'!$L$13:$L$512,$L$6))</f>
        <v/>
      </c>
      <c r="M105" s="126" t="str">
        <f>IF(B105="","",COUNTIFS('②【入力】別紙_職員一覧（変更）'!$B$13:$B$512,'②事業所別一覧 (変更)'!B105,'②【入力】別紙_職員一覧（変更）'!$L$13:$L$512,$M$6))</f>
        <v/>
      </c>
    </row>
    <row r="106" spans="1:16" ht="20.100000000000001" customHeight="1">
      <c r="A106" s="7">
        <v>100</v>
      </c>
      <c r="B106" s="7" t="str">
        <f t="array" ref="B106">IFERROR(IF(INDEX('②【入力】別紙_職員一覧（変更）'!$B$13:$B$512,MATCH(0,COUNTIF(B$7:B105,'②【入力】別紙_職員一覧（変更）'!$B$13:$B$512),0))=0,"",INDEX('②【入力】別紙_職員一覧（変更）'!$B$13:$B$512,MATCH(0,COUNTIF(B$7:B105,'②【入力】別紙_職員一覧（変更）'!$B$13:$B$512),0))),"")</f>
        <v/>
      </c>
      <c r="C106" s="138" t="str">
        <f>IF(B106="","",VLOOKUP($B106,'②【入力】別紙_職員一覧（変更）'!$B$13:$Q$512,2,FALSE))</f>
        <v/>
      </c>
      <c r="D106" s="126" t="str">
        <f>IF(B106="","",VLOOKUP($B106,'②【入力】別紙_職員一覧（変更）'!$B$13:$Q$512,3,FALSE))</f>
        <v/>
      </c>
      <c r="E106" s="126" t="str">
        <f>IF(B106="","",VLOOKUP($B106,'②【入力】別紙_職員一覧（変更）'!$B$13:$Q$512,4,FALSE))</f>
        <v/>
      </c>
      <c r="F106" s="154" t="str">
        <f>IF(B106="","",SUMIF('②【入力】別紙_職員一覧（変更）'!$B$13:$B$512,'②事業所別一覧 (変更)'!B106,'②【入力】別紙_職員一覧（変更）'!$Q$13:$Q$512))</f>
        <v/>
      </c>
      <c r="G106" s="154" t="str">
        <f t="shared" si="5"/>
        <v/>
      </c>
      <c r="H106" s="126" t="str">
        <f>IF(B106="","",COUNTIF('②【入力】別紙_職員一覧（変更）'!$B$13:$B$512,'②事業所別一覧 (変更)'!B106))</f>
        <v/>
      </c>
      <c r="I106" s="126" t="str">
        <f>IF(B106="","",COUNTIFS('②【入力】別紙_職員一覧（変更）'!$B$13:$B$512,'②事業所別一覧 (変更)'!B106,'②【入力】別紙_職員一覧（変更）'!$F$13:$F$512,"〇"))</f>
        <v/>
      </c>
      <c r="J106" s="126" t="str">
        <f>IF(B106="","",COUNTIFS('②【入力】別紙_職員一覧（変更）'!$B$13:$B$512,'②事業所別一覧 (変更)'!B106,'②【入力】別紙_職員一覧（変更）'!$K$13:$K$512,"〇"))</f>
        <v/>
      </c>
      <c r="K106" s="126" t="str">
        <f>IF(B106="","",COUNTIFS('②【入力】別紙_職員一覧（変更）'!$B$13:$B$512,'②事業所別一覧 (変更)'!B106,'②【入力】別紙_職員一覧（変更）'!$L$13:$L$512,$K$6))</f>
        <v/>
      </c>
      <c r="L106" s="126" t="str">
        <f>IF(B106="","",COUNTIFS('②【入力】別紙_職員一覧（変更）'!$B$13:$B$512,'②事業所別一覧 (変更)'!B106,'②【入力】別紙_職員一覧（変更）'!$L$13:$L$512,$L$6))</f>
        <v/>
      </c>
      <c r="M106" s="126" t="str">
        <f>IF(B106="","",COUNTIFS('②【入力】別紙_職員一覧（変更）'!$B$13:$B$512,'②事業所別一覧 (変更)'!B106,'②【入力】別紙_職員一覧（変更）'!$L$13:$L$512,$M$6))</f>
        <v/>
      </c>
    </row>
    <row r="107" spans="1:16" ht="45.95" customHeight="1">
      <c r="C107" s="160"/>
      <c r="D107" s="161"/>
      <c r="E107" s="138" t="s">
        <v>242</v>
      </c>
      <c r="F107" s="154">
        <f>SUM(F7:F106)</f>
        <v>0</v>
      </c>
      <c r="G107" s="154">
        <f>ROUNDDOWN(F107+ROUNDUP(F107*0.15,0),-3)</f>
        <v>0</v>
      </c>
      <c r="H107" s="126">
        <f>SUM(H7:H106)</f>
        <v>0</v>
      </c>
      <c r="I107" s="126">
        <f>SUM(I7:I106)</f>
        <v>0</v>
      </c>
      <c r="J107" s="126">
        <f>SUM(J7:J106)</f>
        <v>0</v>
      </c>
      <c r="K107" s="126">
        <f>SUM(K7:K106)</f>
        <v>0</v>
      </c>
      <c r="L107" s="126">
        <f t="shared" ref="L107:M107" si="6">SUM(L7:L106)</f>
        <v>0</v>
      </c>
      <c r="M107" s="126">
        <f t="shared" si="6"/>
        <v>0</v>
      </c>
    </row>
    <row r="108" spans="1:16">
      <c r="G108" s="5" t="s">
        <v>267</v>
      </c>
    </row>
    <row r="109" spans="1:16">
      <c r="G109" s="5" t="s">
        <v>268</v>
      </c>
      <c r="P109" s="6"/>
    </row>
    <row r="110" spans="1:16">
      <c r="P110" s="6"/>
    </row>
    <row r="111" spans="1:16">
      <c r="P111" s="6"/>
    </row>
    <row r="112" spans="1:16">
      <c r="P112" s="6"/>
    </row>
    <row r="113" spans="16:16">
      <c r="P113" s="6"/>
    </row>
    <row r="114" spans="16:16">
      <c r="P114" s="6"/>
    </row>
    <row r="115" spans="16:16">
      <c r="P115" s="6"/>
    </row>
    <row r="117" spans="16:16">
      <c r="P117" s="6"/>
    </row>
    <row r="118" spans="16:16">
      <c r="P118" s="6"/>
    </row>
    <row r="119" spans="16:16">
      <c r="P119" s="6"/>
    </row>
    <row r="120" spans="16:16">
      <c r="P120" s="6"/>
    </row>
    <row r="121" spans="16:16">
      <c r="P121" s="6"/>
    </row>
    <row r="122" spans="16:16">
      <c r="P122" s="6"/>
    </row>
    <row r="123" spans="16:16">
      <c r="P123" s="6"/>
    </row>
    <row r="125" spans="16:16">
      <c r="P125" s="6"/>
    </row>
    <row r="126" spans="16:16">
      <c r="P126" s="6"/>
    </row>
    <row r="127" spans="16:16">
      <c r="P127" s="6"/>
    </row>
    <row r="128" spans="16:16">
      <c r="P128" s="6"/>
    </row>
    <row r="129" spans="16:16">
      <c r="P129" s="6"/>
    </row>
    <row r="130" spans="16:16">
      <c r="P130" s="6"/>
    </row>
    <row r="131" spans="16:16">
      <c r="P131" s="6"/>
    </row>
    <row r="132" spans="16:16">
      <c r="P132" s="6"/>
    </row>
    <row r="138" spans="16:16">
      <c r="P138" s="6"/>
    </row>
    <row r="139" spans="16:16">
      <c r="P139" s="6"/>
    </row>
    <row r="140" spans="16:16">
      <c r="P140" s="6"/>
    </row>
    <row r="142" spans="16:16">
      <c r="P142" s="6"/>
    </row>
    <row r="143" spans="16:16">
      <c r="P143" s="6"/>
    </row>
    <row r="144" spans="16:16">
      <c r="P144" s="6"/>
    </row>
    <row r="145" spans="16:16">
      <c r="P145" s="6"/>
    </row>
    <row r="146" spans="16:16">
      <c r="P146" s="6"/>
    </row>
    <row r="147" spans="16:16">
      <c r="P147" s="6"/>
    </row>
    <row r="148" spans="16:16">
      <c r="P148" s="6"/>
    </row>
    <row r="150" spans="16:16">
      <c r="P150" s="6"/>
    </row>
    <row r="151" spans="16:16">
      <c r="P151" s="6"/>
    </row>
    <row r="152" spans="16:16">
      <c r="P152" s="6"/>
    </row>
    <row r="153" spans="16:16">
      <c r="P153" s="6"/>
    </row>
    <row r="154" spans="16:16">
      <c r="P154" s="6"/>
    </row>
    <row r="155" spans="16:16">
      <c r="P155" s="6"/>
    </row>
    <row r="156" spans="16:16">
      <c r="P156" s="6"/>
    </row>
    <row r="158" spans="16:16">
      <c r="P158" s="6"/>
    </row>
    <row r="159" spans="16:16">
      <c r="P159" s="6"/>
    </row>
    <row r="160" spans="16:16">
      <c r="P160" s="6"/>
    </row>
    <row r="161" spans="16:16">
      <c r="P161" s="6"/>
    </row>
    <row r="162" spans="16:16">
      <c r="P162" s="6"/>
    </row>
    <row r="163" spans="16:16">
      <c r="P163" s="6"/>
    </row>
    <row r="164" spans="16:16">
      <c r="P164" s="6"/>
    </row>
    <row r="166" spans="16:16">
      <c r="P166" s="6"/>
    </row>
    <row r="167" spans="16:16">
      <c r="P167" s="6"/>
    </row>
    <row r="168" spans="16:16">
      <c r="P168" s="6"/>
    </row>
    <row r="169" spans="16:16">
      <c r="P169" s="6"/>
    </row>
    <row r="170" spans="16:16">
      <c r="P170" s="6"/>
    </row>
    <row r="171" spans="16:16">
      <c r="P171" s="6"/>
    </row>
    <row r="172" spans="16:16">
      <c r="P172" s="6"/>
    </row>
    <row r="178" spans="16:16">
      <c r="P178" s="6"/>
    </row>
    <row r="179" spans="16:16">
      <c r="P179" s="6"/>
    </row>
    <row r="180" spans="16:16">
      <c r="P180" s="6"/>
    </row>
    <row r="181" spans="16:16">
      <c r="P181" s="6"/>
    </row>
    <row r="183" spans="16:16">
      <c r="P183" s="6"/>
    </row>
    <row r="184" spans="16:16">
      <c r="P184" s="6"/>
    </row>
    <row r="185" spans="16:16">
      <c r="P185" s="6"/>
    </row>
    <row r="186" spans="16:16">
      <c r="P186" s="6"/>
    </row>
    <row r="187" spans="16:16">
      <c r="P187" s="6"/>
    </row>
    <row r="188" spans="16:16">
      <c r="P188" s="6"/>
    </row>
    <row r="189" spans="16:16">
      <c r="P189" s="6"/>
    </row>
    <row r="191" spans="16:16">
      <c r="P191" s="6"/>
    </row>
    <row r="192" spans="16:16">
      <c r="P192" s="6"/>
    </row>
    <row r="193" spans="16:16">
      <c r="P193" s="6"/>
    </row>
    <row r="194" spans="16:16">
      <c r="P194" s="6"/>
    </row>
    <row r="195" spans="16:16">
      <c r="P195" s="6"/>
    </row>
    <row r="196" spans="16:16">
      <c r="P196" s="6"/>
    </row>
    <row r="197" spans="16:16">
      <c r="P197" s="6"/>
    </row>
  </sheetData>
  <sheetProtection password="8D69" sheet="1" objects="1" scenarios="1"/>
  <mergeCells count="2">
    <mergeCell ref="C1:L1"/>
    <mergeCell ref="K3:M3"/>
  </mergeCells>
  <phoneticPr fontId="1"/>
  <printOptions horizontalCentered="1"/>
  <pageMargins left="0.51181102362204722" right="0.51181102362204722" top="0.74803149606299213" bottom="0.55118110236220474" header="0.31496062992125984" footer="0.31496062992125984"/>
  <pageSetup paperSize="9" scale="34"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1" id="{C016CF06-F3FE-4C85-BF83-5AA8352CC787}">
            <xm:f>C7&lt;&gt;①事業所別一覧!C7</xm:f>
            <x14:dxf>
              <fill>
                <patternFill>
                  <bgColor rgb="FFFFFF00"/>
                </patternFill>
              </fill>
            </x14:dxf>
          </x14:cfRule>
          <xm:sqref>C7:M106 F107:M107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B1:AE98"/>
  <sheetViews>
    <sheetView showGridLines="0" zoomScaleNormal="100" zoomScaleSheetLayoutView="100" workbookViewId="0">
      <selection activeCell="AC11" sqref="AC11:AD11"/>
    </sheetView>
  </sheetViews>
  <sheetFormatPr defaultColWidth="8.625" defaultRowHeight="13.5"/>
  <cols>
    <col min="1" max="33" width="2.625" style="1" customWidth="1"/>
    <col min="34" max="16384" width="8.625" style="1"/>
  </cols>
  <sheetData>
    <row r="1" spans="2:31" ht="12" customHeight="1">
      <c r="B1" s="305" t="s">
        <v>185</v>
      </c>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row>
    <row r="2" spans="2:31" ht="12" customHeight="1">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row>
    <row r="3" spans="2:31" s="127" customFormat="1" ht="21.95" customHeight="1">
      <c r="C3" s="128"/>
      <c r="V3" s="129" t="str">
        <f>【入力シート】!J8</f>
        <v>令和</v>
      </c>
      <c r="W3" s="129"/>
      <c r="X3" s="159" t="str">
        <f>IF(【入力シート】!L8="","",【入力シート】!L8)</f>
        <v/>
      </c>
      <c r="Y3" s="129" t="s">
        <v>41</v>
      </c>
      <c r="Z3" s="349" t="str">
        <f>IF(【入力シート】!O8="","",【入力シート】!O8)</f>
        <v/>
      </c>
      <c r="AA3" s="349"/>
      <c r="AB3" s="129" t="s">
        <v>42</v>
      </c>
      <c r="AC3" s="349" t="str">
        <f>IF(【入力シート】!S8="","",【入力シート】!S8)</f>
        <v/>
      </c>
      <c r="AD3" s="349"/>
      <c r="AE3" s="129" t="s">
        <v>10</v>
      </c>
    </row>
    <row r="4" spans="2:31" ht="6" customHeight="1"/>
    <row r="5" spans="2:31" ht="18" customHeight="1">
      <c r="C5" s="2"/>
      <c r="L5" s="1" t="s">
        <v>1</v>
      </c>
      <c r="P5" s="287" t="str">
        <f>IF(【入力シート】!J27="","",【入力シート】!J27)</f>
        <v/>
      </c>
      <c r="Q5" s="287"/>
      <c r="R5" s="287"/>
      <c r="S5" s="287"/>
      <c r="T5" s="287"/>
      <c r="U5" s="287"/>
      <c r="V5" s="287"/>
      <c r="W5" s="287"/>
      <c r="X5" s="287"/>
      <c r="Y5" s="287"/>
      <c r="Z5" s="287"/>
      <c r="AA5" s="287"/>
      <c r="AB5" s="287"/>
      <c r="AC5" s="287"/>
      <c r="AD5" s="287"/>
      <c r="AE5" s="287"/>
    </row>
    <row r="6" spans="2:31" ht="6" customHeight="1"/>
    <row r="7" spans="2:31">
      <c r="B7" s="306" t="str">
        <f>"　"&amp;【入力シート】!C1&amp;【入力シート】!D1&amp;"年度品川区介護職員・介護支援専門員居住支援特別手当事業補助金の変更交付申請にあたり、次の項目を確認したことを報告します。"</f>
        <v>　令和8年度品川区介護職員・介護支援専門員居住支援特別手当事業補助金の変更交付申請にあたり、次の項目を確認したことを報告します。</v>
      </c>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row>
    <row r="8" spans="2:31">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row>
    <row r="9" spans="2:31" ht="5.45" customHeight="1">
      <c r="B9" s="9"/>
      <c r="C9" s="9"/>
      <c r="D9" s="9"/>
      <c r="E9" s="9"/>
      <c r="F9" s="9"/>
      <c r="G9" s="9"/>
      <c r="H9" s="9"/>
      <c r="I9" s="9"/>
      <c r="J9" s="9"/>
      <c r="K9" s="9"/>
      <c r="L9" s="9"/>
      <c r="M9" s="9"/>
      <c r="N9" s="9"/>
      <c r="O9" s="9"/>
      <c r="P9" s="9"/>
      <c r="Q9" s="9"/>
      <c r="R9" s="9"/>
      <c r="S9" s="9"/>
      <c r="T9" s="9"/>
      <c r="U9" s="9"/>
      <c r="V9" s="9"/>
      <c r="W9" s="9"/>
      <c r="X9" s="9"/>
      <c r="Y9" s="9"/>
      <c r="Z9" s="9"/>
      <c r="AA9" s="9"/>
      <c r="AB9" s="9"/>
      <c r="AC9" s="9"/>
      <c r="AD9" s="9"/>
    </row>
    <row r="10" spans="2:31" ht="20.100000000000001" customHeight="1">
      <c r="B10" s="14" t="s">
        <v>98</v>
      </c>
      <c r="C10" s="15"/>
      <c r="D10" s="15"/>
      <c r="E10" s="15"/>
      <c r="F10" s="16"/>
      <c r="G10" s="17"/>
      <c r="H10" s="17"/>
      <c r="I10" s="17"/>
      <c r="J10" s="17"/>
      <c r="K10" s="17"/>
      <c r="L10" s="17"/>
      <c r="M10" s="17"/>
      <c r="N10" s="17"/>
      <c r="O10" s="17"/>
      <c r="P10" s="17"/>
      <c r="Q10" s="17"/>
      <c r="R10" s="17"/>
      <c r="S10" s="17"/>
      <c r="T10" s="17"/>
      <c r="U10" s="17"/>
      <c r="V10" s="17"/>
      <c r="W10" s="17"/>
      <c r="X10" s="17"/>
      <c r="Y10" s="17"/>
      <c r="Z10" s="17"/>
      <c r="AA10" s="17"/>
      <c r="AB10" s="17"/>
      <c r="AC10" s="18"/>
      <c r="AD10" s="19"/>
    </row>
    <row r="11" spans="2:31" ht="33" customHeight="1">
      <c r="B11" s="23" t="s">
        <v>99</v>
      </c>
      <c r="C11" s="24"/>
      <c r="D11" s="24"/>
      <c r="E11" s="25"/>
      <c r="F11" s="346" t="s">
        <v>100</v>
      </c>
      <c r="G11" s="347"/>
      <c r="H11" s="347"/>
      <c r="I11" s="347"/>
      <c r="J11" s="347"/>
      <c r="K11" s="347"/>
      <c r="L11" s="347"/>
      <c r="M11" s="347"/>
      <c r="N11" s="347"/>
      <c r="O11" s="347"/>
      <c r="P11" s="347"/>
      <c r="Q11" s="347"/>
      <c r="R11" s="347"/>
      <c r="S11" s="347"/>
      <c r="T11" s="347"/>
      <c r="U11" s="347"/>
      <c r="V11" s="347"/>
      <c r="W11" s="347"/>
      <c r="X11" s="347"/>
      <c r="Y11" s="347"/>
      <c r="Z11" s="347"/>
      <c r="AA11" s="347"/>
      <c r="AB11" s="348"/>
      <c r="AC11" s="327" t="s">
        <v>225</v>
      </c>
      <c r="AD11" s="328"/>
    </row>
    <row r="12" spans="2:31" ht="33" customHeight="1">
      <c r="B12" s="30" t="s">
        <v>102</v>
      </c>
      <c r="C12" s="31"/>
      <c r="D12" s="31"/>
      <c r="E12" s="32"/>
      <c r="F12" s="346" t="s">
        <v>220</v>
      </c>
      <c r="G12" s="347"/>
      <c r="H12" s="347"/>
      <c r="I12" s="347"/>
      <c r="J12" s="347"/>
      <c r="K12" s="347"/>
      <c r="L12" s="347"/>
      <c r="M12" s="347"/>
      <c r="N12" s="347"/>
      <c r="O12" s="347"/>
      <c r="P12" s="347"/>
      <c r="Q12" s="347"/>
      <c r="R12" s="347"/>
      <c r="S12" s="347"/>
      <c r="T12" s="347"/>
      <c r="U12" s="347"/>
      <c r="V12" s="347"/>
      <c r="W12" s="347"/>
      <c r="X12" s="347"/>
      <c r="Y12" s="347"/>
      <c r="Z12" s="347"/>
      <c r="AA12" s="347"/>
      <c r="AB12" s="348"/>
      <c r="AC12" s="327" t="s">
        <v>101</v>
      </c>
      <c r="AD12" s="328"/>
    </row>
    <row r="13" spans="2:31" ht="33" customHeight="1">
      <c r="B13" s="27"/>
      <c r="C13" s="28"/>
      <c r="D13" s="28"/>
      <c r="E13" s="29"/>
      <c r="F13" s="346" t="s">
        <v>103</v>
      </c>
      <c r="G13" s="347"/>
      <c r="H13" s="347"/>
      <c r="I13" s="347"/>
      <c r="J13" s="347"/>
      <c r="K13" s="347"/>
      <c r="L13" s="347"/>
      <c r="M13" s="347"/>
      <c r="N13" s="347"/>
      <c r="O13" s="347"/>
      <c r="P13" s="347"/>
      <c r="Q13" s="347"/>
      <c r="R13" s="347"/>
      <c r="S13" s="347"/>
      <c r="T13" s="347"/>
      <c r="U13" s="347"/>
      <c r="V13" s="347"/>
      <c r="W13" s="347"/>
      <c r="X13" s="347"/>
      <c r="Y13" s="347"/>
      <c r="Z13" s="347"/>
      <c r="AA13" s="347"/>
      <c r="AB13" s="348"/>
      <c r="AC13" s="327" t="s">
        <v>101</v>
      </c>
      <c r="AD13" s="328"/>
    </row>
    <row r="14" spans="2:31" ht="62.45" customHeight="1">
      <c r="B14" s="343" t="s">
        <v>142</v>
      </c>
      <c r="C14" s="344"/>
      <c r="D14" s="344"/>
      <c r="E14" s="345"/>
      <c r="F14" s="346" t="s">
        <v>221</v>
      </c>
      <c r="G14" s="347"/>
      <c r="H14" s="347"/>
      <c r="I14" s="347"/>
      <c r="J14" s="347"/>
      <c r="K14" s="347"/>
      <c r="L14" s="347"/>
      <c r="M14" s="347"/>
      <c r="N14" s="347"/>
      <c r="O14" s="347"/>
      <c r="P14" s="347"/>
      <c r="Q14" s="347"/>
      <c r="R14" s="347"/>
      <c r="S14" s="347"/>
      <c r="T14" s="347"/>
      <c r="U14" s="347"/>
      <c r="V14" s="347"/>
      <c r="W14" s="347"/>
      <c r="X14" s="347"/>
      <c r="Y14" s="347"/>
      <c r="Z14" s="347"/>
      <c r="AA14" s="347"/>
      <c r="AB14" s="348"/>
      <c r="AC14" s="327" t="s">
        <v>101</v>
      </c>
      <c r="AD14" s="328"/>
    </row>
    <row r="15" spans="2:31" ht="47.1" customHeight="1">
      <c r="B15" s="343"/>
      <c r="C15" s="344"/>
      <c r="D15" s="344"/>
      <c r="E15" s="345"/>
      <c r="F15" s="346" t="s">
        <v>222</v>
      </c>
      <c r="G15" s="347"/>
      <c r="H15" s="347"/>
      <c r="I15" s="347"/>
      <c r="J15" s="347"/>
      <c r="K15" s="347"/>
      <c r="L15" s="347"/>
      <c r="M15" s="347"/>
      <c r="N15" s="347"/>
      <c r="O15" s="347"/>
      <c r="P15" s="347"/>
      <c r="Q15" s="347"/>
      <c r="R15" s="347"/>
      <c r="S15" s="347"/>
      <c r="T15" s="347"/>
      <c r="U15" s="347"/>
      <c r="V15" s="347"/>
      <c r="W15" s="347"/>
      <c r="X15" s="347"/>
      <c r="Y15" s="347"/>
      <c r="Z15" s="347"/>
      <c r="AA15" s="347"/>
      <c r="AB15" s="348"/>
      <c r="AC15" s="327" t="s">
        <v>101</v>
      </c>
      <c r="AD15" s="328"/>
    </row>
    <row r="16" spans="2:31" ht="146.25" customHeight="1">
      <c r="B16" s="331" t="s">
        <v>104</v>
      </c>
      <c r="C16" s="332"/>
      <c r="D16" s="332"/>
      <c r="E16" s="333"/>
      <c r="F16" s="346" t="s">
        <v>303</v>
      </c>
      <c r="G16" s="347"/>
      <c r="H16" s="347"/>
      <c r="I16" s="347"/>
      <c r="J16" s="347"/>
      <c r="K16" s="347"/>
      <c r="L16" s="347"/>
      <c r="M16" s="347"/>
      <c r="N16" s="347"/>
      <c r="O16" s="347"/>
      <c r="P16" s="347"/>
      <c r="Q16" s="347"/>
      <c r="R16" s="347"/>
      <c r="S16" s="347"/>
      <c r="T16" s="347"/>
      <c r="U16" s="347"/>
      <c r="V16" s="347"/>
      <c r="W16" s="347"/>
      <c r="X16" s="347"/>
      <c r="Y16" s="347"/>
      <c r="Z16" s="347"/>
      <c r="AA16" s="347"/>
      <c r="AB16" s="348"/>
      <c r="AC16" s="327" t="s">
        <v>101</v>
      </c>
      <c r="AD16" s="328"/>
    </row>
    <row r="17" spans="2:30" ht="48" customHeight="1">
      <c r="B17" s="334"/>
      <c r="C17" s="335"/>
      <c r="D17" s="335"/>
      <c r="E17" s="336"/>
      <c r="F17" s="340" t="s">
        <v>157</v>
      </c>
      <c r="G17" s="341"/>
      <c r="H17" s="341"/>
      <c r="I17" s="341"/>
      <c r="J17" s="341"/>
      <c r="K17" s="341"/>
      <c r="L17" s="341"/>
      <c r="M17" s="341"/>
      <c r="N17" s="341"/>
      <c r="O17" s="341"/>
      <c r="P17" s="341"/>
      <c r="Q17" s="341"/>
      <c r="R17" s="341"/>
      <c r="S17" s="341"/>
      <c r="T17" s="341"/>
      <c r="U17" s="341"/>
      <c r="V17" s="341"/>
      <c r="W17" s="341"/>
      <c r="X17" s="341"/>
      <c r="Y17" s="341"/>
      <c r="Z17" s="341"/>
      <c r="AA17" s="341"/>
      <c r="AB17" s="342"/>
      <c r="AC17" s="327" t="s">
        <v>101</v>
      </c>
      <c r="AD17" s="328"/>
    </row>
    <row r="18" spans="2:30" ht="45.75" customHeight="1">
      <c r="B18" s="337"/>
      <c r="C18" s="338"/>
      <c r="D18" s="338"/>
      <c r="E18" s="339"/>
      <c r="F18" s="346" t="s">
        <v>304</v>
      </c>
      <c r="G18" s="347"/>
      <c r="H18" s="347"/>
      <c r="I18" s="347"/>
      <c r="J18" s="347"/>
      <c r="K18" s="347"/>
      <c r="L18" s="347"/>
      <c r="M18" s="347"/>
      <c r="N18" s="347"/>
      <c r="O18" s="347"/>
      <c r="P18" s="347"/>
      <c r="Q18" s="347"/>
      <c r="R18" s="347"/>
      <c r="S18" s="347"/>
      <c r="T18" s="347"/>
      <c r="U18" s="347"/>
      <c r="V18" s="347"/>
      <c r="W18" s="347"/>
      <c r="X18" s="347"/>
      <c r="Y18" s="347"/>
      <c r="Z18" s="347"/>
      <c r="AA18" s="347"/>
      <c r="AB18" s="348"/>
      <c r="AC18" s="327" t="s">
        <v>101</v>
      </c>
      <c r="AD18" s="328"/>
    </row>
    <row r="19" spans="2:30" s="178" customFormat="1" ht="20.100000000000001" customHeight="1">
      <c r="B19" s="20" t="s">
        <v>232</v>
      </c>
      <c r="C19" s="21"/>
      <c r="D19" s="21"/>
      <c r="E19" s="21"/>
      <c r="F19" s="22"/>
      <c r="G19" s="22"/>
      <c r="H19" s="22"/>
      <c r="I19" s="22"/>
      <c r="J19" s="22"/>
      <c r="K19" s="22"/>
      <c r="L19" s="22"/>
      <c r="M19" s="22"/>
      <c r="N19" s="22"/>
      <c r="O19" s="22"/>
      <c r="P19" s="22"/>
      <c r="Q19" s="22"/>
      <c r="R19" s="22"/>
      <c r="S19" s="22"/>
      <c r="T19" s="22"/>
      <c r="U19" s="22"/>
      <c r="V19" s="22"/>
      <c r="W19" s="22"/>
      <c r="X19" s="22"/>
      <c r="Y19" s="22"/>
      <c r="Z19" s="22"/>
      <c r="AA19" s="22"/>
      <c r="AB19" s="22"/>
      <c r="AC19" s="329"/>
      <c r="AD19" s="330"/>
    </row>
    <row r="20" spans="2:30" s="178" customFormat="1" ht="41.45" customHeight="1">
      <c r="B20" s="187" t="s">
        <v>105</v>
      </c>
      <c r="C20" s="188"/>
      <c r="D20" s="188"/>
      <c r="E20" s="188"/>
      <c r="F20" s="380" t="s">
        <v>233</v>
      </c>
      <c r="G20" s="381"/>
      <c r="H20" s="381"/>
      <c r="I20" s="381"/>
      <c r="J20" s="381"/>
      <c r="K20" s="381"/>
      <c r="L20" s="381"/>
      <c r="M20" s="381"/>
      <c r="N20" s="381"/>
      <c r="O20" s="381"/>
      <c r="P20" s="381"/>
      <c r="Q20" s="381"/>
      <c r="R20" s="381"/>
      <c r="S20" s="381"/>
      <c r="T20" s="381"/>
      <c r="U20" s="381"/>
      <c r="V20" s="381"/>
      <c r="W20" s="381"/>
      <c r="X20" s="381"/>
      <c r="Y20" s="381"/>
      <c r="Z20" s="381"/>
      <c r="AA20" s="381"/>
      <c r="AB20" s="382"/>
      <c r="AC20" s="327" t="s">
        <v>101</v>
      </c>
      <c r="AD20" s="328"/>
    </row>
    <row r="21" spans="2:30" s="178" customFormat="1" ht="75" customHeight="1">
      <c r="B21" s="184" t="s">
        <v>143</v>
      </c>
      <c r="C21" s="185"/>
      <c r="D21" s="186"/>
      <c r="E21" s="186"/>
      <c r="F21" s="377" t="s">
        <v>298</v>
      </c>
      <c r="G21" s="378"/>
      <c r="H21" s="378"/>
      <c r="I21" s="378"/>
      <c r="J21" s="378"/>
      <c r="K21" s="378"/>
      <c r="L21" s="378"/>
      <c r="M21" s="378"/>
      <c r="N21" s="378"/>
      <c r="O21" s="378"/>
      <c r="P21" s="378"/>
      <c r="Q21" s="378"/>
      <c r="R21" s="378"/>
      <c r="S21" s="378"/>
      <c r="T21" s="378"/>
      <c r="U21" s="378"/>
      <c r="V21" s="378"/>
      <c r="W21" s="378"/>
      <c r="X21" s="378"/>
      <c r="Y21" s="378"/>
      <c r="Z21" s="378"/>
      <c r="AA21" s="378"/>
      <c r="AB21" s="379"/>
      <c r="AC21" s="327" t="s">
        <v>101</v>
      </c>
      <c r="AD21" s="328"/>
    </row>
    <row r="22" spans="2:30" s="178" customFormat="1" ht="33" customHeight="1">
      <c r="B22" s="184" t="s">
        <v>144</v>
      </c>
      <c r="C22" s="185"/>
      <c r="D22" s="186"/>
      <c r="E22" s="186"/>
      <c r="F22" s="377" t="s">
        <v>223</v>
      </c>
      <c r="G22" s="378"/>
      <c r="H22" s="378"/>
      <c r="I22" s="378"/>
      <c r="J22" s="378"/>
      <c r="K22" s="378"/>
      <c r="L22" s="378"/>
      <c r="M22" s="378"/>
      <c r="N22" s="378"/>
      <c r="O22" s="378"/>
      <c r="P22" s="378"/>
      <c r="Q22" s="378"/>
      <c r="R22" s="378"/>
      <c r="S22" s="378"/>
      <c r="T22" s="378"/>
      <c r="U22" s="378"/>
      <c r="V22" s="378"/>
      <c r="W22" s="378"/>
      <c r="X22" s="378"/>
      <c r="Y22" s="378"/>
      <c r="Z22" s="378"/>
      <c r="AA22" s="378"/>
      <c r="AB22" s="379"/>
      <c r="AC22" s="327" t="s">
        <v>101</v>
      </c>
      <c r="AD22" s="328"/>
    </row>
    <row r="23" spans="2:30" ht="15.95" customHeight="1">
      <c r="C23" s="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3"/>
      <c r="AD23" s="13"/>
    </row>
    <row r="24" spans="2:30">
      <c r="B24" s="4"/>
      <c r="C24" s="4"/>
      <c r="D24" s="4"/>
      <c r="E24" s="4"/>
      <c r="F24" s="4"/>
      <c r="G24" s="4"/>
      <c r="H24" s="4"/>
      <c r="I24" s="4"/>
      <c r="J24" s="4"/>
      <c r="K24" s="4"/>
      <c r="L24" s="4"/>
      <c r="M24" s="4"/>
      <c r="N24" s="4"/>
      <c r="O24" s="4"/>
      <c r="P24" s="4"/>
      <c r="Q24" s="4"/>
      <c r="R24" s="4"/>
      <c r="S24" s="4"/>
      <c r="T24" s="4"/>
      <c r="U24" s="4"/>
      <c r="V24" s="4"/>
      <c r="W24" s="4"/>
      <c r="X24" s="4"/>
      <c r="Y24" s="4"/>
      <c r="Z24" s="4"/>
      <c r="AA24" s="4"/>
      <c r="AB24" s="4"/>
    </row>
    <row r="25" spans="2:30">
      <c r="B25" s="4"/>
      <c r="C25" s="4"/>
      <c r="D25" s="4"/>
      <c r="E25" s="4"/>
      <c r="F25" s="4"/>
      <c r="G25" s="4"/>
      <c r="H25" s="4"/>
      <c r="I25" s="4"/>
      <c r="J25" s="4"/>
      <c r="K25" s="4"/>
      <c r="L25" s="4"/>
      <c r="M25" s="4"/>
      <c r="N25" s="4"/>
      <c r="O25" s="4"/>
      <c r="P25" s="4"/>
      <c r="Q25" s="4"/>
      <c r="R25" s="4"/>
      <c r="S25" s="4"/>
      <c r="T25" s="4"/>
      <c r="U25" s="4"/>
      <c r="V25" s="4"/>
      <c r="W25" s="4"/>
      <c r="X25" s="4"/>
      <c r="Y25" s="4"/>
      <c r="Z25" s="4"/>
      <c r="AA25" s="4"/>
      <c r="AB25" s="4"/>
    </row>
    <row r="26" spans="2:30">
      <c r="B26" s="4"/>
      <c r="C26" s="4"/>
      <c r="D26" s="4"/>
      <c r="E26" s="4"/>
      <c r="F26" s="4"/>
      <c r="G26" s="4"/>
      <c r="H26" s="4"/>
      <c r="I26" s="4"/>
      <c r="J26" s="4"/>
      <c r="K26" s="4"/>
      <c r="L26" s="4"/>
      <c r="M26" s="4"/>
      <c r="N26" s="4"/>
      <c r="O26" s="4"/>
      <c r="P26" s="4"/>
      <c r="Q26" s="4"/>
      <c r="R26" s="4"/>
      <c r="S26" s="4"/>
      <c r="T26" s="4"/>
      <c r="U26" s="4"/>
      <c r="V26" s="4"/>
      <c r="W26" s="4"/>
      <c r="X26" s="4"/>
      <c r="Y26" s="4"/>
      <c r="Z26" s="4"/>
      <c r="AA26" s="4"/>
      <c r="AB26" s="4"/>
    </row>
    <row r="27" spans="2:30">
      <c r="B27" s="4"/>
      <c r="C27" s="4"/>
      <c r="D27" s="4"/>
      <c r="E27" s="4"/>
      <c r="F27" s="4"/>
      <c r="G27" s="4"/>
      <c r="H27" s="4"/>
      <c r="I27" s="4"/>
      <c r="J27" s="4"/>
      <c r="K27" s="4"/>
      <c r="L27" s="4"/>
      <c r="M27" s="4"/>
      <c r="N27" s="4"/>
      <c r="O27" s="4"/>
      <c r="P27" s="4"/>
      <c r="Q27" s="4"/>
      <c r="R27" s="4"/>
      <c r="S27" s="4"/>
      <c r="T27" s="4"/>
      <c r="U27" s="4"/>
      <c r="V27" s="4"/>
      <c r="W27" s="4"/>
      <c r="X27" s="4"/>
      <c r="Y27" s="4"/>
      <c r="Z27" s="4"/>
      <c r="AA27" s="4"/>
      <c r="AB27" s="4"/>
    </row>
    <row r="28" spans="2:30">
      <c r="B28" s="4"/>
      <c r="C28" s="4"/>
      <c r="D28" s="4"/>
      <c r="E28" s="4"/>
      <c r="F28" s="4"/>
      <c r="G28" s="4"/>
      <c r="H28" s="4"/>
      <c r="I28" s="4"/>
      <c r="J28" s="4"/>
      <c r="K28" s="4"/>
      <c r="L28" s="4"/>
      <c r="M28" s="4"/>
      <c r="N28" s="4"/>
      <c r="O28" s="4"/>
      <c r="P28" s="4"/>
      <c r="Q28" s="4"/>
      <c r="R28" s="4"/>
      <c r="S28" s="4"/>
      <c r="T28" s="4"/>
      <c r="U28" s="4"/>
      <c r="V28" s="4"/>
      <c r="W28" s="4"/>
      <c r="X28" s="4"/>
      <c r="Y28" s="4"/>
      <c r="Z28" s="4"/>
      <c r="AA28" s="4"/>
      <c r="AB28" s="4"/>
    </row>
    <row r="29" spans="2:30">
      <c r="B29" s="4"/>
      <c r="C29" s="4"/>
      <c r="D29" s="4"/>
      <c r="E29" s="4"/>
      <c r="F29" s="4"/>
      <c r="G29" s="4"/>
      <c r="H29" s="4"/>
      <c r="I29" s="4"/>
      <c r="J29" s="4"/>
      <c r="K29" s="4"/>
      <c r="L29" s="4"/>
      <c r="M29" s="4"/>
      <c r="N29" s="4"/>
      <c r="O29" s="4"/>
      <c r="P29" s="4"/>
      <c r="Q29" s="4"/>
      <c r="R29" s="4"/>
      <c r="S29" s="4"/>
      <c r="T29" s="4"/>
      <c r="U29" s="4"/>
      <c r="V29" s="4"/>
      <c r="W29" s="4"/>
      <c r="X29" s="4"/>
      <c r="Y29" s="4"/>
      <c r="Z29" s="4"/>
      <c r="AA29" s="4"/>
      <c r="AB29" s="4"/>
    </row>
    <row r="30" spans="2:30">
      <c r="B30" s="4"/>
      <c r="C30" s="4"/>
      <c r="D30" s="4"/>
      <c r="E30" s="4"/>
      <c r="F30" s="4"/>
      <c r="G30" s="4"/>
      <c r="H30" s="4"/>
      <c r="I30" s="4"/>
      <c r="J30" s="4"/>
      <c r="K30" s="4"/>
      <c r="L30" s="4"/>
      <c r="M30" s="4"/>
      <c r="N30" s="4"/>
      <c r="O30" s="4"/>
      <c r="P30" s="4"/>
      <c r="Q30" s="4"/>
      <c r="R30" s="4"/>
      <c r="S30" s="4"/>
      <c r="T30" s="4"/>
      <c r="U30" s="4"/>
      <c r="V30" s="4"/>
      <c r="W30" s="4"/>
      <c r="X30" s="4"/>
      <c r="Y30" s="4"/>
      <c r="Z30" s="4"/>
      <c r="AA30" s="4"/>
      <c r="AB30" s="4"/>
    </row>
    <row r="31" spans="2:30">
      <c r="B31" s="4"/>
      <c r="C31" s="4"/>
      <c r="D31" s="4"/>
      <c r="E31" s="4"/>
      <c r="F31" s="4"/>
      <c r="G31" s="4"/>
      <c r="H31" s="4"/>
      <c r="I31" s="4"/>
      <c r="J31" s="4"/>
      <c r="K31" s="4"/>
      <c r="L31" s="4"/>
      <c r="M31" s="4"/>
      <c r="N31" s="4"/>
      <c r="O31" s="4"/>
      <c r="P31" s="4"/>
      <c r="Q31" s="4"/>
      <c r="R31" s="4"/>
      <c r="S31" s="4"/>
      <c r="T31" s="4"/>
      <c r="U31" s="4"/>
      <c r="V31" s="4"/>
      <c r="W31" s="4"/>
      <c r="X31" s="4"/>
      <c r="Y31" s="4"/>
      <c r="Z31" s="4"/>
      <c r="AA31" s="4"/>
      <c r="AB31" s="4"/>
    </row>
    <row r="32" spans="2:30">
      <c r="B32" s="4"/>
      <c r="C32" s="4"/>
      <c r="D32" s="4"/>
      <c r="E32" s="4"/>
      <c r="F32" s="4"/>
      <c r="G32" s="4"/>
      <c r="H32" s="4"/>
      <c r="I32" s="4"/>
      <c r="J32" s="4"/>
      <c r="K32" s="4"/>
      <c r="L32" s="4"/>
      <c r="M32" s="4"/>
      <c r="N32" s="4"/>
      <c r="O32" s="4"/>
      <c r="P32" s="4"/>
      <c r="Q32" s="4"/>
      <c r="R32" s="4"/>
      <c r="S32" s="4"/>
      <c r="T32" s="4"/>
      <c r="U32" s="4"/>
      <c r="V32" s="4"/>
      <c r="W32" s="4"/>
      <c r="X32" s="4"/>
      <c r="Y32" s="4"/>
      <c r="Z32" s="4"/>
      <c r="AA32" s="4"/>
      <c r="AB32" s="4"/>
    </row>
    <row r="33" spans="2:28">
      <c r="B33" s="4"/>
      <c r="C33" s="4"/>
      <c r="D33" s="4"/>
      <c r="E33" s="4"/>
      <c r="F33" s="4"/>
      <c r="G33" s="4"/>
      <c r="H33" s="4"/>
      <c r="I33" s="4"/>
      <c r="J33" s="4"/>
      <c r="K33" s="4"/>
      <c r="L33" s="4"/>
      <c r="M33" s="4"/>
      <c r="N33" s="4"/>
      <c r="O33" s="4"/>
      <c r="P33" s="4"/>
      <c r="Q33" s="4"/>
      <c r="R33" s="4"/>
      <c r="S33" s="4"/>
      <c r="T33" s="4"/>
      <c r="U33" s="4"/>
      <c r="V33" s="4"/>
      <c r="W33" s="4"/>
      <c r="X33" s="4"/>
      <c r="Y33" s="4"/>
      <c r="Z33" s="4"/>
      <c r="AA33" s="4"/>
      <c r="AB33" s="4"/>
    </row>
    <row r="34" spans="2:28">
      <c r="B34" s="4"/>
      <c r="C34" s="4"/>
      <c r="D34" s="4"/>
      <c r="E34" s="4"/>
      <c r="F34" s="4"/>
      <c r="G34" s="4"/>
      <c r="H34" s="4"/>
      <c r="I34" s="4"/>
      <c r="J34" s="4"/>
      <c r="K34" s="4"/>
      <c r="L34" s="4"/>
      <c r="M34" s="4"/>
      <c r="N34" s="4"/>
      <c r="O34" s="4"/>
      <c r="P34" s="4"/>
      <c r="Q34" s="4"/>
      <c r="R34" s="4"/>
      <c r="S34" s="4"/>
      <c r="T34" s="4"/>
      <c r="U34" s="4"/>
      <c r="V34" s="4"/>
      <c r="W34" s="4"/>
      <c r="X34" s="4"/>
      <c r="Y34" s="4"/>
      <c r="Z34" s="4"/>
      <c r="AA34" s="4"/>
      <c r="AB34" s="4"/>
    </row>
    <row r="35" spans="2:28">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spans="2:28">
      <c r="B36" s="4"/>
      <c r="C36" s="4"/>
      <c r="D36" s="4"/>
      <c r="E36" s="4"/>
      <c r="F36" s="4"/>
      <c r="G36" s="4"/>
      <c r="H36" s="4"/>
      <c r="I36" s="4"/>
      <c r="J36" s="4"/>
      <c r="K36" s="4"/>
      <c r="L36" s="4"/>
      <c r="M36" s="4"/>
      <c r="N36" s="4"/>
      <c r="O36" s="4"/>
      <c r="P36" s="4"/>
      <c r="Q36" s="4"/>
      <c r="R36" s="4"/>
      <c r="S36" s="4"/>
      <c r="T36" s="4"/>
      <c r="U36" s="4"/>
      <c r="V36" s="4"/>
      <c r="W36" s="4"/>
      <c r="X36" s="4"/>
      <c r="Y36" s="4"/>
      <c r="Z36" s="4"/>
      <c r="AA36" s="4"/>
      <c r="AB36" s="4"/>
    </row>
    <row r="37" spans="2:28">
      <c r="B37" s="4"/>
      <c r="C37" s="4"/>
      <c r="D37" s="4"/>
      <c r="E37" s="4"/>
      <c r="F37" s="4"/>
      <c r="G37" s="4"/>
      <c r="H37" s="4"/>
      <c r="I37" s="4"/>
      <c r="J37" s="4"/>
      <c r="K37" s="4"/>
      <c r="L37" s="4"/>
      <c r="M37" s="4"/>
      <c r="N37" s="4"/>
      <c r="O37" s="4"/>
      <c r="P37" s="4"/>
      <c r="Q37" s="4"/>
      <c r="R37" s="4"/>
      <c r="S37" s="4"/>
      <c r="T37" s="4"/>
      <c r="U37" s="4"/>
      <c r="V37" s="4"/>
      <c r="W37" s="4"/>
      <c r="X37" s="4"/>
      <c r="Y37" s="4"/>
      <c r="Z37" s="4"/>
      <c r="AA37" s="4"/>
      <c r="AB37" s="4"/>
    </row>
    <row r="38" spans="2:28">
      <c r="B38" s="4"/>
      <c r="C38" s="4"/>
      <c r="D38" s="4"/>
      <c r="E38" s="4"/>
      <c r="F38" s="4"/>
      <c r="G38" s="4"/>
      <c r="H38" s="4"/>
      <c r="I38" s="4"/>
      <c r="J38" s="4"/>
      <c r="K38" s="4"/>
      <c r="L38" s="4"/>
      <c r="M38" s="4"/>
      <c r="N38" s="4"/>
      <c r="O38" s="4"/>
      <c r="P38" s="4"/>
      <c r="Q38" s="4"/>
      <c r="R38" s="4"/>
      <c r="S38" s="4"/>
      <c r="T38" s="4"/>
      <c r="U38" s="4"/>
      <c r="V38" s="4"/>
      <c r="W38" s="4"/>
      <c r="X38" s="4"/>
      <c r="Y38" s="4"/>
      <c r="Z38" s="4"/>
      <c r="AA38" s="4"/>
      <c r="AB38" s="4"/>
    </row>
    <row r="39" spans="2:28">
      <c r="B39" s="4"/>
      <c r="C39" s="4"/>
      <c r="D39" s="4"/>
      <c r="E39" s="4"/>
      <c r="F39" s="4"/>
      <c r="G39" s="4"/>
      <c r="H39" s="4"/>
      <c r="I39" s="4"/>
      <c r="J39" s="4"/>
      <c r="K39" s="4"/>
      <c r="L39" s="4"/>
      <c r="M39" s="4"/>
      <c r="N39" s="4"/>
      <c r="O39" s="4"/>
      <c r="P39" s="4"/>
      <c r="Q39" s="4"/>
      <c r="R39" s="4"/>
      <c r="S39" s="4"/>
      <c r="T39" s="4"/>
      <c r="U39" s="4"/>
      <c r="V39" s="4"/>
      <c r="W39" s="4"/>
      <c r="X39" s="4"/>
      <c r="Y39" s="4"/>
      <c r="Z39" s="4"/>
      <c r="AA39" s="4"/>
      <c r="AB39" s="4"/>
    </row>
    <row r="40" spans="2:28">
      <c r="B40" s="4"/>
      <c r="C40" s="4"/>
      <c r="D40" s="4"/>
      <c r="E40" s="4"/>
      <c r="F40" s="4"/>
      <c r="G40" s="4"/>
      <c r="H40" s="4"/>
      <c r="I40" s="4"/>
      <c r="J40" s="4"/>
      <c r="K40" s="4"/>
      <c r="L40" s="4"/>
      <c r="M40" s="4"/>
      <c r="N40" s="4"/>
      <c r="O40" s="4"/>
      <c r="P40" s="4"/>
      <c r="Q40" s="4"/>
      <c r="R40" s="4"/>
      <c r="S40" s="4"/>
      <c r="T40" s="4"/>
      <c r="U40" s="4"/>
      <c r="V40" s="4"/>
      <c r="W40" s="4"/>
      <c r="X40" s="4"/>
      <c r="Y40" s="4"/>
      <c r="Z40" s="4"/>
      <c r="AA40" s="4"/>
      <c r="AB40" s="4"/>
    </row>
    <row r="41" spans="2:28">
      <c r="B41" s="4"/>
      <c r="C41" s="4"/>
      <c r="D41" s="4"/>
      <c r="E41" s="4"/>
      <c r="F41" s="4"/>
      <c r="G41" s="4"/>
      <c r="H41" s="4"/>
      <c r="I41" s="4"/>
      <c r="J41" s="4"/>
      <c r="K41" s="4"/>
      <c r="L41" s="4"/>
      <c r="M41" s="4"/>
      <c r="N41" s="4"/>
      <c r="O41" s="4"/>
      <c r="P41" s="4"/>
      <c r="Q41" s="4"/>
      <c r="R41" s="4"/>
      <c r="S41" s="4"/>
      <c r="T41" s="4"/>
      <c r="U41" s="4"/>
      <c r="V41" s="4"/>
      <c r="W41" s="4"/>
      <c r="X41" s="4"/>
      <c r="Y41" s="4"/>
      <c r="Z41" s="4"/>
      <c r="AA41" s="4"/>
      <c r="AB41" s="4"/>
    </row>
    <row r="42" spans="2:28">
      <c r="B42" s="4"/>
      <c r="C42" s="4"/>
      <c r="D42" s="4"/>
      <c r="E42" s="4"/>
      <c r="F42" s="4"/>
      <c r="G42" s="4"/>
      <c r="H42" s="4"/>
      <c r="I42" s="4"/>
      <c r="J42" s="4"/>
      <c r="K42" s="4"/>
      <c r="L42" s="4"/>
      <c r="M42" s="4"/>
      <c r="N42" s="4"/>
      <c r="O42" s="4"/>
      <c r="P42" s="4"/>
      <c r="Q42" s="4"/>
      <c r="R42" s="4"/>
      <c r="S42" s="4"/>
      <c r="T42" s="4"/>
      <c r="U42" s="4"/>
      <c r="V42" s="4"/>
      <c r="W42" s="4"/>
      <c r="X42" s="4"/>
      <c r="Y42" s="4"/>
      <c r="Z42" s="4"/>
      <c r="AA42" s="4"/>
      <c r="AB42" s="4"/>
    </row>
    <row r="43" spans="2:28">
      <c r="B43" s="4"/>
      <c r="C43" s="4"/>
      <c r="D43" s="4"/>
      <c r="E43" s="4"/>
      <c r="F43" s="4"/>
      <c r="G43" s="4"/>
      <c r="H43" s="4"/>
      <c r="I43" s="4"/>
      <c r="J43" s="4"/>
      <c r="K43" s="4"/>
      <c r="L43" s="4"/>
      <c r="M43" s="4"/>
      <c r="N43" s="4"/>
      <c r="O43" s="4"/>
      <c r="P43" s="4"/>
      <c r="Q43" s="4"/>
      <c r="R43" s="4"/>
      <c r="S43" s="4"/>
      <c r="T43" s="4"/>
      <c r="U43" s="4"/>
      <c r="V43" s="4"/>
      <c r="W43" s="4"/>
      <c r="X43" s="4"/>
      <c r="Y43" s="4"/>
      <c r="Z43" s="4"/>
      <c r="AA43" s="4"/>
      <c r="AB43" s="4"/>
    </row>
    <row r="44" spans="2:28">
      <c r="B44" s="4"/>
      <c r="C44" s="4"/>
      <c r="D44" s="4"/>
      <c r="E44" s="4"/>
      <c r="F44" s="4"/>
      <c r="G44" s="4"/>
      <c r="H44" s="4"/>
      <c r="I44" s="4"/>
      <c r="J44" s="4"/>
      <c r="K44" s="4"/>
      <c r="L44" s="4"/>
      <c r="M44" s="4"/>
      <c r="N44" s="4"/>
      <c r="O44" s="4"/>
      <c r="P44" s="4"/>
      <c r="Q44" s="4"/>
      <c r="R44" s="4"/>
      <c r="S44" s="4"/>
      <c r="T44" s="4"/>
      <c r="U44" s="4"/>
      <c r="V44" s="4"/>
      <c r="W44" s="4"/>
      <c r="X44" s="4"/>
      <c r="Y44" s="4"/>
      <c r="Z44" s="4"/>
      <c r="AA44" s="4"/>
      <c r="AB44" s="4"/>
    </row>
    <row r="45" spans="2:28">
      <c r="B45" s="4"/>
      <c r="C45" s="4"/>
      <c r="D45" s="4"/>
      <c r="E45" s="4"/>
      <c r="F45" s="4"/>
      <c r="G45" s="4"/>
      <c r="H45" s="4"/>
      <c r="I45" s="4"/>
      <c r="J45" s="4"/>
      <c r="K45" s="4"/>
      <c r="L45" s="4"/>
      <c r="M45" s="4"/>
      <c r="N45" s="4"/>
      <c r="O45" s="4"/>
      <c r="P45" s="4"/>
      <c r="Q45" s="4"/>
      <c r="R45" s="4"/>
      <c r="S45" s="4"/>
      <c r="T45" s="4"/>
      <c r="U45" s="4"/>
      <c r="V45" s="4"/>
      <c r="W45" s="4"/>
      <c r="X45" s="4"/>
      <c r="Y45" s="4"/>
      <c r="Z45" s="4"/>
      <c r="AA45" s="4"/>
      <c r="AB45" s="4"/>
    </row>
    <row r="46" spans="2:28">
      <c r="B46" s="4"/>
      <c r="C46" s="4"/>
      <c r="D46" s="4"/>
      <c r="E46" s="4"/>
      <c r="F46" s="4"/>
      <c r="G46" s="4"/>
      <c r="H46" s="4"/>
      <c r="I46" s="4"/>
      <c r="J46" s="4"/>
      <c r="K46" s="4"/>
      <c r="L46" s="4"/>
      <c r="M46" s="4"/>
      <c r="N46" s="4"/>
      <c r="O46" s="4"/>
      <c r="P46" s="4"/>
      <c r="Q46" s="4"/>
      <c r="R46" s="4"/>
      <c r="S46" s="4"/>
      <c r="T46" s="4"/>
      <c r="U46" s="4"/>
      <c r="V46" s="4"/>
      <c r="W46" s="4"/>
      <c r="X46" s="4"/>
      <c r="Y46" s="4"/>
      <c r="Z46" s="4"/>
      <c r="AA46" s="4"/>
      <c r="AB46" s="4"/>
    </row>
    <row r="47" spans="2:28">
      <c r="B47" s="4"/>
      <c r="C47" s="4"/>
      <c r="D47" s="4"/>
      <c r="E47" s="4"/>
      <c r="F47" s="4"/>
      <c r="G47" s="4"/>
      <c r="H47" s="4"/>
      <c r="I47" s="4"/>
      <c r="J47" s="4"/>
      <c r="K47" s="4"/>
      <c r="L47" s="4"/>
      <c r="M47" s="4"/>
      <c r="N47" s="4"/>
      <c r="O47" s="4"/>
      <c r="P47" s="4"/>
      <c r="Q47" s="4"/>
      <c r="R47" s="4"/>
      <c r="S47" s="4"/>
      <c r="T47" s="4"/>
      <c r="U47" s="4"/>
      <c r="V47" s="4"/>
      <c r="W47" s="4"/>
      <c r="X47" s="4"/>
      <c r="Y47" s="4"/>
      <c r="Z47" s="4"/>
      <c r="AA47" s="4"/>
      <c r="AB47" s="4"/>
    </row>
    <row r="48" spans="2:28">
      <c r="B48" s="4"/>
      <c r="C48" s="4"/>
      <c r="D48" s="4"/>
      <c r="E48" s="4"/>
      <c r="F48" s="4"/>
      <c r="G48" s="4"/>
      <c r="H48" s="4"/>
      <c r="I48" s="4"/>
      <c r="J48" s="4"/>
      <c r="K48" s="4"/>
      <c r="L48" s="4"/>
      <c r="M48" s="4"/>
      <c r="N48" s="4"/>
      <c r="O48" s="4"/>
      <c r="P48" s="4"/>
      <c r="Q48" s="4"/>
      <c r="R48" s="4"/>
      <c r="S48" s="4"/>
      <c r="T48" s="4"/>
      <c r="U48" s="4"/>
      <c r="V48" s="4"/>
      <c r="W48" s="4"/>
      <c r="X48" s="4"/>
      <c r="Y48" s="4"/>
      <c r="Z48" s="4"/>
      <c r="AA48" s="4"/>
      <c r="AB48" s="4"/>
    </row>
    <row r="49" spans="2:28">
      <c r="B49" s="4"/>
      <c r="C49" s="4"/>
      <c r="D49" s="4"/>
      <c r="E49" s="4"/>
      <c r="F49" s="4"/>
      <c r="G49" s="4"/>
      <c r="H49" s="4"/>
      <c r="I49" s="4"/>
      <c r="J49" s="4"/>
      <c r="K49" s="4"/>
      <c r="L49" s="4"/>
      <c r="M49" s="4"/>
      <c r="N49" s="4"/>
      <c r="O49" s="4"/>
      <c r="P49" s="4"/>
      <c r="Q49" s="4"/>
      <c r="R49" s="4"/>
      <c r="S49" s="4"/>
      <c r="T49" s="4"/>
      <c r="U49" s="4"/>
      <c r="V49" s="4"/>
      <c r="W49" s="4"/>
      <c r="X49" s="4"/>
      <c r="Y49" s="4"/>
      <c r="Z49" s="4"/>
      <c r="AA49" s="4"/>
      <c r="AB49" s="4"/>
    </row>
    <row r="50" spans="2:28">
      <c r="B50" s="4"/>
      <c r="C50" s="4"/>
      <c r="D50" s="4"/>
      <c r="E50" s="4"/>
      <c r="F50" s="4"/>
      <c r="G50" s="4"/>
      <c r="H50" s="4"/>
      <c r="I50" s="4"/>
      <c r="J50" s="4"/>
      <c r="K50" s="4"/>
      <c r="L50" s="4"/>
      <c r="M50" s="4"/>
      <c r="N50" s="4"/>
      <c r="O50" s="4"/>
      <c r="P50" s="4"/>
      <c r="Q50" s="4"/>
      <c r="R50" s="4"/>
      <c r="S50" s="4"/>
      <c r="T50" s="4"/>
      <c r="U50" s="4"/>
      <c r="V50" s="4"/>
      <c r="W50" s="4"/>
      <c r="X50" s="4"/>
      <c r="Y50" s="4"/>
      <c r="Z50" s="4"/>
      <c r="AA50" s="4"/>
      <c r="AB50" s="4"/>
    </row>
    <row r="51" spans="2:28">
      <c r="B51" s="4"/>
      <c r="C51" s="4"/>
      <c r="D51" s="4"/>
      <c r="E51" s="4"/>
      <c r="F51" s="4"/>
      <c r="G51" s="4"/>
      <c r="H51" s="4"/>
      <c r="I51" s="4"/>
      <c r="J51" s="4"/>
      <c r="K51" s="4"/>
      <c r="L51" s="4"/>
      <c r="M51" s="4"/>
      <c r="N51" s="4"/>
      <c r="O51" s="4"/>
      <c r="P51" s="4"/>
      <c r="Q51" s="4"/>
      <c r="R51" s="4"/>
      <c r="S51" s="4"/>
      <c r="T51" s="4"/>
      <c r="U51" s="4"/>
      <c r="V51" s="4"/>
      <c r="W51" s="4"/>
      <c r="X51" s="4"/>
      <c r="Y51" s="4"/>
      <c r="Z51" s="4"/>
      <c r="AA51" s="4"/>
      <c r="AB51" s="4"/>
    </row>
    <row r="52" spans="2:28">
      <c r="B52" s="4"/>
      <c r="C52" s="4"/>
      <c r="D52" s="4"/>
      <c r="E52" s="4"/>
      <c r="F52" s="4"/>
      <c r="G52" s="4"/>
      <c r="H52" s="4"/>
      <c r="I52" s="4"/>
      <c r="J52" s="4"/>
      <c r="K52" s="4"/>
      <c r="L52" s="4"/>
      <c r="M52" s="4"/>
      <c r="N52" s="4"/>
      <c r="O52" s="4"/>
      <c r="P52" s="4"/>
      <c r="Q52" s="4"/>
      <c r="R52" s="4"/>
      <c r="S52" s="4"/>
      <c r="T52" s="4"/>
      <c r="U52" s="4"/>
      <c r="V52" s="4"/>
      <c r="W52" s="4"/>
      <c r="X52" s="4"/>
      <c r="Y52" s="4"/>
      <c r="Z52" s="4"/>
      <c r="AA52" s="4"/>
      <c r="AB52" s="4"/>
    </row>
    <row r="53" spans="2:28">
      <c r="B53" s="4"/>
      <c r="C53" s="4"/>
      <c r="D53" s="4"/>
      <c r="E53" s="4"/>
      <c r="F53" s="4"/>
      <c r="G53" s="4"/>
      <c r="H53" s="4"/>
      <c r="I53" s="4"/>
      <c r="J53" s="4"/>
      <c r="K53" s="4"/>
      <c r="L53" s="4"/>
      <c r="M53" s="4"/>
      <c r="N53" s="4"/>
      <c r="O53" s="4"/>
      <c r="P53" s="4"/>
      <c r="Q53" s="4"/>
      <c r="R53" s="4"/>
      <c r="S53" s="4"/>
      <c r="T53" s="4"/>
      <c r="U53" s="4"/>
      <c r="V53" s="4"/>
      <c r="W53" s="4"/>
      <c r="X53" s="4"/>
      <c r="Y53" s="4"/>
      <c r="Z53" s="4"/>
      <c r="AA53" s="4"/>
      <c r="AB53" s="4"/>
    </row>
    <row r="54" spans="2:28">
      <c r="B54" s="4"/>
      <c r="C54" s="4"/>
      <c r="D54" s="4"/>
      <c r="E54" s="4"/>
      <c r="F54" s="4"/>
      <c r="G54" s="4"/>
      <c r="H54" s="4"/>
      <c r="I54" s="4"/>
      <c r="J54" s="4"/>
      <c r="K54" s="4"/>
      <c r="L54" s="4"/>
      <c r="M54" s="4"/>
      <c r="N54" s="4"/>
      <c r="O54" s="4"/>
      <c r="P54" s="4"/>
      <c r="Q54" s="4"/>
      <c r="R54" s="4"/>
      <c r="S54" s="4"/>
      <c r="T54" s="4"/>
      <c r="U54" s="4"/>
      <c r="V54" s="4"/>
      <c r="W54" s="4"/>
      <c r="X54" s="4"/>
      <c r="Y54" s="4"/>
      <c r="Z54" s="4"/>
      <c r="AA54" s="4"/>
      <c r="AB54" s="4"/>
    </row>
    <row r="55" spans="2:28">
      <c r="B55" s="4"/>
      <c r="C55" s="4"/>
      <c r="D55" s="4"/>
      <c r="E55" s="4"/>
      <c r="F55" s="4"/>
      <c r="G55" s="4"/>
      <c r="H55" s="4"/>
      <c r="I55" s="4"/>
      <c r="J55" s="4"/>
      <c r="K55" s="4"/>
      <c r="L55" s="4"/>
      <c r="M55" s="4"/>
      <c r="N55" s="4"/>
      <c r="O55" s="4"/>
      <c r="P55" s="4"/>
      <c r="Q55" s="4"/>
      <c r="R55" s="4"/>
      <c r="S55" s="4"/>
      <c r="T55" s="4"/>
      <c r="U55" s="4"/>
      <c r="V55" s="4"/>
      <c r="W55" s="4"/>
      <c r="X55" s="4"/>
      <c r="Y55" s="4"/>
      <c r="Z55" s="4"/>
      <c r="AA55" s="4"/>
      <c r="AB55" s="4"/>
    </row>
    <row r="56" spans="2:28">
      <c r="B56" s="4"/>
      <c r="C56" s="4"/>
      <c r="D56" s="4"/>
      <c r="E56" s="4"/>
      <c r="F56" s="4"/>
      <c r="G56" s="4"/>
      <c r="H56" s="4"/>
      <c r="I56" s="4"/>
      <c r="J56" s="4"/>
      <c r="K56" s="4"/>
      <c r="L56" s="4"/>
      <c r="M56" s="4"/>
      <c r="N56" s="4"/>
      <c r="O56" s="4"/>
      <c r="P56" s="4"/>
      <c r="Q56" s="4"/>
      <c r="R56" s="4"/>
      <c r="S56" s="4"/>
      <c r="T56" s="4"/>
      <c r="U56" s="4"/>
      <c r="V56" s="4"/>
      <c r="W56" s="4"/>
      <c r="X56" s="4"/>
      <c r="Y56" s="4"/>
      <c r="Z56" s="4"/>
      <c r="AA56" s="4"/>
      <c r="AB56" s="4"/>
    </row>
    <row r="57" spans="2:28">
      <c r="B57" s="4"/>
      <c r="C57" s="4"/>
      <c r="D57" s="4"/>
      <c r="E57" s="4"/>
      <c r="F57" s="4"/>
      <c r="G57" s="4"/>
      <c r="H57" s="4"/>
      <c r="I57" s="4"/>
      <c r="J57" s="4"/>
      <c r="K57" s="4"/>
      <c r="L57" s="4"/>
      <c r="M57" s="4"/>
      <c r="N57" s="4"/>
      <c r="O57" s="4"/>
      <c r="P57" s="4"/>
      <c r="Q57" s="4"/>
      <c r="R57" s="4"/>
      <c r="S57" s="4"/>
      <c r="T57" s="4"/>
      <c r="U57" s="4"/>
      <c r="V57" s="4"/>
      <c r="W57" s="4"/>
      <c r="X57" s="4"/>
      <c r="Y57" s="4"/>
      <c r="Z57" s="4"/>
      <c r="AA57" s="4"/>
      <c r="AB57" s="4"/>
    </row>
    <row r="58" spans="2:28">
      <c r="B58" s="4"/>
      <c r="C58" s="4"/>
      <c r="D58" s="4"/>
      <c r="E58" s="4"/>
      <c r="F58" s="4"/>
      <c r="G58" s="4"/>
      <c r="H58" s="4"/>
      <c r="I58" s="4"/>
      <c r="J58" s="4"/>
      <c r="K58" s="4"/>
      <c r="L58" s="4"/>
      <c r="M58" s="4"/>
      <c r="N58" s="4"/>
      <c r="O58" s="4"/>
      <c r="P58" s="4"/>
      <c r="Q58" s="4"/>
      <c r="R58" s="4"/>
      <c r="S58" s="4"/>
      <c r="T58" s="4"/>
      <c r="U58" s="4"/>
      <c r="V58" s="4"/>
      <c r="W58" s="4"/>
      <c r="X58" s="4"/>
      <c r="Y58" s="4"/>
      <c r="Z58" s="4"/>
      <c r="AA58" s="4"/>
      <c r="AB58" s="4"/>
    </row>
    <row r="59" spans="2:28">
      <c r="B59" s="4"/>
      <c r="C59" s="4"/>
      <c r="D59" s="4"/>
      <c r="E59" s="4"/>
      <c r="F59" s="4"/>
      <c r="G59" s="4"/>
      <c r="H59" s="4"/>
      <c r="I59" s="4"/>
      <c r="J59" s="4"/>
      <c r="K59" s="4"/>
      <c r="L59" s="4"/>
      <c r="M59" s="4"/>
      <c r="N59" s="4"/>
      <c r="O59" s="4"/>
      <c r="P59" s="4"/>
      <c r="Q59" s="4"/>
      <c r="R59" s="4"/>
      <c r="S59" s="4"/>
      <c r="T59" s="4"/>
      <c r="U59" s="4"/>
      <c r="V59" s="4"/>
      <c r="W59" s="4"/>
      <c r="X59" s="4"/>
      <c r="Y59" s="4"/>
      <c r="Z59" s="4"/>
      <c r="AA59" s="4"/>
      <c r="AB59" s="4"/>
    </row>
    <row r="60" spans="2:28">
      <c r="B60" s="4"/>
      <c r="C60" s="4"/>
      <c r="D60" s="4"/>
      <c r="E60" s="4"/>
      <c r="F60" s="4"/>
      <c r="G60" s="4"/>
      <c r="H60" s="4"/>
      <c r="I60" s="4"/>
      <c r="J60" s="4"/>
      <c r="K60" s="4"/>
      <c r="L60" s="4"/>
      <c r="M60" s="4"/>
      <c r="N60" s="4"/>
      <c r="O60" s="4"/>
      <c r="P60" s="4"/>
      <c r="Q60" s="4"/>
      <c r="R60" s="4"/>
      <c r="S60" s="4"/>
      <c r="T60" s="4"/>
      <c r="U60" s="4"/>
      <c r="V60" s="4"/>
      <c r="W60" s="4"/>
      <c r="X60" s="4"/>
      <c r="Y60" s="4"/>
      <c r="Z60" s="4"/>
      <c r="AA60" s="4"/>
      <c r="AB60" s="4"/>
    </row>
    <row r="61" spans="2:28">
      <c r="B61" s="4"/>
      <c r="C61" s="4"/>
      <c r="D61" s="4"/>
      <c r="E61" s="4"/>
      <c r="F61" s="4"/>
      <c r="G61" s="4"/>
      <c r="H61" s="4"/>
      <c r="I61" s="4"/>
      <c r="J61" s="4"/>
      <c r="K61" s="4"/>
      <c r="L61" s="4"/>
      <c r="M61" s="4"/>
      <c r="N61" s="4"/>
      <c r="O61" s="4"/>
      <c r="P61" s="4"/>
      <c r="Q61" s="4"/>
      <c r="R61" s="4"/>
      <c r="S61" s="4"/>
      <c r="T61" s="4"/>
      <c r="U61" s="4"/>
      <c r="V61" s="4"/>
      <c r="W61" s="4"/>
      <c r="X61" s="4"/>
      <c r="Y61" s="4"/>
      <c r="Z61" s="4"/>
      <c r="AA61" s="4"/>
      <c r="AB61" s="4"/>
    </row>
    <row r="62" spans="2:28">
      <c r="B62" s="4"/>
      <c r="C62" s="4"/>
      <c r="D62" s="4"/>
      <c r="E62" s="4"/>
      <c r="F62" s="4"/>
      <c r="G62" s="4"/>
      <c r="H62" s="4"/>
      <c r="I62" s="4"/>
      <c r="J62" s="4"/>
      <c r="K62" s="4"/>
      <c r="L62" s="4"/>
      <c r="M62" s="4"/>
      <c r="N62" s="4"/>
      <c r="O62" s="4"/>
      <c r="P62" s="4"/>
      <c r="Q62" s="4"/>
      <c r="R62" s="4"/>
      <c r="S62" s="4"/>
      <c r="T62" s="4"/>
      <c r="U62" s="4"/>
      <c r="V62" s="4"/>
      <c r="W62" s="4"/>
      <c r="X62" s="4"/>
      <c r="Y62" s="4"/>
      <c r="Z62" s="4"/>
      <c r="AA62" s="4"/>
      <c r="AB62" s="4"/>
    </row>
    <row r="63" spans="2:28">
      <c r="B63" s="4"/>
      <c r="C63" s="4"/>
      <c r="D63" s="4"/>
      <c r="E63" s="4"/>
      <c r="F63" s="4"/>
      <c r="G63" s="4"/>
      <c r="H63" s="4"/>
      <c r="I63" s="4"/>
      <c r="J63" s="4"/>
      <c r="K63" s="4"/>
      <c r="L63" s="4"/>
      <c r="M63" s="4"/>
      <c r="N63" s="4"/>
      <c r="O63" s="4"/>
      <c r="P63" s="4"/>
      <c r="Q63" s="4"/>
      <c r="R63" s="4"/>
      <c r="S63" s="4"/>
      <c r="T63" s="4"/>
      <c r="U63" s="4"/>
      <c r="V63" s="4"/>
      <c r="W63" s="4"/>
      <c r="X63" s="4"/>
      <c r="Y63" s="4"/>
      <c r="Z63" s="4"/>
      <c r="AA63" s="4"/>
      <c r="AB63" s="4"/>
    </row>
    <row r="64" spans="2:28">
      <c r="B64" s="4"/>
      <c r="C64" s="4"/>
      <c r="D64" s="4"/>
      <c r="E64" s="4"/>
      <c r="F64" s="4"/>
      <c r="G64" s="4"/>
      <c r="H64" s="4"/>
      <c r="I64" s="4"/>
      <c r="J64" s="4"/>
      <c r="K64" s="4"/>
      <c r="L64" s="4"/>
      <c r="M64" s="4"/>
      <c r="N64" s="4"/>
      <c r="O64" s="4"/>
      <c r="P64" s="4"/>
      <c r="Q64" s="4"/>
      <c r="R64" s="4"/>
      <c r="S64" s="4"/>
      <c r="T64" s="4"/>
      <c r="U64" s="4"/>
      <c r="V64" s="4"/>
      <c r="W64" s="4"/>
      <c r="X64" s="4"/>
      <c r="Y64" s="4"/>
      <c r="Z64" s="4"/>
      <c r="AA64" s="4"/>
      <c r="AB64" s="4"/>
    </row>
    <row r="65" spans="2:28">
      <c r="B65" s="4"/>
      <c r="C65" s="4"/>
      <c r="D65" s="4"/>
      <c r="E65" s="4"/>
      <c r="F65" s="4"/>
      <c r="G65" s="4"/>
      <c r="H65" s="4"/>
      <c r="I65" s="4"/>
      <c r="J65" s="4"/>
      <c r="K65" s="4"/>
      <c r="L65" s="4"/>
      <c r="M65" s="4"/>
      <c r="N65" s="4"/>
      <c r="O65" s="4"/>
      <c r="P65" s="4"/>
      <c r="Q65" s="4"/>
      <c r="R65" s="4"/>
      <c r="S65" s="4"/>
      <c r="T65" s="4"/>
      <c r="U65" s="4"/>
      <c r="V65" s="4"/>
      <c r="W65" s="4"/>
      <c r="X65" s="4"/>
      <c r="Y65" s="4"/>
      <c r="Z65" s="4"/>
      <c r="AA65" s="4"/>
      <c r="AB65" s="4"/>
    </row>
    <row r="66" spans="2:28">
      <c r="B66" s="4"/>
      <c r="C66" s="4"/>
      <c r="D66" s="4"/>
      <c r="E66" s="4"/>
      <c r="F66" s="4"/>
      <c r="G66" s="4"/>
      <c r="H66" s="4"/>
      <c r="I66" s="4"/>
      <c r="J66" s="4"/>
      <c r="K66" s="4"/>
      <c r="L66" s="4"/>
      <c r="M66" s="4"/>
      <c r="N66" s="4"/>
      <c r="O66" s="4"/>
      <c r="P66" s="4"/>
      <c r="Q66" s="4"/>
      <c r="R66" s="4"/>
      <c r="S66" s="4"/>
      <c r="T66" s="4"/>
      <c r="U66" s="4"/>
      <c r="V66" s="4"/>
      <c r="W66" s="4"/>
      <c r="X66" s="4"/>
      <c r="Y66" s="4"/>
      <c r="Z66" s="4"/>
      <c r="AA66" s="4"/>
      <c r="AB66" s="4"/>
    </row>
    <row r="67" spans="2:28">
      <c r="B67" s="4"/>
      <c r="C67" s="4"/>
      <c r="D67" s="4"/>
      <c r="E67" s="4"/>
      <c r="F67" s="4"/>
      <c r="G67" s="4"/>
      <c r="H67" s="4"/>
      <c r="I67" s="4"/>
      <c r="J67" s="4"/>
      <c r="K67" s="4"/>
      <c r="L67" s="4"/>
      <c r="M67" s="4"/>
      <c r="N67" s="4"/>
      <c r="O67" s="4"/>
      <c r="P67" s="4"/>
      <c r="Q67" s="4"/>
      <c r="R67" s="4"/>
      <c r="S67" s="4"/>
      <c r="T67" s="4"/>
      <c r="U67" s="4"/>
      <c r="V67" s="4"/>
      <c r="W67" s="4"/>
      <c r="X67" s="4"/>
      <c r="Y67" s="4"/>
      <c r="Z67" s="4"/>
      <c r="AA67" s="4"/>
      <c r="AB67" s="4"/>
    </row>
    <row r="68" spans="2:28">
      <c r="B68" s="4"/>
      <c r="C68" s="4"/>
      <c r="D68" s="4"/>
      <c r="E68" s="4"/>
      <c r="F68" s="4"/>
      <c r="G68" s="4"/>
      <c r="H68" s="4"/>
      <c r="I68" s="4"/>
      <c r="J68" s="4"/>
      <c r="K68" s="4"/>
      <c r="L68" s="4"/>
      <c r="M68" s="4"/>
      <c r="N68" s="4"/>
      <c r="O68" s="4"/>
      <c r="P68" s="4"/>
      <c r="Q68" s="4"/>
      <c r="R68" s="4"/>
      <c r="S68" s="4"/>
      <c r="T68" s="4"/>
      <c r="U68" s="4"/>
      <c r="V68" s="4"/>
      <c r="W68" s="4"/>
      <c r="X68" s="4"/>
      <c r="Y68" s="4"/>
      <c r="Z68" s="4"/>
      <c r="AA68" s="4"/>
      <c r="AB68" s="4"/>
    </row>
    <row r="69" spans="2:28">
      <c r="B69" s="4"/>
      <c r="C69" s="4"/>
      <c r="D69" s="4"/>
      <c r="E69" s="4"/>
      <c r="F69" s="4"/>
      <c r="G69" s="4"/>
      <c r="H69" s="4"/>
      <c r="I69" s="4"/>
      <c r="J69" s="4"/>
      <c r="K69" s="4"/>
      <c r="L69" s="4"/>
      <c r="M69" s="4"/>
      <c r="N69" s="4"/>
      <c r="O69" s="4"/>
      <c r="P69" s="4"/>
      <c r="Q69" s="4"/>
      <c r="R69" s="4"/>
      <c r="S69" s="4"/>
      <c r="T69" s="4"/>
      <c r="U69" s="4"/>
      <c r="V69" s="4"/>
      <c r="W69" s="4"/>
      <c r="X69" s="4"/>
      <c r="Y69" s="4"/>
      <c r="Z69" s="4"/>
      <c r="AA69" s="4"/>
      <c r="AB69" s="4"/>
    </row>
    <row r="70" spans="2:28">
      <c r="B70" s="4"/>
      <c r="C70" s="4"/>
      <c r="D70" s="4"/>
      <c r="E70" s="4"/>
      <c r="F70" s="4"/>
      <c r="G70" s="4"/>
      <c r="H70" s="4"/>
      <c r="I70" s="4"/>
      <c r="J70" s="4"/>
      <c r="K70" s="4"/>
      <c r="L70" s="4"/>
      <c r="M70" s="4"/>
      <c r="N70" s="4"/>
      <c r="O70" s="4"/>
      <c r="P70" s="4"/>
      <c r="Q70" s="4"/>
      <c r="R70" s="4"/>
      <c r="S70" s="4"/>
      <c r="T70" s="4"/>
      <c r="U70" s="4"/>
      <c r="V70" s="4"/>
      <c r="W70" s="4"/>
      <c r="X70" s="4"/>
      <c r="Y70" s="4"/>
      <c r="Z70" s="4"/>
      <c r="AA70" s="4"/>
      <c r="AB70" s="4"/>
    </row>
    <row r="71" spans="2:28">
      <c r="B71" s="4"/>
      <c r="C71" s="4"/>
      <c r="D71" s="4"/>
      <c r="E71" s="4"/>
      <c r="F71" s="4"/>
      <c r="G71" s="4"/>
      <c r="H71" s="4"/>
      <c r="I71" s="4"/>
      <c r="J71" s="4"/>
      <c r="K71" s="4"/>
      <c r="L71" s="4"/>
      <c r="M71" s="4"/>
      <c r="N71" s="4"/>
      <c r="O71" s="4"/>
      <c r="P71" s="4"/>
      <c r="Q71" s="4"/>
      <c r="R71" s="4"/>
      <c r="S71" s="4"/>
      <c r="T71" s="4"/>
      <c r="U71" s="4"/>
      <c r="V71" s="4"/>
      <c r="W71" s="4"/>
      <c r="X71" s="4"/>
      <c r="Y71" s="4"/>
      <c r="Z71" s="4"/>
      <c r="AA71" s="4"/>
      <c r="AB71" s="4"/>
    </row>
    <row r="72" spans="2:28">
      <c r="B72" s="4"/>
      <c r="C72" s="4"/>
      <c r="D72" s="4"/>
      <c r="E72" s="4"/>
      <c r="F72" s="4"/>
      <c r="G72" s="4"/>
      <c r="H72" s="4"/>
      <c r="I72" s="4"/>
      <c r="J72" s="4"/>
      <c r="K72" s="4"/>
      <c r="L72" s="4"/>
      <c r="M72" s="4"/>
      <c r="N72" s="4"/>
      <c r="O72" s="4"/>
      <c r="P72" s="4"/>
      <c r="Q72" s="4"/>
      <c r="R72" s="4"/>
      <c r="S72" s="4"/>
      <c r="T72" s="4"/>
      <c r="U72" s="4"/>
      <c r="V72" s="4"/>
      <c r="W72" s="4"/>
      <c r="X72" s="4"/>
      <c r="Y72" s="4"/>
      <c r="Z72" s="4"/>
      <c r="AA72" s="4"/>
      <c r="AB72" s="4"/>
    </row>
    <row r="73" spans="2:28">
      <c r="B73" s="4"/>
      <c r="C73" s="4"/>
      <c r="D73" s="4"/>
      <c r="E73" s="4"/>
      <c r="F73" s="4"/>
      <c r="G73" s="4"/>
      <c r="H73" s="4"/>
      <c r="I73" s="4"/>
      <c r="J73" s="4"/>
      <c r="K73" s="4"/>
      <c r="L73" s="4"/>
      <c r="M73" s="4"/>
      <c r="N73" s="4"/>
      <c r="O73" s="4"/>
      <c r="P73" s="4"/>
      <c r="Q73" s="4"/>
      <c r="R73" s="4"/>
      <c r="S73" s="4"/>
      <c r="T73" s="4"/>
      <c r="U73" s="4"/>
      <c r="V73" s="4"/>
      <c r="W73" s="4"/>
      <c r="X73" s="4"/>
      <c r="Y73" s="4"/>
      <c r="Z73" s="4"/>
      <c r="AA73" s="4"/>
      <c r="AB73" s="4"/>
    </row>
    <row r="74" spans="2:28">
      <c r="B74" s="4"/>
      <c r="C74" s="4"/>
      <c r="D74" s="4"/>
      <c r="E74" s="4"/>
      <c r="F74" s="4"/>
      <c r="G74" s="4"/>
      <c r="H74" s="4"/>
      <c r="I74" s="4"/>
      <c r="J74" s="4"/>
      <c r="K74" s="4"/>
      <c r="L74" s="4"/>
      <c r="M74" s="4"/>
      <c r="N74" s="4"/>
      <c r="O74" s="4"/>
      <c r="P74" s="4"/>
      <c r="Q74" s="4"/>
      <c r="R74" s="4"/>
      <c r="S74" s="4"/>
      <c r="T74" s="4"/>
      <c r="U74" s="4"/>
      <c r="V74" s="4"/>
      <c r="W74" s="4"/>
      <c r="X74" s="4"/>
      <c r="Y74" s="4"/>
      <c r="Z74" s="4"/>
      <c r="AA74" s="4"/>
      <c r="AB74" s="4"/>
    </row>
    <row r="75" spans="2:28">
      <c r="B75" s="4"/>
      <c r="C75" s="4"/>
      <c r="D75" s="4"/>
      <c r="E75" s="4"/>
      <c r="F75" s="4"/>
      <c r="G75" s="4"/>
      <c r="H75" s="4"/>
      <c r="I75" s="4"/>
      <c r="J75" s="4"/>
      <c r="K75" s="4"/>
      <c r="L75" s="4"/>
      <c r="M75" s="4"/>
      <c r="N75" s="4"/>
      <c r="O75" s="4"/>
      <c r="P75" s="4"/>
      <c r="Q75" s="4"/>
      <c r="R75" s="4"/>
      <c r="S75" s="4"/>
      <c r="T75" s="4"/>
      <c r="U75" s="4"/>
      <c r="V75" s="4"/>
      <c r="W75" s="4"/>
      <c r="X75" s="4"/>
      <c r="Y75" s="4"/>
      <c r="Z75" s="4"/>
      <c r="AA75" s="4"/>
      <c r="AB75" s="4"/>
    </row>
    <row r="76" spans="2:28">
      <c r="B76" s="4"/>
      <c r="C76" s="4"/>
      <c r="D76" s="4"/>
      <c r="E76" s="4"/>
      <c r="F76" s="4"/>
      <c r="G76" s="4"/>
      <c r="H76" s="4"/>
      <c r="I76" s="4"/>
      <c r="J76" s="4"/>
      <c r="K76" s="4"/>
      <c r="L76" s="4"/>
      <c r="M76" s="4"/>
      <c r="N76" s="4"/>
      <c r="O76" s="4"/>
      <c r="P76" s="4"/>
      <c r="Q76" s="4"/>
      <c r="R76" s="4"/>
      <c r="S76" s="4"/>
      <c r="T76" s="4"/>
      <c r="U76" s="4"/>
      <c r="V76" s="4"/>
      <c r="W76" s="4"/>
      <c r="X76" s="4"/>
      <c r="Y76" s="4"/>
      <c r="Z76" s="4"/>
      <c r="AA76" s="4"/>
      <c r="AB76" s="4"/>
    </row>
    <row r="77" spans="2:28">
      <c r="B77" s="4"/>
      <c r="C77" s="4"/>
      <c r="D77" s="4"/>
      <c r="E77" s="4"/>
      <c r="F77" s="4"/>
      <c r="G77" s="4"/>
      <c r="H77" s="4"/>
      <c r="I77" s="4"/>
      <c r="J77" s="4"/>
      <c r="K77" s="4"/>
      <c r="L77" s="4"/>
      <c r="M77" s="4"/>
      <c r="N77" s="4"/>
      <c r="O77" s="4"/>
      <c r="P77" s="4"/>
      <c r="Q77" s="4"/>
      <c r="R77" s="4"/>
      <c r="S77" s="4"/>
      <c r="T77" s="4"/>
      <c r="U77" s="4"/>
      <c r="V77" s="4"/>
      <c r="W77" s="4"/>
      <c r="X77" s="4"/>
      <c r="Y77" s="4"/>
      <c r="Z77" s="4"/>
      <c r="AA77" s="4"/>
      <c r="AB77" s="4"/>
    </row>
    <row r="78" spans="2:28">
      <c r="B78" s="4"/>
      <c r="C78" s="4"/>
      <c r="D78" s="4"/>
      <c r="E78" s="4"/>
      <c r="F78" s="4"/>
      <c r="G78" s="4"/>
      <c r="H78" s="4"/>
      <c r="I78" s="4"/>
      <c r="J78" s="4"/>
      <c r="K78" s="4"/>
      <c r="L78" s="4"/>
      <c r="M78" s="4"/>
      <c r="N78" s="4"/>
      <c r="O78" s="4"/>
      <c r="P78" s="4"/>
      <c r="Q78" s="4"/>
      <c r="R78" s="4"/>
      <c r="S78" s="4"/>
      <c r="T78" s="4"/>
      <c r="U78" s="4"/>
      <c r="V78" s="4"/>
      <c r="W78" s="4"/>
      <c r="X78" s="4"/>
      <c r="Y78" s="4"/>
      <c r="Z78" s="4"/>
      <c r="AA78" s="4"/>
      <c r="AB78" s="4"/>
    </row>
    <row r="79" spans="2:28">
      <c r="B79" s="4"/>
      <c r="C79" s="4"/>
      <c r="D79" s="4"/>
      <c r="E79" s="4"/>
      <c r="F79" s="4"/>
      <c r="G79" s="4"/>
      <c r="H79" s="4"/>
      <c r="I79" s="4"/>
      <c r="J79" s="4"/>
      <c r="K79" s="4"/>
      <c r="L79" s="4"/>
      <c r="M79" s="4"/>
      <c r="N79" s="4"/>
      <c r="O79" s="4"/>
      <c r="P79" s="4"/>
      <c r="Q79" s="4"/>
      <c r="R79" s="4"/>
      <c r="S79" s="4"/>
      <c r="T79" s="4"/>
      <c r="U79" s="4"/>
      <c r="V79" s="4"/>
      <c r="W79" s="4"/>
      <c r="X79" s="4"/>
      <c r="Y79" s="4"/>
      <c r="Z79" s="4"/>
      <c r="AA79" s="4"/>
      <c r="AB79" s="4"/>
    </row>
    <row r="80" spans="2:28">
      <c r="B80" s="4"/>
      <c r="C80" s="4"/>
      <c r="D80" s="4"/>
      <c r="E80" s="4"/>
      <c r="F80" s="4"/>
      <c r="G80" s="4"/>
      <c r="H80" s="4"/>
      <c r="I80" s="4"/>
      <c r="J80" s="4"/>
      <c r="K80" s="4"/>
      <c r="L80" s="4"/>
      <c r="M80" s="4"/>
      <c r="N80" s="4"/>
      <c r="O80" s="4"/>
      <c r="P80" s="4"/>
      <c r="Q80" s="4"/>
      <c r="R80" s="4"/>
      <c r="S80" s="4"/>
      <c r="T80" s="4"/>
      <c r="U80" s="4"/>
      <c r="V80" s="4"/>
      <c r="W80" s="4"/>
      <c r="X80" s="4"/>
      <c r="Y80" s="4"/>
      <c r="Z80" s="4"/>
      <c r="AA80" s="4"/>
      <c r="AB80" s="4"/>
    </row>
    <row r="81" spans="2:28">
      <c r="B81" s="4"/>
      <c r="C81" s="4"/>
      <c r="D81" s="4"/>
      <c r="E81" s="4"/>
      <c r="F81" s="4"/>
      <c r="G81" s="4"/>
      <c r="H81" s="4"/>
      <c r="I81" s="4"/>
      <c r="J81" s="4"/>
      <c r="K81" s="4"/>
      <c r="L81" s="4"/>
      <c r="M81" s="4"/>
      <c r="N81" s="4"/>
      <c r="O81" s="4"/>
      <c r="P81" s="4"/>
      <c r="Q81" s="4"/>
      <c r="R81" s="4"/>
      <c r="S81" s="4"/>
      <c r="T81" s="4"/>
      <c r="U81" s="4"/>
      <c r="V81" s="4"/>
      <c r="W81" s="4"/>
      <c r="X81" s="4"/>
      <c r="Y81" s="4"/>
      <c r="Z81" s="4"/>
      <c r="AA81" s="4"/>
      <c r="AB81" s="4"/>
    </row>
    <row r="82" spans="2:28">
      <c r="B82" s="4"/>
      <c r="C82" s="4"/>
      <c r="D82" s="4"/>
      <c r="E82" s="4"/>
      <c r="F82" s="4"/>
      <c r="G82" s="4"/>
      <c r="H82" s="4"/>
      <c r="I82" s="4"/>
      <c r="J82" s="4"/>
      <c r="K82" s="4"/>
      <c r="L82" s="4"/>
      <c r="M82" s="4"/>
      <c r="N82" s="4"/>
      <c r="O82" s="4"/>
      <c r="P82" s="4"/>
      <c r="Q82" s="4"/>
      <c r="R82" s="4"/>
      <c r="S82" s="4"/>
      <c r="T82" s="4"/>
      <c r="U82" s="4"/>
      <c r="V82" s="4"/>
      <c r="W82" s="4"/>
      <c r="X82" s="4"/>
      <c r="Y82" s="4"/>
      <c r="Z82" s="4"/>
      <c r="AA82" s="4"/>
      <c r="AB82" s="4"/>
    </row>
    <row r="83" spans="2:28">
      <c r="B83" s="4"/>
      <c r="C83" s="4"/>
      <c r="D83" s="4"/>
      <c r="E83" s="4"/>
      <c r="F83" s="4"/>
      <c r="G83" s="4"/>
      <c r="H83" s="4"/>
      <c r="I83" s="4"/>
      <c r="J83" s="4"/>
      <c r="K83" s="4"/>
      <c r="L83" s="4"/>
      <c r="M83" s="4"/>
      <c r="N83" s="4"/>
      <c r="O83" s="4"/>
      <c r="P83" s="4"/>
      <c r="Q83" s="4"/>
      <c r="R83" s="4"/>
      <c r="S83" s="4"/>
      <c r="T83" s="4"/>
      <c r="U83" s="4"/>
      <c r="V83" s="4"/>
      <c r="W83" s="4"/>
      <c r="X83" s="4"/>
      <c r="Y83" s="4"/>
      <c r="Z83" s="4"/>
      <c r="AA83" s="4"/>
      <c r="AB83" s="4"/>
    </row>
    <row r="84" spans="2:28">
      <c r="B84" s="4"/>
      <c r="C84" s="4"/>
      <c r="D84" s="4"/>
      <c r="E84" s="4"/>
      <c r="F84" s="4"/>
      <c r="G84" s="4"/>
      <c r="H84" s="4"/>
      <c r="I84" s="4"/>
      <c r="J84" s="4"/>
      <c r="K84" s="4"/>
      <c r="L84" s="4"/>
      <c r="M84" s="4"/>
      <c r="N84" s="4"/>
      <c r="O84" s="4"/>
      <c r="P84" s="4"/>
      <c r="Q84" s="4"/>
      <c r="R84" s="4"/>
      <c r="S84" s="4"/>
      <c r="T84" s="4"/>
      <c r="U84" s="4"/>
      <c r="V84" s="4"/>
      <c r="W84" s="4"/>
      <c r="X84" s="4"/>
      <c r="Y84" s="4"/>
      <c r="Z84" s="4"/>
      <c r="AA84" s="4"/>
      <c r="AB84" s="4"/>
    </row>
    <row r="85" spans="2:28">
      <c r="B85" s="4"/>
      <c r="C85" s="4"/>
      <c r="D85" s="4"/>
      <c r="E85" s="4"/>
      <c r="F85" s="4"/>
      <c r="G85" s="4"/>
      <c r="H85" s="4"/>
      <c r="I85" s="4"/>
      <c r="J85" s="4"/>
      <c r="K85" s="4"/>
      <c r="L85" s="4"/>
      <c r="M85" s="4"/>
      <c r="N85" s="4"/>
      <c r="O85" s="4"/>
      <c r="P85" s="4"/>
      <c r="Q85" s="4"/>
      <c r="R85" s="4"/>
      <c r="S85" s="4"/>
      <c r="T85" s="4"/>
      <c r="U85" s="4"/>
      <c r="V85" s="4"/>
      <c r="W85" s="4"/>
      <c r="X85" s="4"/>
      <c r="Y85" s="4"/>
      <c r="Z85" s="4"/>
      <c r="AA85" s="4"/>
      <c r="AB85" s="4"/>
    </row>
    <row r="86" spans="2:28">
      <c r="B86" s="4"/>
      <c r="C86" s="4"/>
      <c r="D86" s="4"/>
      <c r="E86" s="4"/>
      <c r="F86" s="4"/>
      <c r="G86" s="4"/>
      <c r="H86" s="4"/>
      <c r="I86" s="4"/>
      <c r="J86" s="4"/>
      <c r="K86" s="4"/>
      <c r="L86" s="4"/>
      <c r="M86" s="4"/>
      <c r="N86" s="4"/>
      <c r="O86" s="4"/>
      <c r="P86" s="4"/>
      <c r="Q86" s="4"/>
      <c r="R86" s="4"/>
      <c r="S86" s="4"/>
      <c r="T86" s="4"/>
      <c r="U86" s="4"/>
      <c r="V86" s="4"/>
      <c r="W86" s="4"/>
      <c r="X86" s="4"/>
      <c r="Y86" s="4"/>
      <c r="Z86" s="4"/>
      <c r="AA86" s="4"/>
      <c r="AB86" s="4"/>
    </row>
    <row r="87" spans="2:28">
      <c r="B87" s="4"/>
      <c r="C87" s="4"/>
      <c r="D87" s="4"/>
      <c r="E87" s="4"/>
      <c r="F87" s="4"/>
      <c r="G87" s="4"/>
      <c r="H87" s="4"/>
      <c r="I87" s="4"/>
      <c r="J87" s="4"/>
      <c r="K87" s="4"/>
      <c r="L87" s="4"/>
      <c r="M87" s="4"/>
      <c r="N87" s="4"/>
      <c r="O87" s="4"/>
      <c r="P87" s="4"/>
      <c r="Q87" s="4"/>
      <c r="R87" s="4"/>
      <c r="S87" s="4"/>
      <c r="T87" s="4"/>
      <c r="U87" s="4"/>
      <c r="V87" s="4"/>
      <c r="W87" s="4"/>
      <c r="X87" s="4"/>
      <c r="Y87" s="4"/>
      <c r="Z87" s="4"/>
      <c r="AA87" s="4"/>
      <c r="AB87" s="4"/>
    </row>
    <row r="88" spans="2:28">
      <c r="B88" s="4"/>
      <c r="C88" s="4"/>
      <c r="D88" s="4"/>
      <c r="E88" s="4"/>
      <c r="F88" s="4"/>
      <c r="G88" s="4"/>
      <c r="H88" s="4"/>
      <c r="I88" s="4"/>
      <c r="J88" s="4"/>
      <c r="K88" s="4"/>
      <c r="L88" s="4"/>
      <c r="M88" s="4"/>
      <c r="N88" s="4"/>
      <c r="O88" s="4"/>
      <c r="P88" s="4"/>
      <c r="Q88" s="4"/>
      <c r="R88" s="4"/>
      <c r="S88" s="4"/>
      <c r="T88" s="4"/>
      <c r="U88" s="4"/>
      <c r="V88" s="4"/>
      <c r="W88" s="4"/>
      <c r="X88" s="4"/>
      <c r="Y88" s="4"/>
      <c r="Z88" s="4"/>
      <c r="AA88" s="4"/>
      <c r="AB88" s="4"/>
    </row>
    <row r="89" spans="2:28">
      <c r="B89" s="4"/>
      <c r="C89" s="4"/>
      <c r="D89" s="4"/>
      <c r="E89" s="4"/>
      <c r="F89" s="4"/>
      <c r="G89" s="4"/>
      <c r="H89" s="4"/>
      <c r="I89" s="4"/>
      <c r="J89" s="4"/>
      <c r="K89" s="4"/>
      <c r="L89" s="4"/>
      <c r="M89" s="4"/>
      <c r="N89" s="4"/>
      <c r="O89" s="4"/>
      <c r="P89" s="4"/>
      <c r="Q89" s="4"/>
      <c r="R89" s="4"/>
      <c r="S89" s="4"/>
      <c r="T89" s="4"/>
      <c r="U89" s="4"/>
      <c r="V89" s="4"/>
      <c r="W89" s="4"/>
      <c r="X89" s="4"/>
      <c r="Y89" s="4"/>
      <c r="Z89" s="4"/>
      <c r="AA89" s="4"/>
      <c r="AB89" s="4"/>
    </row>
    <row r="90" spans="2:28">
      <c r="B90" s="4"/>
      <c r="C90" s="4"/>
      <c r="D90" s="4"/>
      <c r="E90" s="4"/>
      <c r="F90" s="4"/>
      <c r="G90" s="4"/>
      <c r="H90" s="4"/>
      <c r="I90" s="4"/>
      <c r="J90" s="4"/>
      <c r="K90" s="4"/>
      <c r="L90" s="4"/>
      <c r="M90" s="4"/>
      <c r="N90" s="4"/>
      <c r="O90" s="4"/>
      <c r="P90" s="4"/>
      <c r="Q90" s="4"/>
      <c r="R90" s="4"/>
      <c r="S90" s="4"/>
      <c r="T90" s="4"/>
      <c r="U90" s="4"/>
      <c r="V90" s="4"/>
      <c r="W90" s="4"/>
      <c r="X90" s="4"/>
      <c r="Y90" s="4"/>
      <c r="Z90" s="4"/>
      <c r="AA90" s="4"/>
      <c r="AB90" s="4"/>
    </row>
    <row r="91" spans="2:28">
      <c r="B91" s="4"/>
      <c r="C91" s="4"/>
      <c r="D91" s="4"/>
      <c r="E91" s="4"/>
      <c r="F91" s="4"/>
      <c r="G91" s="4"/>
      <c r="H91" s="4"/>
      <c r="I91" s="4"/>
      <c r="J91" s="4"/>
      <c r="K91" s="4"/>
      <c r="L91" s="4"/>
      <c r="M91" s="4"/>
      <c r="N91" s="4"/>
      <c r="O91" s="4"/>
      <c r="P91" s="4"/>
      <c r="Q91" s="4"/>
      <c r="R91" s="4"/>
      <c r="S91" s="4"/>
      <c r="T91" s="4"/>
      <c r="U91" s="4"/>
      <c r="V91" s="4"/>
      <c r="W91" s="4"/>
      <c r="X91" s="4"/>
      <c r="Y91" s="4"/>
      <c r="Z91" s="4"/>
      <c r="AA91" s="4"/>
      <c r="AB91" s="4"/>
    </row>
    <row r="92" spans="2:28">
      <c r="B92" s="4"/>
      <c r="C92" s="4"/>
      <c r="D92" s="4"/>
      <c r="E92" s="4"/>
      <c r="F92" s="4"/>
      <c r="G92" s="4"/>
      <c r="H92" s="4"/>
      <c r="I92" s="4"/>
      <c r="J92" s="4"/>
      <c r="K92" s="4"/>
      <c r="L92" s="4"/>
      <c r="M92" s="4"/>
      <c r="N92" s="4"/>
      <c r="O92" s="4"/>
      <c r="P92" s="4"/>
      <c r="Q92" s="4"/>
      <c r="R92" s="4"/>
      <c r="S92" s="4"/>
      <c r="T92" s="4"/>
      <c r="U92" s="4"/>
      <c r="V92" s="4"/>
      <c r="W92" s="4"/>
      <c r="X92" s="4"/>
      <c r="Y92" s="4"/>
      <c r="Z92" s="4"/>
      <c r="AA92" s="4"/>
      <c r="AB92" s="4"/>
    </row>
    <row r="93" spans="2:28">
      <c r="B93" s="4"/>
      <c r="C93" s="4"/>
      <c r="D93" s="4"/>
      <c r="E93" s="4"/>
      <c r="F93" s="4"/>
      <c r="G93" s="4"/>
      <c r="H93" s="4"/>
      <c r="I93" s="4"/>
      <c r="J93" s="4"/>
      <c r="K93" s="4"/>
      <c r="L93" s="4"/>
      <c r="M93" s="4"/>
      <c r="N93" s="4"/>
      <c r="O93" s="4"/>
      <c r="P93" s="4"/>
      <c r="Q93" s="4"/>
      <c r="R93" s="4"/>
      <c r="S93" s="4"/>
      <c r="T93" s="4"/>
      <c r="U93" s="4"/>
      <c r="V93" s="4"/>
      <c r="W93" s="4"/>
      <c r="X93" s="4"/>
      <c r="Y93" s="4"/>
      <c r="Z93" s="4"/>
      <c r="AA93" s="4"/>
      <c r="AB93" s="4"/>
    </row>
    <row r="94" spans="2:28">
      <c r="B94" s="4"/>
      <c r="C94" s="4"/>
      <c r="D94" s="4"/>
      <c r="E94" s="4"/>
      <c r="F94" s="4"/>
      <c r="G94" s="4"/>
      <c r="H94" s="4"/>
      <c r="I94" s="4"/>
      <c r="J94" s="4"/>
      <c r="K94" s="4"/>
      <c r="L94" s="4"/>
      <c r="M94" s="4"/>
      <c r="N94" s="4"/>
      <c r="O94" s="4"/>
      <c r="P94" s="4"/>
      <c r="Q94" s="4"/>
      <c r="R94" s="4"/>
      <c r="S94" s="4"/>
      <c r="T94" s="4"/>
      <c r="U94" s="4"/>
      <c r="V94" s="4"/>
      <c r="W94" s="4"/>
      <c r="X94" s="4"/>
      <c r="Y94" s="4"/>
      <c r="Z94" s="4"/>
      <c r="AA94" s="4"/>
      <c r="AB94" s="4"/>
    </row>
    <row r="95" spans="2:28">
      <c r="B95" s="4"/>
      <c r="C95" s="4"/>
      <c r="D95" s="4"/>
      <c r="E95" s="4"/>
      <c r="F95" s="4"/>
      <c r="G95" s="4"/>
      <c r="H95" s="4"/>
      <c r="I95" s="4"/>
      <c r="J95" s="4"/>
      <c r="K95" s="4"/>
      <c r="L95" s="4"/>
      <c r="M95" s="4"/>
      <c r="N95" s="4"/>
      <c r="O95" s="4"/>
      <c r="P95" s="4"/>
      <c r="Q95" s="4"/>
      <c r="R95" s="4"/>
      <c r="S95" s="4"/>
      <c r="T95" s="4"/>
      <c r="U95" s="4"/>
      <c r="V95" s="4"/>
      <c r="W95" s="4"/>
      <c r="X95" s="4"/>
      <c r="Y95" s="4"/>
      <c r="Z95" s="4"/>
      <c r="AA95" s="4"/>
      <c r="AB95" s="4"/>
    </row>
    <row r="96" spans="2:28">
      <c r="B96" s="4"/>
      <c r="C96" s="4"/>
      <c r="D96" s="4"/>
      <c r="E96" s="4"/>
      <c r="F96" s="4"/>
      <c r="G96" s="4"/>
      <c r="H96" s="4"/>
      <c r="I96" s="4"/>
      <c r="J96" s="4"/>
      <c r="K96" s="4"/>
      <c r="L96" s="4"/>
      <c r="M96" s="4"/>
      <c r="N96" s="4"/>
      <c r="O96" s="4"/>
      <c r="P96" s="4"/>
      <c r="Q96" s="4"/>
      <c r="R96" s="4"/>
      <c r="S96" s="4"/>
      <c r="T96" s="4"/>
      <c r="U96" s="4"/>
      <c r="V96" s="4"/>
      <c r="W96" s="4"/>
      <c r="X96" s="4"/>
      <c r="Y96" s="4"/>
      <c r="Z96" s="4"/>
      <c r="AA96" s="4"/>
      <c r="AB96" s="4"/>
    </row>
    <row r="97" spans="2:28">
      <c r="B97" s="4"/>
      <c r="C97" s="4"/>
      <c r="D97" s="4"/>
      <c r="E97" s="4"/>
      <c r="F97" s="4"/>
      <c r="G97" s="4"/>
      <c r="H97" s="4"/>
      <c r="I97" s="4"/>
      <c r="J97" s="4"/>
      <c r="K97" s="4"/>
      <c r="L97" s="4"/>
      <c r="M97" s="4"/>
      <c r="N97" s="4"/>
      <c r="O97" s="4"/>
      <c r="P97" s="4"/>
      <c r="Q97" s="4"/>
      <c r="R97" s="4"/>
      <c r="S97" s="4"/>
      <c r="T97" s="4"/>
      <c r="U97" s="4"/>
      <c r="V97" s="4"/>
      <c r="W97" s="4"/>
      <c r="X97" s="4"/>
      <c r="Y97" s="4"/>
      <c r="Z97" s="4"/>
      <c r="AA97" s="4"/>
      <c r="AB97" s="4"/>
    </row>
    <row r="98" spans="2:28">
      <c r="B98" s="4"/>
      <c r="C98" s="4"/>
      <c r="D98" s="4"/>
      <c r="E98" s="4"/>
      <c r="F98" s="4"/>
      <c r="G98" s="4"/>
      <c r="H98" s="4"/>
      <c r="I98" s="4"/>
      <c r="J98" s="4"/>
      <c r="K98" s="4"/>
      <c r="L98" s="4"/>
      <c r="M98" s="4"/>
      <c r="N98" s="4"/>
      <c r="O98" s="4"/>
      <c r="P98" s="4"/>
      <c r="Q98" s="4"/>
      <c r="R98" s="4"/>
      <c r="S98" s="4"/>
      <c r="T98" s="4"/>
      <c r="U98" s="4"/>
      <c r="V98" s="4"/>
      <c r="W98" s="4"/>
      <c r="X98" s="4"/>
      <c r="Y98" s="4"/>
      <c r="Z98" s="4"/>
      <c r="AA98" s="4"/>
      <c r="AB98" s="4"/>
    </row>
  </sheetData>
  <sheetProtection password="8D69" sheet="1" objects="1" scenarios="1"/>
  <mergeCells count="30">
    <mergeCell ref="F11:AB11"/>
    <mergeCell ref="AC11:AD11"/>
    <mergeCell ref="B1:AD2"/>
    <mergeCell ref="Z3:AA3"/>
    <mergeCell ref="AC3:AD3"/>
    <mergeCell ref="P5:AE5"/>
    <mergeCell ref="B7:AD8"/>
    <mergeCell ref="F12:AB12"/>
    <mergeCell ref="AC12:AD12"/>
    <mergeCell ref="F13:AB13"/>
    <mergeCell ref="AC13:AD13"/>
    <mergeCell ref="B14:E15"/>
    <mergeCell ref="F14:AB14"/>
    <mergeCell ref="AC14:AD14"/>
    <mergeCell ref="F15:AB15"/>
    <mergeCell ref="AC15:AD15"/>
    <mergeCell ref="F22:AB22"/>
    <mergeCell ref="AC22:AD22"/>
    <mergeCell ref="B16:E18"/>
    <mergeCell ref="F16:AB16"/>
    <mergeCell ref="AC16:AD16"/>
    <mergeCell ref="F17:AB17"/>
    <mergeCell ref="AC17:AD17"/>
    <mergeCell ref="F18:AB18"/>
    <mergeCell ref="AC18:AD18"/>
    <mergeCell ref="AC19:AD19"/>
    <mergeCell ref="F20:AB20"/>
    <mergeCell ref="AC20:AD20"/>
    <mergeCell ref="F21:AB21"/>
    <mergeCell ref="AC21:AD21"/>
  </mergeCells>
  <phoneticPr fontId="1"/>
  <dataValidations count="1">
    <dataValidation type="list" allowBlank="1" showInputMessage="1" showErrorMessage="1" sqref="AC11:AD18 AC20:AD22" xr:uid="{00000000-0002-0000-0A00-000000000000}">
      <formula1>"□,■"</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AE52"/>
  <sheetViews>
    <sheetView showGridLines="0" zoomScaleNormal="100" zoomScaleSheetLayoutView="100" workbookViewId="0">
      <selection activeCell="B16" sqref="B16"/>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255</v>
      </c>
    </row>
    <row r="2" spans="1:31" ht="21.95" customHeight="1">
      <c r="V2" s="1" t="str">
        <f>【入力シート】!J5</f>
        <v>令和</v>
      </c>
      <c r="X2" s="179" t="str">
        <f>IF(【入力シート】!L8="","",【入力シート】!L8)</f>
        <v/>
      </c>
      <c r="Y2" s="1" t="s">
        <v>41</v>
      </c>
      <c r="Z2" s="354" t="str">
        <f>IF(【入力シート】!O8="","",【入力シート】!O8)</f>
        <v/>
      </c>
      <c r="AA2" s="354"/>
      <c r="AB2" s="1" t="s">
        <v>9</v>
      </c>
      <c r="AC2" s="354" t="str">
        <f>IF(【入力シート】!S8="","",【入力シート】!S8)</f>
        <v/>
      </c>
      <c r="AD2" s="354"/>
      <c r="AE2" s="1" t="s">
        <v>10</v>
      </c>
    </row>
    <row r="3" spans="1:31" ht="24.95" customHeight="1">
      <c r="A3" s="1" t="s">
        <v>158</v>
      </c>
    </row>
    <row r="4" spans="1:31" ht="18" customHeight="1">
      <c r="L4" s="1" t="s">
        <v>1</v>
      </c>
      <c r="P4" s="356" t="str">
        <f>IF(【入力シート】!J27="","",【入力シート】!J27)</f>
        <v/>
      </c>
      <c r="Q4" s="356"/>
      <c r="R4" s="356"/>
      <c r="S4" s="356"/>
      <c r="T4" s="356"/>
      <c r="U4" s="356"/>
      <c r="V4" s="356"/>
      <c r="W4" s="356"/>
      <c r="X4" s="356"/>
      <c r="Y4" s="356"/>
      <c r="Z4" s="356"/>
      <c r="AA4" s="356"/>
      <c r="AB4" s="356"/>
      <c r="AC4" s="356"/>
      <c r="AD4" s="356"/>
      <c r="AE4" s="356"/>
    </row>
    <row r="5" spans="1:31" ht="3" customHeight="1"/>
    <row r="6" spans="1:31" ht="18" customHeight="1">
      <c r="L6" s="1" t="s">
        <v>2</v>
      </c>
      <c r="P6" s="306" t="str">
        <f>IF(【入力シート】!M29="","",【入力シート】!M29)</f>
        <v/>
      </c>
      <c r="Q6" s="306"/>
      <c r="R6" s="306"/>
      <c r="S6" s="306"/>
      <c r="T6" s="306"/>
      <c r="U6" s="306"/>
      <c r="V6" s="306"/>
      <c r="W6" s="306"/>
      <c r="X6" s="306"/>
      <c r="Y6" s="306"/>
      <c r="Z6" s="306"/>
      <c r="AA6" s="306"/>
      <c r="AB6" s="306"/>
      <c r="AC6" s="306"/>
      <c r="AD6" s="306"/>
      <c r="AE6" s="306"/>
    </row>
    <row r="7" spans="1:31" ht="3" customHeight="1">
      <c r="P7" s="306"/>
      <c r="Q7" s="306"/>
      <c r="R7" s="306"/>
      <c r="S7" s="306"/>
      <c r="T7" s="306"/>
      <c r="U7" s="306"/>
      <c r="V7" s="306"/>
      <c r="W7" s="306"/>
      <c r="X7" s="306"/>
      <c r="Y7" s="306"/>
      <c r="Z7" s="306"/>
      <c r="AA7" s="306"/>
      <c r="AB7" s="306"/>
      <c r="AC7" s="306"/>
      <c r="AD7" s="306"/>
      <c r="AE7" s="306"/>
    </row>
    <row r="8" spans="1:31" ht="18" customHeight="1">
      <c r="P8" s="355"/>
      <c r="Q8" s="355"/>
      <c r="R8" s="355"/>
      <c r="S8" s="355"/>
      <c r="T8" s="355"/>
      <c r="U8" s="355"/>
      <c r="V8" s="355"/>
      <c r="W8" s="355"/>
      <c r="X8" s="355"/>
      <c r="Y8" s="355"/>
      <c r="Z8" s="355"/>
      <c r="AA8" s="355"/>
      <c r="AB8" s="355"/>
      <c r="AC8" s="355"/>
      <c r="AD8" s="355"/>
      <c r="AE8" s="355"/>
    </row>
    <row r="9" spans="1:31" ht="3" customHeight="1"/>
    <row r="10" spans="1:31" ht="18" customHeight="1">
      <c r="L10" s="1" t="s">
        <v>17</v>
      </c>
      <c r="P10" s="356" t="str">
        <f>IF(【入力シート】!J30="","",【入力シート】!J30)</f>
        <v/>
      </c>
      <c r="Q10" s="356"/>
      <c r="R10" s="356"/>
      <c r="S10" s="356"/>
      <c r="T10" s="356"/>
      <c r="U10" s="356"/>
      <c r="V10" s="356"/>
      <c r="W10" s="356"/>
      <c r="X10" s="356"/>
      <c r="Y10" s="356"/>
      <c r="Z10" s="356"/>
      <c r="AA10" s="356"/>
      <c r="AB10" s="356"/>
      <c r="AC10" s="356"/>
      <c r="AD10" s="356"/>
      <c r="AE10" s="356"/>
    </row>
    <row r="11" spans="1:31" ht="3" customHeight="1"/>
    <row r="12" spans="1:31" ht="18" customHeight="1">
      <c r="L12" s="1" t="s">
        <v>18</v>
      </c>
      <c r="P12" s="356" t="str">
        <f>IF(【入力シート】!J31="","",【入力シート】!J31)</f>
        <v/>
      </c>
      <c r="Q12" s="356"/>
      <c r="R12" s="356"/>
      <c r="S12" s="356"/>
      <c r="T12" s="356"/>
      <c r="U12" s="356"/>
      <c r="V12" s="356"/>
      <c r="W12" s="356"/>
      <c r="X12" s="356"/>
      <c r="Y12" s="356"/>
      <c r="Z12" s="356"/>
    </row>
    <row r="14" spans="1:31" ht="18" customHeight="1">
      <c r="B14" s="350" t="str">
        <f>【入力シート】!C1&amp;【入力シート】!D1&amp;"年度品川区介護職員・介護支援専門員居住支援手当事業補助金"</f>
        <v>令和8年度品川区介護職員・介護支援専門員居住支援手当事業補助金</v>
      </c>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row>
    <row r="15" spans="1:31" ht="18" customHeight="1">
      <c r="B15" s="350" t="s">
        <v>256</v>
      </c>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row>
    <row r="16" spans="1:31" ht="6" customHeight="1"/>
    <row r="17" spans="1:31" ht="14.1" customHeight="1">
      <c r="B17" s="306" t="str">
        <f>"　"&amp;【入力シート】!J5&amp;【入力シート】!L5&amp;【入力シート】!N5&amp;【入力シート】!O5&amp;【入力シート】!R5&amp;【入力シート】!S5&amp;【入力シート】!V5&amp;"付で交付を申請した"&amp;【入力シート】!C1&amp;【入力シート】!D1&amp;"年度品川区介護職員・介護支援専門員居住支援手当事業補助金の申請内容に変更が生じたので、関係書類を添えて下記のとおり補助金交付の変更申請をします。"</f>
        <v>　令和年月日付で交付を申請した令和8年度品川区介護職員・介護支援専門員居住支援手当事業補助金の申請内容に変更が生じたので、関係書類を添えて下記のとおり補助金交付の変更申請をします。</v>
      </c>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row>
    <row r="18" spans="1:31" ht="14.1" customHeight="1">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row>
    <row r="19" spans="1:31" ht="14.1" customHeight="1">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row>
    <row r="20" spans="1:31" ht="14.1" customHeight="1">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306"/>
      <c r="AD20" s="306"/>
    </row>
    <row r="21" spans="1:31" ht="14.1" customHeight="1">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row>
    <row r="22" spans="1:31" ht="20.100000000000001" customHeight="1">
      <c r="A22" s="350" t="s">
        <v>106</v>
      </c>
      <c r="B22" s="383"/>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3"/>
      <c r="AA22" s="383"/>
      <c r="AB22" s="383"/>
      <c r="AC22" s="383"/>
      <c r="AD22" s="383"/>
      <c r="AE22" s="383"/>
    </row>
    <row r="23" spans="1:31" ht="20.100000000000001" customHeight="1">
      <c r="A23" s="177"/>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row>
    <row r="24" spans="1:31" ht="18" customHeight="1">
      <c r="B24" s="1" t="s">
        <v>163</v>
      </c>
      <c r="L24" s="384"/>
      <c r="M24" s="384"/>
      <c r="N24" s="384"/>
      <c r="O24" s="384"/>
      <c r="P24" s="384"/>
      <c r="Q24" s="384"/>
      <c r="R24" s="384"/>
      <c r="S24" s="384"/>
    </row>
    <row r="25" spans="1:31">
      <c r="D25" s="306">
        <f>IF(【入力シート】!J10=【入力シート】!AK12,【入力シート】!J11,【入力シート】!J10)</f>
        <v>0</v>
      </c>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row>
    <row r="26" spans="1:31">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row>
    <row r="27" spans="1:31">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row>
    <row r="28" spans="1:31" ht="18" customHeight="1">
      <c r="B28" s="1" t="s">
        <v>257</v>
      </c>
      <c r="L28" s="364">
        <f>【入力シート】!J9</f>
        <v>0</v>
      </c>
      <c r="M28" s="364"/>
      <c r="N28" s="364"/>
      <c r="O28" s="364"/>
      <c r="P28" s="364"/>
      <c r="Q28" s="364"/>
      <c r="R28" s="364"/>
      <c r="S28" s="364"/>
      <c r="T28" s="1" t="s">
        <v>108</v>
      </c>
    </row>
    <row r="30" spans="1:31" ht="18" customHeight="1">
      <c r="B30" s="1" t="s">
        <v>164</v>
      </c>
      <c r="L30" s="364">
        <f>'②【入力】別紙_職員一覧（変更）'!Q7</f>
        <v>0</v>
      </c>
      <c r="M30" s="364"/>
      <c r="N30" s="364"/>
      <c r="O30" s="364"/>
      <c r="P30" s="364"/>
      <c r="Q30" s="364"/>
      <c r="R30" s="364"/>
      <c r="S30" s="364"/>
      <c r="T30" s="1" t="s">
        <v>108</v>
      </c>
    </row>
    <row r="32" spans="1:31" ht="13.5" customHeight="1">
      <c r="B32" s="1" t="s">
        <v>237</v>
      </c>
      <c r="L32" s="365" t="str">
        <f>"別紙「"&amp;【入力シート】!C1&amp;【入力シート】!D1&amp;"年度品川区介護職員・介護支援専門員居住支援手当事業補助金変更交付申請対象職員一覧」のとおり"</f>
        <v>別紙「令和8年度品川区介護職員・介護支援専門員居住支援手当事業補助金変更交付申請対象職員一覧」のとおり</v>
      </c>
      <c r="M32" s="365"/>
      <c r="N32" s="365"/>
      <c r="O32" s="365"/>
      <c r="P32" s="365"/>
      <c r="Q32" s="365"/>
      <c r="R32" s="365"/>
      <c r="S32" s="365"/>
      <c r="T32" s="365"/>
      <c r="U32" s="365"/>
      <c r="V32" s="365"/>
      <c r="W32" s="365"/>
      <c r="X32" s="365"/>
      <c r="Y32" s="365"/>
      <c r="Z32" s="365"/>
      <c r="AA32" s="365"/>
      <c r="AB32" s="365"/>
      <c r="AC32" s="365"/>
      <c r="AD32" s="365"/>
    </row>
    <row r="33" spans="3:30">
      <c r="L33" s="365"/>
      <c r="M33" s="365"/>
      <c r="N33" s="365"/>
      <c r="O33" s="365"/>
      <c r="P33" s="365"/>
      <c r="Q33" s="365"/>
      <c r="R33" s="365"/>
      <c r="S33" s="365"/>
      <c r="T33" s="365"/>
      <c r="U33" s="365"/>
      <c r="V33" s="365"/>
      <c r="W33" s="365"/>
      <c r="X33" s="365"/>
      <c r="Y33" s="365"/>
      <c r="Z33" s="365"/>
      <c r="AA33" s="365"/>
      <c r="AB33" s="365"/>
      <c r="AC33" s="365"/>
      <c r="AD33" s="365"/>
    </row>
    <row r="34" spans="3:30">
      <c r="L34" s="365"/>
      <c r="M34" s="365"/>
      <c r="N34" s="365"/>
      <c r="O34" s="365"/>
      <c r="P34" s="365"/>
      <c r="Q34" s="365"/>
      <c r="R34" s="365"/>
      <c r="S34" s="365"/>
      <c r="T34" s="365"/>
      <c r="U34" s="365"/>
      <c r="V34" s="365"/>
      <c r="W34" s="365"/>
      <c r="X34" s="365"/>
      <c r="Y34" s="365"/>
      <c r="Z34" s="365"/>
      <c r="AA34" s="365"/>
      <c r="AB34" s="365"/>
      <c r="AC34" s="365"/>
      <c r="AD34" s="365"/>
    </row>
    <row r="35" spans="3:30" ht="20.100000000000001" customHeight="1">
      <c r="C35" s="2" t="s">
        <v>109</v>
      </c>
    </row>
    <row r="36" spans="3:30">
      <c r="C36" s="2" t="s">
        <v>110</v>
      </c>
      <c r="E36" s="306" t="str">
        <f>【入力シート】!C1&amp;【入力シート】!D1&amp;"年度品川区介護職員・介護支援専門員居住支援手当事業補助金変更交付申請書（本紙）"</f>
        <v>令和8年度品川区介護職員・介護支援専門員居住支援手当事業補助金変更交付申請書（本紙）</v>
      </c>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row>
    <row r="37" spans="3:30">
      <c r="E37" s="306"/>
      <c r="F37" s="306"/>
      <c r="G37" s="306"/>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row>
    <row r="38" spans="3:30" ht="6" customHeight="1"/>
    <row r="39" spans="3:30">
      <c r="C39" s="2" t="s">
        <v>111</v>
      </c>
      <c r="E39" s="306" t="str">
        <f>【入力シート】!C1&amp;【入力シート】!D1&amp;"年度品川区介護職員・介護支援専門員居住支援手当事業補助金変更交付申請対象職員一覧（別紙）"</f>
        <v>令和8年度品川区介護職員・介護支援専門員居住支援手当事業補助金変更交付申請対象職員一覧（別紙）</v>
      </c>
      <c r="F39" s="306"/>
      <c r="G39" s="306"/>
      <c r="H39" s="306"/>
      <c r="I39" s="306"/>
      <c r="J39" s="306"/>
      <c r="K39" s="306"/>
      <c r="L39" s="306"/>
      <c r="M39" s="306"/>
      <c r="N39" s="306"/>
      <c r="O39" s="306"/>
      <c r="P39" s="306"/>
      <c r="Q39" s="306"/>
      <c r="R39" s="306"/>
      <c r="S39" s="306"/>
      <c r="T39" s="306"/>
      <c r="U39" s="306"/>
      <c r="V39" s="306"/>
      <c r="W39" s="306"/>
      <c r="X39" s="306"/>
      <c r="Y39" s="306"/>
      <c r="Z39" s="306"/>
      <c r="AA39" s="306"/>
      <c r="AB39" s="306"/>
      <c r="AC39" s="306"/>
      <c r="AD39" s="306"/>
    </row>
    <row r="40" spans="3:30">
      <c r="E40" s="306"/>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c r="AD40" s="306"/>
    </row>
    <row r="41" spans="3:30" ht="6" customHeight="1"/>
    <row r="42" spans="3:30" ht="6" customHeight="1"/>
    <row r="43" spans="3:30" ht="12" customHeight="1">
      <c r="C43" s="2" t="s">
        <v>112</v>
      </c>
      <c r="E43" s="1" t="s">
        <v>258</v>
      </c>
    </row>
    <row r="44" spans="3:30" ht="6" customHeight="1"/>
    <row r="45" spans="3:30">
      <c r="C45" s="2" t="s">
        <v>113</v>
      </c>
      <c r="E45" s="1" t="s">
        <v>118</v>
      </c>
    </row>
    <row r="48" spans="3:30" ht="14.1" customHeight="1">
      <c r="N48" s="4" t="s">
        <v>250</v>
      </c>
      <c r="Q48" s="4"/>
    </row>
    <row r="49" spans="13:31" ht="18" customHeight="1">
      <c r="M49" s="3"/>
      <c r="N49" s="351" t="s">
        <v>20</v>
      </c>
      <c r="O49" s="352"/>
      <c r="P49" s="352"/>
      <c r="Q49" s="353"/>
      <c r="R49" s="359" t="str">
        <f>IF(【入力シート】!J36="","",【入力シート】!J36)</f>
        <v/>
      </c>
      <c r="S49" s="360"/>
      <c r="T49" s="360"/>
      <c r="U49" s="360"/>
      <c r="V49" s="360"/>
      <c r="W49" s="360"/>
      <c r="X49" s="360"/>
      <c r="Y49" s="360"/>
      <c r="Z49" s="360"/>
      <c r="AA49" s="360"/>
      <c r="AB49" s="360"/>
      <c r="AC49" s="360"/>
      <c r="AD49" s="360"/>
      <c r="AE49" s="361"/>
    </row>
    <row r="50" spans="13:31" ht="18" customHeight="1">
      <c r="M50" s="3"/>
      <c r="N50" s="351" t="s">
        <v>3</v>
      </c>
      <c r="O50" s="352"/>
      <c r="P50" s="352"/>
      <c r="Q50" s="353"/>
      <c r="R50" s="359" t="str">
        <f>IF(【入力シート】!J37="","",【入力シート】!J37)</f>
        <v/>
      </c>
      <c r="S50" s="360"/>
      <c r="T50" s="360"/>
      <c r="U50" s="360"/>
      <c r="V50" s="360"/>
      <c r="W50" s="360"/>
      <c r="X50" s="360"/>
      <c r="Y50" s="360"/>
      <c r="Z50" s="360"/>
      <c r="AA50" s="360"/>
      <c r="AB50" s="360"/>
      <c r="AC50" s="360"/>
      <c r="AD50" s="360"/>
      <c r="AE50" s="361"/>
    </row>
    <row r="51" spans="13:31" ht="18" customHeight="1">
      <c r="M51" s="3"/>
      <c r="N51" s="351" t="s">
        <v>4</v>
      </c>
      <c r="O51" s="352"/>
      <c r="P51" s="352"/>
      <c r="Q51" s="353"/>
      <c r="R51" s="357" t="str">
        <f>IF(【入力シート】!J38="","",【入力シート】!J38)</f>
        <v/>
      </c>
      <c r="S51" s="358"/>
      <c r="T51" s="358"/>
      <c r="U51" s="180" t="s">
        <v>119</v>
      </c>
      <c r="V51" s="358" t="str">
        <f>IF(【入力シート】!P38="","",【入力シート】!P38)</f>
        <v/>
      </c>
      <c r="W51" s="358"/>
      <c r="X51" s="358"/>
      <c r="Y51" s="358"/>
      <c r="Z51" s="180" t="s">
        <v>119</v>
      </c>
      <c r="AA51" s="358" t="str">
        <f>IF(【入力シート】!Y38="","",【入力シート】!Y38)</f>
        <v/>
      </c>
      <c r="AB51" s="358"/>
      <c r="AC51" s="358"/>
      <c r="AD51" s="358"/>
      <c r="AE51" s="362"/>
    </row>
    <row r="52" spans="13:31" ht="18" customHeight="1">
      <c r="M52" s="3"/>
      <c r="N52" s="351" t="s">
        <v>5</v>
      </c>
      <c r="O52" s="352"/>
      <c r="P52" s="352"/>
      <c r="Q52" s="353"/>
      <c r="R52" s="359" t="str">
        <f>IF(【入力シート】!J39="","",【入力シート】!J39)</f>
        <v/>
      </c>
      <c r="S52" s="360"/>
      <c r="T52" s="360"/>
      <c r="U52" s="360"/>
      <c r="V52" s="360"/>
      <c r="W52" s="360"/>
      <c r="X52" s="360"/>
      <c r="Y52" s="360"/>
      <c r="Z52" s="360"/>
      <c r="AA52" s="360"/>
      <c r="AB52" s="360"/>
      <c r="AC52" s="360"/>
      <c r="AD52" s="360"/>
      <c r="AE52" s="361"/>
    </row>
  </sheetData>
  <sheetProtection algorithmName="SHA-512" hashValue="POrMuJDVpqT6K1l2SsYCRwxlnsa7sm9h5zRqIILmd1h0r2h8Ey+EB2DEJvXblG1OR1vqtMWrAWXppsYAXXfqaQ==" saltValue="VaFeK0M9dlWfYp/yxMtxaQ==" spinCount="100000" sheet="1" objects="1" scenarios="1"/>
  <mergeCells count="27">
    <mergeCell ref="B14:AD14"/>
    <mergeCell ref="P12:Z12"/>
    <mergeCell ref="Z2:AA2"/>
    <mergeCell ref="AC2:AD2"/>
    <mergeCell ref="P4:AE4"/>
    <mergeCell ref="P6:AE8"/>
    <mergeCell ref="P10:AE10"/>
    <mergeCell ref="B15:AD15"/>
    <mergeCell ref="B17:AD20"/>
    <mergeCell ref="L28:S28"/>
    <mergeCell ref="E36:AD37"/>
    <mergeCell ref="E39:AD40"/>
    <mergeCell ref="D25:AC27"/>
    <mergeCell ref="A22:AE22"/>
    <mergeCell ref="L24:S24"/>
    <mergeCell ref="L30:S30"/>
    <mergeCell ref="L32:AD34"/>
    <mergeCell ref="N52:Q52"/>
    <mergeCell ref="R52:AE52"/>
    <mergeCell ref="N49:Q49"/>
    <mergeCell ref="R49:AE49"/>
    <mergeCell ref="N50:Q50"/>
    <mergeCell ref="R50:AE50"/>
    <mergeCell ref="N51:Q51"/>
    <mergeCell ref="R51:T51"/>
    <mergeCell ref="V51:Y51"/>
    <mergeCell ref="AA51:AE51"/>
  </mergeCells>
  <phoneticPr fontId="1"/>
  <pageMargins left="0.7" right="0.7" top="0.75" bottom="0.75" header="0.3" footer="0.3"/>
  <pageSetup paperSize="9" scale="98"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E51"/>
  <sheetViews>
    <sheetView showGridLines="0" zoomScaleNormal="100" zoomScaleSheetLayoutView="100" workbookViewId="0">
      <selection activeCell="P4" sqref="P4:AE4"/>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243</v>
      </c>
    </row>
    <row r="2" spans="1:31" ht="21.95" customHeight="1">
      <c r="Y2" s="1" t="s">
        <v>41</v>
      </c>
      <c r="Z2" s="385"/>
      <c r="AA2" s="385"/>
      <c r="AB2" s="1" t="s">
        <v>9</v>
      </c>
      <c r="AC2" s="385"/>
      <c r="AD2" s="385"/>
      <c r="AE2" s="1" t="s">
        <v>10</v>
      </c>
    </row>
    <row r="3" spans="1:31" ht="24.95" customHeight="1">
      <c r="A3" s="1" t="s">
        <v>158</v>
      </c>
    </row>
    <row r="4" spans="1:31" ht="18" customHeight="1">
      <c r="L4" s="1" t="s">
        <v>1</v>
      </c>
      <c r="P4" s="356" t="str">
        <f>IF(【入力シート】!J27="","",【入力シート】!J27)</f>
        <v/>
      </c>
      <c r="Q4" s="356"/>
      <c r="R4" s="356"/>
      <c r="S4" s="356"/>
      <c r="T4" s="356"/>
      <c r="U4" s="356"/>
      <c r="V4" s="356"/>
      <c r="W4" s="356"/>
      <c r="X4" s="356"/>
      <c r="Y4" s="356"/>
      <c r="Z4" s="356"/>
      <c r="AA4" s="356"/>
      <c r="AB4" s="356"/>
      <c r="AC4" s="356"/>
      <c r="AD4" s="356"/>
      <c r="AE4" s="356"/>
    </row>
    <row r="5" spans="1:31" ht="3" customHeight="1"/>
    <row r="6" spans="1:31" ht="18" customHeight="1">
      <c r="L6" s="1" t="s">
        <v>2</v>
      </c>
      <c r="P6" s="306" t="str">
        <f>IF(【入力シート】!M29="","",【入力シート】!M29)</f>
        <v/>
      </c>
      <c r="Q6" s="306"/>
      <c r="R6" s="306"/>
      <c r="S6" s="306"/>
      <c r="T6" s="306"/>
      <c r="U6" s="306"/>
      <c r="V6" s="306"/>
      <c r="W6" s="306"/>
      <c r="X6" s="306"/>
      <c r="Y6" s="306"/>
      <c r="Z6" s="306"/>
      <c r="AA6" s="306"/>
      <c r="AB6" s="306"/>
      <c r="AC6" s="306"/>
      <c r="AD6" s="306"/>
      <c r="AE6" s="306"/>
    </row>
    <row r="7" spans="1:31" ht="3" customHeight="1">
      <c r="P7" s="306"/>
      <c r="Q7" s="306"/>
      <c r="R7" s="306"/>
      <c r="S7" s="306"/>
      <c r="T7" s="306"/>
      <c r="U7" s="306"/>
      <c r="V7" s="306"/>
      <c r="W7" s="306"/>
      <c r="X7" s="306"/>
      <c r="Y7" s="306"/>
      <c r="Z7" s="306"/>
      <c r="AA7" s="306"/>
      <c r="AB7" s="306"/>
      <c r="AC7" s="306"/>
      <c r="AD7" s="306"/>
      <c r="AE7" s="306"/>
    </row>
    <row r="8" spans="1:31" ht="18" customHeight="1">
      <c r="P8" s="355"/>
      <c r="Q8" s="355"/>
      <c r="R8" s="355"/>
      <c r="S8" s="355"/>
      <c r="T8" s="355"/>
      <c r="U8" s="355"/>
      <c r="V8" s="355"/>
      <c r="W8" s="355"/>
      <c r="X8" s="355"/>
      <c r="Y8" s="355"/>
      <c r="Z8" s="355"/>
      <c r="AA8" s="355"/>
      <c r="AB8" s="355"/>
      <c r="AC8" s="355"/>
      <c r="AD8" s="355"/>
      <c r="AE8" s="355"/>
    </row>
    <row r="9" spans="1:31" ht="3" customHeight="1"/>
    <row r="10" spans="1:31" ht="18" customHeight="1">
      <c r="L10" s="1" t="s">
        <v>17</v>
      </c>
      <c r="P10" s="356" t="str">
        <f>IF(【入力シート】!J30="","",【入力シート】!J30)</f>
        <v/>
      </c>
      <c r="Q10" s="356"/>
      <c r="R10" s="356"/>
      <c r="S10" s="356"/>
      <c r="T10" s="356"/>
      <c r="U10" s="356"/>
      <c r="V10" s="356"/>
      <c r="W10" s="356"/>
      <c r="X10" s="356"/>
      <c r="Y10" s="356"/>
      <c r="Z10" s="356"/>
      <c r="AA10" s="356"/>
      <c r="AB10" s="356"/>
      <c r="AC10" s="356"/>
      <c r="AD10" s="356"/>
      <c r="AE10" s="356"/>
    </row>
    <row r="11" spans="1:31" ht="3" customHeight="1"/>
    <row r="12" spans="1:31" ht="18" customHeight="1">
      <c r="L12" s="1" t="s">
        <v>18</v>
      </c>
      <c r="P12" s="356" t="str">
        <f>IF(【入力シート】!J31="","",【入力シート】!J31)</f>
        <v/>
      </c>
      <c r="Q12" s="356"/>
      <c r="R12" s="356"/>
      <c r="S12" s="356"/>
      <c r="T12" s="356"/>
      <c r="U12" s="356"/>
      <c r="V12" s="356"/>
      <c r="W12" s="356"/>
      <c r="X12" s="356"/>
      <c r="Y12" s="356"/>
      <c r="Z12" s="356"/>
    </row>
    <row r="13" spans="1:31" ht="21" customHeight="1"/>
    <row r="14" spans="1:31" ht="18" customHeight="1">
      <c r="B14" s="350" t="s">
        <v>244</v>
      </c>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row>
    <row r="15" spans="1:31" ht="6" customHeight="1"/>
    <row r="16" spans="1:31" ht="14.1" customHeight="1">
      <c r="B16" s="306" t="str">
        <f>"　"&amp;IF(【入力シート】!J7="無",【入力シート】!J13&amp;【入力シート】!L13&amp;【入力シート】!N13&amp;【入力シート】!O13&amp;【入力シート】!R13&amp;【入力シート】!S13&amp;【入力シート】!V13&amp;"付"&amp;【入力シート】!J14&amp;【入力シート】!M14&amp;【入力シート】!Q14,【入力シート】!J18&amp;【入力シート】!L18&amp;【入力シート】!N18&amp;【入力シート】!O18&amp;【入力シート】!R18&amp;【入力シート】!S18&amp;【入力シート】!V18&amp;"付"&amp;【入力シート】!J19&amp;【入力シート】!M19&amp;【入力シート】!Q19)&amp;"で交付決定のあった"&amp;【入力シート】!C1&amp;【入力シート】!D1&amp;"年度品川区介護職員・介護支援専門員居住支援手当事業補助金について、下記のとおり請求します。"</f>
        <v>　令和年月日付品福福収第号で交付決定のあった令和8年度品川区介護職員・介護支援専門員居住支援手当事業補助金について、下記のとおり請求します。</v>
      </c>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306"/>
      <c r="AD16" s="306"/>
    </row>
    <row r="17" spans="1:31" ht="14.1" customHeight="1">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row>
    <row r="18" spans="1:31" ht="14.1" customHeight="1">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row>
    <row r="19" spans="1:31" ht="14.1" customHeight="1">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row>
    <row r="20" spans="1:31" ht="20.100000000000001" customHeight="1">
      <c r="A20" s="350" t="s">
        <v>106</v>
      </c>
      <c r="B20" s="383"/>
      <c r="C20" s="383"/>
      <c r="D20" s="383"/>
      <c r="E20" s="383"/>
      <c r="F20" s="383"/>
      <c r="G20" s="383"/>
      <c r="H20" s="383"/>
      <c r="I20" s="383"/>
      <c r="J20" s="383"/>
      <c r="K20" s="383"/>
      <c r="L20" s="383"/>
      <c r="M20" s="383"/>
      <c r="N20" s="383"/>
      <c r="O20" s="383"/>
      <c r="P20" s="383"/>
      <c r="Q20" s="383"/>
      <c r="R20" s="383"/>
      <c r="S20" s="383"/>
      <c r="T20" s="383"/>
      <c r="U20" s="383"/>
      <c r="V20" s="383"/>
      <c r="W20" s="383"/>
      <c r="X20" s="383"/>
      <c r="Y20" s="383"/>
      <c r="Z20" s="383"/>
      <c r="AA20" s="383"/>
      <c r="AB20" s="383"/>
      <c r="AC20" s="383"/>
      <c r="AD20" s="383"/>
      <c r="AE20" s="383"/>
    </row>
    <row r="21" spans="1:31" ht="18" customHeight="1">
      <c r="B21" s="1" t="s">
        <v>245</v>
      </c>
      <c r="L21" s="364">
        <f>IF(【入力シート】!J7="無",【入力シート】!J15,【入力シート】!J20-【入力シート】!J15)</f>
        <v>0</v>
      </c>
      <c r="M21" s="364"/>
      <c r="N21" s="364"/>
      <c r="O21" s="364"/>
      <c r="P21" s="364"/>
      <c r="Q21" s="364"/>
      <c r="R21" s="364"/>
      <c r="S21" s="364"/>
      <c r="T21" s="1" t="s">
        <v>108</v>
      </c>
      <c r="U21" s="386" t="str">
        <f>IF(【入力シート】!J7&lt;&gt;"無","(当初交付決定額と変更交付決定額の差額)","")</f>
        <v/>
      </c>
      <c r="V21" s="386"/>
      <c r="W21" s="386"/>
      <c r="X21" s="386"/>
      <c r="Y21" s="386"/>
      <c r="Z21" s="386"/>
      <c r="AA21" s="386"/>
      <c r="AB21" s="386"/>
      <c r="AC21" s="386"/>
      <c r="AD21" s="386"/>
      <c r="AE21" s="386"/>
    </row>
    <row r="23" spans="1:31" ht="18" customHeight="1">
      <c r="B23" s="1" t="s">
        <v>246</v>
      </c>
      <c r="L23" s="145"/>
      <c r="M23" s="145"/>
      <c r="N23" s="145"/>
      <c r="O23" s="145"/>
      <c r="P23" s="145"/>
      <c r="Q23" s="145"/>
      <c r="R23" s="145"/>
      <c r="S23" s="145"/>
    </row>
    <row r="24" spans="1:31" ht="9" customHeight="1"/>
    <row r="25" spans="1:31" ht="27" customHeight="1">
      <c r="D25" s="387" t="s">
        <v>6</v>
      </c>
      <c r="E25" s="387"/>
      <c r="F25" s="387"/>
      <c r="G25" s="387"/>
      <c r="H25" s="387"/>
      <c r="I25" s="387"/>
      <c r="J25" s="387"/>
      <c r="K25" s="387"/>
      <c r="L25" s="387"/>
      <c r="M25" s="390" t="str">
        <f>【入力シート】!J42&amp;【入力シート】!T42</f>
        <v>銀行</v>
      </c>
      <c r="N25" s="390"/>
      <c r="O25" s="390"/>
      <c r="P25" s="390"/>
      <c r="Q25" s="390"/>
      <c r="R25" s="390"/>
      <c r="S25" s="390"/>
      <c r="T25" s="390"/>
      <c r="U25" s="390"/>
      <c r="V25" s="390"/>
      <c r="W25" s="390"/>
      <c r="X25" s="390"/>
      <c r="Y25" s="390"/>
      <c r="Z25" s="390"/>
      <c r="AA25" s="390"/>
      <c r="AB25" s="390"/>
      <c r="AC25" s="390"/>
    </row>
    <row r="26" spans="1:31" ht="27" customHeight="1">
      <c r="D26" s="387" t="s">
        <v>247</v>
      </c>
      <c r="E26" s="387"/>
      <c r="F26" s="387"/>
      <c r="G26" s="387"/>
      <c r="H26" s="387"/>
      <c r="I26" s="387"/>
      <c r="J26" s="387"/>
      <c r="K26" s="387"/>
      <c r="L26" s="387"/>
      <c r="M26" s="390" t="str">
        <f>IF(【入力シート】!T43="本店","本店",【入力シート】!J43&amp;【入力シート】!T43)</f>
        <v>本店</v>
      </c>
      <c r="N26" s="390"/>
      <c r="O26" s="390"/>
      <c r="P26" s="390"/>
      <c r="Q26" s="390"/>
      <c r="R26" s="390"/>
      <c r="S26" s="390"/>
      <c r="T26" s="390"/>
      <c r="U26" s="390"/>
      <c r="V26" s="390"/>
      <c r="W26" s="390"/>
      <c r="X26" s="390"/>
      <c r="Y26" s="390"/>
      <c r="Z26" s="390"/>
      <c r="AA26" s="390"/>
      <c r="AB26" s="390"/>
      <c r="AC26" s="390"/>
    </row>
    <row r="27" spans="1:31" ht="27" customHeight="1">
      <c r="D27" s="387" t="s">
        <v>33</v>
      </c>
      <c r="E27" s="387"/>
      <c r="F27" s="387"/>
      <c r="G27" s="387"/>
      <c r="H27" s="387"/>
      <c r="I27" s="387"/>
      <c r="J27" s="387"/>
      <c r="K27" s="387"/>
      <c r="L27" s="387"/>
      <c r="M27" s="390" t="str">
        <f>RIGHT(【入力シート】!$J$46,2)</f>
        <v/>
      </c>
      <c r="N27" s="390"/>
      <c r="O27" s="390"/>
      <c r="P27" s="390"/>
      <c r="Q27" s="390"/>
      <c r="R27" s="390"/>
      <c r="S27" s="390"/>
      <c r="T27" s="390"/>
      <c r="U27" s="390"/>
      <c r="V27" s="390"/>
      <c r="W27" s="390"/>
      <c r="X27" s="390"/>
      <c r="Y27" s="390"/>
      <c r="Z27" s="390"/>
      <c r="AA27" s="390"/>
      <c r="AB27" s="390"/>
      <c r="AC27" s="390"/>
    </row>
    <row r="28" spans="1:31" ht="27" customHeight="1">
      <c r="D28" s="387" t="s">
        <v>248</v>
      </c>
      <c r="E28" s="387"/>
      <c r="F28" s="387"/>
      <c r="G28" s="387"/>
      <c r="H28" s="387"/>
      <c r="I28" s="387"/>
      <c r="J28" s="387"/>
      <c r="K28" s="387"/>
      <c r="L28" s="387"/>
      <c r="M28" s="389">
        <f>【入力シート】!J47</f>
        <v>0</v>
      </c>
      <c r="N28" s="389"/>
      <c r="O28" s="389"/>
      <c r="P28" s="389"/>
      <c r="Q28" s="389"/>
      <c r="R28" s="389"/>
      <c r="S28" s="389"/>
      <c r="T28" s="389"/>
      <c r="U28" s="389"/>
      <c r="V28" s="389"/>
      <c r="W28" s="389"/>
      <c r="X28" s="389"/>
      <c r="Y28" s="389"/>
      <c r="Z28" s="389"/>
      <c r="AA28" s="389"/>
      <c r="AB28" s="389"/>
      <c r="AC28" s="389"/>
    </row>
    <row r="29" spans="1:31" ht="50.25" customHeight="1">
      <c r="D29" s="387" t="s">
        <v>249</v>
      </c>
      <c r="E29" s="387"/>
      <c r="F29" s="387"/>
      <c r="G29" s="387"/>
      <c r="H29" s="387"/>
      <c r="I29" s="387"/>
      <c r="J29" s="387"/>
      <c r="K29" s="387"/>
      <c r="L29" s="387"/>
      <c r="M29" s="388" t="str">
        <f>DBCS(【入力シート】!J48)</f>
        <v/>
      </c>
      <c r="N29" s="388"/>
      <c r="O29" s="388"/>
      <c r="P29" s="388"/>
      <c r="Q29" s="388"/>
      <c r="R29" s="388"/>
      <c r="S29" s="388"/>
      <c r="T29" s="388"/>
      <c r="U29" s="388"/>
      <c r="V29" s="388"/>
      <c r="W29" s="388"/>
      <c r="X29" s="388"/>
      <c r="Y29" s="388"/>
      <c r="Z29" s="388"/>
      <c r="AA29" s="388"/>
      <c r="AB29" s="388"/>
      <c r="AC29" s="388"/>
    </row>
    <row r="30" spans="1:31" ht="6" customHeight="1">
      <c r="C30" s="1"/>
    </row>
    <row r="31" spans="1:31" ht="13.5" customHeight="1">
      <c r="C31" s="1"/>
    </row>
    <row r="32" spans="1:31">
      <c r="C32" s="1"/>
    </row>
    <row r="33" spans="1:31" ht="6" customHeight="1">
      <c r="C33" s="1"/>
    </row>
    <row r="34" spans="1:31" ht="6" customHeight="1">
      <c r="C34" s="1"/>
    </row>
    <row r="35" spans="1:31" ht="12" customHeight="1">
      <c r="C35" s="1"/>
    </row>
    <row r="36" spans="1:31" ht="27" customHeight="1">
      <c r="C36" s="1"/>
    </row>
    <row r="37" spans="1:31" ht="27" customHeight="1">
      <c r="C37" s="1"/>
    </row>
    <row r="38" spans="1:31" ht="6" customHeight="1">
      <c r="C38" s="1"/>
    </row>
    <row r="39" spans="1:31" ht="6" customHeight="1">
      <c r="C39" s="1"/>
    </row>
    <row r="40" spans="1:31">
      <c r="C40" s="1"/>
    </row>
    <row r="41" spans="1:31" ht="14.1" customHeight="1">
      <c r="N41" s="4" t="s">
        <v>250</v>
      </c>
      <c r="Q41" s="4"/>
    </row>
    <row r="42" spans="1:31" ht="18" customHeight="1">
      <c r="M42" s="3"/>
      <c r="N42" s="351" t="s">
        <v>20</v>
      </c>
      <c r="O42" s="352"/>
      <c r="P42" s="352"/>
      <c r="Q42" s="353"/>
      <c r="R42" s="359" t="str">
        <f>IF(【入力シート】!J36="","",【入力シート】!J36)</f>
        <v/>
      </c>
      <c r="S42" s="360"/>
      <c r="T42" s="360"/>
      <c r="U42" s="360"/>
      <c r="V42" s="360"/>
      <c r="W42" s="360"/>
      <c r="X42" s="360"/>
      <c r="Y42" s="360"/>
      <c r="Z42" s="360"/>
      <c r="AA42" s="360"/>
      <c r="AB42" s="360"/>
      <c r="AC42" s="360"/>
      <c r="AD42" s="360"/>
      <c r="AE42" s="361"/>
    </row>
    <row r="43" spans="1:31" ht="18" customHeight="1">
      <c r="M43" s="3"/>
      <c r="N43" s="351" t="s">
        <v>3</v>
      </c>
      <c r="O43" s="352"/>
      <c r="P43" s="352"/>
      <c r="Q43" s="353"/>
      <c r="R43" s="359" t="str">
        <f>IF(【入力シート】!J37="","",【入力シート】!J37)</f>
        <v/>
      </c>
      <c r="S43" s="360"/>
      <c r="T43" s="360"/>
      <c r="U43" s="360"/>
      <c r="V43" s="360"/>
      <c r="W43" s="360"/>
      <c r="X43" s="360"/>
      <c r="Y43" s="360"/>
      <c r="Z43" s="360"/>
      <c r="AA43" s="360"/>
      <c r="AB43" s="360"/>
      <c r="AC43" s="360"/>
      <c r="AD43" s="360"/>
      <c r="AE43" s="361"/>
    </row>
    <row r="44" spans="1:31" ht="18" customHeight="1">
      <c r="M44" s="3"/>
      <c r="N44" s="351" t="s">
        <v>4</v>
      </c>
      <c r="O44" s="352"/>
      <c r="P44" s="352"/>
      <c r="Q44" s="353"/>
      <c r="R44" s="357" t="str">
        <f>IF(【入力シート】!J38="","",【入力シート】!J38)</f>
        <v/>
      </c>
      <c r="S44" s="358"/>
      <c r="T44" s="358"/>
      <c r="U44" s="180" t="s">
        <v>119</v>
      </c>
      <c r="V44" s="358" t="str">
        <f>IF(【入力シート】!P38="","",【入力シート】!P38)</f>
        <v/>
      </c>
      <c r="W44" s="358"/>
      <c r="X44" s="358"/>
      <c r="Y44" s="358"/>
      <c r="Z44" s="180" t="s">
        <v>119</v>
      </c>
      <c r="AA44" s="358" t="str">
        <f>IF(【入力シート】!Y38="","",【入力シート】!Y38)</f>
        <v/>
      </c>
      <c r="AB44" s="358"/>
      <c r="AC44" s="358"/>
      <c r="AD44" s="358"/>
      <c r="AE44" s="362"/>
    </row>
    <row r="45" spans="1:31" ht="18" customHeight="1">
      <c r="M45" s="3"/>
      <c r="N45" s="351" t="s">
        <v>5</v>
      </c>
      <c r="O45" s="352"/>
      <c r="P45" s="352"/>
      <c r="Q45" s="353"/>
      <c r="R45" s="359" t="str">
        <f>IF(【入力シート】!J39="","",【入力シート】!J39)</f>
        <v/>
      </c>
      <c r="S45" s="360"/>
      <c r="T45" s="360"/>
      <c r="U45" s="360"/>
      <c r="V45" s="360"/>
      <c r="W45" s="360"/>
      <c r="X45" s="360"/>
      <c r="Y45" s="360"/>
      <c r="Z45" s="360"/>
      <c r="AA45" s="360"/>
      <c r="AB45" s="360"/>
      <c r="AC45" s="360"/>
      <c r="AD45" s="360"/>
      <c r="AE45" s="361"/>
    </row>
    <row r="48" spans="1:31">
      <c r="A48" s="147"/>
      <c r="B48" s="146"/>
      <c r="C48" s="147"/>
    </row>
    <row r="49" spans="1:3">
      <c r="A49" s="147"/>
      <c r="B49" s="146"/>
      <c r="C49" s="147"/>
    </row>
    <row r="50" spans="1:3">
      <c r="A50" s="147"/>
      <c r="B50" s="146"/>
      <c r="C50" s="147"/>
    </row>
    <row r="51" spans="1:3">
      <c r="A51" s="147"/>
      <c r="B51" s="146"/>
      <c r="C51" s="147"/>
    </row>
  </sheetData>
  <sheetProtection password="8D69" sheet="1" objects="1" scenarios="1"/>
  <mergeCells count="31">
    <mergeCell ref="D26:L26"/>
    <mergeCell ref="D25:L25"/>
    <mergeCell ref="M29:AC29"/>
    <mergeCell ref="M28:AC28"/>
    <mergeCell ref="M27:AC27"/>
    <mergeCell ref="M26:AC26"/>
    <mergeCell ref="M25:AC25"/>
    <mergeCell ref="D28:L28"/>
    <mergeCell ref="D27:L27"/>
    <mergeCell ref="N44:Q44"/>
    <mergeCell ref="R44:T44"/>
    <mergeCell ref="V44:Y44"/>
    <mergeCell ref="AA44:AE44"/>
    <mergeCell ref="N45:Q45"/>
    <mergeCell ref="R45:AE45"/>
    <mergeCell ref="N42:Q42"/>
    <mergeCell ref="R42:AE42"/>
    <mergeCell ref="N43:Q43"/>
    <mergeCell ref="R43:AE43"/>
    <mergeCell ref="D29:L29"/>
    <mergeCell ref="B14:AD14"/>
    <mergeCell ref="B16:AD19"/>
    <mergeCell ref="A20:AE20"/>
    <mergeCell ref="L21:S21"/>
    <mergeCell ref="Z2:AA2"/>
    <mergeCell ref="AC2:AD2"/>
    <mergeCell ref="P4:AE4"/>
    <mergeCell ref="P6:AE8"/>
    <mergeCell ref="P10:AE10"/>
    <mergeCell ref="P12:Z12"/>
    <mergeCell ref="U21:AE21"/>
  </mergeCells>
  <phoneticPr fontId="1"/>
  <pageMargins left="0.7" right="0.7" top="0.75" bottom="0.75" header="0.3" footer="0.3"/>
  <pageSetup paperSize="9" scale="98"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X518"/>
  <sheetViews>
    <sheetView showGridLines="0" tabSelected="1" zoomScale="70" zoomScaleNormal="70" zoomScaleSheetLayoutView="55" workbookViewId="0">
      <pane xSplit="2" ySplit="14" topLeftCell="E507" activePane="bottomRight" state="frozen"/>
      <selection activeCell="H9" sqref="H9"/>
      <selection pane="topRight" activeCell="H9" sqref="H9"/>
      <selection pane="bottomLeft" activeCell="H9" sqref="H9"/>
      <selection pane="bottomRight" activeCell="I15" sqref="I15:I514"/>
    </sheetView>
  </sheetViews>
  <sheetFormatPr defaultColWidth="9" defaultRowHeight="18" customHeight="1"/>
  <cols>
    <col min="1" max="1" width="5" style="48" bestFit="1" customWidth="1"/>
    <col min="2" max="2" width="28.25" style="48" hidden="1" customWidth="1"/>
    <col min="3" max="3" width="13.625" style="48" customWidth="1"/>
    <col min="4" max="4" width="21.375" style="48" customWidth="1"/>
    <col min="5" max="5" width="41.625" style="48" customWidth="1"/>
    <col min="6" max="6" width="9" style="48" customWidth="1"/>
    <col min="7" max="8" width="9" style="49" customWidth="1"/>
    <col min="9" max="9" width="14.625" style="50" customWidth="1"/>
    <col min="10" max="10" width="14" style="51" customWidth="1"/>
    <col min="11" max="11" width="10.5" style="48" customWidth="1"/>
    <col min="12" max="12" width="25.625" style="49" customWidth="1"/>
    <col min="13" max="13" width="11.625" style="49" customWidth="1"/>
    <col min="14" max="14" width="7.875" style="52" customWidth="1"/>
    <col min="15" max="15" width="12.5" style="52" customWidth="1"/>
    <col min="16" max="16" width="10.125" style="52" customWidth="1"/>
    <col min="17" max="18" width="13.625" style="49" customWidth="1"/>
    <col min="19" max="19" width="14.375" style="48" customWidth="1"/>
    <col min="20" max="20" width="29.125" style="49" customWidth="1"/>
    <col min="21" max="21" width="9.375" style="49" customWidth="1"/>
    <col min="22" max="22" width="13.875" style="49" customWidth="1"/>
    <col min="23" max="25" width="9" style="49" customWidth="1"/>
    <col min="26" max="16384" width="9" style="49"/>
  </cols>
  <sheetData>
    <row r="1" spans="1:24" ht="5.45" customHeight="1"/>
    <row r="2" spans="1:24" ht="27" customHeight="1">
      <c r="A2" s="139" t="str">
        <f>【入力シート】!C1&amp;【入力シート】!D1&amp;"年度品川区介護職員・介護支援専門員居住支援手当事業補助金交付対象職員一覧"</f>
        <v>令和8年度品川区介護職員・介護支援専門員居住支援手当事業補助金交付対象職員一覧</v>
      </c>
      <c r="B2" s="53"/>
      <c r="N2" s="54"/>
      <c r="O2" s="54"/>
      <c r="P2" s="54"/>
      <c r="Q2" s="55"/>
      <c r="R2" s="152" t="s">
        <v>282</v>
      </c>
    </row>
    <row r="3" spans="1:24" ht="28.5" customHeight="1">
      <c r="C3" s="56" t="s">
        <v>64</v>
      </c>
      <c r="D3" s="396" t="str">
        <f>IF(【入力シート】!J27="","",【入力シート】!J27)</f>
        <v/>
      </c>
      <c r="E3" s="396"/>
      <c r="N3" s="49"/>
      <c r="O3" s="49"/>
      <c r="P3" s="49"/>
      <c r="R3" s="48"/>
    </row>
    <row r="4" spans="1:24" ht="18" customHeight="1">
      <c r="N4" s="49"/>
      <c r="O4" s="49"/>
      <c r="P4" s="55"/>
      <c r="Q4" s="55" t="s">
        <v>272</v>
      </c>
      <c r="R4" s="170">
        <f>SUM(R15:R514)</f>
        <v>0</v>
      </c>
    </row>
    <row r="5" spans="1:24" ht="18" customHeight="1">
      <c r="C5" s="57" t="str">
        <f>IF(COUNTIF(U15:U514,"月数オーバー！")&gt;0,"※黄色の行は申請対象月数が12か月を超えています。修正してから印刷してください。","")</f>
        <v/>
      </c>
      <c r="N5" s="49"/>
      <c r="O5" s="49"/>
      <c r="P5" s="55"/>
      <c r="Q5" s="55" t="s">
        <v>154</v>
      </c>
      <c r="R5" s="170">
        <f>ROUNDUP(R4*0.15,0)</f>
        <v>0</v>
      </c>
    </row>
    <row r="6" spans="1:24" ht="18" customHeight="1">
      <c r="N6" s="49"/>
      <c r="O6" s="49"/>
      <c r="P6" s="55"/>
      <c r="Q6" s="55" t="s">
        <v>273</v>
      </c>
      <c r="R6" s="170">
        <f>R4+R5</f>
        <v>0</v>
      </c>
    </row>
    <row r="7" spans="1:24" ht="18" customHeight="1">
      <c r="N7" s="49"/>
      <c r="O7" s="49"/>
      <c r="P7" s="55"/>
      <c r="Q7" s="55" t="s">
        <v>270</v>
      </c>
      <c r="R7" s="171">
        <f>ROUNDDOWN((R6),-3)</f>
        <v>0</v>
      </c>
    </row>
    <row r="8" spans="1:24" ht="18" customHeight="1" thickBot="1">
      <c r="N8" s="49"/>
      <c r="O8" s="49"/>
      <c r="P8" s="55"/>
      <c r="Q8" s="55" t="s">
        <v>271</v>
      </c>
      <c r="R8" s="172">
        <f>IF(【入力シート】!J7="有",【入力シート】!J20,【入力シート】!J15)</f>
        <v>0</v>
      </c>
    </row>
    <row r="9" spans="1:24" ht="18" customHeight="1" thickTop="1" thickBot="1">
      <c r="N9" s="49"/>
      <c r="O9" s="49"/>
      <c r="P9" s="55"/>
      <c r="Q9" s="55" t="s">
        <v>281</v>
      </c>
      <c r="R9" s="173">
        <f>IF(R8-R7&lt;0,0,R8-R7)</f>
        <v>0</v>
      </c>
    </row>
    <row r="10" spans="1:24" ht="5.0999999999999996" customHeight="1" thickTop="1">
      <c r="N10" s="49"/>
      <c r="O10" s="49"/>
      <c r="P10" s="49"/>
    </row>
    <row r="11" spans="1:24" ht="5.0999999999999996" customHeight="1">
      <c r="N11" s="49"/>
      <c r="O11" s="49"/>
      <c r="P11" s="49"/>
    </row>
    <row r="12" spans="1:24" ht="18" customHeight="1">
      <c r="M12" s="48" t="s">
        <v>148</v>
      </c>
      <c r="N12" s="58" t="s">
        <v>149</v>
      </c>
      <c r="O12" s="58" t="s">
        <v>150</v>
      </c>
      <c r="P12" s="58" t="s">
        <v>151</v>
      </c>
      <c r="Q12" s="48" t="s">
        <v>152</v>
      </c>
    </row>
    <row r="13" spans="1:24" s="59" customFormat="1" ht="26.45" customHeight="1">
      <c r="A13" s="397" t="s">
        <v>65</v>
      </c>
      <c r="B13" s="120"/>
      <c r="C13" s="399" t="s">
        <v>66</v>
      </c>
      <c r="D13" s="400"/>
      <c r="E13" s="401"/>
      <c r="F13" s="402" t="s">
        <v>67</v>
      </c>
      <c r="G13" s="403"/>
      <c r="H13" s="403"/>
      <c r="I13" s="404"/>
      <c r="J13" s="405" t="s">
        <v>291</v>
      </c>
      <c r="K13" s="392" t="s">
        <v>68</v>
      </c>
      <c r="L13" s="392" t="s">
        <v>294</v>
      </c>
      <c r="M13" s="394" t="s">
        <v>76</v>
      </c>
      <c r="N13" s="395" t="s">
        <v>77</v>
      </c>
      <c r="O13" s="395" t="s">
        <v>79</v>
      </c>
      <c r="P13" s="395" t="s">
        <v>78</v>
      </c>
      <c r="Q13" s="394" t="s">
        <v>80</v>
      </c>
      <c r="R13" s="391" t="s">
        <v>240</v>
      </c>
    </row>
    <row r="14" spans="1:24" s="59" customFormat="1" ht="54.6" customHeight="1">
      <c r="A14" s="398"/>
      <c r="B14" s="117" t="s">
        <v>218</v>
      </c>
      <c r="C14" s="60" t="s">
        <v>69</v>
      </c>
      <c r="D14" s="60" t="s">
        <v>70</v>
      </c>
      <c r="E14" s="60" t="s">
        <v>71</v>
      </c>
      <c r="F14" s="61" t="s">
        <v>72</v>
      </c>
      <c r="G14" s="61" t="s">
        <v>73</v>
      </c>
      <c r="H14" s="61" t="s">
        <v>74</v>
      </c>
      <c r="I14" s="62" t="s">
        <v>75</v>
      </c>
      <c r="J14" s="406"/>
      <c r="K14" s="393"/>
      <c r="L14" s="393"/>
      <c r="M14" s="394"/>
      <c r="N14" s="395"/>
      <c r="O14" s="395"/>
      <c r="P14" s="395"/>
      <c r="Q14" s="394"/>
      <c r="R14" s="391"/>
    </row>
    <row r="15" spans="1:24" ht="18" customHeight="1">
      <c r="A15" s="46">
        <v>1</v>
      </c>
      <c r="B15" s="46" t="str">
        <f>C15&amp;D15</f>
        <v/>
      </c>
      <c r="C15" s="47" t="str">
        <f>IF('②【入力】別紙_職員一覧（変更）'!C13="","",'②【入力】別紙_職員一覧（変更）'!C13)</f>
        <v/>
      </c>
      <c r="D15" s="47" t="str">
        <f>IF('②【入力】別紙_職員一覧（変更）'!D13="","",'②【入力】別紙_職員一覧（変更）'!D13)</f>
        <v/>
      </c>
      <c r="E15" s="47" t="str">
        <f>IF('②【入力】別紙_職員一覧（変更）'!E13="","",'②【入力】別紙_職員一覧（変更）'!E13)</f>
        <v/>
      </c>
      <c r="F15" s="47" t="str">
        <f>IF('②【入力】別紙_職員一覧（変更）'!F13="","",'②【入力】別紙_職員一覧（変更）'!F13)</f>
        <v/>
      </c>
      <c r="G15" s="47" t="str">
        <f>IF('②【入力】別紙_職員一覧（変更）'!G13="","",'②【入力】別紙_職員一覧（変更）'!G13)</f>
        <v/>
      </c>
      <c r="H15" s="47" t="str">
        <f>IF('②【入力】別紙_職員一覧（変更）'!H13="","",'②【入力】別紙_職員一覧（変更）'!H13)</f>
        <v/>
      </c>
      <c r="I15" s="411" t="str">
        <f>IF('②【入力】別紙_職員一覧（変更）'!I13="","",'②【入力】別紙_職員一覧（変更）'!I13)</f>
        <v/>
      </c>
      <c r="J15" s="47" t="str">
        <f>IF('②【入力】別紙_職員一覧（変更）'!J13="","",'②【入力】別紙_職員一覧（変更）'!J13)</f>
        <v/>
      </c>
      <c r="K15" s="47" t="str">
        <f>IF('②【入力】別紙_職員一覧（変更）'!K13="","",'②【入力】別紙_職員一覧（変更）'!K13)</f>
        <v/>
      </c>
      <c r="L15" s="47" t="str">
        <f>IF('②【入力】別紙_職員一覧（変更）'!L13="","",'②【入力】別紙_職員一覧（変更）'!L13)</f>
        <v/>
      </c>
      <c r="M15" s="47" t="str">
        <f>IF('②【入力】別紙_職員一覧（変更）'!M13="","",'②【入力】別紙_職員一覧（変更）'!M13)</f>
        <v/>
      </c>
      <c r="N15" s="189" t="str">
        <f>IF('②【入力】別紙_職員一覧（変更）'!N13="","",'②【入力】別紙_職員一覧（変更）'!N13)</f>
        <v/>
      </c>
      <c r="O15" s="189" t="str">
        <f>IF('②【入力】別紙_職員一覧（変更）'!O13="","",'②【入力】別紙_職員一覧（変更）'!O13)</f>
        <v/>
      </c>
      <c r="P15" s="189" t="str">
        <f>IF('②【入力】別紙_職員一覧（変更）'!P13="","",'②【入力】別紙_職員一覧（変更）'!P13)</f>
        <v/>
      </c>
      <c r="Q15" s="189" t="str">
        <f>IF('②【入力】別紙_職員一覧（変更）'!Q13="","",'②【入力】別紙_職員一覧（変更）'!Q13)</f>
        <v/>
      </c>
      <c r="R15" s="158"/>
      <c r="U15" s="63"/>
      <c r="X15" s="59"/>
    </row>
    <row r="16" spans="1:24" ht="18" customHeight="1">
      <c r="A16" s="46">
        <v>2</v>
      </c>
      <c r="B16" s="46" t="str">
        <f t="shared" ref="B16:B79" si="0">C16&amp;D16</f>
        <v/>
      </c>
      <c r="C16" s="47" t="str">
        <f>IF('②【入力】別紙_職員一覧（変更）'!C14="","",'②【入力】別紙_職員一覧（変更）'!C14)</f>
        <v/>
      </c>
      <c r="D16" s="47" t="str">
        <f>IF('②【入力】別紙_職員一覧（変更）'!D14="","",'②【入力】別紙_職員一覧（変更）'!D14)</f>
        <v/>
      </c>
      <c r="E16" s="47" t="str">
        <f>IF('②【入力】別紙_職員一覧（変更）'!E14="","",'②【入力】別紙_職員一覧（変更）'!E14)</f>
        <v/>
      </c>
      <c r="F16" s="47" t="str">
        <f>IF('②【入力】別紙_職員一覧（変更）'!F14="","",'②【入力】別紙_職員一覧（変更）'!F14)</f>
        <v/>
      </c>
      <c r="G16" s="47" t="str">
        <f>IF('②【入力】別紙_職員一覧（変更）'!G14="","",'②【入力】別紙_職員一覧（変更）'!G14)</f>
        <v/>
      </c>
      <c r="H16" s="47" t="str">
        <f>IF('②【入力】別紙_職員一覧（変更）'!H14="","",'②【入力】別紙_職員一覧（変更）'!H14)</f>
        <v/>
      </c>
      <c r="I16" s="411" t="str">
        <f>IF('②【入力】別紙_職員一覧（変更）'!I14="","",'②【入力】別紙_職員一覧（変更）'!I14)</f>
        <v/>
      </c>
      <c r="J16" s="47" t="str">
        <f>IF('②【入力】別紙_職員一覧（変更）'!J14="","",'②【入力】別紙_職員一覧（変更）'!J14)</f>
        <v/>
      </c>
      <c r="K16" s="47" t="str">
        <f>IF('②【入力】別紙_職員一覧（変更）'!K14="","",'②【入力】別紙_職員一覧（変更）'!K14)</f>
        <v/>
      </c>
      <c r="L16" s="47" t="str">
        <f>IF('②【入力】別紙_職員一覧（変更）'!L14="","",'②【入力】別紙_職員一覧（変更）'!L14)</f>
        <v/>
      </c>
      <c r="M16" s="47" t="str">
        <f>IF('②【入力】別紙_職員一覧（変更）'!M14="","",'②【入力】別紙_職員一覧（変更）'!M14)</f>
        <v/>
      </c>
      <c r="N16" s="189" t="str">
        <f>IF('②【入力】別紙_職員一覧（変更）'!N14="","",'②【入力】別紙_職員一覧（変更）'!N14)</f>
        <v/>
      </c>
      <c r="O16" s="189" t="str">
        <f>IF('②【入力】別紙_職員一覧（変更）'!O14="","",'②【入力】別紙_職員一覧（変更）'!O14)</f>
        <v/>
      </c>
      <c r="P16" s="189" t="str">
        <f>IF('②【入力】別紙_職員一覧（変更）'!P14="","",'②【入力】別紙_職員一覧（変更）'!P14)</f>
        <v/>
      </c>
      <c r="Q16" s="189" t="str">
        <f>IF('②【入力】別紙_職員一覧（変更）'!Q14="","",'②【入力】別紙_職員一覧（変更）'!Q14)</f>
        <v/>
      </c>
      <c r="R16" s="158"/>
      <c r="U16" s="63"/>
    </row>
    <row r="17" spans="1:24" ht="18" customHeight="1">
      <c r="A17" s="46">
        <v>3</v>
      </c>
      <c r="B17" s="46" t="str">
        <f t="shared" si="0"/>
        <v/>
      </c>
      <c r="C17" s="47" t="str">
        <f>IF('②【入力】別紙_職員一覧（変更）'!C15="","",'②【入力】別紙_職員一覧（変更）'!C15)</f>
        <v/>
      </c>
      <c r="D17" s="47" t="str">
        <f>IF('②【入力】別紙_職員一覧（変更）'!D15="","",'②【入力】別紙_職員一覧（変更）'!D15)</f>
        <v/>
      </c>
      <c r="E17" s="47" t="str">
        <f>IF('②【入力】別紙_職員一覧（変更）'!E15="","",'②【入力】別紙_職員一覧（変更）'!E15)</f>
        <v/>
      </c>
      <c r="F17" s="47" t="str">
        <f>IF('②【入力】別紙_職員一覧（変更）'!F15="","",'②【入力】別紙_職員一覧（変更）'!F15)</f>
        <v/>
      </c>
      <c r="G17" s="47" t="str">
        <f>IF('②【入力】別紙_職員一覧（変更）'!G15="","",'②【入力】別紙_職員一覧（変更）'!G15)</f>
        <v/>
      </c>
      <c r="H17" s="47" t="str">
        <f>IF('②【入力】別紙_職員一覧（変更）'!H15="","",'②【入力】別紙_職員一覧（変更）'!H15)</f>
        <v/>
      </c>
      <c r="I17" s="411" t="str">
        <f>IF('②【入力】別紙_職員一覧（変更）'!I15="","",'②【入力】別紙_職員一覧（変更）'!I15)</f>
        <v/>
      </c>
      <c r="J17" s="47" t="str">
        <f>IF('②【入力】別紙_職員一覧（変更）'!J15="","",'②【入力】別紙_職員一覧（変更）'!J15)</f>
        <v/>
      </c>
      <c r="K17" s="47" t="str">
        <f>IF('②【入力】別紙_職員一覧（変更）'!K15="","",'②【入力】別紙_職員一覧（変更）'!K15)</f>
        <v/>
      </c>
      <c r="L17" s="47" t="str">
        <f>IF('②【入力】別紙_職員一覧（変更）'!L15="","",'②【入力】別紙_職員一覧（変更）'!L15)</f>
        <v/>
      </c>
      <c r="M17" s="47" t="str">
        <f>IF('②【入力】別紙_職員一覧（変更）'!M15="","",'②【入力】別紙_職員一覧（変更）'!M15)</f>
        <v/>
      </c>
      <c r="N17" s="189" t="str">
        <f>IF('②【入力】別紙_職員一覧（変更）'!N15="","",'②【入力】別紙_職員一覧（変更）'!N15)</f>
        <v/>
      </c>
      <c r="O17" s="189" t="str">
        <f>IF('②【入力】別紙_職員一覧（変更）'!O15="","",'②【入力】別紙_職員一覧（変更）'!O15)</f>
        <v/>
      </c>
      <c r="P17" s="189" t="str">
        <f>IF('②【入力】別紙_職員一覧（変更）'!P15="","",'②【入力】別紙_職員一覧（変更）'!P15)</f>
        <v/>
      </c>
      <c r="Q17" s="189" t="str">
        <f>IF('②【入力】別紙_職員一覧（変更）'!Q15="","",'②【入力】別紙_職員一覧（変更）'!Q15)</f>
        <v/>
      </c>
      <c r="R17" s="158"/>
      <c r="U17" s="63"/>
    </row>
    <row r="18" spans="1:24" ht="18" customHeight="1">
      <c r="A18" s="46">
        <v>4</v>
      </c>
      <c r="B18" s="46" t="str">
        <f t="shared" si="0"/>
        <v/>
      </c>
      <c r="C18" s="47" t="str">
        <f>IF('②【入力】別紙_職員一覧（変更）'!C16="","",'②【入力】別紙_職員一覧（変更）'!C16)</f>
        <v/>
      </c>
      <c r="D18" s="47" t="str">
        <f>IF('②【入力】別紙_職員一覧（変更）'!D16="","",'②【入力】別紙_職員一覧（変更）'!D16)</f>
        <v/>
      </c>
      <c r="E18" s="47" t="str">
        <f>IF('②【入力】別紙_職員一覧（変更）'!E16="","",'②【入力】別紙_職員一覧（変更）'!E16)</f>
        <v/>
      </c>
      <c r="F18" s="47" t="str">
        <f>IF('②【入力】別紙_職員一覧（変更）'!F16="","",'②【入力】別紙_職員一覧（変更）'!F16)</f>
        <v/>
      </c>
      <c r="G18" s="47" t="str">
        <f>IF('②【入力】別紙_職員一覧（変更）'!G16="","",'②【入力】別紙_職員一覧（変更）'!G16)</f>
        <v/>
      </c>
      <c r="H18" s="47" t="str">
        <f>IF('②【入力】別紙_職員一覧（変更）'!H16="","",'②【入力】別紙_職員一覧（変更）'!H16)</f>
        <v/>
      </c>
      <c r="I18" s="411" t="str">
        <f>IF('②【入力】別紙_職員一覧（変更）'!I16="","",'②【入力】別紙_職員一覧（変更）'!I16)</f>
        <v/>
      </c>
      <c r="J18" s="47" t="str">
        <f>IF('②【入力】別紙_職員一覧（変更）'!J16="","",'②【入力】別紙_職員一覧（変更）'!J16)</f>
        <v/>
      </c>
      <c r="K18" s="47" t="str">
        <f>IF('②【入力】別紙_職員一覧（変更）'!K16="","",'②【入力】別紙_職員一覧（変更）'!K16)</f>
        <v/>
      </c>
      <c r="L18" s="47" t="str">
        <f>IF('②【入力】別紙_職員一覧（変更）'!L16="","",'②【入力】別紙_職員一覧（変更）'!L16)</f>
        <v/>
      </c>
      <c r="M18" s="47" t="str">
        <f>IF('②【入力】別紙_職員一覧（変更）'!M16="","",'②【入力】別紙_職員一覧（変更）'!M16)</f>
        <v/>
      </c>
      <c r="N18" s="189" t="str">
        <f>IF('②【入力】別紙_職員一覧（変更）'!N16="","",'②【入力】別紙_職員一覧（変更）'!N16)</f>
        <v/>
      </c>
      <c r="O18" s="189" t="str">
        <f>IF('②【入力】別紙_職員一覧（変更）'!O16="","",'②【入力】別紙_職員一覧（変更）'!O16)</f>
        <v/>
      </c>
      <c r="P18" s="189" t="str">
        <f>IF('②【入力】別紙_職員一覧（変更）'!P16="","",'②【入力】別紙_職員一覧（変更）'!P16)</f>
        <v/>
      </c>
      <c r="Q18" s="189" t="str">
        <f>IF('②【入力】別紙_職員一覧（変更）'!Q16="","",'②【入力】別紙_職員一覧（変更）'!Q16)</f>
        <v/>
      </c>
      <c r="R18" s="158"/>
      <c r="U18" s="63"/>
    </row>
    <row r="19" spans="1:24" ht="18" customHeight="1">
      <c r="A19" s="46">
        <v>5</v>
      </c>
      <c r="B19" s="46" t="str">
        <f t="shared" si="0"/>
        <v/>
      </c>
      <c r="C19" s="47" t="str">
        <f>IF('②【入力】別紙_職員一覧（変更）'!C17="","",'②【入力】別紙_職員一覧（変更）'!C17)</f>
        <v/>
      </c>
      <c r="D19" s="47" t="str">
        <f>IF('②【入力】別紙_職員一覧（変更）'!D17="","",'②【入力】別紙_職員一覧（変更）'!D17)</f>
        <v/>
      </c>
      <c r="E19" s="47" t="str">
        <f>IF('②【入力】別紙_職員一覧（変更）'!E17="","",'②【入力】別紙_職員一覧（変更）'!E17)</f>
        <v/>
      </c>
      <c r="F19" s="47" t="str">
        <f>IF('②【入力】別紙_職員一覧（変更）'!F17="","",'②【入力】別紙_職員一覧（変更）'!F17)</f>
        <v/>
      </c>
      <c r="G19" s="47" t="str">
        <f>IF('②【入力】別紙_職員一覧（変更）'!G17="","",'②【入力】別紙_職員一覧（変更）'!G17)</f>
        <v/>
      </c>
      <c r="H19" s="47" t="str">
        <f>IF('②【入力】別紙_職員一覧（変更）'!H17="","",'②【入力】別紙_職員一覧（変更）'!H17)</f>
        <v/>
      </c>
      <c r="I19" s="411" t="str">
        <f>IF('②【入力】別紙_職員一覧（変更）'!I17="","",'②【入力】別紙_職員一覧（変更）'!I17)</f>
        <v/>
      </c>
      <c r="J19" s="47" t="str">
        <f>IF('②【入力】別紙_職員一覧（変更）'!J17="","",'②【入力】別紙_職員一覧（変更）'!J17)</f>
        <v/>
      </c>
      <c r="K19" s="47" t="str">
        <f>IF('②【入力】別紙_職員一覧（変更）'!K17="","",'②【入力】別紙_職員一覧（変更）'!K17)</f>
        <v/>
      </c>
      <c r="L19" s="47" t="str">
        <f>IF('②【入力】別紙_職員一覧（変更）'!L17="","",'②【入力】別紙_職員一覧（変更）'!L17)</f>
        <v/>
      </c>
      <c r="M19" s="47" t="str">
        <f>IF('②【入力】別紙_職員一覧（変更）'!M17="","",'②【入力】別紙_職員一覧（変更）'!M17)</f>
        <v/>
      </c>
      <c r="N19" s="189" t="str">
        <f>IF('②【入力】別紙_職員一覧（変更）'!N17="","",'②【入力】別紙_職員一覧（変更）'!N17)</f>
        <v/>
      </c>
      <c r="O19" s="189" t="str">
        <f>IF('②【入力】別紙_職員一覧（変更）'!O17="","",'②【入力】別紙_職員一覧（変更）'!O17)</f>
        <v/>
      </c>
      <c r="P19" s="189" t="str">
        <f>IF('②【入力】別紙_職員一覧（変更）'!P17="","",'②【入力】別紙_職員一覧（変更）'!P17)</f>
        <v/>
      </c>
      <c r="Q19" s="189" t="str">
        <f>IF('②【入力】別紙_職員一覧（変更）'!Q17="","",'②【入力】別紙_職員一覧（変更）'!Q17)</f>
        <v/>
      </c>
      <c r="R19" s="158"/>
      <c r="U19" s="63"/>
    </row>
    <row r="20" spans="1:24" ht="18" customHeight="1">
      <c r="A20" s="46">
        <v>6</v>
      </c>
      <c r="B20" s="46" t="str">
        <f t="shared" si="0"/>
        <v/>
      </c>
      <c r="C20" s="47" t="str">
        <f>IF('②【入力】別紙_職員一覧（変更）'!C18="","",'②【入力】別紙_職員一覧（変更）'!C18)</f>
        <v/>
      </c>
      <c r="D20" s="47" t="str">
        <f>IF('②【入力】別紙_職員一覧（変更）'!D18="","",'②【入力】別紙_職員一覧（変更）'!D18)</f>
        <v/>
      </c>
      <c r="E20" s="47" t="str">
        <f>IF('②【入力】別紙_職員一覧（変更）'!E18="","",'②【入力】別紙_職員一覧（変更）'!E18)</f>
        <v/>
      </c>
      <c r="F20" s="47" t="str">
        <f>IF('②【入力】別紙_職員一覧（変更）'!F18="","",'②【入力】別紙_職員一覧（変更）'!F18)</f>
        <v/>
      </c>
      <c r="G20" s="47" t="str">
        <f>IF('②【入力】別紙_職員一覧（変更）'!G18="","",'②【入力】別紙_職員一覧（変更）'!G18)</f>
        <v/>
      </c>
      <c r="H20" s="47" t="str">
        <f>IF('②【入力】別紙_職員一覧（変更）'!H18="","",'②【入力】別紙_職員一覧（変更）'!H18)</f>
        <v/>
      </c>
      <c r="I20" s="411" t="str">
        <f>IF('②【入力】別紙_職員一覧（変更）'!I18="","",'②【入力】別紙_職員一覧（変更）'!I18)</f>
        <v/>
      </c>
      <c r="J20" s="47" t="str">
        <f>IF('②【入力】別紙_職員一覧（変更）'!J18="","",'②【入力】別紙_職員一覧（変更）'!J18)</f>
        <v/>
      </c>
      <c r="K20" s="47" t="str">
        <f>IF('②【入力】別紙_職員一覧（変更）'!K18="","",'②【入力】別紙_職員一覧（変更）'!K18)</f>
        <v/>
      </c>
      <c r="L20" s="47" t="str">
        <f>IF('②【入力】別紙_職員一覧（変更）'!L18="","",'②【入力】別紙_職員一覧（変更）'!L18)</f>
        <v/>
      </c>
      <c r="M20" s="47" t="str">
        <f>IF('②【入力】別紙_職員一覧（変更）'!M18="","",'②【入力】別紙_職員一覧（変更）'!M18)</f>
        <v/>
      </c>
      <c r="N20" s="189" t="str">
        <f>IF('②【入力】別紙_職員一覧（変更）'!N18="","",'②【入力】別紙_職員一覧（変更）'!N18)</f>
        <v/>
      </c>
      <c r="O20" s="189" t="str">
        <f>IF('②【入力】別紙_職員一覧（変更）'!O18="","",'②【入力】別紙_職員一覧（変更）'!O18)</f>
        <v/>
      </c>
      <c r="P20" s="189" t="str">
        <f>IF('②【入力】別紙_職員一覧（変更）'!P18="","",'②【入力】別紙_職員一覧（変更）'!P18)</f>
        <v/>
      </c>
      <c r="Q20" s="189" t="str">
        <f>IF('②【入力】別紙_職員一覧（変更）'!Q18="","",'②【入力】別紙_職員一覧（変更）'!Q18)</f>
        <v/>
      </c>
      <c r="R20" s="158"/>
      <c r="U20" s="63"/>
    </row>
    <row r="21" spans="1:24" ht="18" customHeight="1">
      <c r="A21" s="46">
        <v>7</v>
      </c>
      <c r="B21" s="46" t="str">
        <f t="shared" si="0"/>
        <v/>
      </c>
      <c r="C21" s="47" t="str">
        <f>IF('②【入力】別紙_職員一覧（変更）'!C19="","",'②【入力】別紙_職員一覧（変更）'!C19)</f>
        <v/>
      </c>
      <c r="D21" s="47" t="str">
        <f>IF('②【入力】別紙_職員一覧（変更）'!D19="","",'②【入力】別紙_職員一覧（変更）'!D19)</f>
        <v/>
      </c>
      <c r="E21" s="47" t="str">
        <f>IF('②【入力】別紙_職員一覧（変更）'!E19="","",'②【入力】別紙_職員一覧（変更）'!E19)</f>
        <v/>
      </c>
      <c r="F21" s="47" t="str">
        <f>IF('②【入力】別紙_職員一覧（変更）'!F19="","",'②【入力】別紙_職員一覧（変更）'!F19)</f>
        <v/>
      </c>
      <c r="G21" s="47" t="str">
        <f>IF('②【入力】別紙_職員一覧（変更）'!G19="","",'②【入力】別紙_職員一覧（変更）'!G19)</f>
        <v/>
      </c>
      <c r="H21" s="47" t="str">
        <f>IF('②【入力】別紙_職員一覧（変更）'!H19="","",'②【入力】別紙_職員一覧（変更）'!H19)</f>
        <v/>
      </c>
      <c r="I21" s="411" t="str">
        <f>IF('②【入力】別紙_職員一覧（変更）'!I19="","",'②【入力】別紙_職員一覧（変更）'!I19)</f>
        <v/>
      </c>
      <c r="J21" s="47" t="str">
        <f>IF('②【入力】別紙_職員一覧（変更）'!J19="","",'②【入力】別紙_職員一覧（変更）'!J19)</f>
        <v/>
      </c>
      <c r="K21" s="47" t="str">
        <f>IF('②【入力】別紙_職員一覧（変更）'!K19="","",'②【入力】別紙_職員一覧（変更）'!K19)</f>
        <v/>
      </c>
      <c r="L21" s="47" t="str">
        <f>IF('②【入力】別紙_職員一覧（変更）'!L19="","",'②【入力】別紙_職員一覧（変更）'!L19)</f>
        <v/>
      </c>
      <c r="M21" s="47" t="str">
        <f>IF('②【入力】別紙_職員一覧（変更）'!M19="","",'②【入力】別紙_職員一覧（変更）'!M19)</f>
        <v/>
      </c>
      <c r="N21" s="189" t="str">
        <f>IF('②【入力】別紙_職員一覧（変更）'!N19="","",'②【入力】別紙_職員一覧（変更）'!N19)</f>
        <v/>
      </c>
      <c r="O21" s="189" t="str">
        <f>IF('②【入力】別紙_職員一覧（変更）'!O19="","",'②【入力】別紙_職員一覧（変更）'!O19)</f>
        <v/>
      </c>
      <c r="P21" s="189" t="str">
        <f>IF('②【入力】別紙_職員一覧（変更）'!P19="","",'②【入力】別紙_職員一覧（変更）'!P19)</f>
        <v/>
      </c>
      <c r="Q21" s="189" t="str">
        <f>IF('②【入力】別紙_職員一覧（変更）'!Q19="","",'②【入力】別紙_職員一覧（変更）'!Q19)</f>
        <v/>
      </c>
      <c r="R21" s="158"/>
      <c r="U21" s="63"/>
    </row>
    <row r="22" spans="1:24" ht="18" customHeight="1">
      <c r="A22" s="46">
        <v>8</v>
      </c>
      <c r="B22" s="46" t="str">
        <f t="shared" si="0"/>
        <v/>
      </c>
      <c r="C22" s="47" t="str">
        <f>IF('②【入力】別紙_職員一覧（変更）'!C20="","",'②【入力】別紙_職員一覧（変更）'!C20)</f>
        <v/>
      </c>
      <c r="D22" s="47" t="str">
        <f>IF('②【入力】別紙_職員一覧（変更）'!D20="","",'②【入力】別紙_職員一覧（変更）'!D20)</f>
        <v/>
      </c>
      <c r="E22" s="47" t="str">
        <f>IF('②【入力】別紙_職員一覧（変更）'!E20="","",'②【入力】別紙_職員一覧（変更）'!E20)</f>
        <v/>
      </c>
      <c r="F22" s="47" t="str">
        <f>IF('②【入力】別紙_職員一覧（変更）'!F20="","",'②【入力】別紙_職員一覧（変更）'!F20)</f>
        <v/>
      </c>
      <c r="G22" s="47" t="str">
        <f>IF('②【入力】別紙_職員一覧（変更）'!G20="","",'②【入力】別紙_職員一覧（変更）'!G20)</f>
        <v/>
      </c>
      <c r="H22" s="47" t="str">
        <f>IF('②【入力】別紙_職員一覧（変更）'!H20="","",'②【入力】別紙_職員一覧（変更）'!H20)</f>
        <v/>
      </c>
      <c r="I22" s="411" t="str">
        <f>IF('②【入力】別紙_職員一覧（変更）'!I20="","",'②【入力】別紙_職員一覧（変更）'!I20)</f>
        <v/>
      </c>
      <c r="J22" s="47" t="str">
        <f>IF('②【入力】別紙_職員一覧（変更）'!J20="","",'②【入力】別紙_職員一覧（変更）'!J20)</f>
        <v/>
      </c>
      <c r="K22" s="47" t="str">
        <f>IF('②【入力】別紙_職員一覧（変更）'!K20="","",'②【入力】別紙_職員一覧（変更）'!K20)</f>
        <v/>
      </c>
      <c r="L22" s="47" t="str">
        <f>IF('②【入力】別紙_職員一覧（変更）'!L20="","",'②【入力】別紙_職員一覧（変更）'!L20)</f>
        <v/>
      </c>
      <c r="M22" s="47" t="str">
        <f>IF('②【入力】別紙_職員一覧（変更）'!M20="","",'②【入力】別紙_職員一覧（変更）'!M20)</f>
        <v/>
      </c>
      <c r="N22" s="189" t="str">
        <f>IF('②【入力】別紙_職員一覧（変更）'!N20="","",'②【入力】別紙_職員一覧（変更）'!N20)</f>
        <v/>
      </c>
      <c r="O22" s="189" t="str">
        <f>IF('②【入力】別紙_職員一覧（変更）'!O20="","",'②【入力】別紙_職員一覧（変更）'!O20)</f>
        <v/>
      </c>
      <c r="P22" s="189" t="str">
        <f>IF('②【入力】別紙_職員一覧（変更）'!P20="","",'②【入力】別紙_職員一覧（変更）'!P20)</f>
        <v/>
      </c>
      <c r="Q22" s="189" t="str">
        <f>IF('②【入力】別紙_職員一覧（変更）'!Q20="","",'②【入力】別紙_職員一覧（変更）'!Q20)</f>
        <v/>
      </c>
      <c r="R22" s="158"/>
      <c r="U22" s="63"/>
    </row>
    <row r="23" spans="1:24" ht="18" customHeight="1">
      <c r="A23" s="46">
        <v>9</v>
      </c>
      <c r="B23" s="46" t="str">
        <f t="shared" si="0"/>
        <v/>
      </c>
      <c r="C23" s="47" t="str">
        <f>IF('②【入力】別紙_職員一覧（変更）'!C21="","",'②【入力】別紙_職員一覧（変更）'!C21)</f>
        <v/>
      </c>
      <c r="D23" s="47" t="str">
        <f>IF('②【入力】別紙_職員一覧（変更）'!D21="","",'②【入力】別紙_職員一覧（変更）'!D21)</f>
        <v/>
      </c>
      <c r="E23" s="47" t="str">
        <f>IF('②【入力】別紙_職員一覧（変更）'!E21="","",'②【入力】別紙_職員一覧（変更）'!E21)</f>
        <v/>
      </c>
      <c r="F23" s="47" t="str">
        <f>IF('②【入力】別紙_職員一覧（変更）'!F21="","",'②【入力】別紙_職員一覧（変更）'!F21)</f>
        <v/>
      </c>
      <c r="G23" s="47" t="str">
        <f>IF('②【入力】別紙_職員一覧（変更）'!G21="","",'②【入力】別紙_職員一覧（変更）'!G21)</f>
        <v/>
      </c>
      <c r="H23" s="47" t="str">
        <f>IF('②【入力】別紙_職員一覧（変更）'!H21="","",'②【入力】別紙_職員一覧（変更）'!H21)</f>
        <v/>
      </c>
      <c r="I23" s="411" t="str">
        <f>IF('②【入力】別紙_職員一覧（変更）'!I21="","",'②【入力】別紙_職員一覧（変更）'!I21)</f>
        <v/>
      </c>
      <c r="J23" s="47" t="str">
        <f>IF('②【入力】別紙_職員一覧（変更）'!J21="","",'②【入力】別紙_職員一覧（変更）'!J21)</f>
        <v/>
      </c>
      <c r="K23" s="47" t="str">
        <f>IF('②【入力】別紙_職員一覧（変更）'!K21="","",'②【入力】別紙_職員一覧（変更）'!K21)</f>
        <v/>
      </c>
      <c r="L23" s="47" t="str">
        <f>IF('②【入力】別紙_職員一覧（変更）'!L21="","",'②【入力】別紙_職員一覧（変更）'!L21)</f>
        <v/>
      </c>
      <c r="M23" s="47" t="str">
        <f>IF('②【入力】別紙_職員一覧（変更）'!M21="","",'②【入力】別紙_職員一覧（変更）'!M21)</f>
        <v/>
      </c>
      <c r="N23" s="189" t="str">
        <f>IF('②【入力】別紙_職員一覧（変更）'!N21="","",'②【入力】別紙_職員一覧（変更）'!N21)</f>
        <v/>
      </c>
      <c r="O23" s="189" t="str">
        <f>IF('②【入力】別紙_職員一覧（変更）'!O21="","",'②【入力】別紙_職員一覧（変更）'!O21)</f>
        <v/>
      </c>
      <c r="P23" s="189" t="str">
        <f>IF('②【入力】別紙_職員一覧（変更）'!P21="","",'②【入力】別紙_職員一覧（変更）'!P21)</f>
        <v/>
      </c>
      <c r="Q23" s="189" t="str">
        <f>IF('②【入力】別紙_職員一覧（変更）'!Q21="","",'②【入力】別紙_職員一覧（変更）'!Q21)</f>
        <v/>
      </c>
      <c r="R23" s="158"/>
      <c r="U23" s="63"/>
    </row>
    <row r="24" spans="1:24" ht="18" customHeight="1">
      <c r="A24" s="46">
        <v>10</v>
      </c>
      <c r="B24" s="46" t="str">
        <f t="shared" si="0"/>
        <v/>
      </c>
      <c r="C24" s="47" t="str">
        <f>IF('②【入力】別紙_職員一覧（変更）'!C22="","",'②【入力】別紙_職員一覧（変更）'!C22)</f>
        <v/>
      </c>
      <c r="D24" s="47" t="str">
        <f>IF('②【入力】別紙_職員一覧（変更）'!D22="","",'②【入力】別紙_職員一覧（変更）'!D22)</f>
        <v/>
      </c>
      <c r="E24" s="47" t="str">
        <f>IF('②【入力】別紙_職員一覧（変更）'!E22="","",'②【入力】別紙_職員一覧（変更）'!E22)</f>
        <v/>
      </c>
      <c r="F24" s="47" t="str">
        <f>IF('②【入力】別紙_職員一覧（変更）'!F22="","",'②【入力】別紙_職員一覧（変更）'!F22)</f>
        <v/>
      </c>
      <c r="G24" s="47" t="str">
        <f>IF('②【入力】別紙_職員一覧（変更）'!G22="","",'②【入力】別紙_職員一覧（変更）'!G22)</f>
        <v/>
      </c>
      <c r="H24" s="47" t="str">
        <f>IF('②【入力】別紙_職員一覧（変更）'!H22="","",'②【入力】別紙_職員一覧（変更）'!H22)</f>
        <v/>
      </c>
      <c r="I24" s="411" t="str">
        <f>IF('②【入力】別紙_職員一覧（変更）'!I22="","",'②【入力】別紙_職員一覧（変更）'!I22)</f>
        <v/>
      </c>
      <c r="J24" s="47" t="str">
        <f>IF('②【入力】別紙_職員一覧（変更）'!J22="","",'②【入力】別紙_職員一覧（変更）'!J22)</f>
        <v/>
      </c>
      <c r="K24" s="47" t="str">
        <f>IF('②【入力】別紙_職員一覧（変更）'!K22="","",'②【入力】別紙_職員一覧（変更）'!K22)</f>
        <v/>
      </c>
      <c r="L24" s="47" t="str">
        <f>IF('②【入力】別紙_職員一覧（変更）'!L22="","",'②【入力】別紙_職員一覧（変更）'!L22)</f>
        <v/>
      </c>
      <c r="M24" s="47" t="str">
        <f>IF('②【入力】別紙_職員一覧（変更）'!M22="","",'②【入力】別紙_職員一覧（変更）'!M22)</f>
        <v/>
      </c>
      <c r="N24" s="189" t="str">
        <f>IF('②【入力】別紙_職員一覧（変更）'!N22="","",'②【入力】別紙_職員一覧（変更）'!N22)</f>
        <v/>
      </c>
      <c r="O24" s="189" t="str">
        <f>IF('②【入力】別紙_職員一覧（変更）'!O22="","",'②【入力】別紙_職員一覧（変更）'!O22)</f>
        <v/>
      </c>
      <c r="P24" s="189" t="str">
        <f>IF('②【入力】別紙_職員一覧（変更）'!P22="","",'②【入力】別紙_職員一覧（変更）'!P22)</f>
        <v/>
      </c>
      <c r="Q24" s="189" t="str">
        <f>IF('②【入力】別紙_職員一覧（変更）'!Q22="","",'②【入力】別紙_職員一覧（変更）'!Q22)</f>
        <v/>
      </c>
      <c r="R24" s="158"/>
      <c r="U24" s="63"/>
    </row>
    <row r="25" spans="1:24" ht="18" customHeight="1">
      <c r="A25" s="46">
        <v>11</v>
      </c>
      <c r="B25" s="46" t="str">
        <f t="shared" si="0"/>
        <v/>
      </c>
      <c r="C25" s="47" t="str">
        <f>IF('②【入力】別紙_職員一覧（変更）'!C23="","",'②【入力】別紙_職員一覧（変更）'!C23)</f>
        <v/>
      </c>
      <c r="D25" s="47" t="str">
        <f>IF('②【入力】別紙_職員一覧（変更）'!D23="","",'②【入力】別紙_職員一覧（変更）'!D23)</f>
        <v/>
      </c>
      <c r="E25" s="47" t="str">
        <f>IF('②【入力】別紙_職員一覧（変更）'!E23="","",'②【入力】別紙_職員一覧（変更）'!E23)</f>
        <v/>
      </c>
      <c r="F25" s="47" t="str">
        <f>IF('②【入力】別紙_職員一覧（変更）'!F23="","",'②【入力】別紙_職員一覧（変更）'!F23)</f>
        <v/>
      </c>
      <c r="G25" s="47" t="str">
        <f>IF('②【入力】別紙_職員一覧（変更）'!G23="","",'②【入力】別紙_職員一覧（変更）'!G23)</f>
        <v/>
      </c>
      <c r="H25" s="47" t="str">
        <f>IF('②【入力】別紙_職員一覧（変更）'!H23="","",'②【入力】別紙_職員一覧（変更）'!H23)</f>
        <v/>
      </c>
      <c r="I25" s="411" t="str">
        <f>IF('②【入力】別紙_職員一覧（変更）'!I23="","",'②【入力】別紙_職員一覧（変更）'!I23)</f>
        <v/>
      </c>
      <c r="J25" s="47" t="str">
        <f>IF('②【入力】別紙_職員一覧（変更）'!J23="","",'②【入力】別紙_職員一覧（変更）'!J23)</f>
        <v/>
      </c>
      <c r="K25" s="47" t="str">
        <f>IF('②【入力】別紙_職員一覧（変更）'!K23="","",'②【入力】別紙_職員一覧（変更）'!K23)</f>
        <v/>
      </c>
      <c r="L25" s="47" t="str">
        <f>IF('②【入力】別紙_職員一覧（変更）'!L23="","",'②【入力】別紙_職員一覧（変更）'!L23)</f>
        <v/>
      </c>
      <c r="M25" s="47" t="str">
        <f>IF('②【入力】別紙_職員一覧（変更）'!M23="","",'②【入力】別紙_職員一覧（変更）'!M23)</f>
        <v/>
      </c>
      <c r="N25" s="189" t="str">
        <f>IF('②【入力】別紙_職員一覧（変更）'!N23="","",'②【入力】別紙_職員一覧（変更）'!N23)</f>
        <v/>
      </c>
      <c r="O25" s="189" t="str">
        <f>IF('②【入力】別紙_職員一覧（変更）'!O23="","",'②【入力】別紙_職員一覧（変更）'!O23)</f>
        <v/>
      </c>
      <c r="P25" s="189" t="str">
        <f>IF('②【入力】別紙_職員一覧（変更）'!P23="","",'②【入力】別紙_職員一覧（変更）'!P23)</f>
        <v/>
      </c>
      <c r="Q25" s="189" t="str">
        <f>IF('②【入力】別紙_職員一覧（変更）'!Q23="","",'②【入力】別紙_職員一覧（変更）'!Q23)</f>
        <v/>
      </c>
      <c r="R25" s="158"/>
      <c r="U25" s="63"/>
    </row>
    <row r="26" spans="1:24" ht="18" customHeight="1">
      <c r="A26" s="46">
        <v>12</v>
      </c>
      <c r="B26" s="46" t="str">
        <f t="shared" si="0"/>
        <v/>
      </c>
      <c r="C26" s="47" t="str">
        <f>IF('②【入力】別紙_職員一覧（変更）'!C24="","",'②【入力】別紙_職員一覧（変更）'!C24)</f>
        <v/>
      </c>
      <c r="D26" s="47" t="str">
        <f>IF('②【入力】別紙_職員一覧（変更）'!D24="","",'②【入力】別紙_職員一覧（変更）'!D24)</f>
        <v/>
      </c>
      <c r="E26" s="47" t="str">
        <f>IF('②【入力】別紙_職員一覧（変更）'!E24="","",'②【入力】別紙_職員一覧（変更）'!E24)</f>
        <v/>
      </c>
      <c r="F26" s="47" t="str">
        <f>IF('②【入力】別紙_職員一覧（変更）'!F24="","",'②【入力】別紙_職員一覧（変更）'!F24)</f>
        <v/>
      </c>
      <c r="G26" s="47" t="str">
        <f>IF('②【入力】別紙_職員一覧（変更）'!G24="","",'②【入力】別紙_職員一覧（変更）'!G24)</f>
        <v/>
      </c>
      <c r="H26" s="47" t="str">
        <f>IF('②【入力】別紙_職員一覧（変更）'!H24="","",'②【入力】別紙_職員一覧（変更）'!H24)</f>
        <v/>
      </c>
      <c r="I26" s="411" t="str">
        <f>IF('②【入力】別紙_職員一覧（変更）'!I24="","",'②【入力】別紙_職員一覧（変更）'!I24)</f>
        <v/>
      </c>
      <c r="J26" s="47" t="str">
        <f>IF('②【入力】別紙_職員一覧（変更）'!J24="","",'②【入力】別紙_職員一覧（変更）'!J24)</f>
        <v/>
      </c>
      <c r="K26" s="47" t="str">
        <f>IF('②【入力】別紙_職員一覧（変更）'!K24="","",'②【入力】別紙_職員一覧（変更）'!K24)</f>
        <v/>
      </c>
      <c r="L26" s="47" t="str">
        <f>IF('②【入力】別紙_職員一覧（変更）'!L24="","",'②【入力】別紙_職員一覧（変更）'!L24)</f>
        <v/>
      </c>
      <c r="M26" s="47" t="str">
        <f>IF('②【入力】別紙_職員一覧（変更）'!M24="","",'②【入力】別紙_職員一覧（変更）'!M24)</f>
        <v/>
      </c>
      <c r="N26" s="189" t="str">
        <f>IF('②【入力】別紙_職員一覧（変更）'!N24="","",'②【入力】別紙_職員一覧（変更）'!N24)</f>
        <v/>
      </c>
      <c r="O26" s="189" t="str">
        <f>IF('②【入力】別紙_職員一覧（変更）'!O24="","",'②【入力】別紙_職員一覧（変更）'!O24)</f>
        <v/>
      </c>
      <c r="P26" s="189" t="str">
        <f>IF('②【入力】別紙_職員一覧（変更）'!P24="","",'②【入力】別紙_職員一覧（変更）'!P24)</f>
        <v/>
      </c>
      <c r="Q26" s="189" t="str">
        <f>IF('②【入力】別紙_職員一覧（変更）'!Q24="","",'②【入力】別紙_職員一覧（変更）'!Q24)</f>
        <v/>
      </c>
      <c r="R26" s="158"/>
      <c r="U26" s="63"/>
      <c r="X26" s="59"/>
    </row>
    <row r="27" spans="1:24" ht="18" customHeight="1">
      <c r="A27" s="46">
        <v>13</v>
      </c>
      <c r="B27" s="46" t="str">
        <f t="shared" si="0"/>
        <v/>
      </c>
      <c r="C27" s="47" t="str">
        <f>IF('②【入力】別紙_職員一覧（変更）'!C25="","",'②【入力】別紙_職員一覧（変更）'!C25)</f>
        <v/>
      </c>
      <c r="D27" s="47" t="str">
        <f>IF('②【入力】別紙_職員一覧（変更）'!D25="","",'②【入力】別紙_職員一覧（変更）'!D25)</f>
        <v/>
      </c>
      <c r="E27" s="47" t="str">
        <f>IF('②【入力】別紙_職員一覧（変更）'!E25="","",'②【入力】別紙_職員一覧（変更）'!E25)</f>
        <v/>
      </c>
      <c r="F27" s="47" t="str">
        <f>IF('②【入力】別紙_職員一覧（変更）'!F25="","",'②【入力】別紙_職員一覧（変更）'!F25)</f>
        <v/>
      </c>
      <c r="G27" s="47" t="str">
        <f>IF('②【入力】別紙_職員一覧（変更）'!G25="","",'②【入力】別紙_職員一覧（変更）'!G25)</f>
        <v/>
      </c>
      <c r="H27" s="47" t="str">
        <f>IF('②【入力】別紙_職員一覧（変更）'!H25="","",'②【入力】別紙_職員一覧（変更）'!H25)</f>
        <v/>
      </c>
      <c r="I27" s="411" t="str">
        <f>IF('②【入力】別紙_職員一覧（変更）'!I25="","",'②【入力】別紙_職員一覧（変更）'!I25)</f>
        <v/>
      </c>
      <c r="J27" s="47" t="str">
        <f>IF('②【入力】別紙_職員一覧（変更）'!J25="","",'②【入力】別紙_職員一覧（変更）'!J25)</f>
        <v/>
      </c>
      <c r="K27" s="47" t="str">
        <f>IF('②【入力】別紙_職員一覧（変更）'!K25="","",'②【入力】別紙_職員一覧（変更）'!K25)</f>
        <v/>
      </c>
      <c r="L27" s="47" t="str">
        <f>IF('②【入力】別紙_職員一覧（変更）'!L25="","",'②【入力】別紙_職員一覧（変更）'!L25)</f>
        <v/>
      </c>
      <c r="M27" s="47" t="str">
        <f>IF('②【入力】別紙_職員一覧（変更）'!M25="","",'②【入力】別紙_職員一覧（変更）'!M25)</f>
        <v/>
      </c>
      <c r="N27" s="189" t="str">
        <f>IF('②【入力】別紙_職員一覧（変更）'!N25="","",'②【入力】別紙_職員一覧（変更）'!N25)</f>
        <v/>
      </c>
      <c r="O27" s="189" t="str">
        <f>IF('②【入力】別紙_職員一覧（変更）'!O25="","",'②【入力】別紙_職員一覧（変更）'!O25)</f>
        <v/>
      </c>
      <c r="P27" s="189" t="str">
        <f>IF('②【入力】別紙_職員一覧（変更）'!P25="","",'②【入力】別紙_職員一覧（変更）'!P25)</f>
        <v/>
      </c>
      <c r="Q27" s="189" t="str">
        <f>IF('②【入力】別紙_職員一覧（変更）'!Q25="","",'②【入力】別紙_職員一覧（変更）'!Q25)</f>
        <v/>
      </c>
      <c r="R27" s="158"/>
      <c r="U27" s="63"/>
    </row>
    <row r="28" spans="1:24" ht="18" customHeight="1">
      <c r="A28" s="46">
        <v>14</v>
      </c>
      <c r="B28" s="46" t="str">
        <f t="shared" si="0"/>
        <v/>
      </c>
      <c r="C28" s="47" t="str">
        <f>IF('②【入力】別紙_職員一覧（変更）'!C26="","",'②【入力】別紙_職員一覧（変更）'!C26)</f>
        <v/>
      </c>
      <c r="D28" s="47" t="str">
        <f>IF('②【入力】別紙_職員一覧（変更）'!D26="","",'②【入力】別紙_職員一覧（変更）'!D26)</f>
        <v/>
      </c>
      <c r="E28" s="47" t="str">
        <f>IF('②【入力】別紙_職員一覧（変更）'!E26="","",'②【入力】別紙_職員一覧（変更）'!E26)</f>
        <v/>
      </c>
      <c r="F28" s="47" t="str">
        <f>IF('②【入力】別紙_職員一覧（変更）'!F26="","",'②【入力】別紙_職員一覧（変更）'!F26)</f>
        <v/>
      </c>
      <c r="G28" s="47" t="str">
        <f>IF('②【入力】別紙_職員一覧（変更）'!G26="","",'②【入力】別紙_職員一覧（変更）'!G26)</f>
        <v/>
      </c>
      <c r="H28" s="47" t="str">
        <f>IF('②【入力】別紙_職員一覧（変更）'!H26="","",'②【入力】別紙_職員一覧（変更）'!H26)</f>
        <v/>
      </c>
      <c r="I28" s="411" t="str">
        <f>IF('②【入力】別紙_職員一覧（変更）'!I26="","",'②【入力】別紙_職員一覧（変更）'!I26)</f>
        <v/>
      </c>
      <c r="J28" s="47" t="str">
        <f>IF('②【入力】別紙_職員一覧（変更）'!J26="","",'②【入力】別紙_職員一覧（変更）'!J26)</f>
        <v/>
      </c>
      <c r="K28" s="47" t="str">
        <f>IF('②【入力】別紙_職員一覧（変更）'!K26="","",'②【入力】別紙_職員一覧（変更）'!K26)</f>
        <v/>
      </c>
      <c r="L28" s="47" t="str">
        <f>IF('②【入力】別紙_職員一覧（変更）'!L26="","",'②【入力】別紙_職員一覧（変更）'!L26)</f>
        <v/>
      </c>
      <c r="M28" s="47" t="str">
        <f>IF('②【入力】別紙_職員一覧（変更）'!M26="","",'②【入力】別紙_職員一覧（変更）'!M26)</f>
        <v/>
      </c>
      <c r="N28" s="189" t="str">
        <f>IF('②【入力】別紙_職員一覧（変更）'!N26="","",'②【入力】別紙_職員一覧（変更）'!N26)</f>
        <v/>
      </c>
      <c r="O28" s="189" t="str">
        <f>IF('②【入力】別紙_職員一覧（変更）'!O26="","",'②【入力】別紙_職員一覧（変更）'!O26)</f>
        <v/>
      </c>
      <c r="P28" s="189" t="str">
        <f>IF('②【入力】別紙_職員一覧（変更）'!P26="","",'②【入力】別紙_職員一覧（変更）'!P26)</f>
        <v/>
      </c>
      <c r="Q28" s="189" t="str">
        <f>IF('②【入力】別紙_職員一覧（変更）'!Q26="","",'②【入力】別紙_職員一覧（変更）'!Q26)</f>
        <v/>
      </c>
      <c r="R28" s="158"/>
      <c r="U28" s="63"/>
    </row>
    <row r="29" spans="1:24" ht="18" customHeight="1">
      <c r="A29" s="46">
        <v>15</v>
      </c>
      <c r="B29" s="46" t="str">
        <f t="shared" si="0"/>
        <v/>
      </c>
      <c r="C29" s="47" t="str">
        <f>IF('②【入力】別紙_職員一覧（変更）'!C27="","",'②【入力】別紙_職員一覧（変更）'!C27)</f>
        <v/>
      </c>
      <c r="D29" s="47" t="str">
        <f>IF('②【入力】別紙_職員一覧（変更）'!D27="","",'②【入力】別紙_職員一覧（変更）'!D27)</f>
        <v/>
      </c>
      <c r="E29" s="47" t="str">
        <f>IF('②【入力】別紙_職員一覧（変更）'!E27="","",'②【入力】別紙_職員一覧（変更）'!E27)</f>
        <v/>
      </c>
      <c r="F29" s="47" t="str">
        <f>IF('②【入力】別紙_職員一覧（変更）'!F27="","",'②【入力】別紙_職員一覧（変更）'!F27)</f>
        <v/>
      </c>
      <c r="G29" s="47" t="str">
        <f>IF('②【入力】別紙_職員一覧（変更）'!G27="","",'②【入力】別紙_職員一覧（変更）'!G27)</f>
        <v/>
      </c>
      <c r="H29" s="47" t="str">
        <f>IF('②【入力】別紙_職員一覧（変更）'!H27="","",'②【入力】別紙_職員一覧（変更）'!H27)</f>
        <v/>
      </c>
      <c r="I29" s="411" t="str">
        <f>IF('②【入力】別紙_職員一覧（変更）'!I27="","",'②【入力】別紙_職員一覧（変更）'!I27)</f>
        <v/>
      </c>
      <c r="J29" s="47" t="str">
        <f>IF('②【入力】別紙_職員一覧（変更）'!J27="","",'②【入力】別紙_職員一覧（変更）'!J27)</f>
        <v/>
      </c>
      <c r="K29" s="47" t="str">
        <f>IF('②【入力】別紙_職員一覧（変更）'!K27="","",'②【入力】別紙_職員一覧（変更）'!K27)</f>
        <v/>
      </c>
      <c r="L29" s="47" t="str">
        <f>IF('②【入力】別紙_職員一覧（変更）'!L27="","",'②【入力】別紙_職員一覧（変更）'!L27)</f>
        <v/>
      </c>
      <c r="M29" s="47" t="str">
        <f>IF('②【入力】別紙_職員一覧（変更）'!M27="","",'②【入力】別紙_職員一覧（変更）'!M27)</f>
        <v/>
      </c>
      <c r="N29" s="189" t="str">
        <f>IF('②【入力】別紙_職員一覧（変更）'!N27="","",'②【入力】別紙_職員一覧（変更）'!N27)</f>
        <v/>
      </c>
      <c r="O29" s="189" t="str">
        <f>IF('②【入力】別紙_職員一覧（変更）'!O27="","",'②【入力】別紙_職員一覧（変更）'!O27)</f>
        <v/>
      </c>
      <c r="P29" s="189" t="str">
        <f>IF('②【入力】別紙_職員一覧（変更）'!P27="","",'②【入力】別紙_職員一覧（変更）'!P27)</f>
        <v/>
      </c>
      <c r="Q29" s="189" t="str">
        <f>IF('②【入力】別紙_職員一覧（変更）'!Q27="","",'②【入力】別紙_職員一覧（変更）'!Q27)</f>
        <v/>
      </c>
      <c r="R29" s="158"/>
      <c r="U29" s="63"/>
    </row>
    <row r="30" spans="1:24" ht="18" customHeight="1">
      <c r="A30" s="46">
        <v>16</v>
      </c>
      <c r="B30" s="46" t="str">
        <f t="shared" si="0"/>
        <v/>
      </c>
      <c r="C30" s="47" t="str">
        <f>IF('②【入力】別紙_職員一覧（変更）'!C28="","",'②【入力】別紙_職員一覧（変更）'!C28)</f>
        <v/>
      </c>
      <c r="D30" s="47" t="str">
        <f>IF('②【入力】別紙_職員一覧（変更）'!D28="","",'②【入力】別紙_職員一覧（変更）'!D28)</f>
        <v/>
      </c>
      <c r="E30" s="47" t="str">
        <f>IF('②【入力】別紙_職員一覧（変更）'!E28="","",'②【入力】別紙_職員一覧（変更）'!E28)</f>
        <v/>
      </c>
      <c r="F30" s="47" t="str">
        <f>IF('②【入力】別紙_職員一覧（変更）'!F28="","",'②【入力】別紙_職員一覧（変更）'!F28)</f>
        <v/>
      </c>
      <c r="G30" s="47" t="str">
        <f>IF('②【入力】別紙_職員一覧（変更）'!G28="","",'②【入力】別紙_職員一覧（変更）'!G28)</f>
        <v/>
      </c>
      <c r="H30" s="47" t="str">
        <f>IF('②【入力】別紙_職員一覧（変更）'!H28="","",'②【入力】別紙_職員一覧（変更）'!H28)</f>
        <v/>
      </c>
      <c r="I30" s="411" t="str">
        <f>IF('②【入力】別紙_職員一覧（変更）'!I28="","",'②【入力】別紙_職員一覧（変更）'!I28)</f>
        <v/>
      </c>
      <c r="J30" s="47" t="str">
        <f>IF('②【入力】別紙_職員一覧（変更）'!J28="","",'②【入力】別紙_職員一覧（変更）'!J28)</f>
        <v/>
      </c>
      <c r="K30" s="47" t="str">
        <f>IF('②【入力】別紙_職員一覧（変更）'!K28="","",'②【入力】別紙_職員一覧（変更）'!K28)</f>
        <v/>
      </c>
      <c r="L30" s="47" t="str">
        <f>IF('②【入力】別紙_職員一覧（変更）'!L28="","",'②【入力】別紙_職員一覧（変更）'!L28)</f>
        <v/>
      </c>
      <c r="M30" s="47" t="str">
        <f>IF('②【入力】別紙_職員一覧（変更）'!M28="","",'②【入力】別紙_職員一覧（変更）'!M28)</f>
        <v/>
      </c>
      <c r="N30" s="189" t="str">
        <f>IF('②【入力】別紙_職員一覧（変更）'!N28="","",'②【入力】別紙_職員一覧（変更）'!N28)</f>
        <v/>
      </c>
      <c r="O30" s="189" t="str">
        <f>IF('②【入力】別紙_職員一覧（変更）'!O28="","",'②【入力】別紙_職員一覧（変更）'!O28)</f>
        <v/>
      </c>
      <c r="P30" s="189" t="str">
        <f>IF('②【入力】別紙_職員一覧（変更）'!P28="","",'②【入力】別紙_職員一覧（変更）'!P28)</f>
        <v/>
      </c>
      <c r="Q30" s="189" t="str">
        <f>IF('②【入力】別紙_職員一覧（変更）'!Q28="","",'②【入力】別紙_職員一覧（変更）'!Q28)</f>
        <v/>
      </c>
      <c r="R30" s="158"/>
      <c r="U30" s="63"/>
    </row>
    <row r="31" spans="1:24" ht="18" customHeight="1">
      <c r="A31" s="46">
        <v>17</v>
      </c>
      <c r="B31" s="46" t="str">
        <f t="shared" si="0"/>
        <v/>
      </c>
      <c r="C31" s="47" t="str">
        <f>IF('②【入力】別紙_職員一覧（変更）'!C29="","",'②【入力】別紙_職員一覧（変更）'!C29)</f>
        <v/>
      </c>
      <c r="D31" s="47" t="str">
        <f>IF('②【入力】別紙_職員一覧（変更）'!D29="","",'②【入力】別紙_職員一覧（変更）'!D29)</f>
        <v/>
      </c>
      <c r="E31" s="47" t="str">
        <f>IF('②【入力】別紙_職員一覧（変更）'!E29="","",'②【入力】別紙_職員一覧（変更）'!E29)</f>
        <v/>
      </c>
      <c r="F31" s="47" t="str">
        <f>IF('②【入力】別紙_職員一覧（変更）'!F29="","",'②【入力】別紙_職員一覧（変更）'!F29)</f>
        <v/>
      </c>
      <c r="G31" s="47" t="str">
        <f>IF('②【入力】別紙_職員一覧（変更）'!G29="","",'②【入力】別紙_職員一覧（変更）'!G29)</f>
        <v/>
      </c>
      <c r="H31" s="47" t="str">
        <f>IF('②【入力】別紙_職員一覧（変更）'!H29="","",'②【入力】別紙_職員一覧（変更）'!H29)</f>
        <v/>
      </c>
      <c r="I31" s="411" t="str">
        <f>IF('②【入力】別紙_職員一覧（変更）'!I29="","",'②【入力】別紙_職員一覧（変更）'!I29)</f>
        <v/>
      </c>
      <c r="J31" s="47" t="str">
        <f>IF('②【入力】別紙_職員一覧（変更）'!J29="","",'②【入力】別紙_職員一覧（変更）'!J29)</f>
        <v/>
      </c>
      <c r="K31" s="47" t="str">
        <f>IF('②【入力】別紙_職員一覧（変更）'!K29="","",'②【入力】別紙_職員一覧（変更）'!K29)</f>
        <v/>
      </c>
      <c r="L31" s="47" t="str">
        <f>IF('②【入力】別紙_職員一覧（変更）'!L29="","",'②【入力】別紙_職員一覧（変更）'!L29)</f>
        <v/>
      </c>
      <c r="M31" s="47" t="str">
        <f>IF('②【入力】別紙_職員一覧（変更）'!M29="","",'②【入力】別紙_職員一覧（変更）'!M29)</f>
        <v/>
      </c>
      <c r="N31" s="189" t="str">
        <f>IF('②【入力】別紙_職員一覧（変更）'!N29="","",'②【入力】別紙_職員一覧（変更）'!N29)</f>
        <v/>
      </c>
      <c r="O31" s="189" t="str">
        <f>IF('②【入力】別紙_職員一覧（変更）'!O29="","",'②【入力】別紙_職員一覧（変更）'!O29)</f>
        <v/>
      </c>
      <c r="P31" s="189" t="str">
        <f>IF('②【入力】別紙_職員一覧（変更）'!P29="","",'②【入力】別紙_職員一覧（変更）'!P29)</f>
        <v/>
      </c>
      <c r="Q31" s="189" t="str">
        <f>IF('②【入力】別紙_職員一覧（変更）'!Q29="","",'②【入力】別紙_職員一覧（変更）'!Q29)</f>
        <v/>
      </c>
      <c r="R31" s="158"/>
      <c r="U31" s="63"/>
    </row>
    <row r="32" spans="1:24" ht="18" customHeight="1">
      <c r="A32" s="46">
        <v>18</v>
      </c>
      <c r="B32" s="46" t="str">
        <f t="shared" si="0"/>
        <v/>
      </c>
      <c r="C32" s="47" t="str">
        <f>IF('②【入力】別紙_職員一覧（変更）'!C30="","",'②【入力】別紙_職員一覧（変更）'!C30)</f>
        <v/>
      </c>
      <c r="D32" s="47" t="str">
        <f>IF('②【入力】別紙_職員一覧（変更）'!D30="","",'②【入力】別紙_職員一覧（変更）'!D30)</f>
        <v/>
      </c>
      <c r="E32" s="47" t="str">
        <f>IF('②【入力】別紙_職員一覧（変更）'!E30="","",'②【入力】別紙_職員一覧（変更）'!E30)</f>
        <v/>
      </c>
      <c r="F32" s="47" t="str">
        <f>IF('②【入力】別紙_職員一覧（変更）'!F30="","",'②【入力】別紙_職員一覧（変更）'!F30)</f>
        <v/>
      </c>
      <c r="G32" s="47" t="str">
        <f>IF('②【入力】別紙_職員一覧（変更）'!G30="","",'②【入力】別紙_職員一覧（変更）'!G30)</f>
        <v/>
      </c>
      <c r="H32" s="47" t="str">
        <f>IF('②【入力】別紙_職員一覧（変更）'!H30="","",'②【入力】別紙_職員一覧（変更）'!H30)</f>
        <v/>
      </c>
      <c r="I32" s="411" t="str">
        <f>IF('②【入力】別紙_職員一覧（変更）'!I30="","",'②【入力】別紙_職員一覧（変更）'!I30)</f>
        <v/>
      </c>
      <c r="J32" s="47" t="str">
        <f>IF('②【入力】別紙_職員一覧（変更）'!J30="","",'②【入力】別紙_職員一覧（変更）'!J30)</f>
        <v/>
      </c>
      <c r="K32" s="47" t="str">
        <f>IF('②【入力】別紙_職員一覧（変更）'!K30="","",'②【入力】別紙_職員一覧（変更）'!K30)</f>
        <v/>
      </c>
      <c r="L32" s="47" t="str">
        <f>IF('②【入力】別紙_職員一覧（変更）'!L30="","",'②【入力】別紙_職員一覧（変更）'!L30)</f>
        <v/>
      </c>
      <c r="M32" s="47" t="str">
        <f>IF('②【入力】別紙_職員一覧（変更）'!M30="","",'②【入力】別紙_職員一覧（変更）'!M30)</f>
        <v/>
      </c>
      <c r="N32" s="189" t="str">
        <f>IF('②【入力】別紙_職員一覧（変更）'!N30="","",'②【入力】別紙_職員一覧（変更）'!N30)</f>
        <v/>
      </c>
      <c r="O32" s="189" t="str">
        <f>IF('②【入力】別紙_職員一覧（変更）'!O30="","",'②【入力】別紙_職員一覧（変更）'!O30)</f>
        <v/>
      </c>
      <c r="P32" s="189" t="str">
        <f>IF('②【入力】別紙_職員一覧（変更）'!P30="","",'②【入力】別紙_職員一覧（変更）'!P30)</f>
        <v/>
      </c>
      <c r="Q32" s="189" t="str">
        <f>IF('②【入力】別紙_職員一覧（変更）'!Q30="","",'②【入力】別紙_職員一覧（変更）'!Q30)</f>
        <v/>
      </c>
      <c r="R32" s="158"/>
      <c r="U32" s="63"/>
    </row>
    <row r="33" spans="1:24" ht="18" customHeight="1">
      <c r="A33" s="46">
        <v>19</v>
      </c>
      <c r="B33" s="46" t="str">
        <f t="shared" si="0"/>
        <v/>
      </c>
      <c r="C33" s="47" t="str">
        <f>IF('②【入力】別紙_職員一覧（変更）'!C31="","",'②【入力】別紙_職員一覧（変更）'!C31)</f>
        <v/>
      </c>
      <c r="D33" s="47" t="str">
        <f>IF('②【入力】別紙_職員一覧（変更）'!D31="","",'②【入力】別紙_職員一覧（変更）'!D31)</f>
        <v/>
      </c>
      <c r="E33" s="47" t="str">
        <f>IF('②【入力】別紙_職員一覧（変更）'!E31="","",'②【入力】別紙_職員一覧（変更）'!E31)</f>
        <v/>
      </c>
      <c r="F33" s="47" t="str">
        <f>IF('②【入力】別紙_職員一覧（変更）'!F31="","",'②【入力】別紙_職員一覧（変更）'!F31)</f>
        <v/>
      </c>
      <c r="G33" s="47" t="str">
        <f>IF('②【入力】別紙_職員一覧（変更）'!G31="","",'②【入力】別紙_職員一覧（変更）'!G31)</f>
        <v/>
      </c>
      <c r="H33" s="47" t="str">
        <f>IF('②【入力】別紙_職員一覧（変更）'!H31="","",'②【入力】別紙_職員一覧（変更）'!H31)</f>
        <v/>
      </c>
      <c r="I33" s="411" t="str">
        <f>IF('②【入力】別紙_職員一覧（変更）'!I31="","",'②【入力】別紙_職員一覧（変更）'!I31)</f>
        <v/>
      </c>
      <c r="J33" s="47" t="str">
        <f>IF('②【入力】別紙_職員一覧（変更）'!J31="","",'②【入力】別紙_職員一覧（変更）'!J31)</f>
        <v/>
      </c>
      <c r="K33" s="47" t="str">
        <f>IF('②【入力】別紙_職員一覧（変更）'!K31="","",'②【入力】別紙_職員一覧（変更）'!K31)</f>
        <v/>
      </c>
      <c r="L33" s="47" t="str">
        <f>IF('②【入力】別紙_職員一覧（変更）'!L31="","",'②【入力】別紙_職員一覧（変更）'!L31)</f>
        <v/>
      </c>
      <c r="M33" s="47" t="str">
        <f>IF('②【入力】別紙_職員一覧（変更）'!M31="","",'②【入力】別紙_職員一覧（変更）'!M31)</f>
        <v/>
      </c>
      <c r="N33" s="189" t="str">
        <f>IF('②【入力】別紙_職員一覧（変更）'!N31="","",'②【入力】別紙_職員一覧（変更）'!N31)</f>
        <v/>
      </c>
      <c r="O33" s="189" t="str">
        <f>IF('②【入力】別紙_職員一覧（変更）'!O31="","",'②【入力】別紙_職員一覧（変更）'!O31)</f>
        <v/>
      </c>
      <c r="P33" s="189" t="str">
        <f>IF('②【入力】別紙_職員一覧（変更）'!P31="","",'②【入力】別紙_職員一覧（変更）'!P31)</f>
        <v/>
      </c>
      <c r="Q33" s="189" t="str">
        <f>IF('②【入力】別紙_職員一覧（変更）'!Q31="","",'②【入力】別紙_職員一覧（変更）'!Q31)</f>
        <v/>
      </c>
      <c r="R33" s="158"/>
      <c r="U33" s="63"/>
    </row>
    <row r="34" spans="1:24" ht="18" customHeight="1">
      <c r="A34" s="46">
        <v>20</v>
      </c>
      <c r="B34" s="46" t="str">
        <f t="shared" si="0"/>
        <v/>
      </c>
      <c r="C34" s="47" t="str">
        <f>IF('②【入力】別紙_職員一覧（変更）'!C32="","",'②【入力】別紙_職員一覧（変更）'!C32)</f>
        <v/>
      </c>
      <c r="D34" s="47" t="str">
        <f>IF('②【入力】別紙_職員一覧（変更）'!D32="","",'②【入力】別紙_職員一覧（変更）'!D32)</f>
        <v/>
      </c>
      <c r="E34" s="47" t="str">
        <f>IF('②【入力】別紙_職員一覧（変更）'!E32="","",'②【入力】別紙_職員一覧（変更）'!E32)</f>
        <v/>
      </c>
      <c r="F34" s="47" t="str">
        <f>IF('②【入力】別紙_職員一覧（変更）'!F32="","",'②【入力】別紙_職員一覧（変更）'!F32)</f>
        <v/>
      </c>
      <c r="G34" s="47" t="str">
        <f>IF('②【入力】別紙_職員一覧（変更）'!G32="","",'②【入力】別紙_職員一覧（変更）'!G32)</f>
        <v/>
      </c>
      <c r="H34" s="47" t="str">
        <f>IF('②【入力】別紙_職員一覧（変更）'!H32="","",'②【入力】別紙_職員一覧（変更）'!H32)</f>
        <v/>
      </c>
      <c r="I34" s="411" t="str">
        <f>IF('②【入力】別紙_職員一覧（変更）'!I32="","",'②【入力】別紙_職員一覧（変更）'!I32)</f>
        <v/>
      </c>
      <c r="J34" s="47" t="str">
        <f>IF('②【入力】別紙_職員一覧（変更）'!J32="","",'②【入力】別紙_職員一覧（変更）'!J32)</f>
        <v/>
      </c>
      <c r="K34" s="47" t="str">
        <f>IF('②【入力】別紙_職員一覧（変更）'!K32="","",'②【入力】別紙_職員一覧（変更）'!K32)</f>
        <v/>
      </c>
      <c r="L34" s="47" t="str">
        <f>IF('②【入力】別紙_職員一覧（変更）'!L32="","",'②【入力】別紙_職員一覧（変更）'!L32)</f>
        <v/>
      </c>
      <c r="M34" s="47" t="str">
        <f>IF('②【入力】別紙_職員一覧（変更）'!M32="","",'②【入力】別紙_職員一覧（変更）'!M32)</f>
        <v/>
      </c>
      <c r="N34" s="189" t="str">
        <f>IF('②【入力】別紙_職員一覧（変更）'!N32="","",'②【入力】別紙_職員一覧（変更）'!N32)</f>
        <v/>
      </c>
      <c r="O34" s="189" t="str">
        <f>IF('②【入力】別紙_職員一覧（変更）'!O32="","",'②【入力】別紙_職員一覧（変更）'!O32)</f>
        <v/>
      </c>
      <c r="P34" s="189" t="str">
        <f>IF('②【入力】別紙_職員一覧（変更）'!P32="","",'②【入力】別紙_職員一覧（変更）'!P32)</f>
        <v/>
      </c>
      <c r="Q34" s="189" t="str">
        <f>IF('②【入力】別紙_職員一覧（変更）'!Q32="","",'②【入力】別紙_職員一覧（変更）'!Q32)</f>
        <v/>
      </c>
      <c r="R34" s="158"/>
      <c r="U34" s="63"/>
    </row>
    <row r="35" spans="1:24" ht="18" customHeight="1">
      <c r="A35" s="46">
        <v>21</v>
      </c>
      <c r="B35" s="46" t="str">
        <f t="shared" si="0"/>
        <v/>
      </c>
      <c r="C35" s="47" t="str">
        <f>IF('②【入力】別紙_職員一覧（変更）'!C33="","",'②【入力】別紙_職員一覧（変更）'!C33)</f>
        <v/>
      </c>
      <c r="D35" s="47" t="str">
        <f>IF('②【入力】別紙_職員一覧（変更）'!D33="","",'②【入力】別紙_職員一覧（変更）'!D33)</f>
        <v/>
      </c>
      <c r="E35" s="47" t="str">
        <f>IF('②【入力】別紙_職員一覧（変更）'!E33="","",'②【入力】別紙_職員一覧（変更）'!E33)</f>
        <v/>
      </c>
      <c r="F35" s="47" t="str">
        <f>IF('②【入力】別紙_職員一覧（変更）'!F33="","",'②【入力】別紙_職員一覧（変更）'!F33)</f>
        <v/>
      </c>
      <c r="G35" s="47" t="str">
        <f>IF('②【入力】別紙_職員一覧（変更）'!G33="","",'②【入力】別紙_職員一覧（変更）'!G33)</f>
        <v/>
      </c>
      <c r="H35" s="47" t="str">
        <f>IF('②【入力】別紙_職員一覧（変更）'!H33="","",'②【入力】別紙_職員一覧（変更）'!H33)</f>
        <v/>
      </c>
      <c r="I35" s="411" t="str">
        <f>IF('②【入力】別紙_職員一覧（変更）'!I33="","",'②【入力】別紙_職員一覧（変更）'!I33)</f>
        <v/>
      </c>
      <c r="J35" s="47" t="str">
        <f>IF('②【入力】別紙_職員一覧（変更）'!J33="","",'②【入力】別紙_職員一覧（変更）'!J33)</f>
        <v/>
      </c>
      <c r="K35" s="47" t="str">
        <f>IF('②【入力】別紙_職員一覧（変更）'!K33="","",'②【入力】別紙_職員一覧（変更）'!K33)</f>
        <v/>
      </c>
      <c r="L35" s="47" t="str">
        <f>IF('②【入力】別紙_職員一覧（変更）'!L33="","",'②【入力】別紙_職員一覧（変更）'!L33)</f>
        <v/>
      </c>
      <c r="M35" s="47" t="str">
        <f>IF('②【入力】別紙_職員一覧（変更）'!M33="","",'②【入力】別紙_職員一覧（変更）'!M33)</f>
        <v/>
      </c>
      <c r="N35" s="189" t="str">
        <f>IF('②【入力】別紙_職員一覧（変更）'!N33="","",'②【入力】別紙_職員一覧（変更）'!N33)</f>
        <v/>
      </c>
      <c r="O35" s="189" t="str">
        <f>IF('②【入力】別紙_職員一覧（変更）'!O33="","",'②【入力】別紙_職員一覧（変更）'!O33)</f>
        <v/>
      </c>
      <c r="P35" s="189" t="str">
        <f>IF('②【入力】別紙_職員一覧（変更）'!P33="","",'②【入力】別紙_職員一覧（変更）'!P33)</f>
        <v/>
      </c>
      <c r="Q35" s="189" t="str">
        <f>IF('②【入力】別紙_職員一覧（変更）'!Q33="","",'②【入力】別紙_職員一覧（変更）'!Q33)</f>
        <v/>
      </c>
      <c r="R35" s="158"/>
      <c r="U35" s="63"/>
    </row>
    <row r="36" spans="1:24" ht="18" customHeight="1">
      <c r="A36" s="46">
        <v>22</v>
      </c>
      <c r="B36" s="46" t="str">
        <f t="shared" si="0"/>
        <v/>
      </c>
      <c r="C36" s="47" t="str">
        <f>IF('②【入力】別紙_職員一覧（変更）'!C34="","",'②【入力】別紙_職員一覧（変更）'!C34)</f>
        <v/>
      </c>
      <c r="D36" s="47" t="str">
        <f>IF('②【入力】別紙_職員一覧（変更）'!D34="","",'②【入力】別紙_職員一覧（変更）'!D34)</f>
        <v/>
      </c>
      <c r="E36" s="47" t="str">
        <f>IF('②【入力】別紙_職員一覧（変更）'!E34="","",'②【入力】別紙_職員一覧（変更）'!E34)</f>
        <v/>
      </c>
      <c r="F36" s="47" t="str">
        <f>IF('②【入力】別紙_職員一覧（変更）'!F34="","",'②【入力】別紙_職員一覧（変更）'!F34)</f>
        <v/>
      </c>
      <c r="G36" s="47" t="str">
        <f>IF('②【入力】別紙_職員一覧（変更）'!G34="","",'②【入力】別紙_職員一覧（変更）'!G34)</f>
        <v/>
      </c>
      <c r="H36" s="47" t="str">
        <f>IF('②【入力】別紙_職員一覧（変更）'!H34="","",'②【入力】別紙_職員一覧（変更）'!H34)</f>
        <v/>
      </c>
      <c r="I36" s="411" t="str">
        <f>IF('②【入力】別紙_職員一覧（変更）'!I34="","",'②【入力】別紙_職員一覧（変更）'!I34)</f>
        <v/>
      </c>
      <c r="J36" s="47" t="str">
        <f>IF('②【入力】別紙_職員一覧（変更）'!J34="","",'②【入力】別紙_職員一覧（変更）'!J34)</f>
        <v/>
      </c>
      <c r="K36" s="47" t="str">
        <f>IF('②【入力】別紙_職員一覧（変更）'!K34="","",'②【入力】別紙_職員一覧（変更）'!K34)</f>
        <v/>
      </c>
      <c r="L36" s="47" t="str">
        <f>IF('②【入力】別紙_職員一覧（変更）'!L34="","",'②【入力】別紙_職員一覧（変更）'!L34)</f>
        <v/>
      </c>
      <c r="M36" s="47" t="str">
        <f>IF('②【入力】別紙_職員一覧（変更）'!M34="","",'②【入力】別紙_職員一覧（変更）'!M34)</f>
        <v/>
      </c>
      <c r="N36" s="189" t="str">
        <f>IF('②【入力】別紙_職員一覧（変更）'!N34="","",'②【入力】別紙_職員一覧（変更）'!N34)</f>
        <v/>
      </c>
      <c r="O36" s="189" t="str">
        <f>IF('②【入力】別紙_職員一覧（変更）'!O34="","",'②【入力】別紙_職員一覧（変更）'!O34)</f>
        <v/>
      </c>
      <c r="P36" s="189" t="str">
        <f>IF('②【入力】別紙_職員一覧（変更）'!P34="","",'②【入力】別紙_職員一覧（変更）'!P34)</f>
        <v/>
      </c>
      <c r="Q36" s="189" t="str">
        <f>IF('②【入力】別紙_職員一覧（変更）'!Q34="","",'②【入力】別紙_職員一覧（変更）'!Q34)</f>
        <v/>
      </c>
      <c r="R36" s="158"/>
      <c r="U36" s="63"/>
    </row>
    <row r="37" spans="1:24" ht="18" customHeight="1">
      <c r="A37" s="46">
        <v>23</v>
      </c>
      <c r="B37" s="46" t="str">
        <f t="shared" si="0"/>
        <v/>
      </c>
      <c r="C37" s="47" t="str">
        <f>IF('②【入力】別紙_職員一覧（変更）'!C35="","",'②【入力】別紙_職員一覧（変更）'!C35)</f>
        <v/>
      </c>
      <c r="D37" s="47" t="str">
        <f>IF('②【入力】別紙_職員一覧（変更）'!D35="","",'②【入力】別紙_職員一覧（変更）'!D35)</f>
        <v/>
      </c>
      <c r="E37" s="47" t="str">
        <f>IF('②【入力】別紙_職員一覧（変更）'!E35="","",'②【入力】別紙_職員一覧（変更）'!E35)</f>
        <v/>
      </c>
      <c r="F37" s="47" t="str">
        <f>IF('②【入力】別紙_職員一覧（変更）'!F35="","",'②【入力】別紙_職員一覧（変更）'!F35)</f>
        <v/>
      </c>
      <c r="G37" s="47" t="str">
        <f>IF('②【入力】別紙_職員一覧（変更）'!G35="","",'②【入力】別紙_職員一覧（変更）'!G35)</f>
        <v/>
      </c>
      <c r="H37" s="47" t="str">
        <f>IF('②【入力】別紙_職員一覧（変更）'!H35="","",'②【入力】別紙_職員一覧（変更）'!H35)</f>
        <v/>
      </c>
      <c r="I37" s="411" t="str">
        <f>IF('②【入力】別紙_職員一覧（変更）'!I35="","",'②【入力】別紙_職員一覧（変更）'!I35)</f>
        <v/>
      </c>
      <c r="J37" s="47" t="str">
        <f>IF('②【入力】別紙_職員一覧（変更）'!J35="","",'②【入力】別紙_職員一覧（変更）'!J35)</f>
        <v/>
      </c>
      <c r="K37" s="47" t="str">
        <f>IF('②【入力】別紙_職員一覧（変更）'!K35="","",'②【入力】別紙_職員一覧（変更）'!K35)</f>
        <v/>
      </c>
      <c r="L37" s="47" t="str">
        <f>IF('②【入力】別紙_職員一覧（変更）'!L35="","",'②【入力】別紙_職員一覧（変更）'!L35)</f>
        <v/>
      </c>
      <c r="M37" s="47" t="str">
        <f>IF('②【入力】別紙_職員一覧（変更）'!M35="","",'②【入力】別紙_職員一覧（変更）'!M35)</f>
        <v/>
      </c>
      <c r="N37" s="189" t="str">
        <f>IF('②【入力】別紙_職員一覧（変更）'!N35="","",'②【入力】別紙_職員一覧（変更）'!N35)</f>
        <v/>
      </c>
      <c r="O37" s="189" t="str">
        <f>IF('②【入力】別紙_職員一覧（変更）'!O35="","",'②【入力】別紙_職員一覧（変更）'!O35)</f>
        <v/>
      </c>
      <c r="P37" s="189" t="str">
        <f>IF('②【入力】別紙_職員一覧（変更）'!P35="","",'②【入力】別紙_職員一覧（変更）'!P35)</f>
        <v/>
      </c>
      <c r="Q37" s="189" t="str">
        <f>IF('②【入力】別紙_職員一覧（変更）'!Q35="","",'②【入力】別紙_職員一覧（変更）'!Q35)</f>
        <v/>
      </c>
      <c r="R37" s="158"/>
      <c r="U37" s="63"/>
    </row>
    <row r="38" spans="1:24" ht="18" customHeight="1">
      <c r="A38" s="46">
        <v>24</v>
      </c>
      <c r="B38" s="46" t="str">
        <f t="shared" si="0"/>
        <v/>
      </c>
      <c r="C38" s="47" t="str">
        <f>IF('②【入力】別紙_職員一覧（変更）'!C36="","",'②【入力】別紙_職員一覧（変更）'!C36)</f>
        <v/>
      </c>
      <c r="D38" s="47" t="str">
        <f>IF('②【入力】別紙_職員一覧（変更）'!D36="","",'②【入力】別紙_職員一覧（変更）'!D36)</f>
        <v/>
      </c>
      <c r="E38" s="47" t="str">
        <f>IF('②【入力】別紙_職員一覧（変更）'!E36="","",'②【入力】別紙_職員一覧（変更）'!E36)</f>
        <v/>
      </c>
      <c r="F38" s="47" t="str">
        <f>IF('②【入力】別紙_職員一覧（変更）'!F36="","",'②【入力】別紙_職員一覧（変更）'!F36)</f>
        <v/>
      </c>
      <c r="G38" s="47" t="str">
        <f>IF('②【入力】別紙_職員一覧（変更）'!G36="","",'②【入力】別紙_職員一覧（変更）'!G36)</f>
        <v/>
      </c>
      <c r="H38" s="47" t="str">
        <f>IF('②【入力】別紙_職員一覧（変更）'!H36="","",'②【入力】別紙_職員一覧（変更）'!H36)</f>
        <v/>
      </c>
      <c r="I38" s="411" t="str">
        <f>IF('②【入力】別紙_職員一覧（変更）'!I36="","",'②【入力】別紙_職員一覧（変更）'!I36)</f>
        <v/>
      </c>
      <c r="J38" s="47" t="str">
        <f>IF('②【入力】別紙_職員一覧（変更）'!J36="","",'②【入力】別紙_職員一覧（変更）'!J36)</f>
        <v/>
      </c>
      <c r="K38" s="47" t="str">
        <f>IF('②【入力】別紙_職員一覧（変更）'!K36="","",'②【入力】別紙_職員一覧（変更）'!K36)</f>
        <v/>
      </c>
      <c r="L38" s="47" t="str">
        <f>IF('②【入力】別紙_職員一覧（変更）'!L36="","",'②【入力】別紙_職員一覧（変更）'!L36)</f>
        <v/>
      </c>
      <c r="M38" s="47" t="str">
        <f>IF('②【入力】別紙_職員一覧（変更）'!M36="","",'②【入力】別紙_職員一覧（変更）'!M36)</f>
        <v/>
      </c>
      <c r="N38" s="189" t="str">
        <f>IF('②【入力】別紙_職員一覧（変更）'!N36="","",'②【入力】別紙_職員一覧（変更）'!N36)</f>
        <v/>
      </c>
      <c r="O38" s="189" t="str">
        <f>IF('②【入力】別紙_職員一覧（変更）'!O36="","",'②【入力】別紙_職員一覧（変更）'!O36)</f>
        <v/>
      </c>
      <c r="P38" s="189" t="str">
        <f>IF('②【入力】別紙_職員一覧（変更）'!P36="","",'②【入力】別紙_職員一覧（変更）'!P36)</f>
        <v/>
      </c>
      <c r="Q38" s="189" t="str">
        <f>IF('②【入力】別紙_職員一覧（変更）'!Q36="","",'②【入力】別紙_職員一覧（変更）'!Q36)</f>
        <v/>
      </c>
      <c r="R38" s="158"/>
      <c r="U38" s="63"/>
    </row>
    <row r="39" spans="1:24" ht="18" customHeight="1">
      <c r="A39" s="46">
        <v>25</v>
      </c>
      <c r="B39" s="46" t="str">
        <f t="shared" si="0"/>
        <v/>
      </c>
      <c r="C39" s="47" t="str">
        <f>IF('②【入力】別紙_職員一覧（変更）'!C37="","",'②【入力】別紙_職員一覧（変更）'!C37)</f>
        <v/>
      </c>
      <c r="D39" s="47" t="str">
        <f>IF('②【入力】別紙_職員一覧（変更）'!D37="","",'②【入力】別紙_職員一覧（変更）'!D37)</f>
        <v/>
      </c>
      <c r="E39" s="47" t="str">
        <f>IF('②【入力】別紙_職員一覧（変更）'!E37="","",'②【入力】別紙_職員一覧（変更）'!E37)</f>
        <v/>
      </c>
      <c r="F39" s="47" t="str">
        <f>IF('②【入力】別紙_職員一覧（変更）'!F37="","",'②【入力】別紙_職員一覧（変更）'!F37)</f>
        <v/>
      </c>
      <c r="G39" s="47" t="str">
        <f>IF('②【入力】別紙_職員一覧（変更）'!G37="","",'②【入力】別紙_職員一覧（変更）'!G37)</f>
        <v/>
      </c>
      <c r="H39" s="47" t="str">
        <f>IF('②【入力】別紙_職員一覧（変更）'!H37="","",'②【入力】別紙_職員一覧（変更）'!H37)</f>
        <v/>
      </c>
      <c r="I39" s="411" t="str">
        <f>IF('②【入力】別紙_職員一覧（変更）'!I37="","",'②【入力】別紙_職員一覧（変更）'!I37)</f>
        <v/>
      </c>
      <c r="J39" s="47" t="str">
        <f>IF('②【入力】別紙_職員一覧（変更）'!J37="","",'②【入力】別紙_職員一覧（変更）'!J37)</f>
        <v/>
      </c>
      <c r="K39" s="47" t="str">
        <f>IF('②【入力】別紙_職員一覧（変更）'!K37="","",'②【入力】別紙_職員一覧（変更）'!K37)</f>
        <v/>
      </c>
      <c r="L39" s="47" t="str">
        <f>IF('②【入力】別紙_職員一覧（変更）'!L37="","",'②【入力】別紙_職員一覧（変更）'!L37)</f>
        <v/>
      </c>
      <c r="M39" s="47" t="str">
        <f>IF('②【入力】別紙_職員一覧（変更）'!M37="","",'②【入力】別紙_職員一覧（変更）'!M37)</f>
        <v/>
      </c>
      <c r="N39" s="189" t="str">
        <f>IF('②【入力】別紙_職員一覧（変更）'!N37="","",'②【入力】別紙_職員一覧（変更）'!N37)</f>
        <v/>
      </c>
      <c r="O39" s="189" t="str">
        <f>IF('②【入力】別紙_職員一覧（変更）'!O37="","",'②【入力】別紙_職員一覧（変更）'!O37)</f>
        <v/>
      </c>
      <c r="P39" s="189" t="str">
        <f>IF('②【入力】別紙_職員一覧（変更）'!P37="","",'②【入力】別紙_職員一覧（変更）'!P37)</f>
        <v/>
      </c>
      <c r="Q39" s="189" t="str">
        <f>IF('②【入力】別紙_職員一覧（変更）'!Q37="","",'②【入力】別紙_職員一覧（変更）'!Q37)</f>
        <v/>
      </c>
      <c r="R39" s="158"/>
      <c r="U39" s="63"/>
      <c r="X39" s="59"/>
    </row>
    <row r="40" spans="1:24" ht="18" customHeight="1">
      <c r="A40" s="46">
        <v>26</v>
      </c>
      <c r="B40" s="46" t="str">
        <f t="shared" si="0"/>
        <v/>
      </c>
      <c r="C40" s="47" t="str">
        <f>IF('②【入力】別紙_職員一覧（変更）'!C38="","",'②【入力】別紙_職員一覧（変更）'!C38)</f>
        <v/>
      </c>
      <c r="D40" s="47" t="str">
        <f>IF('②【入力】別紙_職員一覧（変更）'!D38="","",'②【入力】別紙_職員一覧（変更）'!D38)</f>
        <v/>
      </c>
      <c r="E40" s="47" t="str">
        <f>IF('②【入力】別紙_職員一覧（変更）'!E38="","",'②【入力】別紙_職員一覧（変更）'!E38)</f>
        <v/>
      </c>
      <c r="F40" s="47" t="str">
        <f>IF('②【入力】別紙_職員一覧（変更）'!F38="","",'②【入力】別紙_職員一覧（変更）'!F38)</f>
        <v/>
      </c>
      <c r="G40" s="47" t="str">
        <f>IF('②【入力】別紙_職員一覧（変更）'!G38="","",'②【入力】別紙_職員一覧（変更）'!G38)</f>
        <v/>
      </c>
      <c r="H40" s="47" t="str">
        <f>IF('②【入力】別紙_職員一覧（変更）'!H38="","",'②【入力】別紙_職員一覧（変更）'!H38)</f>
        <v/>
      </c>
      <c r="I40" s="411" t="str">
        <f>IF('②【入力】別紙_職員一覧（変更）'!I38="","",'②【入力】別紙_職員一覧（変更）'!I38)</f>
        <v/>
      </c>
      <c r="J40" s="47" t="str">
        <f>IF('②【入力】別紙_職員一覧（変更）'!J38="","",'②【入力】別紙_職員一覧（変更）'!J38)</f>
        <v/>
      </c>
      <c r="K40" s="47" t="str">
        <f>IF('②【入力】別紙_職員一覧（変更）'!K38="","",'②【入力】別紙_職員一覧（変更）'!K38)</f>
        <v/>
      </c>
      <c r="L40" s="47" t="str">
        <f>IF('②【入力】別紙_職員一覧（変更）'!L38="","",'②【入力】別紙_職員一覧（変更）'!L38)</f>
        <v/>
      </c>
      <c r="M40" s="47" t="str">
        <f>IF('②【入力】別紙_職員一覧（変更）'!M38="","",'②【入力】別紙_職員一覧（変更）'!M38)</f>
        <v/>
      </c>
      <c r="N40" s="189" t="str">
        <f>IF('②【入力】別紙_職員一覧（変更）'!N38="","",'②【入力】別紙_職員一覧（変更）'!N38)</f>
        <v/>
      </c>
      <c r="O40" s="189" t="str">
        <f>IF('②【入力】別紙_職員一覧（変更）'!O38="","",'②【入力】別紙_職員一覧（変更）'!O38)</f>
        <v/>
      </c>
      <c r="P40" s="189" t="str">
        <f>IF('②【入力】別紙_職員一覧（変更）'!P38="","",'②【入力】別紙_職員一覧（変更）'!P38)</f>
        <v/>
      </c>
      <c r="Q40" s="189" t="str">
        <f>IF('②【入力】別紙_職員一覧（変更）'!Q38="","",'②【入力】別紙_職員一覧（変更）'!Q38)</f>
        <v/>
      </c>
      <c r="R40" s="158"/>
      <c r="U40" s="63"/>
    </row>
    <row r="41" spans="1:24" ht="18" customHeight="1">
      <c r="A41" s="46">
        <v>27</v>
      </c>
      <c r="B41" s="46" t="str">
        <f t="shared" si="0"/>
        <v/>
      </c>
      <c r="C41" s="47" t="str">
        <f>IF('②【入力】別紙_職員一覧（変更）'!C39="","",'②【入力】別紙_職員一覧（変更）'!C39)</f>
        <v/>
      </c>
      <c r="D41" s="47" t="str">
        <f>IF('②【入力】別紙_職員一覧（変更）'!D39="","",'②【入力】別紙_職員一覧（変更）'!D39)</f>
        <v/>
      </c>
      <c r="E41" s="47" t="str">
        <f>IF('②【入力】別紙_職員一覧（変更）'!E39="","",'②【入力】別紙_職員一覧（変更）'!E39)</f>
        <v/>
      </c>
      <c r="F41" s="47" t="str">
        <f>IF('②【入力】別紙_職員一覧（変更）'!F39="","",'②【入力】別紙_職員一覧（変更）'!F39)</f>
        <v/>
      </c>
      <c r="G41" s="47" t="str">
        <f>IF('②【入力】別紙_職員一覧（変更）'!G39="","",'②【入力】別紙_職員一覧（変更）'!G39)</f>
        <v/>
      </c>
      <c r="H41" s="47" t="str">
        <f>IF('②【入力】別紙_職員一覧（変更）'!H39="","",'②【入力】別紙_職員一覧（変更）'!H39)</f>
        <v/>
      </c>
      <c r="I41" s="411" t="str">
        <f>IF('②【入力】別紙_職員一覧（変更）'!I39="","",'②【入力】別紙_職員一覧（変更）'!I39)</f>
        <v/>
      </c>
      <c r="J41" s="47" t="str">
        <f>IF('②【入力】別紙_職員一覧（変更）'!J39="","",'②【入力】別紙_職員一覧（変更）'!J39)</f>
        <v/>
      </c>
      <c r="K41" s="47" t="str">
        <f>IF('②【入力】別紙_職員一覧（変更）'!K39="","",'②【入力】別紙_職員一覧（変更）'!K39)</f>
        <v/>
      </c>
      <c r="L41" s="47" t="str">
        <f>IF('②【入力】別紙_職員一覧（変更）'!L39="","",'②【入力】別紙_職員一覧（変更）'!L39)</f>
        <v/>
      </c>
      <c r="M41" s="47" t="str">
        <f>IF('②【入力】別紙_職員一覧（変更）'!M39="","",'②【入力】別紙_職員一覧（変更）'!M39)</f>
        <v/>
      </c>
      <c r="N41" s="189" t="str">
        <f>IF('②【入力】別紙_職員一覧（変更）'!N39="","",'②【入力】別紙_職員一覧（変更）'!N39)</f>
        <v/>
      </c>
      <c r="O41" s="189" t="str">
        <f>IF('②【入力】別紙_職員一覧（変更）'!O39="","",'②【入力】別紙_職員一覧（変更）'!O39)</f>
        <v/>
      </c>
      <c r="P41" s="189" t="str">
        <f>IF('②【入力】別紙_職員一覧（変更）'!P39="","",'②【入力】別紙_職員一覧（変更）'!P39)</f>
        <v/>
      </c>
      <c r="Q41" s="189" t="str">
        <f>IF('②【入力】別紙_職員一覧（変更）'!Q39="","",'②【入力】別紙_職員一覧（変更）'!Q39)</f>
        <v/>
      </c>
      <c r="R41" s="158"/>
      <c r="U41" s="63"/>
    </row>
    <row r="42" spans="1:24" ht="18" customHeight="1">
      <c r="A42" s="46">
        <v>28</v>
      </c>
      <c r="B42" s="46" t="str">
        <f t="shared" si="0"/>
        <v/>
      </c>
      <c r="C42" s="47" t="str">
        <f>IF('②【入力】別紙_職員一覧（変更）'!C40="","",'②【入力】別紙_職員一覧（変更）'!C40)</f>
        <v/>
      </c>
      <c r="D42" s="47" t="str">
        <f>IF('②【入力】別紙_職員一覧（変更）'!D40="","",'②【入力】別紙_職員一覧（変更）'!D40)</f>
        <v/>
      </c>
      <c r="E42" s="47" t="str">
        <f>IF('②【入力】別紙_職員一覧（変更）'!E40="","",'②【入力】別紙_職員一覧（変更）'!E40)</f>
        <v/>
      </c>
      <c r="F42" s="47" t="str">
        <f>IF('②【入力】別紙_職員一覧（変更）'!F40="","",'②【入力】別紙_職員一覧（変更）'!F40)</f>
        <v/>
      </c>
      <c r="G42" s="47" t="str">
        <f>IF('②【入力】別紙_職員一覧（変更）'!G40="","",'②【入力】別紙_職員一覧（変更）'!G40)</f>
        <v/>
      </c>
      <c r="H42" s="47" t="str">
        <f>IF('②【入力】別紙_職員一覧（変更）'!H40="","",'②【入力】別紙_職員一覧（変更）'!H40)</f>
        <v/>
      </c>
      <c r="I42" s="411" t="str">
        <f>IF('②【入力】別紙_職員一覧（変更）'!I40="","",'②【入力】別紙_職員一覧（変更）'!I40)</f>
        <v/>
      </c>
      <c r="J42" s="47" t="str">
        <f>IF('②【入力】別紙_職員一覧（変更）'!J40="","",'②【入力】別紙_職員一覧（変更）'!J40)</f>
        <v/>
      </c>
      <c r="K42" s="47" t="str">
        <f>IF('②【入力】別紙_職員一覧（変更）'!K40="","",'②【入力】別紙_職員一覧（変更）'!K40)</f>
        <v/>
      </c>
      <c r="L42" s="47" t="str">
        <f>IF('②【入力】別紙_職員一覧（変更）'!L40="","",'②【入力】別紙_職員一覧（変更）'!L40)</f>
        <v/>
      </c>
      <c r="M42" s="47" t="str">
        <f>IF('②【入力】別紙_職員一覧（変更）'!M40="","",'②【入力】別紙_職員一覧（変更）'!M40)</f>
        <v/>
      </c>
      <c r="N42" s="189" t="str">
        <f>IF('②【入力】別紙_職員一覧（変更）'!N40="","",'②【入力】別紙_職員一覧（変更）'!N40)</f>
        <v/>
      </c>
      <c r="O42" s="189" t="str">
        <f>IF('②【入力】別紙_職員一覧（変更）'!O40="","",'②【入力】別紙_職員一覧（変更）'!O40)</f>
        <v/>
      </c>
      <c r="P42" s="189" t="str">
        <f>IF('②【入力】別紙_職員一覧（変更）'!P40="","",'②【入力】別紙_職員一覧（変更）'!P40)</f>
        <v/>
      </c>
      <c r="Q42" s="189" t="str">
        <f>IF('②【入力】別紙_職員一覧（変更）'!Q40="","",'②【入力】別紙_職員一覧（変更）'!Q40)</f>
        <v/>
      </c>
      <c r="R42" s="158"/>
      <c r="U42" s="63"/>
    </row>
    <row r="43" spans="1:24" ht="18" customHeight="1">
      <c r="A43" s="46">
        <v>29</v>
      </c>
      <c r="B43" s="46" t="str">
        <f t="shared" si="0"/>
        <v/>
      </c>
      <c r="C43" s="47" t="str">
        <f>IF('②【入力】別紙_職員一覧（変更）'!C41="","",'②【入力】別紙_職員一覧（変更）'!C41)</f>
        <v/>
      </c>
      <c r="D43" s="47" t="str">
        <f>IF('②【入力】別紙_職員一覧（変更）'!D41="","",'②【入力】別紙_職員一覧（変更）'!D41)</f>
        <v/>
      </c>
      <c r="E43" s="47" t="str">
        <f>IF('②【入力】別紙_職員一覧（変更）'!E41="","",'②【入力】別紙_職員一覧（変更）'!E41)</f>
        <v/>
      </c>
      <c r="F43" s="47" t="str">
        <f>IF('②【入力】別紙_職員一覧（変更）'!F41="","",'②【入力】別紙_職員一覧（変更）'!F41)</f>
        <v/>
      </c>
      <c r="G43" s="47" t="str">
        <f>IF('②【入力】別紙_職員一覧（変更）'!G41="","",'②【入力】別紙_職員一覧（変更）'!G41)</f>
        <v/>
      </c>
      <c r="H43" s="47" t="str">
        <f>IF('②【入力】別紙_職員一覧（変更）'!H41="","",'②【入力】別紙_職員一覧（変更）'!H41)</f>
        <v/>
      </c>
      <c r="I43" s="411" t="str">
        <f>IF('②【入力】別紙_職員一覧（変更）'!I41="","",'②【入力】別紙_職員一覧（変更）'!I41)</f>
        <v/>
      </c>
      <c r="J43" s="47" t="str">
        <f>IF('②【入力】別紙_職員一覧（変更）'!J41="","",'②【入力】別紙_職員一覧（変更）'!J41)</f>
        <v/>
      </c>
      <c r="K43" s="47" t="str">
        <f>IF('②【入力】別紙_職員一覧（変更）'!K41="","",'②【入力】別紙_職員一覧（変更）'!K41)</f>
        <v/>
      </c>
      <c r="L43" s="47" t="str">
        <f>IF('②【入力】別紙_職員一覧（変更）'!L41="","",'②【入力】別紙_職員一覧（変更）'!L41)</f>
        <v/>
      </c>
      <c r="M43" s="47" t="str">
        <f>IF('②【入力】別紙_職員一覧（変更）'!M41="","",'②【入力】別紙_職員一覧（変更）'!M41)</f>
        <v/>
      </c>
      <c r="N43" s="189" t="str">
        <f>IF('②【入力】別紙_職員一覧（変更）'!N41="","",'②【入力】別紙_職員一覧（変更）'!N41)</f>
        <v/>
      </c>
      <c r="O43" s="189" t="str">
        <f>IF('②【入力】別紙_職員一覧（変更）'!O41="","",'②【入力】別紙_職員一覧（変更）'!O41)</f>
        <v/>
      </c>
      <c r="P43" s="189" t="str">
        <f>IF('②【入力】別紙_職員一覧（変更）'!P41="","",'②【入力】別紙_職員一覧（変更）'!P41)</f>
        <v/>
      </c>
      <c r="Q43" s="189" t="str">
        <f>IF('②【入力】別紙_職員一覧（変更）'!Q41="","",'②【入力】別紙_職員一覧（変更）'!Q41)</f>
        <v/>
      </c>
      <c r="R43" s="158"/>
      <c r="U43" s="63"/>
    </row>
    <row r="44" spans="1:24" ht="18" customHeight="1">
      <c r="A44" s="46">
        <v>30</v>
      </c>
      <c r="B44" s="46" t="str">
        <f t="shared" si="0"/>
        <v/>
      </c>
      <c r="C44" s="47" t="str">
        <f>IF('②【入力】別紙_職員一覧（変更）'!C42="","",'②【入力】別紙_職員一覧（変更）'!C42)</f>
        <v/>
      </c>
      <c r="D44" s="47" t="str">
        <f>IF('②【入力】別紙_職員一覧（変更）'!D42="","",'②【入力】別紙_職員一覧（変更）'!D42)</f>
        <v/>
      </c>
      <c r="E44" s="47" t="str">
        <f>IF('②【入力】別紙_職員一覧（変更）'!E42="","",'②【入力】別紙_職員一覧（変更）'!E42)</f>
        <v/>
      </c>
      <c r="F44" s="47" t="str">
        <f>IF('②【入力】別紙_職員一覧（変更）'!F42="","",'②【入力】別紙_職員一覧（変更）'!F42)</f>
        <v/>
      </c>
      <c r="G44" s="47" t="str">
        <f>IF('②【入力】別紙_職員一覧（変更）'!G42="","",'②【入力】別紙_職員一覧（変更）'!G42)</f>
        <v/>
      </c>
      <c r="H44" s="47" t="str">
        <f>IF('②【入力】別紙_職員一覧（変更）'!H42="","",'②【入力】別紙_職員一覧（変更）'!H42)</f>
        <v/>
      </c>
      <c r="I44" s="411" t="str">
        <f>IF('②【入力】別紙_職員一覧（変更）'!I42="","",'②【入力】別紙_職員一覧（変更）'!I42)</f>
        <v/>
      </c>
      <c r="J44" s="47" t="str">
        <f>IF('②【入力】別紙_職員一覧（変更）'!J42="","",'②【入力】別紙_職員一覧（変更）'!J42)</f>
        <v/>
      </c>
      <c r="K44" s="47" t="str">
        <f>IF('②【入力】別紙_職員一覧（変更）'!K42="","",'②【入力】別紙_職員一覧（変更）'!K42)</f>
        <v/>
      </c>
      <c r="L44" s="47" t="str">
        <f>IF('②【入力】別紙_職員一覧（変更）'!L42="","",'②【入力】別紙_職員一覧（変更）'!L42)</f>
        <v/>
      </c>
      <c r="M44" s="47" t="str">
        <f>IF('②【入力】別紙_職員一覧（変更）'!M42="","",'②【入力】別紙_職員一覧（変更）'!M42)</f>
        <v/>
      </c>
      <c r="N44" s="189" t="str">
        <f>IF('②【入力】別紙_職員一覧（変更）'!N42="","",'②【入力】別紙_職員一覧（変更）'!N42)</f>
        <v/>
      </c>
      <c r="O44" s="189" t="str">
        <f>IF('②【入力】別紙_職員一覧（変更）'!O42="","",'②【入力】別紙_職員一覧（変更）'!O42)</f>
        <v/>
      </c>
      <c r="P44" s="189" t="str">
        <f>IF('②【入力】別紙_職員一覧（変更）'!P42="","",'②【入力】別紙_職員一覧（変更）'!P42)</f>
        <v/>
      </c>
      <c r="Q44" s="189" t="str">
        <f>IF('②【入力】別紙_職員一覧（変更）'!Q42="","",'②【入力】別紙_職員一覧（変更）'!Q42)</f>
        <v/>
      </c>
      <c r="R44" s="158"/>
      <c r="U44" s="63"/>
    </row>
    <row r="45" spans="1:24" ht="18" customHeight="1">
      <c r="A45" s="46">
        <v>31</v>
      </c>
      <c r="B45" s="46" t="str">
        <f t="shared" si="0"/>
        <v/>
      </c>
      <c r="C45" s="47" t="str">
        <f>IF('②【入力】別紙_職員一覧（変更）'!C43="","",'②【入力】別紙_職員一覧（変更）'!C43)</f>
        <v/>
      </c>
      <c r="D45" s="47" t="str">
        <f>IF('②【入力】別紙_職員一覧（変更）'!D43="","",'②【入力】別紙_職員一覧（変更）'!D43)</f>
        <v/>
      </c>
      <c r="E45" s="47" t="str">
        <f>IF('②【入力】別紙_職員一覧（変更）'!E43="","",'②【入力】別紙_職員一覧（変更）'!E43)</f>
        <v/>
      </c>
      <c r="F45" s="47" t="str">
        <f>IF('②【入力】別紙_職員一覧（変更）'!F43="","",'②【入力】別紙_職員一覧（変更）'!F43)</f>
        <v/>
      </c>
      <c r="G45" s="47" t="str">
        <f>IF('②【入力】別紙_職員一覧（変更）'!G43="","",'②【入力】別紙_職員一覧（変更）'!G43)</f>
        <v/>
      </c>
      <c r="H45" s="47" t="str">
        <f>IF('②【入力】別紙_職員一覧（変更）'!H43="","",'②【入力】別紙_職員一覧（変更）'!H43)</f>
        <v/>
      </c>
      <c r="I45" s="411" t="str">
        <f>IF('②【入力】別紙_職員一覧（変更）'!I43="","",'②【入力】別紙_職員一覧（変更）'!I43)</f>
        <v/>
      </c>
      <c r="J45" s="47" t="str">
        <f>IF('②【入力】別紙_職員一覧（変更）'!J43="","",'②【入力】別紙_職員一覧（変更）'!J43)</f>
        <v/>
      </c>
      <c r="K45" s="47" t="str">
        <f>IF('②【入力】別紙_職員一覧（変更）'!K43="","",'②【入力】別紙_職員一覧（変更）'!K43)</f>
        <v/>
      </c>
      <c r="L45" s="47" t="str">
        <f>IF('②【入力】別紙_職員一覧（変更）'!L43="","",'②【入力】別紙_職員一覧（変更）'!L43)</f>
        <v/>
      </c>
      <c r="M45" s="47" t="str">
        <f>IF('②【入力】別紙_職員一覧（変更）'!M43="","",'②【入力】別紙_職員一覧（変更）'!M43)</f>
        <v/>
      </c>
      <c r="N45" s="189" t="str">
        <f>IF('②【入力】別紙_職員一覧（変更）'!N43="","",'②【入力】別紙_職員一覧（変更）'!N43)</f>
        <v/>
      </c>
      <c r="O45" s="189" t="str">
        <f>IF('②【入力】別紙_職員一覧（変更）'!O43="","",'②【入力】別紙_職員一覧（変更）'!O43)</f>
        <v/>
      </c>
      <c r="P45" s="189" t="str">
        <f>IF('②【入力】別紙_職員一覧（変更）'!P43="","",'②【入力】別紙_職員一覧（変更）'!P43)</f>
        <v/>
      </c>
      <c r="Q45" s="189" t="str">
        <f>IF('②【入力】別紙_職員一覧（変更）'!Q43="","",'②【入力】別紙_職員一覧（変更）'!Q43)</f>
        <v/>
      </c>
      <c r="R45" s="158"/>
      <c r="U45" s="63"/>
    </row>
    <row r="46" spans="1:24" ht="18" customHeight="1">
      <c r="A46" s="46">
        <v>32</v>
      </c>
      <c r="B46" s="46" t="str">
        <f t="shared" si="0"/>
        <v/>
      </c>
      <c r="C46" s="47" t="str">
        <f>IF('②【入力】別紙_職員一覧（変更）'!C44="","",'②【入力】別紙_職員一覧（変更）'!C44)</f>
        <v/>
      </c>
      <c r="D46" s="47" t="str">
        <f>IF('②【入力】別紙_職員一覧（変更）'!D44="","",'②【入力】別紙_職員一覧（変更）'!D44)</f>
        <v/>
      </c>
      <c r="E46" s="47" t="str">
        <f>IF('②【入力】別紙_職員一覧（変更）'!E44="","",'②【入力】別紙_職員一覧（変更）'!E44)</f>
        <v/>
      </c>
      <c r="F46" s="47" t="str">
        <f>IF('②【入力】別紙_職員一覧（変更）'!F44="","",'②【入力】別紙_職員一覧（変更）'!F44)</f>
        <v/>
      </c>
      <c r="G46" s="47" t="str">
        <f>IF('②【入力】別紙_職員一覧（変更）'!G44="","",'②【入力】別紙_職員一覧（変更）'!G44)</f>
        <v/>
      </c>
      <c r="H46" s="47" t="str">
        <f>IF('②【入力】別紙_職員一覧（変更）'!H44="","",'②【入力】別紙_職員一覧（変更）'!H44)</f>
        <v/>
      </c>
      <c r="I46" s="411" t="str">
        <f>IF('②【入力】別紙_職員一覧（変更）'!I44="","",'②【入力】別紙_職員一覧（変更）'!I44)</f>
        <v/>
      </c>
      <c r="J46" s="47" t="str">
        <f>IF('②【入力】別紙_職員一覧（変更）'!J44="","",'②【入力】別紙_職員一覧（変更）'!J44)</f>
        <v/>
      </c>
      <c r="K46" s="47" t="str">
        <f>IF('②【入力】別紙_職員一覧（変更）'!K44="","",'②【入力】別紙_職員一覧（変更）'!K44)</f>
        <v/>
      </c>
      <c r="L46" s="47" t="str">
        <f>IF('②【入力】別紙_職員一覧（変更）'!L44="","",'②【入力】別紙_職員一覧（変更）'!L44)</f>
        <v/>
      </c>
      <c r="M46" s="47" t="str">
        <f>IF('②【入力】別紙_職員一覧（変更）'!M44="","",'②【入力】別紙_職員一覧（変更）'!M44)</f>
        <v/>
      </c>
      <c r="N46" s="189" t="str">
        <f>IF('②【入力】別紙_職員一覧（変更）'!N44="","",'②【入力】別紙_職員一覧（変更）'!N44)</f>
        <v/>
      </c>
      <c r="O46" s="189" t="str">
        <f>IF('②【入力】別紙_職員一覧（変更）'!O44="","",'②【入力】別紙_職員一覧（変更）'!O44)</f>
        <v/>
      </c>
      <c r="P46" s="189" t="str">
        <f>IF('②【入力】別紙_職員一覧（変更）'!P44="","",'②【入力】別紙_職員一覧（変更）'!P44)</f>
        <v/>
      </c>
      <c r="Q46" s="189" t="str">
        <f>IF('②【入力】別紙_職員一覧（変更）'!Q44="","",'②【入力】別紙_職員一覧（変更）'!Q44)</f>
        <v/>
      </c>
      <c r="R46" s="158"/>
      <c r="U46" s="63"/>
    </row>
    <row r="47" spans="1:24" ht="18" customHeight="1">
      <c r="A47" s="46">
        <v>33</v>
      </c>
      <c r="B47" s="46" t="str">
        <f t="shared" si="0"/>
        <v/>
      </c>
      <c r="C47" s="47" t="str">
        <f>IF('②【入力】別紙_職員一覧（変更）'!C45="","",'②【入力】別紙_職員一覧（変更）'!C45)</f>
        <v/>
      </c>
      <c r="D47" s="47" t="str">
        <f>IF('②【入力】別紙_職員一覧（変更）'!D45="","",'②【入力】別紙_職員一覧（変更）'!D45)</f>
        <v/>
      </c>
      <c r="E47" s="47" t="str">
        <f>IF('②【入力】別紙_職員一覧（変更）'!E45="","",'②【入力】別紙_職員一覧（変更）'!E45)</f>
        <v/>
      </c>
      <c r="F47" s="47" t="str">
        <f>IF('②【入力】別紙_職員一覧（変更）'!F45="","",'②【入力】別紙_職員一覧（変更）'!F45)</f>
        <v/>
      </c>
      <c r="G47" s="47" t="str">
        <f>IF('②【入力】別紙_職員一覧（変更）'!G45="","",'②【入力】別紙_職員一覧（変更）'!G45)</f>
        <v/>
      </c>
      <c r="H47" s="47" t="str">
        <f>IF('②【入力】別紙_職員一覧（変更）'!H45="","",'②【入力】別紙_職員一覧（変更）'!H45)</f>
        <v/>
      </c>
      <c r="I47" s="411" t="str">
        <f>IF('②【入力】別紙_職員一覧（変更）'!I45="","",'②【入力】別紙_職員一覧（変更）'!I45)</f>
        <v/>
      </c>
      <c r="J47" s="47" t="str">
        <f>IF('②【入力】別紙_職員一覧（変更）'!J45="","",'②【入力】別紙_職員一覧（変更）'!J45)</f>
        <v/>
      </c>
      <c r="K47" s="47" t="str">
        <f>IF('②【入力】別紙_職員一覧（変更）'!K45="","",'②【入力】別紙_職員一覧（変更）'!K45)</f>
        <v/>
      </c>
      <c r="L47" s="47" t="str">
        <f>IF('②【入力】別紙_職員一覧（変更）'!L45="","",'②【入力】別紙_職員一覧（変更）'!L45)</f>
        <v/>
      </c>
      <c r="M47" s="47" t="str">
        <f>IF('②【入力】別紙_職員一覧（変更）'!M45="","",'②【入力】別紙_職員一覧（変更）'!M45)</f>
        <v/>
      </c>
      <c r="N47" s="189" t="str">
        <f>IF('②【入力】別紙_職員一覧（変更）'!N45="","",'②【入力】別紙_職員一覧（変更）'!N45)</f>
        <v/>
      </c>
      <c r="O47" s="189" t="str">
        <f>IF('②【入力】別紙_職員一覧（変更）'!O45="","",'②【入力】別紙_職員一覧（変更）'!O45)</f>
        <v/>
      </c>
      <c r="P47" s="189" t="str">
        <f>IF('②【入力】別紙_職員一覧（変更）'!P45="","",'②【入力】別紙_職員一覧（変更）'!P45)</f>
        <v/>
      </c>
      <c r="Q47" s="189" t="str">
        <f>IF('②【入力】別紙_職員一覧（変更）'!Q45="","",'②【入力】別紙_職員一覧（変更）'!Q45)</f>
        <v/>
      </c>
      <c r="R47" s="158"/>
      <c r="U47" s="63"/>
    </row>
    <row r="48" spans="1:24" ht="18" customHeight="1">
      <c r="A48" s="46">
        <v>34</v>
      </c>
      <c r="B48" s="46" t="str">
        <f t="shared" si="0"/>
        <v/>
      </c>
      <c r="C48" s="47" t="str">
        <f>IF('②【入力】別紙_職員一覧（変更）'!C46="","",'②【入力】別紙_職員一覧（変更）'!C46)</f>
        <v/>
      </c>
      <c r="D48" s="47" t="str">
        <f>IF('②【入力】別紙_職員一覧（変更）'!D46="","",'②【入力】別紙_職員一覧（変更）'!D46)</f>
        <v/>
      </c>
      <c r="E48" s="47" t="str">
        <f>IF('②【入力】別紙_職員一覧（変更）'!E46="","",'②【入力】別紙_職員一覧（変更）'!E46)</f>
        <v/>
      </c>
      <c r="F48" s="47" t="str">
        <f>IF('②【入力】別紙_職員一覧（変更）'!F46="","",'②【入力】別紙_職員一覧（変更）'!F46)</f>
        <v/>
      </c>
      <c r="G48" s="47" t="str">
        <f>IF('②【入力】別紙_職員一覧（変更）'!G46="","",'②【入力】別紙_職員一覧（変更）'!G46)</f>
        <v/>
      </c>
      <c r="H48" s="47" t="str">
        <f>IF('②【入力】別紙_職員一覧（変更）'!H46="","",'②【入力】別紙_職員一覧（変更）'!H46)</f>
        <v/>
      </c>
      <c r="I48" s="411" t="str">
        <f>IF('②【入力】別紙_職員一覧（変更）'!I46="","",'②【入力】別紙_職員一覧（変更）'!I46)</f>
        <v/>
      </c>
      <c r="J48" s="47" t="str">
        <f>IF('②【入力】別紙_職員一覧（変更）'!J46="","",'②【入力】別紙_職員一覧（変更）'!J46)</f>
        <v/>
      </c>
      <c r="K48" s="47" t="str">
        <f>IF('②【入力】別紙_職員一覧（変更）'!K46="","",'②【入力】別紙_職員一覧（変更）'!K46)</f>
        <v/>
      </c>
      <c r="L48" s="47" t="str">
        <f>IF('②【入力】別紙_職員一覧（変更）'!L46="","",'②【入力】別紙_職員一覧（変更）'!L46)</f>
        <v/>
      </c>
      <c r="M48" s="47" t="str">
        <f>IF('②【入力】別紙_職員一覧（変更）'!M46="","",'②【入力】別紙_職員一覧（変更）'!M46)</f>
        <v/>
      </c>
      <c r="N48" s="189" t="str">
        <f>IF('②【入力】別紙_職員一覧（変更）'!N46="","",'②【入力】別紙_職員一覧（変更）'!N46)</f>
        <v/>
      </c>
      <c r="O48" s="189" t="str">
        <f>IF('②【入力】別紙_職員一覧（変更）'!O46="","",'②【入力】別紙_職員一覧（変更）'!O46)</f>
        <v/>
      </c>
      <c r="P48" s="189" t="str">
        <f>IF('②【入力】別紙_職員一覧（変更）'!P46="","",'②【入力】別紙_職員一覧（変更）'!P46)</f>
        <v/>
      </c>
      <c r="Q48" s="189" t="str">
        <f>IF('②【入力】別紙_職員一覧（変更）'!Q46="","",'②【入力】別紙_職員一覧（変更）'!Q46)</f>
        <v/>
      </c>
      <c r="R48" s="158"/>
      <c r="U48" s="63"/>
    </row>
    <row r="49" spans="1:24" ht="18" customHeight="1">
      <c r="A49" s="46">
        <v>35</v>
      </c>
      <c r="B49" s="46" t="str">
        <f t="shared" si="0"/>
        <v/>
      </c>
      <c r="C49" s="47" t="str">
        <f>IF('②【入力】別紙_職員一覧（変更）'!C47="","",'②【入力】別紙_職員一覧（変更）'!C47)</f>
        <v/>
      </c>
      <c r="D49" s="47" t="str">
        <f>IF('②【入力】別紙_職員一覧（変更）'!D47="","",'②【入力】別紙_職員一覧（変更）'!D47)</f>
        <v/>
      </c>
      <c r="E49" s="47" t="str">
        <f>IF('②【入力】別紙_職員一覧（変更）'!E47="","",'②【入力】別紙_職員一覧（変更）'!E47)</f>
        <v/>
      </c>
      <c r="F49" s="47" t="str">
        <f>IF('②【入力】別紙_職員一覧（変更）'!F47="","",'②【入力】別紙_職員一覧（変更）'!F47)</f>
        <v/>
      </c>
      <c r="G49" s="47" t="str">
        <f>IF('②【入力】別紙_職員一覧（変更）'!G47="","",'②【入力】別紙_職員一覧（変更）'!G47)</f>
        <v/>
      </c>
      <c r="H49" s="47" t="str">
        <f>IF('②【入力】別紙_職員一覧（変更）'!H47="","",'②【入力】別紙_職員一覧（変更）'!H47)</f>
        <v/>
      </c>
      <c r="I49" s="411" t="str">
        <f>IF('②【入力】別紙_職員一覧（変更）'!I47="","",'②【入力】別紙_職員一覧（変更）'!I47)</f>
        <v/>
      </c>
      <c r="J49" s="47" t="str">
        <f>IF('②【入力】別紙_職員一覧（変更）'!J47="","",'②【入力】別紙_職員一覧（変更）'!J47)</f>
        <v/>
      </c>
      <c r="K49" s="47" t="str">
        <f>IF('②【入力】別紙_職員一覧（変更）'!K47="","",'②【入力】別紙_職員一覧（変更）'!K47)</f>
        <v/>
      </c>
      <c r="L49" s="47" t="str">
        <f>IF('②【入力】別紙_職員一覧（変更）'!L47="","",'②【入力】別紙_職員一覧（変更）'!L47)</f>
        <v/>
      </c>
      <c r="M49" s="47" t="str">
        <f>IF('②【入力】別紙_職員一覧（変更）'!M47="","",'②【入力】別紙_職員一覧（変更）'!M47)</f>
        <v/>
      </c>
      <c r="N49" s="189" t="str">
        <f>IF('②【入力】別紙_職員一覧（変更）'!N47="","",'②【入力】別紙_職員一覧（変更）'!N47)</f>
        <v/>
      </c>
      <c r="O49" s="189" t="str">
        <f>IF('②【入力】別紙_職員一覧（変更）'!O47="","",'②【入力】別紙_職員一覧（変更）'!O47)</f>
        <v/>
      </c>
      <c r="P49" s="189" t="str">
        <f>IF('②【入力】別紙_職員一覧（変更）'!P47="","",'②【入力】別紙_職員一覧（変更）'!P47)</f>
        <v/>
      </c>
      <c r="Q49" s="189" t="str">
        <f>IF('②【入力】別紙_職員一覧（変更）'!Q47="","",'②【入力】別紙_職員一覧（変更）'!Q47)</f>
        <v/>
      </c>
      <c r="R49" s="158"/>
      <c r="U49" s="63"/>
    </row>
    <row r="50" spans="1:24" ht="18" customHeight="1">
      <c r="A50" s="46">
        <v>36</v>
      </c>
      <c r="B50" s="46" t="str">
        <f t="shared" si="0"/>
        <v/>
      </c>
      <c r="C50" s="47" t="str">
        <f>IF('②【入力】別紙_職員一覧（変更）'!C48="","",'②【入力】別紙_職員一覧（変更）'!C48)</f>
        <v/>
      </c>
      <c r="D50" s="47" t="str">
        <f>IF('②【入力】別紙_職員一覧（変更）'!D48="","",'②【入力】別紙_職員一覧（変更）'!D48)</f>
        <v/>
      </c>
      <c r="E50" s="47" t="str">
        <f>IF('②【入力】別紙_職員一覧（変更）'!E48="","",'②【入力】別紙_職員一覧（変更）'!E48)</f>
        <v/>
      </c>
      <c r="F50" s="47" t="str">
        <f>IF('②【入力】別紙_職員一覧（変更）'!F48="","",'②【入力】別紙_職員一覧（変更）'!F48)</f>
        <v/>
      </c>
      <c r="G50" s="47" t="str">
        <f>IF('②【入力】別紙_職員一覧（変更）'!G48="","",'②【入力】別紙_職員一覧（変更）'!G48)</f>
        <v/>
      </c>
      <c r="H50" s="47" t="str">
        <f>IF('②【入力】別紙_職員一覧（変更）'!H48="","",'②【入力】別紙_職員一覧（変更）'!H48)</f>
        <v/>
      </c>
      <c r="I50" s="411" t="str">
        <f>IF('②【入力】別紙_職員一覧（変更）'!I48="","",'②【入力】別紙_職員一覧（変更）'!I48)</f>
        <v/>
      </c>
      <c r="J50" s="47" t="str">
        <f>IF('②【入力】別紙_職員一覧（変更）'!J48="","",'②【入力】別紙_職員一覧（変更）'!J48)</f>
        <v/>
      </c>
      <c r="K50" s="47" t="str">
        <f>IF('②【入力】別紙_職員一覧（変更）'!K48="","",'②【入力】別紙_職員一覧（変更）'!K48)</f>
        <v/>
      </c>
      <c r="L50" s="47" t="str">
        <f>IF('②【入力】別紙_職員一覧（変更）'!L48="","",'②【入力】別紙_職員一覧（変更）'!L48)</f>
        <v/>
      </c>
      <c r="M50" s="47" t="str">
        <f>IF('②【入力】別紙_職員一覧（変更）'!M48="","",'②【入力】別紙_職員一覧（変更）'!M48)</f>
        <v/>
      </c>
      <c r="N50" s="189" t="str">
        <f>IF('②【入力】別紙_職員一覧（変更）'!N48="","",'②【入力】別紙_職員一覧（変更）'!N48)</f>
        <v/>
      </c>
      <c r="O50" s="189" t="str">
        <f>IF('②【入力】別紙_職員一覧（変更）'!O48="","",'②【入力】別紙_職員一覧（変更）'!O48)</f>
        <v/>
      </c>
      <c r="P50" s="189" t="str">
        <f>IF('②【入力】別紙_職員一覧（変更）'!P48="","",'②【入力】別紙_職員一覧（変更）'!P48)</f>
        <v/>
      </c>
      <c r="Q50" s="189" t="str">
        <f>IF('②【入力】別紙_職員一覧（変更）'!Q48="","",'②【入力】別紙_職員一覧（変更）'!Q48)</f>
        <v/>
      </c>
      <c r="R50" s="158"/>
      <c r="U50" s="63"/>
    </row>
    <row r="51" spans="1:24" ht="18" customHeight="1">
      <c r="A51" s="46">
        <v>37</v>
      </c>
      <c r="B51" s="46" t="str">
        <f t="shared" si="0"/>
        <v/>
      </c>
      <c r="C51" s="47" t="str">
        <f>IF('②【入力】別紙_職員一覧（変更）'!C49="","",'②【入力】別紙_職員一覧（変更）'!C49)</f>
        <v/>
      </c>
      <c r="D51" s="47" t="str">
        <f>IF('②【入力】別紙_職員一覧（変更）'!D49="","",'②【入力】別紙_職員一覧（変更）'!D49)</f>
        <v/>
      </c>
      <c r="E51" s="47" t="str">
        <f>IF('②【入力】別紙_職員一覧（変更）'!E49="","",'②【入力】別紙_職員一覧（変更）'!E49)</f>
        <v/>
      </c>
      <c r="F51" s="47" t="str">
        <f>IF('②【入力】別紙_職員一覧（変更）'!F49="","",'②【入力】別紙_職員一覧（変更）'!F49)</f>
        <v/>
      </c>
      <c r="G51" s="47" t="str">
        <f>IF('②【入力】別紙_職員一覧（変更）'!G49="","",'②【入力】別紙_職員一覧（変更）'!G49)</f>
        <v/>
      </c>
      <c r="H51" s="47" t="str">
        <f>IF('②【入力】別紙_職員一覧（変更）'!H49="","",'②【入力】別紙_職員一覧（変更）'!H49)</f>
        <v/>
      </c>
      <c r="I51" s="411" t="str">
        <f>IF('②【入力】別紙_職員一覧（変更）'!I49="","",'②【入力】別紙_職員一覧（変更）'!I49)</f>
        <v/>
      </c>
      <c r="J51" s="47" t="str">
        <f>IF('②【入力】別紙_職員一覧（変更）'!J49="","",'②【入力】別紙_職員一覧（変更）'!J49)</f>
        <v/>
      </c>
      <c r="K51" s="47" t="str">
        <f>IF('②【入力】別紙_職員一覧（変更）'!K49="","",'②【入力】別紙_職員一覧（変更）'!K49)</f>
        <v/>
      </c>
      <c r="L51" s="47" t="str">
        <f>IF('②【入力】別紙_職員一覧（変更）'!L49="","",'②【入力】別紙_職員一覧（変更）'!L49)</f>
        <v/>
      </c>
      <c r="M51" s="47" t="str">
        <f>IF('②【入力】別紙_職員一覧（変更）'!M49="","",'②【入力】別紙_職員一覧（変更）'!M49)</f>
        <v/>
      </c>
      <c r="N51" s="189" t="str">
        <f>IF('②【入力】別紙_職員一覧（変更）'!N49="","",'②【入力】別紙_職員一覧（変更）'!N49)</f>
        <v/>
      </c>
      <c r="O51" s="189" t="str">
        <f>IF('②【入力】別紙_職員一覧（変更）'!O49="","",'②【入力】別紙_職員一覧（変更）'!O49)</f>
        <v/>
      </c>
      <c r="P51" s="189" t="str">
        <f>IF('②【入力】別紙_職員一覧（変更）'!P49="","",'②【入力】別紙_職員一覧（変更）'!P49)</f>
        <v/>
      </c>
      <c r="Q51" s="189" t="str">
        <f>IF('②【入力】別紙_職員一覧（変更）'!Q49="","",'②【入力】別紙_職員一覧（変更）'!Q49)</f>
        <v/>
      </c>
      <c r="R51" s="158"/>
      <c r="U51" s="63"/>
    </row>
    <row r="52" spans="1:24" ht="18" customHeight="1">
      <c r="A52" s="46">
        <v>38</v>
      </c>
      <c r="B52" s="46" t="str">
        <f t="shared" si="0"/>
        <v/>
      </c>
      <c r="C52" s="47" t="str">
        <f>IF('②【入力】別紙_職員一覧（変更）'!C50="","",'②【入力】別紙_職員一覧（変更）'!C50)</f>
        <v/>
      </c>
      <c r="D52" s="47" t="str">
        <f>IF('②【入力】別紙_職員一覧（変更）'!D50="","",'②【入力】別紙_職員一覧（変更）'!D50)</f>
        <v/>
      </c>
      <c r="E52" s="47" t="str">
        <f>IF('②【入力】別紙_職員一覧（変更）'!E50="","",'②【入力】別紙_職員一覧（変更）'!E50)</f>
        <v/>
      </c>
      <c r="F52" s="47" t="str">
        <f>IF('②【入力】別紙_職員一覧（変更）'!F50="","",'②【入力】別紙_職員一覧（変更）'!F50)</f>
        <v/>
      </c>
      <c r="G52" s="47" t="str">
        <f>IF('②【入力】別紙_職員一覧（変更）'!G50="","",'②【入力】別紙_職員一覧（変更）'!G50)</f>
        <v/>
      </c>
      <c r="H52" s="47" t="str">
        <f>IF('②【入力】別紙_職員一覧（変更）'!H50="","",'②【入力】別紙_職員一覧（変更）'!H50)</f>
        <v/>
      </c>
      <c r="I52" s="411" t="str">
        <f>IF('②【入力】別紙_職員一覧（変更）'!I50="","",'②【入力】別紙_職員一覧（変更）'!I50)</f>
        <v/>
      </c>
      <c r="J52" s="47" t="str">
        <f>IF('②【入力】別紙_職員一覧（変更）'!J50="","",'②【入力】別紙_職員一覧（変更）'!J50)</f>
        <v/>
      </c>
      <c r="K52" s="47" t="str">
        <f>IF('②【入力】別紙_職員一覧（変更）'!K50="","",'②【入力】別紙_職員一覧（変更）'!K50)</f>
        <v/>
      </c>
      <c r="L52" s="47" t="str">
        <f>IF('②【入力】別紙_職員一覧（変更）'!L50="","",'②【入力】別紙_職員一覧（変更）'!L50)</f>
        <v/>
      </c>
      <c r="M52" s="47" t="str">
        <f>IF('②【入力】別紙_職員一覧（変更）'!M50="","",'②【入力】別紙_職員一覧（変更）'!M50)</f>
        <v/>
      </c>
      <c r="N52" s="189" t="str">
        <f>IF('②【入力】別紙_職員一覧（変更）'!N50="","",'②【入力】別紙_職員一覧（変更）'!N50)</f>
        <v/>
      </c>
      <c r="O52" s="189" t="str">
        <f>IF('②【入力】別紙_職員一覧（変更）'!O50="","",'②【入力】別紙_職員一覧（変更）'!O50)</f>
        <v/>
      </c>
      <c r="P52" s="189" t="str">
        <f>IF('②【入力】別紙_職員一覧（変更）'!P50="","",'②【入力】別紙_職員一覧（変更）'!P50)</f>
        <v/>
      </c>
      <c r="Q52" s="189" t="str">
        <f>IF('②【入力】別紙_職員一覧（変更）'!Q50="","",'②【入力】別紙_職員一覧（変更）'!Q50)</f>
        <v/>
      </c>
      <c r="R52" s="158"/>
      <c r="U52" s="63"/>
      <c r="X52" s="59"/>
    </row>
    <row r="53" spans="1:24" ht="18" customHeight="1">
      <c r="A53" s="46">
        <v>39</v>
      </c>
      <c r="B53" s="46" t="str">
        <f t="shared" si="0"/>
        <v/>
      </c>
      <c r="C53" s="47" t="str">
        <f>IF('②【入力】別紙_職員一覧（変更）'!C51="","",'②【入力】別紙_職員一覧（変更）'!C51)</f>
        <v/>
      </c>
      <c r="D53" s="47" t="str">
        <f>IF('②【入力】別紙_職員一覧（変更）'!D51="","",'②【入力】別紙_職員一覧（変更）'!D51)</f>
        <v/>
      </c>
      <c r="E53" s="47" t="str">
        <f>IF('②【入力】別紙_職員一覧（変更）'!E51="","",'②【入力】別紙_職員一覧（変更）'!E51)</f>
        <v/>
      </c>
      <c r="F53" s="47" t="str">
        <f>IF('②【入力】別紙_職員一覧（変更）'!F51="","",'②【入力】別紙_職員一覧（変更）'!F51)</f>
        <v/>
      </c>
      <c r="G53" s="47" t="str">
        <f>IF('②【入力】別紙_職員一覧（変更）'!G51="","",'②【入力】別紙_職員一覧（変更）'!G51)</f>
        <v/>
      </c>
      <c r="H53" s="47" t="str">
        <f>IF('②【入力】別紙_職員一覧（変更）'!H51="","",'②【入力】別紙_職員一覧（変更）'!H51)</f>
        <v/>
      </c>
      <c r="I53" s="411" t="str">
        <f>IF('②【入力】別紙_職員一覧（変更）'!I51="","",'②【入力】別紙_職員一覧（変更）'!I51)</f>
        <v/>
      </c>
      <c r="J53" s="47" t="str">
        <f>IF('②【入力】別紙_職員一覧（変更）'!J51="","",'②【入力】別紙_職員一覧（変更）'!J51)</f>
        <v/>
      </c>
      <c r="K53" s="47" t="str">
        <f>IF('②【入力】別紙_職員一覧（変更）'!K51="","",'②【入力】別紙_職員一覧（変更）'!K51)</f>
        <v/>
      </c>
      <c r="L53" s="47" t="str">
        <f>IF('②【入力】別紙_職員一覧（変更）'!L51="","",'②【入力】別紙_職員一覧（変更）'!L51)</f>
        <v/>
      </c>
      <c r="M53" s="47" t="str">
        <f>IF('②【入力】別紙_職員一覧（変更）'!M51="","",'②【入力】別紙_職員一覧（変更）'!M51)</f>
        <v/>
      </c>
      <c r="N53" s="189" t="str">
        <f>IF('②【入力】別紙_職員一覧（変更）'!N51="","",'②【入力】別紙_職員一覧（変更）'!N51)</f>
        <v/>
      </c>
      <c r="O53" s="189" t="str">
        <f>IF('②【入力】別紙_職員一覧（変更）'!O51="","",'②【入力】別紙_職員一覧（変更）'!O51)</f>
        <v/>
      </c>
      <c r="P53" s="189" t="str">
        <f>IF('②【入力】別紙_職員一覧（変更）'!P51="","",'②【入力】別紙_職員一覧（変更）'!P51)</f>
        <v/>
      </c>
      <c r="Q53" s="189" t="str">
        <f>IF('②【入力】別紙_職員一覧（変更）'!Q51="","",'②【入力】別紙_職員一覧（変更）'!Q51)</f>
        <v/>
      </c>
      <c r="R53" s="158"/>
      <c r="U53" s="63"/>
    </row>
    <row r="54" spans="1:24" ht="18" customHeight="1">
      <c r="A54" s="46">
        <v>40</v>
      </c>
      <c r="B54" s="46" t="str">
        <f t="shared" si="0"/>
        <v/>
      </c>
      <c r="C54" s="47" t="str">
        <f>IF('②【入力】別紙_職員一覧（変更）'!C52="","",'②【入力】別紙_職員一覧（変更）'!C52)</f>
        <v/>
      </c>
      <c r="D54" s="47" t="str">
        <f>IF('②【入力】別紙_職員一覧（変更）'!D52="","",'②【入力】別紙_職員一覧（変更）'!D52)</f>
        <v/>
      </c>
      <c r="E54" s="47" t="str">
        <f>IF('②【入力】別紙_職員一覧（変更）'!E52="","",'②【入力】別紙_職員一覧（変更）'!E52)</f>
        <v/>
      </c>
      <c r="F54" s="47" t="str">
        <f>IF('②【入力】別紙_職員一覧（変更）'!F52="","",'②【入力】別紙_職員一覧（変更）'!F52)</f>
        <v/>
      </c>
      <c r="G54" s="47" t="str">
        <f>IF('②【入力】別紙_職員一覧（変更）'!G52="","",'②【入力】別紙_職員一覧（変更）'!G52)</f>
        <v/>
      </c>
      <c r="H54" s="47" t="str">
        <f>IF('②【入力】別紙_職員一覧（変更）'!H52="","",'②【入力】別紙_職員一覧（変更）'!H52)</f>
        <v/>
      </c>
      <c r="I54" s="411" t="str">
        <f>IF('②【入力】別紙_職員一覧（変更）'!I52="","",'②【入力】別紙_職員一覧（変更）'!I52)</f>
        <v/>
      </c>
      <c r="J54" s="47" t="str">
        <f>IF('②【入力】別紙_職員一覧（変更）'!J52="","",'②【入力】別紙_職員一覧（変更）'!J52)</f>
        <v/>
      </c>
      <c r="K54" s="47" t="str">
        <f>IF('②【入力】別紙_職員一覧（変更）'!K52="","",'②【入力】別紙_職員一覧（変更）'!K52)</f>
        <v/>
      </c>
      <c r="L54" s="47" t="str">
        <f>IF('②【入力】別紙_職員一覧（変更）'!L52="","",'②【入力】別紙_職員一覧（変更）'!L52)</f>
        <v/>
      </c>
      <c r="M54" s="47" t="str">
        <f>IF('②【入力】別紙_職員一覧（変更）'!M52="","",'②【入力】別紙_職員一覧（変更）'!M52)</f>
        <v/>
      </c>
      <c r="N54" s="189" t="str">
        <f>IF('②【入力】別紙_職員一覧（変更）'!N52="","",'②【入力】別紙_職員一覧（変更）'!N52)</f>
        <v/>
      </c>
      <c r="O54" s="189" t="str">
        <f>IF('②【入力】別紙_職員一覧（変更）'!O52="","",'②【入力】別紙_職員一覧（変更）'!O52)</f>
        <v/>
      </c>
      <c r="P54" s="189" t="str">
        <f>IF('②【入力】別紙_職員一覧（変更）'!P52="","",'②【入力】別紙_職員一覧（変更）'!P52)</f>
        <v/>
      </c>
      <c r="Q54" s="189" t="str">
        <f>IF('②【入力】別紙_職員一覧（変更）'!Q52="","",'②【入力】別紙_職員一覧（変更）'!Q52)</f>
        <v/>
      </c>
      <c r="R54" s="158"/>
      <c r="U54" s="63"/>
    </row>
    <row r="55" spans="1:24" ht="18" customHeight="1">
      <c r="A55" s="46">
        <v>41</v>
      </c>
      <c r="B55" s="46" t="str">
        <f t="shared" si="0"/>
        <v/>
      </c>
      <c r="C55" s="47" t="str">
        <f>IF('②【入力】別紙_職員一覧（変更）'!C53="","",'②【入力】別紙_職員一覧（変更）'!C53)</f>
        <v/>
      </c>
      <c r="D55" s="47" t="str">
        <f>IF('②【入力】別紙_職員一覧（変更）'!D53="","",'②【入力】別紙_職員一覧（変更）'!D53)</f>
        <v/>
      </c>
      <c r="E55" s="47" t="str">
        <f>IF('②【入力】別紙_職員一覧（変更）'!E53="","",'②【入力】別紙_職員一覧（変更）'!E53)</f>
        <v/>
      </c>
      <c r="F55" s="47" t="str">
        <f>IF('②【入力】別紙_職員一覧（変更）'!F53="","",'②【入力】別紙_職員一覧（変更）'!F53)</f>
        <v/>
      </c>
      <c r="G55" s="47" t="str">
        <f>IF('②【入力】別紙_職員一覧（変更）'!G53="","",'②【入力】別紙_職員一覧（変更）'!G53)</f>
        <v/>
      </c>
      <c r="H55" s="47" t="str">
        <f>IF('②【入力】別紙_職員一覧（変更）'!H53="","",'②【入力】別紙_職員一覧（変更）'!H53)</f>
        <v/>
      </c>
      <c r="I55" s="411" t="str">
        <f>IF('②【入力】別紙_職員一覧（変更）'!I53="","",'②【入力】別紙_職員一覧（変更）'!I53)</f>
        <v/>
      </c>
      <c r="J55" s="47" t="str">
        <f>IF('②【入力】別紙_職員一覧（変更）'!J53="","",'②【入力】別紙_職員一覧（変更）'!J53)</f>
        <v/>
      </c>
      <c r="K55" s="47" t="str">
        <f>IF('②【入力】別紙_職員一覧（変更）'!K53="","",'②【入力】別紙_職員一覧（変更）'!K53)</f>
        <v/>
      </c>
      <c r="L55" s="47" t="str">
        <f>IF('②【入力】別紙_職員一覧（変更）'!L53="","",'②【入力】別紙_職員一覧（変更）'!L53)</f>
        <v/>
      </c>
      <c r="M55" s="47" t="str">
        <f>IF('②【入力】別紙_職員一覧（変更）'!M53="","",'②【入力】別紙_職員一覧（変更）'!M53)</f>
        <v/>
      </c>
      <c r="N55" s="189" t="str">
        <f>IF('②【入力】別紙_職員一覧（変更）'!N53="","",'②【入力】別紙_職員一覧（変更）'!N53)</f>
        <v/>
      </c>
      <c r="O55" s="189" t="str">
        <f>IF('②【入力】別紙_職員一覧（変更）'!O53="","",'②【入力】別紙_職員一覧（変更）'!O53)</f>
        <v/>
      </c>
      <c r="P55" s="189" t="str">
        <f>IF('②【入力】別紙_職員一覧（変更）'!P53="","",'②【入力】別紙_職員一覧（変更）'!P53)</f>
        <v/>
      </c>
      <c r="Q55" s="189" t="str">
        <f>IF('②【入力】別紙_職員一覧（変更）'!Q53="","",'②【入力】別紙_職員一覧（変更）'!Q53)</f>
        <v/>
      </c>
      <c r="R55" s="158"/>
      <c r="U55" s="63"/>
    </row>
    <row r="56" spans="1:24" ht="18" customHeight="1">
      <c r="A56" s="46">
        <v>42</v>
      </c>
      <c r="B56" s="46" t="str">
        <f t="shared" si="0"/>
        <v/>
      </c>
      <c r="C56" s="47" t="str">
        <f>IF('②【入力】別紙_職員一覧（変更）'!C54="","",'②【入力】別紙_職員一覧（変更）'!C54)</f>
        <v/>
      </c>
      <c r="D56" s="47" t="str">
        <f>IF('②【入力】別紙_職員一覧（変更）'!D54="","",'②【入力】別紙_職員一覧（変更）'!D54)</f>
        <v/>
      </c>
      <c r="E56" s="47" t="str">
        <f>IF('②【入力】別紙_職員一覧（変更）'!E54="","",'②【入力】別紙_職員一覧（変更）'!E54)</f>
        <v/>
      </c>
      <c r="F56" s="47" t="str">
        <f>IF('②【入力】別紙_職員一覧（変更）'!F54="","",'②【入力】別紙_職員一覧（変更）'!F54)</f>
        <v/>
      </c>
      <c r="G56" s="47" t="str">
        <f>IF('②【入力】別紙_職員一覧（変更）'!G54="","",'②【入力】別紙_職員一覧（変更）'!G54)</f>
        <v/>
      </c>
      <c r="H56" s="47" t="str">
        <f>IF('②【入力】別紙_職員一覧（変更）'!H54="","",'②【入力】別紙_職員一覧（変更）'!H54)</f>
        <v/>
      </c>
      <c r="I56" s="411" t="str">
        <f>IF('②【入力】別紙_職員一覧（変更）'!I54="","",'②【入力】別紙_職員一覧（変更）'!I54)</f>
        <v/>
      </c>
      <c r="J56" s="47" t="str">
        <f>IF('②【入力】別紙_職員一覧（変更）'!J54="","",'②【入力】別紙_職員一覧（変更）'!J54)</f>
        <v/>
      </c>
      <c r="K56" s="47" t="str">
        <f>IF('②【入力】別紙_職員一覧（変更）'!K54="","",'②【入力】別紙_職員一覧（変更）'!K54)</f>
        <v/>
      </c>
      <c r="L56" s="47" t="str">
        <f>IF('②【入力】別紙_職員一覧（変更）'!L54="","",'②【入力】別紙_職員一覧（変更）'!L54)</f>
        <v/>
      </c>
      <c r="M56" s="47" t="str">
        <f>IF('②【入力】別紙_職員一覧（変更）'!M54="","",'②【入力】別紙_職員一覧（変更）'!M54)</f>
        <v/>
      </c>
      <c r="N56" s="189" t="str">
        <f>IF('②【入力】別紙_職員一覧（変更）'!N54="","",'②【入力】別紙_職員一覧（変更）'!N54)</f>
        <v/>
      </c>
      <c r="O56" s="189" t="str">
        <f>IF('②【入力】別紙_職員一覧（変更）'!O54="","",'②【入力】別紙_職員一覧（変更）'!O54)</f>
        <v/>
      </c>
      <c r="P56" s="189" t="str">
        <f>IF('②【入力】別紙_職員一覧（変更）'!P54="","",'②【入力】別紙_職員一覧（変更）'!P54)</f>
        <v/>
      </c>
      <c r="Q56" s="189" t="str">
        <f>IF('②【入力】別紙_職員一覧（変更）'!Q54="","",'②【入力】別紙_職員一覧（変更）'!Q54)</f>
        <v/>
      </c>
      <c r="R56" s="158"/>
      <c r="U56" s="63"/>
    </row>
    <row r="57" spans="1:24" ht="18" customHeight="1">
      <c r="A57" s="46">
        <v>43</v>
      </c>
      <c r="B57" s="46" t="str">
        <f t="shared" si="0"/>
        <v/>
      </c>
      <c r="C57" s="47" t="str">
        <f>IF('②【入力】別紙_職員一覧（変更）'!C55="","",'②【入力】別紙_職員一覧（変更）'!C55)</f>
        <v/>
      </c>
      <c r="D57" s="47" t="str">
        <f>IF('②【入力】別紙_職員一覧（変更）'!D55="","",'②【入力】別紙_職員一覧（変更）'!D55)</f>
        <v/>
      </c>
      <c r="E57" s="47" t="str">
        <f>IF('②【入力】別紙_職員一覧（変更）'!E55="","",'②【入力】別紙_職員一覧（変更）'!E55)</f>
        <v/>
      </c>
      <c r="F57" s="47" t="str">
        <f>IF('②【入力】別紙_職員一覧（変更）'!F55="","",'②【入力】別紙_職員一覧（変更）'!F55)</f>
        <v/>
      </c>
      <c r="G57" s="47" t="str">
        <f>IF('②【入力】別紙_職員一覧（変更）'!G55="","",'②【入力】別紙_職員一覧（変更）'!G55)</f>
        <v/>
      </c>
      <c r="H57" s="47" t="str">
        <f>IF('②【入力】別紙_職員一覧（変更）'!H55="","",'②【入力】別紙_職員一覧（変更）'!H55)</f>
        <v/>
      </c>
      <c r="I57" s="411" t="str">
        <f>IF('②【入力】別紙_職員一覧（変更）'!I55="","",'②【入力】別紙_職員一覧（変更）'!I55)</f>
        <v/>
      </c>
      <c r="J57" s="47" t="str">
        <f>IF('②【入力】別紙_職員一覧（変更）'!J55="","",'②【入力】別紙_職員一覧（変更）'!J55)</f>
        <v/>
      </c>
      <c r="K57" s="47" t="str">
        <f>IF('②【入力】別紙_職員一覧（変更）'!K55="","",'②【入力】別紙_職員一覧（変更）'!K55)</f>
        <v/>
      </c>
      <c r="L57" s="47" t="str">
        <f>IF('②【入力】別紙_職員一覧（変更）'!L55="","",'②【入力】別紙_職員一覧（変更）'!L55)</f>
        <v/>
      </c>
      <c r="M57" s="47" t="str">
        <f>IF('②【入力】別紙_職員一覧（変更）'!M55="","",'②【入力】別紙_職員一覧（変更）'!M55)</f>
        <v/>
      </c>
      <c r="N57" s="189" t="str">
        <f>IF('②【入力】別紙_職員一覧（変更）'!N55="","",'②【入力】別紙_職員一覧（変更）'!N55)</f>
        <v/>
      </c>
      <c r="O57" s="189" t="str">
        <f>IF('②【入力】別紙_職員一覧（変更）'!O55="","",'②【入力】別紙_職員一覧（変更）'!O55)</f>
        <v/>
      </c>
      <c r="P57" s="189" t="str">
        <f>IF('②【入力】別紙_職員一覧（変更）'!P55="","",'②【入力】別紙_職員一覧（変更）'!P55)</f>
        <v/>
      </c>
      <c r="Q57" s="189" t="str">
        <f>IF('②【入力】別紙_職員一覧（変更）'!Q55="","",'②【入力】別紙_職員一覧（変更）'!Q55)</f>
        <v/>
      </c>
      <c r="R57" s="158"/>
      <c r="U57" s="63"/>
    </row>
    <row r="58" spans="1:24" ht="18" customHeight="1">
      <c r="A58" s="46">
        <v>44</v>
      </c>
      <c r="B58" s="46" t="str">
        <f t="shared" si="0"/>
        <v/>
      </c>
      <c r="C58" s="47" t="str">
        <f>IF('②【入力】別紙_職員一覧（変更）'!C56="","",'②【入力】別紙_職員一覧（変更）'!C56)</f>
        <v/>
      </c>
      <c r="D58" s="47" t="str">
        <f>IF('②【入力】別紙_職員一覧（変更）'!D56="","",'②【入力】別紙_職員一覧（変更）'!D56)</f>
        <v/>
      </c>
      <c r="E58" s="47" t="str">
        <f>IF('②【入力】別紙_職員一覧（変更）'!E56="","",'②【入力】別紙_職員一覧（変更）'!E56)</f>
        <v/>
      </c>
      <c r="F58" s="47" t="str">
        <f>IF('②【入力】別紙_職員一覧（変更）'!F56="","",'②【入力】別紙_職員一覧（変更）'!F56)</f>
        <v/>
      </c>
      <c r="G58" s="47" t="str">
        <f>IF('②【入力】別紙_職員一覧（変更）'!G56="","",'②【入力】別紙_職員一覧（変更）'!G56)</f>
        <v/>
      </c>
      <c r="H58" s="47" t="str">
        <f>IF('②【入力】別紙_職員一覧（変更）'!H56="","",'②【入力】別紙_職員一覧（変更）'!H56)</f>
        <v/>
      </c>
      <c r="I58" s="411" t="str">
        <f>IF('②【入力】別紙_職員一覧（変更）'!I56="","",'②【入力】別紙_職員一覧（変更）'!I56)</f>
        <v/>
      </c>
      <c r="J58" s="47" t="str">
        <f>IF('②【入力】別紙_職員一覧（変更）'!J56="","",'②【入力】別紙_職員一覧（変更）'!J56)</f>
        <v/>
      </c>
      <c r="K58" s="47" t="str">
        <f>IF('②【入力】別紙_職員一覧（変更）'!K56="","",'②【入力】別紙_職員一覧（変更）'!K56)</f>
        <v/>
      </c>
      <c r="L58" s="47" t="str">
        <f>IF('②【入力】別紙_職員一覧（変更）'!L56="","",'②【入力】別紙_職員一覧（変更）'!L56)</f>
        <v/>
      </c>
      <c r="M58" s="47" t="str">
        <f>IF('②【入力】別紙_職員一覧（変更）'!M56="","",'②【入力】別紙_職員一覧（変更）'!M56)</f>
        <v/>
      </c>
      <c r="N58" s="189" t="str">
        <f>IF('②【入力】別紙_職員一覧（変更）'!N56="","",'②【入力】別紙_職員一覧（変更）'!N56)</f>
        <v/>
      </c>
      <c r="O58" s="189" t="str">
        <f>IF('②【入力】別紙_職員一覧（変更）'!O56="","",'②【入力】別紙_職員一覧（変更）'!O56)</f>
        <v/>
      </c>
      <c r="P58" s="189" t="str">
        <f>IF('②【入力】別紙_職員一覧（変更）'!P56="","",'②【入力】別紙_職員一覧（変更）'!P56)</f>
        <v/>
      </c>
      <c r="Q58" s="189" t="str">
        <f>IF('②【入力】別紙_職員一覧（変更）'!Q56="","",'②【入力】別紙_職員一覧（変更）'!Q56)</f>
        <v/>
      </c>
      <c r="R58" s="158"/>
      <c r="U58" s="63"/>
    </row>
    <row r="59" spans="1:24" ht="18" customHeight="1">
      <c r="A59" s="46">
        <v>45</v>
      </c>
      <c r="B59" s="46" t="str">
        <f t="shared" si="0"/>
        <v/>
      </c>
      <c r="C59" s="47" t="str">
        <f>IF('②【入力】別紙_職員一覧（変更）'!C57="","",'②【入力】別紙_職員一覧（変更）'!C57)</f>
        <v/>
      </c>
      <c r="D59" s="47" t="str">
        <f>IF('②【入力】別紙_職員一覧（変更）'!D57="","",'②【入力】別紙_職員一覧（変更）'!D57)</f>
        <v/>
      </c>
      <c r="E59" s="47" t="str">
        <f>IF('②【入力】別紙_職員一覧（変更）'!E57="","",'②【入力】別紙_職員一覧（変更）'!E57)</f>
        <v/>
      </c>
      <c r="F59" s="47" t="str">
        <f>IF('②【入力】別紙_職員一覧（変更）'!F57="","",'②【入力】別紙_職員一覧（変更）'!F57)</f>
        <v/>
      </c>
      <c r="G59" s="47" t="str">
        <f>IF('②【入力】別紙_職員一覧（変更）'!G57="","",'②【入力】別紙_職員一覧（変更）'!G57)</f>
        <v/>
      </c>
      <c r="H59" s="47" t="str">
        <f>IF('②【入力】別紙_職員一覧（変更）'!H57="","",'②【入力】別紙_職員一覧（変更）'!H57)</f>
        <v/>
      </c>
      <c r="I59" s="411" t="str">
        <f>IF('②【入力】別紙_職員一覧（変更）'!I57="","",'②【入力】別紙_職員一覧（変更）'!I57)</f>
        <v/>
      </c>
      <c r="J59" s="47" t="str">
        <f>IF('②【入力】別紙_職員一覧（変更）'!J57="","",'②【入力】別紙_職員一覧（変更）'!J57)</f>
        <v/>
      </c>
      <c r="K59" s="47" t="str">
        <f>IF('②【入力】別紙_職員一覧（変更）'!K57="","",'②【入力】別紙_職員一覧（変更）'!K57)</f>
        <v/>
      </c>
      <c r="L59" s="47" t="str">
        <f>IF('②【入力】別紙_職員一覧（変更）'!L57="","",'②【入力】別紙_職員一覧（変更）'!L57)</f>
        <v/>
      </c>
      <c r="M59" s="47" t="str">
        <f>IF('②【入力】別紙_職員一覧（変更）'!M57="","",'②【入力】別紙_職員一覧（変更）'!M57)</f>
        <v/>
      </c>
      <c r="N59" s="189" t="str">
        <f>IF('②【入力】別紙_職員一覧（変更）'!N57="","",'②【入力】別紙_職員一覧（変更）'!N57)</f>
        <v/>
      </c>
      <c r="O59" s="189" t="str">
        <f>IF('②【入力】別紙_職員一覧（変更）'!O57="","",'②【入力】別紙_職員一覧（変更）'!O57)</f>
        <v/>
      </c>
      <c r="P59" s="189" t="str">
        <f>IF('②【入力】別紙_職員一覧（変更）'!P57="","",'②【入力】別紙_職員一覧（変更）'!P57)</f>
        <v/>
      </c>
      <c r="Q59" s="189" t="str">
        <f>IF('②【入力】別紙_職員一覧（変更）'!Q57="","",'②【入力】別紙_職員一覧（変更）'!Q57)</f>
        <v/>
      </c>
      <c r="R59" s="158"/>
      <c r="U59" s="63"/>
    </row>
    <row r="60" spans="1:24" ht="18" customHeight="1">
      <c r="A60" s="46">
        <v>46</v>
      </c>
      <c r="B60" s="46" t="str">
        <f t="shared" si="0"/>
        <v/>
      </c>
      <c r="C60" s="47" t="str">
        <f>IF('②【入力】別紙_職員一覧（変更）'!C58="","",'②【入力】別紙_職員一覧（変更）'!C58)</f>
        <v/>
      </c>
      <c r="D60" s="47" t="str">
        <f>IF('②【入力】別紙_職員一覧（変更）'!D58="","",'②【入力】別紙_職員一覧（変更）'!D58)</f>
        <v/>
      </c>
      <c r="E60" s="47" t="str">
        <f>IF('②【入力】別紙_職員一覧（変更）'!E58="","",'②【入力】別紙_職員一覧（変更）'!E58)</f>
        <v/>
      </c>
      <c r="F60" s="47" t="str">
        <f>IF('②【入力】別紙_職員一覧（変更）'!F58="","",'②【入力】別紙_職員一覧（変更）'!F58)</f>
        <v/>
      </c>
      <c r="G60" s="47" t="str">
        <f>IF('②【入力】別紙_職員一覧（変更）'!G58="","",'②【入力】別紙_職員一覧（変更）'!G58)</f>
        <v/>
      </c>
      <c r="H60" s="47" t="str">
        <f>IF('②【入力】別紙_職員一覧（変更）'!H58="","",'②【入力】別紙_職員一覧（変更）'!H58)</f>
        <v/>
      </c>
      <c r="I60" s="411" t="str">
        <f>IF('②【入力】別紙_職員一覧（変更）'!I58="","",'②【入力】別紙_職員一覧（変更）'!I58)</f>
        <v/>
      </c>
      <c r="J60" s="47" t="str">
        <f>IF('②【入力】別紙_職員一覧（変更）'!J58="","",'②【入力】別紙_職員一覧（変更）'!J58)</f>
        <v/>
      </c>
      <c r="K60" s="47" t="str">
        <f>IF('②【入力】別紙_職員一覧（変更）'!K58="","",'②【入力】別紙_職員一覧（変更）'!K58)</f>
        <v/>
      </c>
      <c r="L60" s="47" t="str">
        <f>IF('②【入力】別紙_職員一覧（変更）'!L58="","",'②【入力】別紙_職員一覧（変更）'!L58)</f>
        <v/>
      </c>
      <c r="M60" s="47" t="str">
        <f>IF('②【入力】別紙_職員一覧（変更）'!M58="","",'②【入力】別紙_職員一覧（変更）'!M58)</f>
        <v/>
      </c>
      <c r="N60" s="189" t="str">
        <f>IF('②【入力】別紙_職員一覧（変更）'!N58="","",'②【入力】別紙_職員一覧（変更）'!N58)</f>
        <v/>
      </c>
      <c r="O60" s="189" t="str">
        <f>IF('②【入力】別紙_職員一覧（変更）'!O58="","",'②【入力】別紙_職員一覧（変更）'!O58)</f>
        <v/>
      </c>
      <c r="P60" s="189" t="str">
        <f>IF('②【入力】別紙_職員一覧（変更）'!P58="","",'②【入力】別紙_職員一覧（変更）'!P58)</f>
        <v/>
      </c>
      <c r="Q60" s="189" t="str">
        <f>IF('②【入力】別紙_職員一覧（変更）'!Q58="","",'②【入力】別紙_職員一覧（変更）'!Q58)</f>
        <v/>
      </c>
      <c r="R60" s="158"/>
      <c r="U60" s="63"/>
    </row>
    <row r="61" spans="1:24" ht="18" customHeight="1">
      <c r="A61" s="46">
        <v>47</v>
      </c>
      <c r="B61" s="46" t="str">
        <f t="shared" si="0"/>
        <v/>
      </c>
      <c r="C61" s="47" t="str">
        <f>IF('②【入力】別紙_職員一覧（変更）'!C59="","",'②【入力】別紙_職員一覧（変更）'!C59)</f>
        <v/>
      </c>
      <c r="D61" s="47" t="str">
        <f>IF('②【入力】別紙_職員一覧（変更）'!D59="","",'②【入力】別紙_職員一覧（変更）'!D59)</f>
        <v/>
      </c>
      <c r="E61" s="47" t="str">
        <f>IF('②【入力】別紙_職員一覧（変更）'!E59="","",'②【入力】別紙_職員一覧（変更）'!E59)</f>
        <v/>
      </c>
      <c r="F61" s="47" t="str">
        <f>IF('②【入力】別紙_職員一覧（変更）'!F59="","",'②【入力】別紙_職員一覧（変更）'!F59)</f>
        <v/>
      </c>
      <c r="G61" s="47" t="str">
        <f>IF('②【入力】別紙_職員一覧（変更）'!G59="","",'②【入力】別紙_職員一覧（変更）'!G59)</f>
        <v/>
      </c>
      <c r="H61" s="47" t="str">
        <f>IF('②【入力】別紙_職員一覧（変更）'!H59="","",'②【入力】別紙_職員一覧（変更）'!H59)</f>
        <v/>
      </c>
      <c r="I61" s="411" t="str">
        <f>IF('②【入力】別紙_職員一覧（変更）'!I59="","",'②【入力】別紙_職員一覧（変更）'!I59)</f>
        <v/>
      </c>
      <c r="J61" s="47" t="str">
        <f>IF('②【入力】別紙_職員一覧（変更）'!J59="","",'②【入力】別紙_職員一覧（変更）'!J59)</f>
        <v/>
      </c>
      <c r="K61" s="47" t="str">
        <f>IF('②【入力】別紙_職員一覧（変更）'!K59="","",'②【入力】別紙_職員一覧（変更）'!K59)</f>
        <v/>
      </c>
      <c r="L61" s="47" t="str">
        <f>IF('②【入力】別紙_職員一覧（変更）'!L59="","",'②【入力】別紙_職員一覧（変更）'!L59)</f>
        <v/>
      </c>
      <c r="M61" s="47" t="str">
        <f>IF('②【入力】別紙_職員一覧（変更）'!M59="","",'②【入力】別紙_職員一覧（変更）'!M59)</f>
        <v/>
      </c>
      <c r="N61" s="189" t="str">
        <f>IF('②【入力】別紙_職員一覧（変更）'!N59="","",'②【入力】別紙_職員一覧（変更）'!N59)</f>
        <v/>
      </c>
      <c r="O61" s="189" t="str">
        <f>IF('②【入力】別紙_職員一覧（変更）'!O59="","",'②【入力】別紙_職員一覧（変更）'!O59)</f>
        <v/>
      </c>
      <c r="P61" s="189" t="str">
        <f>IF('②【入力】別紙_職員一覧（変更）'!P59="","",'②【入力】別紙_職員一覧（変更）'!P59)</f>
        <v/>
      </c>
      <c r="Q61" s="189" t="str">
        <f>IF('②【入力】別紙_職員一覧（変更）'!Q59="","",'②【入力】別紙_職員一覧（変更）'!Q59)</f>
        <v/>
      </c>
      <c r="R61" s="158"/>
      <c r="U61" s="63"/>
    </row>
    <row r="62" spans="1:24" ht="18" customHeight="1">
      <c r="A62" s="46">
        <v>48</v>
      </c>
      <c r="B62" s="46" t="str">
        <f t="shared" si="0"/>
        <v/>
      </c>
      <c r="C62" s="47" t="str">
        <f>IF('②【入力】別紙_職員一覧（変更）'!C60="","",'②【入力】別紙_職員一覧（変更）'!C60)</f>
        <v/>
      </c>
      <c r="D62" s="47" t="str">
        <f>IF('②【入力】別紙_職員一覧（変更）'!D60="","",'②【入力】別紙_職員一覧（変更）'!D60)</f>
        <v/>
      </c>
      <c r="E62" s="47" t="str">
        <f>IF('②【入力】別紙_職員一覧（変更）'!E60="","",'②【入力】別紙_職員一覧（変更）'!E60)</f>
        <v/>
      </c>
      <c r="F62" s="47" t="str">
        <f>IF('②【入力】別紙_職員一覧（変更）'!F60="","",'②【入力】別紙_職員一覧（変更）'!F60)</f>
        <v/>
      </c>
      <c r="G62" s="47" t="str">
        <f>IF('②【入力】別紙_職員一覧（変更）'!G60="","",'②【入力】別紙_職員一覧（変更）'!G60)</f>
        <v/>
      </c>
      <c r="H62" s="47" t="str">
        <f>IF('②【入力】別紙_職員一覧（変更）'!H60="","",'②【入力】別紙_職員一覧（変更）'!H60)</f>
        <v/>
      </c>
      <c r="I62" s="411" t="str">
        <f>IF('②【入力】別紙_職員一覧（変更）'!I60="","",'②【入力】別紙_職員一覧（変更）'!I60)</f>
        <v/>
      </c>
      <c r="J62" s="47" t="str">
        <f>IF('②【入力】別紙_職員一覧（変更）'!J60="","",'②【入力】別紙_職員一覧（変更）'!J60)</f>
        <v/>
      </c>
      <c r="K62" s="47" t="str">
        <f>IF('②【入力】別紙_職員一覧（変更）'!K60="","",'②【入力】別紙_職員一覧（変更）'!K60)</f>
        <v/>
      </c>
      <c r="L62" s="47" t="str">
        <f>IF('②【入力】別紙_職員一覧（変更）'!L60="","",'②【入力】別紙_職員一覧（変更）'!L60)</f>
        <v/>
      </c>
      <c r="M62" s="47" t="str">
        <f>IF('②【入力】別紙_職員一覧（変更）'!M60="","",'②【入力】別紙_職員一覧（変更）'!M60)</f>
        <v/>
      </c>
      <c r="N62" s="189" t="str">
        <f>IF('②【入力】別紙_職員一覧（変更）'!N60="","",'②【入力】別紙_職員一覧（変更）'!N60)</f>
        <v/>
      </c>
      <c r="O62" s="189" t="str">
        <f>IF('②【入力】別紙_職員一覧（変更）'!O60="","",'②【入力】別紙_職員一覧（変更）'!O60)</f>
        <v/>
      </c>
      <c r="P62" s="189" t="str">
        <f>IF('②【入力】別紙_職員一覧（変更）'!P60="","",'②【入力】別紙_職員一覧（変更）'!P60)</f>
        <v/>
      </c>
      <c r="Q62" s="189" t="str">
        <f>IF('②【入力】別紙_職員一覧（変更）'!Q60="","",'②【入力】別紙_職員一覧（変更）'!Q60)</f>
        <v/>
      </c>
      <c r="R62" s="158"/>
      <c r="U62" s="63"/>
    </row>
    <row r="63" spans="1:24" ht="18" customHeight="1">
      <c r="A63" s="46">
        <v>49</v>
      </c>
      <c r="B63" s="46" t="str">
        <f t="shared" si="0"/>
        <v/>
      </c>
      <c r="C63" s="47" t="str">
        <f>IF('②【入力】別紙_職員一覧（変更）'!C61="","",'②【入力】別紙_職員一覧（変更）'!C61)</f>
        <v/>
      </c>
      <c r="D63" s="47" t="str">
        <f>IF('②【入力】別紙_職員一覧（変更）'!D61="","",'②【入力】別紙_職員一覧（変更）'!D61)</f>
        <v/>
      </c>
      <c r="E63" s="47" t="str">
        <f>IF('②【入力】別紙_職員一覧（変更）'!E61="","",'②【入力】別紙_職員一覧（変更）'!E61)</f>
        <v/>
      </c>
      <c r="F63" s="47" t="str">
        <f>IF('②【入力】別紙_職員一覧（変更）'!F61="","",'②【入力】別紙_職員一覧（変更）'!F61)</f>
        <v/>
      </c>
      <c r="G63" s="47" t="str">
        <f>IF('②【入力】別紙_職員一覧（変更）'!G61="","",'②【入力】別紙_職員一覧（変更）'!G61)</f>
        <v/>
      </c>
      <c r="H63" s="47" t="str">
        <f>IF('②【入力】別紙_職員一覧（変更）'!H61="","",'②【入力】別紙_職員一覧（変更）'!H61)</f>
        <v/>
      </c>
      <c r="I63" s="411" t="str">
        <f>IF('②【入力】別紙_職員一覧（変更）'!I61="","",'②【入力】別紙_職員一覧（変更）'!I61)</f>
        <v/>
      </c>
      <c r="J63" s="47" t="str">
        <f>IF('②【入力】別紙_職員一覧（変更）'!J61="","",'②【入力】別紙_職員一覧（変更）'!J61)</f>
        <v/>
      </c>
      <c r="K63" s="47" t="str">
        <f>IF('②【入力】別紙_職員一覧（変更）'!K61="","",'②【入力】別紙_職員一覧（変更）'!K61)</f>
        <v/>
      </c>
      <c r="L63" s="47" t="str">
        <f>IF('②【入力】別紙_職員一覧（変更）'!L61="","",'②【入力】別紙_職員一覧（変更）'!L61)</f>
        <v/>
      </c>
      <c r="M63" s="47" t="str">
        <f>IF('②【入力】別紙_職員一覧（変更）'!M61="","",'②【入力】別紙_職員一覧（変更）'!M61)</f>
        <v/>
      </c>
      <c r="N63" s="189" t="str">
        <f>IF('②【入力】別紙_職員一覧（変更）'!N61="","",'②【入力】別紙_職員一覧（変更）'!N61)</f>
        <v/>
      </c>
      <c r="O63" s="189" t="str">
        <f>IF('②【入力】別紙_職員一覧（変更）'!O61="","",'②【入力】別紙_職員一覧（変更）'!O61)</f>
        <v/>
      </c>
      <c r="P63" s="189" t="str">
        <f>IF('②【入力】別紙_職員一覧（変更）'!P61="","",'②【入力】別紙_職員一覧（変更）'!P61)</f>
        <v/>
      </c>
      <c r="Q63" s="189" t="str">
        <f>IF('②【入力】別紙_職員一覧（変更）'!Q61="","",'②【入力】別紙_職員一覧（変更）'!Q61)</f>
        <v/>
      </c>
      <c r="R63" s="158"/>
      <c r="U63" s="63"/>
    </row>
    <row r="64" spans="1:24" ht="18" customHeight="1">
      <c r="A64" s="46">
        <v>50</v>
      </c>
      <c r="B64" s="46" t="str">
        <f t="shared" si="0"/>
        <v/>
      </c>
      <c r="C64" s="47" t="str">
        <f>IF('②【入力】別紙_職員一覧（変更）'!C62="","",'②【入力】別紙_職員一覧（変更）'!C62)</f>
        <v/>
      </c>
      <c r="D64" s="47" t="str">
        <f>IF('②【入力】別紙_職員一覧（変更）'!D62="","",'②【入力】別紙_職員一覧（変更）'!D62)</f>
        <v/>
      </c>
      <c r="E64" s="47" t="str">
        <f>IF('②【入力】別紙_職員一覧（変更）'!E62="","",'②【入力】別紙_職員一覧（変更）'!E62)</f>
        <v/>
      </c>
      <c r="F64" s="47" t="str">
        <f>IF('②【入力】別紙_職員一覧（変更）'!F62="","",'②【入力】別紙_職員一覧（変更）'!F62)</f>
        <v/>
      </c>
      <c r="G64" s="47" t="str">
        <f>IF('②【入力】別紙_職員一覧（変更）'!G62="","",'②【入力】別紙_職員一覧（変更）'!G62)</f>
        <v/>
      </c>
      <c r="H64" s="47" t="str">
        <f>IF('②【入力】別紙_職員一覧（変更）'!H62="","",'②【入力】別紙_職員一覧（変更）'!H62)</f>
        <v/>
      </c>
      <c r="I64" s="411" t="str">
        <f>IF('②【入力】別紙_職員一覧（変更）'!I62="","",'②【入力】別紙_職員一覧（変更）'!I62)</f>
        <v/>
      </c>
      <c r="J64" s="47" t="str">
        <f>IF('②【入力】別紙_職員一覧（変更）'!J62="","",'②【入力】別紙_職員一覧（変更）'!J62)</f>
        <v/>
      </c>
      <c r="K64" s="47" t="str">
        <f>IF('②【入力】別紙_職員一覧（変更）'!K62="","",'②【入力】別紙_職員一覧（変更）'!K62)</f>
        <v/>
      </c>
      <c r="L64" s="47" t="str">
        <f>IF('②【入力】別紙_職員一覧（変更）'!L62="","",'②【入力】別紙_職員一覧（変更）'!L62)</f>
        <v/>
      </c>
      <c r="M64" s="47" t="str">
        <f>IF('②【入力】別紙_職員一覧（変更）'!M62="","",'②【入力】別紙_職員一覧（変更）'!M62)</f>
        <v/>
      </c>
      <c r="N64" s="189" t="str">
        <f>IF('②【入力】別紙_職員一覧（変更）'!N62="","",'②【入力】別紙_職員一覧（変更）'!N62)</f>
        <v/>
      </c>
      <c r="O64" s="189" t="str">
        <f>IF('②【入力】別紙_職員一覧（変更）'!O62="","",'②【入力】別紙_職員一覧（変更）'!O62)</f>
        <v/>
      </c>
      <c r="P64" s="189" t="str">
        <f>IF('②【入力】別紙_職員一覧（変更）'!P62="","",'②【入力】別紙_職員一覧（変更）'!P62)</f>
        <v/>
      </c>
      <c r="Q64" s="189" t="str">
        <f>IF('②【入力】別紙_職員一覧（変更）'!Q62="","",'②【入力】別紙_職員一覧（変更）'!Q62)</f>
        <v/>
      </c>
      <c r="R64" s="158"/>
      <c r="U64" s="63"/>
    </row>
    <row r="65" spans="1:24" ht="18" customHeight="1">
      <c r="A65" s="46">
        <v>51</v>
      </c>
      <c r="B65" s="46" t="str">
        <f t="shared" si="0"/>
        <v/>
      </c>
      <c r="C65" s="47" t="str">
        <f>IF('②【入力】別紙_職員一覧（変更）'!C63="","",'②【入力】別紙_職員一覧（変更）'!C63)</f>
        <v/>
      </c>
      <c r="D65" s="47" t="str">
        <f>IF('②【入力】別紙_職員一覧（変更）'!D63="","",'②【入力】別紙_職員一覧（変更）'!D63)</f>
        <v/>
      </c>
      <c r="E65" s="47" t="str">
        <f>IF('②【入力】別紙_職員一覧（変更）'!E63="","",'②【入力】別紙_職員一覧（変更）'!E63)</f>
        <v/>
      </c>
      <c r="F65" s="47" t="str">
        <f>IF('②【入力】別紙_職員一覧（変更）'!F63="","",'②【入力】別紙_職員一覧（変更）'!F63)</f>
        <v/>
      </c>
      <c r="G65" s="47" t="str">
        <f>IF('②【入力】別紙_職員一覧（変更）'!G63="","",'②【入力】別紙_職員一覧（変更）'!G63)</f>
        <v/>
      </c>
      <c r="H65" s="47" t="str">
        <f>IF('②【入力】別紙_職員一覧（変更）'!H63="","",'②【入力】別紙_職員一覧（変更）'!H63)</f>
        <v/>
      </c>
      <c r="I65" s="411" t="str">
        <f>IF('②【入力】別紙_職員一覧（変更）'!I63="","",'②【入力】別紙_職員一覧（変更）'!I63)</f>
        <v/>
      </c>
      <c r="J65" s="47" t="str">
        <f>IF('②【入力】別紙_職員一覧（変更）'!J63="","",'②【入力】別紙_職員一覧（変更）'!J63)</f>
        <v/>
      </c>
      <c r="K65" s="47" t="str">
        <f>IF('②【入力】別紙_職員一覧（変更）'!K63="","",'②【入力】別紙_職員一覧（変更）'!K63)</f>
        <v/>
      </c>
      <c r="L65" s="47" t="str">
        <f>IF('②【入力】別紙_職員一覧（変更）'!L63="","",'②【入力】別紙_職員一覧（変更）'!L63)</f>
        <v/>
      </c>
      <c r="M65" s="47" t="str">
        <f>IF('②【入力】別紙_職員一覧（変更）'!M63="","",'②【入力】別紙_職員一覧（変更）'!M63)</f>
        <v/>
      </c>
      <c r="N65" s="189" t="str">
        <f>IF('②【入力】別紙_職員一覧（変更）'!N63="","",'②【入力】別紙_職員一覧（変更）'!N63)</f>
        <v/>
      </c>
      <c r="O65" s="189" t="str">
        <f>IF('②【入力】別紙_職員一覧（変更）'!O63="","",'②【入力】別紙_職員一覧（変更）'!O63)</f>
        <v/>
      </c>
      <c r="P65" s="189" t="str">
        <f>IF('②【入力】別紙_職員一覧（変更）'!P63="","",'②【入力】別紙_職員一覧（変更）'!P63)</f>
        <v/>
      </c>
      <c r="Q65" s="189" t="str">
        <f>IF('②【入力】別紙_職員一覧（変更）'!Q63="","",'②【入力】別紙_職員一覧（変更）'!Q63)</f>
        <v/>
      </c>
      <c r="R65" s="158"/>
      <c r="U65" s="63"/>
      <c r="X65" s="59"/>
    </row>
    <row r="66" spans="1:24" ht="18" customHeight="1">
      <c r="A66" s="46">
        <v>52</v>
      </c>
      <c r="B66" s="46" t="str">
        <f t="shared" si="0"/>
        <v/>
      </c>
      <c r="C66" s="47" t="str">
        <f>IF('②【入力】別紙_職員一覧（変更）'!C64="","",'②【入力】別紙_職員一覧（変更）'!C64)</f>
        <v/>
      </c>
      <c r="D66" s="47" t="str">
        <f>IF('②【入力】別紙_職員一覧（変更）'!D64="","",'②【入力】別紙_職員一覧（変更）'!D64)</f>
        <v/>
      </c>
      <c r="E66" s="47" t="str">
        <f>IF('②【入力】別紙_職員一覧（変更）'!E64="","",'②【入力】別紙_職員一覧（変更）'!E64)</f>
        <v/>
      </c>
      <c r="F66" s="47" t="str">
        <f>IF('②【入力】別紙_職員一覧（変更）'!F64="","",'②【入力】別紙_職員一覧（変更）'!F64)</f>
        <v/>
      </c>
      <c r="G66" s="47" t="str">
        <f>IF('②【入力】別紙_職員一覧（変更）'!G64="","",'②【入力】別紙_職員一覧（変更）'!G64)</f>
        <v/>
      </c>
      <c r="H66" s="47" t="str">
        <f>IF('②【入力】別紙_職員一覧（変更）'!H64="","",'②【入力】別紙_職員一覧（変更）'!H64)</f>
        <v/>
      </c>
      <c r="I66" s="411" t="str">
        <f>IF('②【入力】別紙_職員一覧（変更）'!I64="","",'②【入力】別紙_職員一覧（変更）'!I64)</f>
        <v/>
      </c>
      <c r="J66" s="47" t="str">
        <f>IF('②【入力】別紙_職員一覧（変更）'!J64="","",'②【入力】別紙_職員一覧（変更）'!J64)</f>
        <v/>
      </c>
      <c r="K66" s="47" t="str">
        <f>IF('②【入力】別紙_職員一覧（変更）'!K64="","",'②【入力】別紙_職員一覧（変更）'!K64)</f>
        <v/>
      </c>
      <c r="L66" s="47" t="str">
        <f>IF('②【入力】別紙_職員一覧（変更）'!L64="","",'②【入力】別紙_職員一覧（変更）'!L64)</f>
        <v/>
      </c>
      <c r="M66" s="47" t="str">
        <f>IF('②【入力】別紙_職員一覧（変更）'!M64="","",'②【入力】別紙_職員一覧（変更）'!M64)</f>
        <v/>
      </c>
      <c r="N66" s="189" t="str">
        <f>IF('②【入力】別紙_職員一覧（変更）'!N64="","",'②【入力】別紙_職員一覧（変更）'!N64)</f>
        <v/>
      </c>
      <c r="O66" s="189" t="str">
        <f>IF('②【入力】別紙_職員一覧（変更）'!O64="","",'②【入力】別紙_職員一覧（変更）'!O64)</f>
        <v/>
      </c>
      <c r="P66" s="189" t="str">
        <f>IF('②【入力】別紙_職員一覧（変更）'!P64="","",'②【入力】別紙_職員一覧（変更）'!P64)</f>
        <v/>
      </c>
      <c r="Q66" s="189" t="str">
        <f>IF('②【入力】別紙_職員一覧（変更）'!Q64="","",'②【入力】別紙_職員一覧（変更）'!Q64)</f>
        <v/>
      </c>
      <c r="R66" s="158"/>
      <c r="U66" s="63"/>
    </row>
    <row r="67" spans="1:24" ht="18" customHeight="1">
      <c r="A67" s="46">
        <v>53</v>
      </c>
      <c r="B67" s="46" t="str">
        <f t="shared" si="0"/>
        <v/>
      </c>
      <c r="C67" s="47" t="str">
        <f>IF('②【入力】別紙_職員一覧（変更）'!C65="","",'②【入力】別紙_職員一覧（変更）'!C65)</f>
        <v/>
      </c>
      <c r="D67" s="47" t="str">
        <f>IF('②【入力】別紙_職員一覧（変更）'!D65="","",'②【入力】別紙_職員一覧（変更）'!D65)</f>
        <v/>
      </c>
      <c r="E67" s="47" t="str">
        <f>IF('②【入力】別紙_職員一覧（変更）'!E65="","",'②【入力】別紙_職員一覧（変更）'!E65)</f>
        <v/>
      </c>
      <c r="F67" s="47" t="str">
        <f>IF('②【入力】別紙_職員一覧（変更）'!F65="","",'②【入力】別紙_職員一覧（変更）'!F65)</f>
        <v/>
      </c>
      <c r="G67" s="47" t="str">
        <f>IF('②【入力】別紙_職員一覧（変更）'!G65="","",'②【入力】別紙_職員一覧（変更）'!G65)</f>
        <v/>
      </c>
      <c r="H67" s="47" t="str">
        <f>IF('②【入力】別紙_職員一覧（変更）'!H65="","",'②【入力】別紙_職員一覧（変更）'!H65)</f>
        <v/>
      </c>
      <c r="I67" s="411" t="str">
        <f>IF('②【入力】別紙_職員一覧（変更）'!I65="","",'②【入力】別紙_職員一覧（変更）'!I65)</f>
        <v/>
      </c>
      <c r="J67" s="47" t="str">
        <f>IF('②【入力】別紙_職員一覧（変更）'!J65="","",'②【入力】別紙_職員一覧（変更）'!J65)</f>
        <v/>
      </c>
      <c r="K67" s="47" t="str">
        <f>IF('②【入力】別紙_職員一覧（変更）'!K65="","",'②【入力】別紙_職員一覧（変更）'!K65)</f>
        <v/>
      </c>
      <c r="L67" s="47" t="str">
        <f>IF('②【入力】別紙_職員一覧（変更）'!L65="","",'②【入力】別紙_職員一覧（変更）'!L65)</f>
        <v/>
      </c>
      <c r="M67" s="47" t="str">
        <f>IF('②【入力】別紙_職員一覧（変更）'!M65="","",'②【入力】別紙_職員一覧（変更）'!M65)</f>
        <v/>
      </c>
      <c r="N67" s="189" t="str">
        <f>IF('②【入力】別紙_職員一覧（変更）'!N65="","",'②【入力】別紙_職員一覧（変更）'!N65)</f>
        <v/>
      </c>
      <c r="O67" s="189" t="str">
        <f>IF('②【入力】別紙_職員一覧（変更）'!O65="","",'②【入力】別紙_職員一覧（変更）'!O65)</f>
        <v/>
      </c>
      <c r="P67" s="189" t="str">
        <f>IF('②【入力】別紙_職員一覧（変更）'!P65="","",'②【入力】別紙_職員一覧（変更）'!P65)</f>
        <v/>
      </c>
      <c r="Q67" s="189" t="str">
        <f>IF('②【入力】別紙_職員一覧（変更）'!Q65="","",'②【入力】別紙_職員一覧（変更）'!Q65)</f>
        <v/>
      </c>
      <c r="R67" s="158"/>
      <c r="U67" s="63"/>
    </row>
    <row r="68" spans="1:24" ht="18" customHeight="1">
      <c r="A68" s="46">
        <v>54</v>
      </c>
      <c r="B68" s="46" t="str">
        <f t="shared" si="0"/>
        <v/>
      </c>
      <c r="C68" s="47" t="str">
        <f>IF('②【入力】別紙_職員一覧（変更）'!C66="","",'②【入力】別紙_職員一覧（変更）'!C66)</f>
        <v/>
      </c>
      <c r="D68" s="47" t="str">
        <f>IF('②【入力】別紙_職員一覧（変更）'!D66="","",'②【入力】別紙_職員一覧（変更）'!D66)</f>
        <v/>
      </c>
      <c r="E68" s="47" t="str">
        <f>IF('②【入力】別紙_職員一覧（変更）'!E66="","",'②【入力】別紙_職員一覧（変更）'!E66)</f>
        <v/>
      </c>
      <c r="F68" s="47" t="str">
        <f>IF('②【入力】別紙_職員一覧（変更）'!F66="","",'②【入力】別紙_職員一覧（変更）'!F66)</f>
        <v/>
      </c>
      <c r="G68" s="47" t="str">
        <f>IF('②【入力】別紙_職員一覧（変更）'!G66="","",'②【入力】別紙_職員一覧（変更）'!G66)</f>
        <v/>
      </c>
      <c r="H68" s="47" t="str">
        <f>IF('②【入力】別紙_職員一覧（変更）'!H66="","",'②【入力】別紙_職員一覧（変更）'!H66)</f>
        <v/>
      </c>
      <c r="I68" s="411" t="str">
        <f>IF('②【入力】別紙_職員一覧（変更）'!I66="","",'②【入力】別紙_職員一覧（変更）'!I66)</f>
        <v/>
      </c>
      <c r="J68" s="47" t="str">
        <f>IF('②【入力】別紙_職員一覧（変更）'!J66="","",'②【入力】別紙_職員一覧（変更）'!J66)</f>
        <v/>
      </c>
      <c r="K68" s="47" t="str">
        <f>IF('②【入力】別紙_職員一覧（変更）'!K66="","",'②【入力】別紙_職員一覧（変更）'!K66)</f>
        <v/>
      </c>
      <c r="L68" s="47" t="str">
        <f>IF('②【入力】別紙_職員一覧（変更）'!L66="","",'②【入力】別紙_職員一覧（変更）'!L66)</f>
        <v/>
      </c>
      <c r="M68" s="47" t="str">
        <f>IF('②【入力】別紙_職員一覧（変更）'!M66="","",'②【入力】別紙_職員一覧（変更）'!M66)</f>
        <v/>
      </c>
      <c r="N68" s="189" t="str">
        <f>IF('②【入力】別紙_職員一覧（変更）'!N66="","",'②【入力】別紙_職員一覧（変更）'!N66)</f>
        <v/>
      </c>
      <c r="O68" s="189" t="str">
        <f>IF('②【入力】別紙_職員一覧（変更）'!O66="","",'②【入力】別紙_職員一覧（変更）'!O66)</f>
        <v/>
      </c>
      <c r="P68" s="189" t="str">
        <f>IF('②【入力】別紙_職員一覧（変更）'!P66="","",'②【入力】別紙_職員一覧（変更）'!P66)</f>
        <v/>
      </c>
      <c r="Q68" s="189" t="str">
        <f>IF('②【入力】別紙_職員一覧（変更）'!Q66="","",'②【入力】別紙_職員一覧（変更）'!Q66)</f>
        <v/>
      </c>
      <c r="R68" s="158"/>
      <c r="U68" s="63"/>
    </row>
    <row r="69" spans="1:24" ht="18" customHeight="1">
      <c r="A69" s="46">
        <v>55</v>
      </c>
      <c r="B69" s="46" t="str">
        <f t="shared" si="0"/>
        <v/>
      </c>
      <c r="C69" s="47" t="str">
        <f>IF('②【入力】別紙_職員一覧（変更）'!C67="","",'②【入力】別紙_職員一覧（変更）'!C67)</f>
        <v/>
      </c>
      <c r="D69" s="47" t="str">
        <f>IF('②【入力】別紙_職員一覧（変更）'!D67="","",'②【入力】別紙_職員一覧（変更）'!D67)</f>
        <v/>
      </c>
      <c r="E69" s="47" t="str">
        <f>IF('②【入力】別紙_職員一覧（変更）'!E67="","",'②【入力】別紙_職員一覧（変更）'!E67)</f>
        <v/>
      </c>
      <c r="F69" s="47" t="str">
        <f>IF('②【入力】別紙_職員一覧（変更）'!F67="","",'②【入力】別紙_職員一覧（変更）'!F67)</f>
        <v/>
      </c>
      <c r="G69" s="47" t="str">
        <f>IF('②【入力】別紙_職員一覧（変更）'!G67="","",'②【入力】別紙_職員一覧（変更）'!G67)</f>
        <v/>
      </c>
      <c r="H69" s="47" t="str">
        <f>IF('②【入力】別紙_職員一覧（変更）'!H67="","",'②【入力】別紙_職員一覧（変更）'!H67)</f>
        <v/>
      </c>
      <c r="I69" s="411" t="str">
        <f>IF('②【入力】別紙_職員一覧（変更）'!I67="","",'②【入力】別紙_職員一覧（変更）'!I67)</f>
        <v/>
      </c>
      <c r="J69" s="47" t="str">
        <f>IF('②【入力】別紙_職員一覧（変更）'!J67="","",'②【入力】別紙_職員一覧（変更）'!J67)</f>
        <v/>
      </c>
      <c r="K69" s="47" t="str">
        <f>IF('②【入力】別紙_職員一覧（変更）'!K67="","",'②【入力】別紙_職員一覧（変更）'!K67)</f>
        <v/>
      </c>
      <c r="L69" s="47" t="str">
        <f>IF('②【入力】別紙_職員一覧（変更）'!L67="","",'②【入力】別紙_職員一覧（変更）'!L67)</f>
        <v/>
      </c>
      <c r="M69" s="47" t="str">
        <f>IF('②【入力】別紙_職員一覧（変更）'!M67="","",'②【入力】別紙_職員一覧（変更）'!M67)</f>
        <v/>
      </c>
      <c r="N69" s="189" t="str">
        <f>IF('②【入力】別紙_職員一覧（変更）'!N67="","",'②【入力】別紙_職員一覧（変更）'!N67)</f>
        <v/>
      </c>
      <c r="O69" s="189" t="str">
        <f>IF('②【入力】別紙_職員一覧（変更）'!O67="","",'②【入力】別紙_職員一覧（変更）'!O67)</f>
        <v/>
      </c>
      <c r="P69" s="189" t="str">
        <f>IF('②【入力】別紙_職員一覧（変更）'!P67="","",'②【入力】別紙_職員一覧（変更）'!P67)</f>
        <v/>
      </c>
      <c r="Q69" s="189" t="str">
        <f>IF('②【入力】別紙_職員一覧（変更）'!Q67="","",'②【入力】別紙_職員一覧（変更）'!Q67)</f>
        <v/>
      </c>
      <c r="R69" s="158"/>
      <c r="U69" s="63"/>
    </row>
    <row r="70" spans="1:24" ht="18" customHeight="1">
      <c r="A70" s="46">
        <v>56</v>
      </c>
      <c r="B70" s="46" t="str">
        <f t="shared" si="0"/>
        <v/>
      </c>
      <c r="C70" s="47" t="str">
        <f>IF('②【入力】別紙_職員一覧（変更）'!C68="","",'②【入力】別紙_職員一覧（変更）'!C68)</f>
        <v/>
      </c>
      <c r="D70" s="47" t="str">
        <f>IF('②【入力】別紙_職員一覧（変更）'!D68="","",'②【入力】別紙_職員一覧（変更）'!D68)</f>
        <v/>
      </c>
      <c r="E70" s="47" t="str">
        <f>IF('②【入力】別紙_職員一覧（変更）'!E68="","",'②【入力】別紙_職員一覧（変更）'!E68)</f>
        <v/>
      </c>
      <c r="F70" s="47" t="str">
        <f>IF('②【入力】別紙_職員一覧（変更）'!F68="","",'②【入力】別紙_職員一覧（変更）'!F68)</f>
        <v/>
      </c>
      <c r="G70" s="47" t="str">
        <f>IF('②【入力】別紙_職員一覧（変更）'!G68="","",'②【入力】別紙_職員一覧（変更）'!G68)</f>
        <v/>
      </c>
      <c r="H70" s="47" t="str">
        <f>IF('②【入力】別紙_職員一覧（変更）'!H68="","",'②【入力】別紙_職員一覧（変更）'!H68)</f>
        <v/>
      </c>
      <c r="I70" s="411" t="str">
        <f>IF('②【入力】別紙_職員一覧（変更）'!I68="","",'②【入力】別紙_職員一覧（変更）'!I68)</f>
        <v/>
      </c>
      <c r="J70" s="47" t="str">
        <f>IF('②【入力】別紙_職員一覧（変更）'!J68="","",'②【入力】別紙_職員一覧（変更）'!J68)</f>
        <v/>
      </c>
      <c r="K70" s="47" t="str">
        <f>IF('②【入力】別紙_職員一覧（変更）'!K68="","",'②【入力】別紙_職員一覧（変更）'!K68)</f>
        <v/>
      </c>
      <c r="L70" s="47" t="str">
        <f>IF('②【入力】別紙_職員一覧（変更）'!L68="","",'②【入力】別紙_職員一覧（変更）'!L68)</f>
        <v/>
      </c>
      <c r="M70" s="47" t="str">
        <f>IF('②【入力】別紙_職員一覧（変更）'!M68="","",'②【入力】別紙_職員一覧（変更）'!M68)</f>
        <v/>
      </c>
      <c r="N70" s="189" t="str">
        <f>IF('②【入力】別紙_職員一覧（変更）'!N68="","",'②【入力】別紙_職員一覧（変更）'!N68)</f>
        <v/>
      </c>
      <c r="O70" s="189" t="str">
        <f>IF('②【入力】別紙_職員一覧（変更）'!O68="","",'②【入力】別紙_職員一覧（変更）'!O68)</f>
        <v/>
      </c>
      <c r="P70" s="189" t="str">
        <f>IF('②【入力】別紙_職員一覧（変更）'!P68="","",'②【入力】別紙_職員一覧（変更）'!P68)</f>
        <v/>
      </c>
      <c r="Q70" s="189" t="str">
        <f>IF('②【入力】別紙_職員一覧（変更）'!Q68="","",'②【入力】別紙_職員一覧（変更）'!Q68)</f>
        <v/>
      </c>
      <c r="R70" s="158"/>
      <c r="U70" s="63"/>
    </row>
    <row r="71" spans="1:24" ht="18" customHeight="1">
      <c r="A71" s="46">
        <v>57</v>
      </c>
      <c r="B71" s="46" t="str">
        <f t="shared" si="0"/>
        <v/>
      </c>
      <c r="C71" s="47" t="str">
        <f>IF('②【入力】別紙_職員一覧（変更）'!C69="","",'②【入力】別紙_職員一覧（変更）'!C69)</f>
        <v/>
      </c>
      <c r="D71" s="47" t="str">
        <f>IF('②【入力】別紙_職員一覧（変更）'!D69="","",'②【入力】別紙_職員一覧（変更）'!D69)</f>
        <v/>
      </c>
      <c r="E71" s="47" t="str">
        <f>IF('②【入力】別紙_職員一覧（変更）'!E69="","",'②【入力】別紙_職員一覧（変更）'!E69)</f>
        <v/>
      </c>
      <c r="F71" s="47" t="str">
        <f>IF('②【入力】別紙_職員一覧（変更）'!F69="","",'②【入力】別紙_職員一覧（変更）'!F69)</f>
        <v/>
      </c>
      <c r="G71" s="47" t="str">
        <f>IF('②【入力】別紙_職員一覧（変更）'!G69="","",'②【入力】別紙_職員一覧（変更）'!G69)</f>
        <v/>
      </c>
      <c r="H71" s="47" t="str">
        <f>IF('②【入力】別紙_職員一覧（変更）'!H69="","",'②【入力】別紙_職員一覧（変更）'!H69)</f>
        <v/>
      </c>
      <c r="I71" s="411" t="str">
        <f>IF('②【入力】別紙_職員一覧（変更）'!I69="","",'②【入力】別紙_職員一覧（変更）'!I69)</f>
        <v/>
      </c>
      <c r="J71" s="47" t="str">
        <f>IF('②【入力】別紙_職員一覧（変更）'!J69="","",'②【入力】別紙_職員一覧（変更）'!J69)</f>
        <v/>
      </c>
      <c r="K71" s="47" t="str">
        <f>IF('②【入力】別紙_職員一覧（変更）'!K69="","",'②【入力】別紙_職員一覧（変更）'!K69)</f>
        <v/>
      </c>
      <c r="L71" s="47" t="str">
        <f>IF('②【入力】別紙_職員一覧（変更）'!L69="","",'②【入力】別紙_職員一覧（変更）'!L69)</f>
        <v/>
      </c>
      <c r="M71" s="47" t="str">
        <f>IF('②【入力】別紙_職員一覧（変更）'!M69="","",'②【入力】別紙_職員一覧（変更）'!M69)</f>
        <v/>
      </c>
      <c r="N71" s="189" t="str">
        <f>IF('②【入力】別紙_職員一覧（変更）'!N69="","",'②【入力】別紙_職員一覧（変更）'!N69)</f>
        <v/>
      </c>
      <c r="O71" s="189" t="str">
        <f>IF('②【入力】別紙_職員一覧（変更）'!O69="","",'②【入力】別紙_職員一覧（変更）'!O69)</f>
        <v/>
      </c>
      <c r="P71" s="189" t="str">
        <f>IF('②【入力】別紙_職員一覧（変更）'!P69="","",'②【入力】別紙_職員一覧（変更）'!P69)</f>
        <v/>
      </c>
      <c r="Q71" s="189" t="str">
        <f>IF('②【入力】別紙_職員一覧（変更）'!Q69="","",'②【入力】別紙_職員一覧（変更）'!Q69)</f>
        <v/>
      </c>
      <c r="R71" s="158"/>
      <c r="U71" s="63"/>
    </row>
    <row r="72" spans="1:24" ht="18" customHeight="1">
      <c r="A72" s="46">
        <v>58</v>
      </c>
      <c r="B72" s="46" t="str">
        <f t="shared" si="0"/>
        <v/>
      </c>
      <c r="C72" s="47" t="str">
        <f>IF('②【入力】別紙_職員一覧（変更）'!C70="","",'②【入力】別紙_職員一覧（変更）'!C70)</f>
        <v/>
      </c>
      <c r="D72" s="47" t="str">
        <f>IF('②【入力】別紙_職員一覧（変更）'!D70="","",'②【入力】別紙_職員一覧（変更）'!D70)</f>
        <v/>
      </c>
      <c r="E72" s="47" t="str">
        <f>IF('②【入力】別紙_職員一覧（変更）'!E70="","",'②【入力】別紙_職員一覧（変更）'!E70)</f>
        <v/>
      </c>
      <c r="F72" s="47" t="str">
        <f>IF('②【入力】別紙_職員一覧（変更）'!F70="","",'②【入力】別紙_職員一覧（変更）'!F70)</f>
        <v/>
      </c>
      <c r="G72" s="47" t="str">
        <f>IF('②【入力】別紙_職員一覧（変更）'!G70="","",'②【入力】別紙_職員一覧（変更）'!G70)</f>
        <v/>
      </c>
      <c r="H72" s="47" t="str">
        <f>IF('②【入力】別紙_職員一覧（変更）'!H70="","",'②【入力】別紙_職員一覧（変更）'!H70)</f>
        <v/>
      </c>
      <c r="I72" s="411" t="str">
        <f>IF('②【入力】別紙_職員一覧（変更）'!I70="","",'②【入力】別紙_職員一覧（変更）'!I70)</f>
        <v/>
      </c>
      <c r="J72" s="47" t="str">
        <f>IF('②【入力】別紙_職員一覧（変更）'!J70="","",'②【入力】別紙_職員一覧（変更）'!J70)</f>
        <v/>
      </c>
      <c r="K72" s="47" t="str">
        <f>IF('②【入力】別紙_職員一覧（変更）'!K70="","",'②【入力】別紙_職員一覧（変更）'!K70)</f>
        <v/>
      </c>
      <c r="L72" s="47" t="str">
        <f>IF('②【入力】別紙_職員一覧（変更）'!L70="","",'②【入力】別紙_職員一覧（変更）'!L70)</f>
        <v/>
      </c>
      <c r="M72" s="47" t="str">
        <f>IF('②【入力】別紙_職員一覧（変更）'!M70="","",'②【入力】別紙_職員一覧（変更）'!M70)</f>
        <v/>
      </c>
      <c r="N72" s="189" t="str">
        <f>IF('②【入力】別紙_職員一覧（変更）'!N70="","",'②【入力】別紙_職員一覧（変更）'!N70)</f>
        <v/>
      </c>
      <c r="O72" s="189" t="str">
        <f>IF('②【入力】別紙_職員一覧（変更）'!O70="","",'②【入力】別紙_職員一覧（変更）'!O70)</f>
        <v/>
      </c>
      <c r="P72" s="189" t="str">
        <f>IF('②【入力】別紙_職員一覧（変更）'!P70="","",'②【入力】別紙_職員一覧（変更）'!P70)</f>
        <v/>
      </c>
      <c r="Q72" s="189" t="str">
        <f>IF('②【入力】別紙_職員一覧（変更）'!Q70="","",'②【入力】別紙_職員一覧（変更）'!Q70)</f>
        <v/>
      </c>
      <c r="R72" s="158"/>
      <c r="U72" s="63"/>
    </row>
    <row r="73" spans="1:24" ht="18" customHeight="1">
      <c r="A73" s="46">
        <v>59</v>
      </c>
      <c r="B73" s="46" t="str">
        <f t="shared" si="0"/>
        <v/>
      </c>
      <c r="C73" s="47" t="str">
        <f>IF('②【入力】別紙_職員一覧（変更）'!C71="","",'②【入力】別紙_職員一覧（変更）'!C71)</f>
        <v/>
      </c>
      <c r="D73" s="47" t="str">
        <f>IF('②【入力】別紙_職員一覧（変更）'!D71="","",'②【入力】別紙_職員一覧（変更）'!D71)</f>
        <v/>
      </c>
      <c r="E73" s="47" t="str">
        <f>IF('②【入力】別紙_職員一覧（変更）'!E71="","",'②【入力】別紙_職員一覧（変更）'!E71)</f>
        <v/>
      </c>
      <c r="F73" s="47" t="str">
        <f>IF('②【入力】別紙_職員一覧（変更）'!F71="","",'②【入力】別紙_職員一覧（変更）'!F71)</f>
        <v/>
      </c>
      <c r="G73" s="47" t="str">
        <f>IF('②【入力】別紙_職員一覧（変更）'!G71="","",'②【入力】別紙_職員一覧（変更）'!G71)</f>
        <v/>
      </c>
      <c r="H73" s="47" t="str">
        <f>IF('②【入力】別紙_職員一覧（変更）'!H71="","",'②【入力】別紙_職員一覧（変更）'!H71)</f>
        <v/>
      </c>
      <c r="I73" s="411" t="str">
        <f>IF('②【入力】別紙_職員一覧（変更）'!I71="","",'②【入力】別紙_職員一覧（変更）'!I71)</f>
        <v/>
      </c>
      <c r="J73" s="47" t="str">
        <f>IF('②【入力】別紙_職員一覧（変更）'!J71="","",'②【入力】別紙_職員一覧（変更）'!J71)</f>
        <v/>
      </c>
      <c r="K73" s="47" t="str">
        <f>IF('②【入力】別紙_職員一覧（変更）'!K71="","",'②【入力】別紙_職員一覧（変更）'!K71)</f>
        <v/>
      </c>
      <c r="L73" s="47" t="str">
        <f>IF('②【入力】別紙_職員一覧（変更）'!L71="","",'②【入力】別紙_職員一覧（変更）'!L71)</f>
        <v/>
      </c>
      <c r="M73" s="47" t="str">
        <f>IF('②【入力】別紙_職員一覧（変更）'!M71="","",'②【入力】別紙_職員一覧（変更）'!M71)</f>
        <v/>
      </c>
      <c r="N73" s="189" t="str">
        <f>IF('②【入力】別紙_職員一覧（変更）'!N71="","",'②【入力】別紙_職員一覧（変更）'!N71)</f>
        <v/>
      </c>
      <c r="O73" s="189" t="str">
        <f>IF('②【入力】別紙_職員一覧（変更）'!O71="","",'②【入力】別紙_職員一覧（変更）'!O71)</f>
        <v/>
      </c>
      <c r="P73" s="189" t="str">
        <f>IF('②【入力】別紙_職員一覧（変更）'!P71="","",'②【入力】別紙_職員一覧（変更）'!P71)</f>
        <v/>
      </c>
      <c r="Q73" s="189" t="str">
        <f>IF('②【入力】別紙_職員一覧（変更）'!Q71="","",'②【入力】別紙_職員一覧（変更）'!Q71)</f>
        <v/>
      </c>
      <c r="R73" s="158"/>
      <c r="U73" s="63"/>
    </row>
    <row r="74" spans="1:24" ht="18" customHeight="1">
      <c r="A74" s="46">
        <v>60</v>
      </c>
      <c r="B74" s="46" t="str">
        <f t="shared" si="0"/>
        <v/>
      </c>
      <c r="C74" s="47" t="str">
        <f>IF('②【入力】別紙_職員一覧（変更）'!C72="","",'②【入力】別紙_職員一覧（変更）'!C72)</f>
        <v/>
      </c>
      <c r="D74" s="47" t="str">
        <f>IF('②【入力】別紙_職員一覧（変更）'!D72="","",'②【入力】別紙_職員一覧（変更）'!D72)</f>
        <v/>
      </c>
      <c r="E74" s="47" t="str">
        <f>IF('②【入力】別紙_職員一覧（変更）'!E72="","",'②【入力】別紙_職員一覧（変更）'!E72)</f>
        <v/>
      </c>
      <c r="F74" s="47" t="str">
        <f>IF('②【入力】別紙_職員一覧（変更）'!F72="","",'②【入力】別紙_職員一覧（変更）'!F72)</f>
        <v/>
      </c>
      <c r="G74" s="47" t="str">
        <f>IF('②【入力】別紙_職員一覧（変更）'!G72="","",'②【入力】別紙_職員一覧（変更）'!G72)</f>
        <v/>
      </c>
      <c r="H74" s="47" t="str">
        <f>IF('②【入力】別紙_職員一覧（変更）'!H72="","",'②【入力】別紙_職員一覧（変更）'!H72)</f>
        <v/>
      </c>
      <c r="I74" s="411" t="str">
        <f>IF('②【入力】別紙_職員一覧（変更）'!I72="","",'②【入力】別紙_職員一覧（変更）'!I72)</f>
        <v/>
      </c>
      <c r="J74" s="47" t="str">
        <f>IF('②【入力】別紙_職員一覧（変更）'!J72="","",'②【入力】別紙_職員一覧（変更）'!J72)</f>
        <v/>
      </c>
      <c r="K74" s="47" t="str">
        <f>IF('②【入力】別紙_職員一覧（変更）'!K72="","",'②【入力】別紙_職員一覧（変更）'!K72)</f>
        <v/>
      </c>
      <c r="L74" s="47" t="str">
        <f>IF('②【入力】別紙_職員一覧（変更）'!L72="","",'②【入力】別紙_職員一覧（変更）'!L72)</f>
        <v/>
      </c>
      <c r="M74" s="47" t="str">
        <f>IF('②【入力】別紙_職員一覧（変更）'!M72="","",'②【入力】別紙_職員一覧（変更）'!M72)</f>
        <v/>
      </c>
      <c r="N74" s="189" t="str">
        <f>IF('②【入力】別紙_職員一覧（変更）'!N72="","",'②【入力】別紙_職員一覧（変更）'!N72)</f>
        <v/>
      </c>
      <c r="O74" s="189" t="str">
        <f>IF('②【入力】別紙_職員一覧（変更）'!O72="","",'②【入力】別紙_職員一覧（変更）'!O72)</f>
        <v/>
      </c>
      <c r="P74" s="189" t="str">
        <f>IF('②【入力】別紙_職員一覧（変更）'!P72="","",'②【入力】別紙_職員一覧（変更）'!P72)</f>
        <v/>
      </c>
      <c r="Q74" s="189" t="str">
        <f>IF('②【入力】別紙_職員一覧（変更）'!Q72="","",'②【入力】別紙_職員一覧（変更）'!Q72)</f>
        <v/>
      </c>
      <c r="R74" s="158"/>
      <c r="U74" s="63"/>
    </row>
    <row r="75" spans="1:24" ht="18" customHeight="1">
      <c r="A75" s="46">
        <v>61</v>
      </c>
      <c r="B75" s="46" t="str">
        <f t="shared" si="0"/>
        <v/>
      </c>
      <c r="C75" s="47" t="str">
        <f>IF('②【入力】別紙_職員一覧（変更）'!C73="","",'②【入力】別紙_職員一覧（変更）'!C73)</f>
        <v/>
      </c>
      <c r="D75" s="47" t="str">
        <f>IF('②【入力】別紙_職員一覧（変更）'!D73="","",'②【入力】別紙_職員一覧（変更）'!D73)</f>
        <v/>
      </c>
      <c r="E75" s="47" t="str">
        <f>IF('②【入力】別紙_職員一覧（変更）'!E73="","",'②【入力】別紙_職員一覧（変更）'!E73)</f>
        <v/>
      </c>
      <c r="F75" s="47" t="str">
        <f>IF('②【入力】別紙_職員一覧（変更）'!F73="","",'②【入力】別紙_職員一覧（変更）'!F73)</f>
        <v/>
      </c>
      <c r="G75" s="47" t="str">
        <f>IF('②【入力】別紙_職員一覧（変更）'!G73="","",'②【入力】別紙_職員一覧（変更）'!G73)</f>
        <v/>
      </c>
      <c r="H75" s="47" t="str">
        <f>IF('②【入力】別紙_職員一覧（変更）'!H73="","",'②【入力】別紙_職員一覧（変更）'!H73)</f>
        <v/>
      </c>
      <c r="I75" s="411" t="str">
        <f>IF('②【入力】別紙_職員一覧（変更）'!I73="","",'②【入力】別紙_職員一覧（変更）'!I73)</f>
        <v/>
      </c>
      <c r="J75" s="47" t="str">
        <f>IF('②【入力】別紙_職員一覧（変更）'!J73="","",'②【入力】別紙_職員一覧（変更）'!J73)</f>
        <v/>
      </c>
      <c r="K75" s="47" t="str">
        <f>IF('②【入力】別紙_職員一覧（変更）'!K73="","",'②【入力】別紙_職員一覧（変更）'!K73)</f>
        <v/>
      </c>
      <c r="L75" s="47" t="str">
        <f>IF('②【入力】別紙_職員一覧（変更）'!L73="","",'②【入力】別紙_職員一覧（変更）'!L73)</f>
        <v/>
      </c>
      <c r="M75" s="47" t="str">
        <f>IF('②【入力】別紙_職員一覧（変更）'!M73="","",'②【入力】別紙_職員一覧（変更）'!M73)</f>
        <v/>
      </c>
      <c r="N75" s="189" t="str">
        <f>IF('②【入力】別紙_職員一覧（変更）'!N73="","",'②【入力】別紙_職員一覧（変更）'!N73)</f>
        <v/>
      </c>
      <c r="O75" s="189" t="str">
        <f>IF('②【入力】別紙_職員一覧（変更）'!O73="","",'②【入力】別紙_職員一覧（変更）'!O73)</f>
        <v/>
      </c>
      <c r="P75" s="189" t="str">
        <f>IF('②【入力】別紙_職員一覧（変更）'!P73="","",'②【入力】別紙_職員一覧（変更）'!P73)</f>
        <v/>
      </c>
      <c r="Q75" s="189" t="str">
        <f>IF('②【入力】別紙_職員一覧（変更）'!Q73="","",'②【入力】別紙_職員一覧（変更）'!Q73)</f>
        <v/>
      </c>
      <c r="R75" s="158"/>
      <c r="U75" s="63"/>
    </row>
    <row r="76" spans="1:24" ht="18" customHeight="1">
      <c r="A76" s="46">
        <v>62</v>
      </c>
      <c r="B76" s="46" t="str">
        <f t="shared" si="0"/>
        <v/>
      </c>
      <c r="C76" s="47" t="str">
        <f>IF('②【入力】別紙_職員一覧（変更）'!C74="","",'②【入力】別紙_職員一覧（変更）'!C74)</f>
        <v/>
      </c>
      <c r="D76" s="47" t="str">
        <f>IF('②【入力】別紙_職員一覧（変更）'!D74="","",'②【入力】別紙_職員一覧（変更）'!D74)</f>
        <v/>
      </c>
      <c r="E76" s="47" t="str">
        <f>IF('②【入力】別紙_職員一覧（変更）'!E74="","",'②【入力】別紙_職員一覧（変更）'!E74)</f>
        <v/>
      </c>
      <c r="F76" s="47" t="str">
        <f>IF('②【入力】別紙_職員一覧（変更）'!F74="","",'②【入力】別紙_職員一覧（変更）'!F74)</f>
        <v/>
      </c>
      <c r="G76" s="47" t="str">
        <f>IF('②【入力】別紙_職員一覧（変更）'!G74="","",'②【入力】別紙_職員一覧（変更）'!G74)</f>
        <v/>
      </c>
      <c r="H76" s="47" t="str">
        <f>IF('②【入力】別紙_職員一覧（変更）'!H74="","",'②【入力】別紙_職員一覧（変更）'!H74)</f>
        <v/>
      </c>
      <c r="I76" s="411" t="str">
        <f>IF('②【入力】別紙_職員一覧（変更）'!I74="","",'②【入力】別紙_職員一覧（変更）'!I74)</f>
        <v/>
      </c>
      <c r="J76" s="47" t="str">
        <f>IF('②【入力】別紙_職員一覧（変更）'!J74="","",'②【入力】別紙_職員一覧（変更）'!J74)</f>
        <v/>
      </c>
      <c r="K76" s="47" t="str">
        <f>IF('②【入力】別紙_職員一覧（変更）'!K74="","",'②【入力】別紙_職員一覧（変更）'!K74)</f>
        <v/>
      </c>
      <c r="L76" s="47" t="str">
        <f>IF('②【入力】別紙_職員一覧（変更）'!L74="","",'②【入力】別紙_職員一覧（変更）'!L74)</f>
        <v/>
      </c>
      <c r="M76" s="47" t="str">
        <f>IF('②【入力】別紙_職員一覧（変更）'!M74="","",'②【入力】別紙_職員一覧（変更）'!M74)</f>
        <v/>
      </c>
      <c r="N76" s="189" t="str">
        <f>IF('②【入力】別紙_職員一覧（変更）'!N74="","",'②【入力】別紙_職員一覧（変更）'!N74)</f>
        <v/>
      </c>
      <c r="O76" s="189" t="str">
        <f>IF('②【入力】別紙_職員一覧（変更）'!O74="","",'②【入力】別紙_職員一覧（変更）'!O74)</f>
        <v/>
      </c>
      <c r="P76" s="189" t="str">
        <f>IF('②【入力】別紙_職員一覧（変更）'!P74="","",'②【入力】別紙_職員一覧（変更）'!P74)</f>
        <v/>
      </c>
      <c r="Q76" s="189" t="str">
        <f>IF('②【入力】別紙_職員一覧（変更）'!Q74="","",'②【入力】別紙_職員一覧（変更）'!Q74)</f>
        <v/>
      </c>
      <c r="R76" s="158"/>
      <c r="U76" s="63"/>
    </row>
    <row r="77" spans="1:24" ht="18" customHeight="1">
      <c r="A77" s="46">
        <v>63</v>
      </c>
      <c r="B77" s="46" t="str">
        <f t="shared" si="0"/>
        <v/>
      </c>
      <c r="C77" s="47" t="str">
        <f>IF('②【入力】別紙_職員一覧（変更）'!C75="","",'②【入力】別紙_職員一覧（変更）'!C75)</f>
        <v/>
      </c>
      <c r="D77" s="47" t="str">
        <f>IF('②【入力】別紙_職員一覧（変更）'!D75="","",'②【入力】別紙_職員一覧（変更）'!D75)</f>
        <v/>
      </c>
      <c r="E77" s="47" t="str">
        <f>IF('②【入力】別紙_職員一覧（変更）'!E75="","",'②【入力】別紙_職員一覧（変更）'!E75)</f>
        <v/>
      </c>
      <c r="F77" s="47" t="str">
        <f>IF('②【入力】別紙_職員一覧（変更）'!F75="","",'②【入力】別紙_職員一覧（変更）'!F75)</f>
        <v/>
      </c>
      <c r="G77" s="47" t="str">
        <f>IF('②【入力】別紙_職員一覧（変更）'!G75="","",'②【入力】別紙_職員一覧（変更）'!G75)</f>
        <v/>
      </c>
      <c r="H77" s="47" t="str">
        <f>IF('②【入力】別紙_職員一覧（変更）'!H75="","",'②【入力】別紙_職員一覧（変更）'!H75)</f>
        <v/>
      </c>
      <c r="I77" s="411" t="str">
        <f>IF('②【入力】別紙_職員一覧（変更）'!I75="","",'②【入力】別紙_職員一覧（変更）'!I75)</f>
        <v/>
      </c>
      <c r="J77" s="47" t="str">
        <f>IF('②【入力】別紙_職員一覧（変更）'!J75="","",'②【入力】別紙_職員一覧（変更）'!J75)</f>
        <v/>
      </c>
      <c r="K77" s="47" t="str">
        <f>IF('②【入力】別紙_職員一覧（変更）'!K75="","",'②【入力】別紙_職員一覧（変更）'!K75)</f>
        <v/>
      </c>
      <c r="L77" s="47" t="str">
        <f>IF('②【入力】別紙_職員一覧（変更）'!L75="","",'②【入力】別紙_職員一覧（変更）'!L75)</f>
        <v/>
      </c>
      <c r="M77" s="47" t="str">
        <f>IF('②【入力】別紙_職員一覧（変更）'!M75="","",'②【入力】別紙_職員一覧（変更）'!M75)</f>
        <v/>
      </c>
      <c r="N77" s="189" t="str">
        <f>IF('②【入力】別紙_職員一覧（変更）'!N75="","",'②【入力】別紙_職員一覧（変更）'!N75)</f>
        <v/>
      </c>
      <c r="O77" s="189" t="str">
        <f>IF('②【入力】別紙_職員一覧（変更）'!O75="","",'②【入力】別紙_職員一覧（変更）'!O75)</f>
        <v/>
      </c>
      <c r="P77" s="189" t="str">
        <f>IF('②【入力】別紙_職員一覧（変更）'!P75="","",'②【入力】別紙_職員一覧（変更）'!P75)</f>
        <v/>
      </c>
      <c r="Q77" s="189" t="str">
        <f>IF('②【入力】別紙_職員一覧（変更）'!Q75="","",'②【入力】別紙_職員一覧（変更）'!Q75)</f>
        <v/>
      </c>
      <c r="R77" s="158"/>
      <c r="U77" s="63"/>
    </row>
    <row r="78" spans="1:24" ht="18" customHeight="1">
      <c r="A78" s="46">
        <v>64</v>
      </c>
      <c r="B78" s="46" t="str">
        <f t="shared" si="0"/>
        <v/>
      </c>
      <c r="C78" s="47" t="str">
        <f>IF('②【入力】別紙_職員一覧（変更）'!C76="","",'②【入力】別紙_職員一覧（変更）'!C76)</f>
        <v/>
      </c>
      <c r="D78" s="47" t="str">
        <f>IF('②【入力】別紙_職員一覧（変更）'!D76="","",'②【入力】別紙_職員一覧（変更）'!D76)</f>
        <v/>
      </c>
      <c r="E78" s="47" t="str">
        <f>IF('②【入力】別紙_職員一覧（変更）'!E76="","",'②【入力】別紙_職員一覧（変更）'!E76)</f>
        <v/>
      </c>
      <c r="F78" s="47" t="str">
        <f>IF('②【入力】別紙_職員一覧（変更）'!F76="","",'②【入力】別紙_職員一覧（変更）'!F76)</f>
        <v/>
      </c>
      <c r="G78" s="47" t="str">
        <f>IF('②【入力】別紙_職員一覧（変更）'!G76="","",'②【入力】別紙_職員一覧（変更）'!G76)</f>
        <v/>
      </c>
      <c r="H78" s="47" t="str">
        <f>IF('②【入力】別紙_職員一覧（変更）'!H76="","",'②【入力】別紙_職員一覧（変更）'!H76)</f>
        <v/>
      </c>
      <c r="I78" s="411" t="str">
        <f>IF('②【入力】別紙_職員一覧（変更）'!I76="","",'②【入力】別紙_職員一覧（変更）'!I76)</f>
        <v/>
      </c>
      <c r="J78" s="47" t="str">
        <f>IF('②【入力】別紙_職員一覧（変更）'!J76="","",'②【入力】別紙_職員一覧（変更）'!J76)</f>
        <v/>
      </c>
      <c r="K78" s="47" t="str">
        <f>IF('②【入力】別紙_職員一覧（変更）'!K76="","",'②【入力】別紙_職員一覧（変更）'!K76)</f>
        <v/>
      </c>
      <c r="L78" s="47" t="str">
        <f>IF('②【入力】別紙_職員一覧（変更）'!L76="","",'②【入力】別紙_職員一覧（変更）'!L76)</f>
        <v/>
      </c>
      <c r="M78" s="47" t="str">
        <f>IF('②【入力】別紙_職員一覧（変更）'!M76="","",'②【入力】別紙_職員一覧（変更）'!M76)</f>
        <v/>
      </c>
      <c r="N78" s="189" t="str">
        <f>IF('②【入力】別紙_職員一覧（変更）'!N76="","",'②【入力】別紙_職員一覧（変更）'!N76)</f>
        <v/>
      </c>
      <c r="O78" s="189" t="str">
        <f>IF('②【入力】別紙_職員一覧（変更）'!O76="","",'②【入力】別紙_職員一覧（変更）'!O76)</f>
        <v/>
      </c>
      <c r="P78" s="189" t="str">
        <f>IF('②【入力】別紙_職員一覧（変更）'!P76="","",'②【入力】別紙_職員一覧（変更）'!P76)</f>
        <v/>
      </c>
      <c r="Q78" s="189" t="str">
        <f>IF('②【入力】別紙_職員一覧（変更）'!Q76="","",'②【入力】別紙_職員一覧（変更）'!Q76)</f>
        <v/>
      </c>
      <c r="R78" s="158"/>
      <c r="U78" s="63"/>
      <c r="X78" s="59"/>
    </row>
    <row r="79" spans="1:24" ht="18" customHeight="1">
      <c r="A79" s="46">
        <v>65</v>
      </c>
      <c r="B79" s="46" t="str">
        <f t="shared" si="0"/>
        <v/>
      </c>
      <c r="C79" s="47" t="str">
        <f>IF('②【入力】別紙_職員一覧（変更）'!C77="","",'②【入力】別紙_職員一覧（変更）'!C77)</f>
        <v/>
      </c>
      <c r="D79" s="47" t="str">
        <f>IF('②【入力】別紙_職員一覧（変更）'!D77="","",'②【入力】別紙_職員一覧（変更）'!D77)</f>
        <v/>
      </c>
      <c r="E79" s="47" t="str">
        <f>IF('②【入力】別紙_職員一覧（変更）'!E77="","",'②【入力】別紙_職員一覧（変更）'!E77)</f>
        <v/>
      </c>
      <c r="F79" s="47" t="str">
        <f>IF('②【入力】別紙_職員一覧（変更）'!F77="","",'②【入力】別紙_職員一覧（変更）'!F77)</f>
        <v/>
      </c>
      <c r="G79" s="47" t="str">
        <f>IF('②【入力】別紙_職員一覧（変更）'!G77="","",'②【入力】別紙_職員一覧（変更）'!G77)</f>
        <v/>
      </c>
      <c r="H79" s="47" t="str">
        <f>IF('②【入力】別紙_職員一覧（変更）'!H77="","",'②【入力】別紙_職員一覧（変更）'!H77)</f>
        <v/>
      </c>
      <c r="I79" s="411" t="str">
        <f>IF('②【入力】別紙_職員一覧（変更）'!I77="","",'②【入力】別紙_職員一覧（変更）'!I77)</f>
        <v/>
      </c>
      <c r="J79" s="47" t="str">
        <f>IF('②【入力】別紙_職員一覧（変更）'!J77="","",'②【入力】別紙_職員一覧（変更）'!J77)</f>
        <v/>
      </c>
      <c r="K79" s="47" t="str">
        <f>IF('②【入力】別紙_職員一覧（変更）'!K77="","",'②【入力】別紙_職員一覧（変更）'!K77)</f>
        <v/>
      </c>
      <c r="L79" s="47" t="str">
        <f>IF('②【入力】別紙_職員一覧（変更）'!L77="","",'②【入力】別紙_職員一覧（変更）'!L77)</f>
        <v/>
      </c>
      <c r="M79" s="47" t="str">
        <f>IF('②【入力】別紙_職員一覧（変更）'!M77="","",'②【入力】別紙_職員一覧（変更）'!M77)</f>
        <v/>
      </c>
      <c r="N79" s="189" t="str">
        <f>IF('②【入力】別紙_職員一覧（変更）'!N77="","",'②【入力】別紙_職員一覧（変更）'!N77)</f>
        <v/>
      </c>
      <c r="O79" s="189" t="str">
        <f>IF('②【入力】別紙_職員一覧（変更）'!O77="","",'②【入力】別紙_職員一覧（変更）'!O77)</f>
        <v/>
      </c>
      <c r="P79" s="189" t="str">
        <f>IF('②【入力】別紙_職員一覧（変更）'!P77="","",'②【入力】別紙_職員一覧（変更）'!P77)</f>
        <v/>
      </c>
      <c r="Q79" s="189" t="str">
        <f>IF('②【入力】別紙_職員一覧（変更）'!Q77="","",'②【入力】別紙_職員一覧（変更）'!Q77)</f>
        <v/>
      </c>
      <c r="R79" s="158"/>
      <c r="U79" s="63"/>
    </row>
    <row r="80" spans="1:24" ht="18" customHeight="1">
      <c r="A80" s="46">
        <v>66</v>
      </c>
      <c r="B80" s="46" t="str">
        <f t="shared" ref="B80:B113" si="1">C80&amp;D80</f>
        <v/>
      </c>
      <c r="C80" s="47" t="str">
        <f>IF('②【入力】別紙_職員一覧（変更）'!C78="","",'②【入力】別紙_職員一覧（変更）'!C78)</f>
        <v/>
      </c>
      <c r="D80" s="47" t="str">
        <f>IF('②【入力】別紙_職員一覧（変更）'!D78="","",'②【入力】別紙_職員一覧（変更）'!D78)</f>
        <v/>
      </c>
      <c r="E80" s="47" t="str">
        <f>IF('②【入力】別紙_職員一覧（変更）'!E78="","",'②【入力】別紙_職員一覧（変更）'!E78)</f>
        <v/>
      </c>
      <c r="F80" s="47" t="str">
        <f>IF('②【入力】別紙_職員一覧（変更）'!F78="","",'②【入力】別紙_職員一覧（変更）'!F78)</f>
        <v/>
      </c>
      <c r="G80" s="47" t="str">
        <f>IF('②【入力】別紙_職員一覧（変更）'!G78="","",'②【入力】別紙_職員一覧（変更）'!G78)</f>
        <v/>
      </c>
      <c r="H80" s="47" t="str">
        <f>IF('②【入力】別紙_職員一覧（変更）'!H78="","",'②【入力】別紙_職員一覧（変更）'!H78)</f>
        <v/>
      </c>
      <c r="I80" s="411" t="str">
        <f>IF('②【入力】別紙_職員一覧（変更）'!I78="","",'②【入力】別紙_職員一覧（変更）'!I78)</f>
        <v/>
      </c>
      <c r="J80" s="47" t="str">
        <f>IF('②【入力】別紙_職員一覧（変更）'!J78="","",'②【入力】別紙_職員一覧（変更）'!J78)</f>
        <v/>
      </c>
      <c r="K80" s="47" t="str">
        <f>IF('②【入力】別紙_職員一覧（変更）'!K78="","",'②【入力】別紙_職員一覧（変更）'!K78)</f>
        <v/>
      </c>
      <c r="L80" s="47" t="str">
        <f>IF('②【入力】別紙_職員一覧（変更）'!L78="","",'②【入力】別紙_職員一覧（変更）'!L78)</f>
        <v/>
      </c>
      <c r="M80" s="47" t="str">
        <f>IF('②【入力】別紙_職員一覧（変更）'!M78="","",'②【入力】別紙_職員一覧（変更）'!M78)</f>
        <v/>
      </c>
      <c r="N80" s="189" t="str">
        <f>IF('②【入力】別紙_職員一覧（変更）'!N78="","",'②【入力】別紙_職員一覧（変更）'!N78)</f>
        <v/>
      </c>
      <c r="O80" s="189" t="str">
        <f>IF('②【入力】別紙_職員一覧（変更）'!O78="","",'②【入力】別紙_職員一覧（変更）'!O78)</f>
        <v/>
      </c>
      <c r="P80" s="189" t="str">
        <f>IF('②【入力】別紙_職員一覧（変更）'!P78="","",'②【入力】別紙_職員一覧（変更）'!P78)</f>
        <v/>
      </c>
      <c r="Q80" s="189" t="str">
        <f>IF('②【入力】別紙_職員一覧（変更）'!Q78="","",'②【入力】別紙_職員一覧（変更）'!Q78)</f>
        <v/>
      </c>
      <c r="R80" s="158"/>
      <c r="U80" s="63"/>
    </row>
    <row r="81" spans="1:24" ht="18" customHeight="1">
      <c r="A81" s="46">
        <v>67</v>
      </c>
      <c r="B81" s="46" t="str">
        <f t="shared" si="1"/>
        <v/>
      </c>
      <c r="C81" s="47" t="str">
        <f>IF('②【入力】別紙_職員一覧（変更）'!C79="","",'②【入力】別紙_職員一覧（変更）'!C79)</f>
        <v/>
      </c>
      <c r="D81" s="47" t="str">
        <f>IF('②【入力】別紙_職員一覧（変更）'!D79="","",'②【入力】別紙_職員一覧（変更）'!D79)</f>
        <v/>
      </c>
      <c r="E81" s="47" t="str">
        <f>IF('②【入力】別紙_職員一覧（変更）'!E79="","",'②【入力】別紙_職員一覧（変更）'!E79)</f>
        <v/>
      </c>
      <c r="F81" s="47" t="str">
        <f>IF('②【入力】別紙_職員一覧（変更）'!F79="","",'②【入力】別紙_職員一覧（変更）'!F79)</f>
        <v/>
      </c>
      <c r="G81" s="47" t="str">
        <f>IF('②【入力】別紙_職員一覧（変更）'!G79="","",'②【入力】別紙_職員一覧（変更）'!G79)</f>
        <v/>
      </c>
      <c r="H81" s="47" t="str">
        <f>IF('②【入力】別紙_職員一覧（変更）'!H79="","",'②【入力】別紙_職員一覧（変更）'!H79)</f>
        <v/>
      </c>
      <c r="I81" s="411" t="str">
        <f>IF('②【入力】別紙_職員一覧（変更）'!I79="","",'②【入力】別紙_職員一覧（変更）'!I79)</f>
        <v/>
      </c>
      <c r="J81" s="47" t="str">
        <f>IF('②【入力】別紙_職員一覧（変更）'!J79="","",'②【入力】別紙_職員一覧（変更）'!J79)</f>
        <v/>
      </c>
      <c r="K81" s="47" t="str">
        <f>IF('②【入力】別紙_職員一覧（変更）'!K79="","",'②【入力】別紙_職員一覧（変更）'!K79)</f>
        <v/>
      </c>
      <c r="L81" s="47" t="str">
        <f>IF('②【入力】別紙_職員一覧（変更）'!L79="","",'②【入力】別紙_職員一覧（変更）'!L79)</f>
        <v/>
      </c>
      <c r="M81" s="47" t="str">
        <f>IF('②【入力】別紙_職員一覧（変更）'!M79="","",'②【入力】別紙_職員一覧（変更）'!M79)</f>
        <v/>
      </c>
      <c r="N81" s="189" t="str">
        <f>IF('②【入力】別紙_職員一覧（変更）'!N79="","",'②【入力】別紙_職員一覧（変更）'!N79)</f>
        <v/>
      </c>
      <c r="O81" s="189" t="str">
        <f>IF('②【入力】別紙_職員一覧（変更）'!O79="","",'②【入力】別紙_職員一覧（変更）'!O79)</f>
        <v/>
      </c>
      <c r="P81" s="189" t="str">
        <f>IF('②【入力】別紙_職員一覧（変更）'!P79="","",'②【入力】別紙_職員一覧（変更）'!P79)</f>
        <v/>
      </c>
      <c r="Q81" s="189" t="str">
        <f>IF('②【入力】別紙_職員一覧（変更）'!Q79="","",'②【入力】別紙_職員一覧（変更）'!Q79)</f>
        <v/>
      </c>
      <c r="R81" s="158"/>
      <c r="U81" s="63"/>
    </row>
    <row r="82" spans="1:24" ht="18" customHeight="1">
      <c r="A82" s="46">
        <v>68</v>
      </c>
      <c r="B82" s="46" t="str">
        <f t="shared" si="1"/>
        <v/>
      </c>
      <c r="C82" s="47" t="str">
        <f>IF('②【入力】別紙_職員一覧（変更）'!C80="","",'②【入力】別紙_職員一覧（変更）'!C80)</f>
        <v/>
      </c>
      <c r="D82" s="47" t="str">
        <f>IF('②【入力】別紙_職員一覧（変更）'!D80="","",'②【入力】別紙_職員一覧（変更）'!D80)</f>
        <v/>
      </c>
      <c r="E82" s="47" t="str">
        <f>IF('②【入力】別紙_職員一覧（変更）'!E80="","",'②【入力】別紙_職員一覧（変更）'!E80)</f>
        <v/>
      </c>
      <c r="F82" s="47" t="str">
        <f>IF('②【入力】別紙_職員一覧（変更）'!F80="","",'②【入力】別紙_職員一覧（変更）'!F80)</f>
        <v/>
      </c>
      <c r="G82" s="47" t="str">
        <f>IF('②【入力】別紙_職員一覧（変更）'!G80="","",'②【入力】別紙_職員一覧（変更）'!G80)</f>
        <v/>
      </c>
      <c r="H82" s="47" t="str">
        <f>IF('②【入力】別紙_職員一覧（変更）'!H80="","",'②【入力】別紙_職員一覧（変更）'!H80)</f>
        <v/>
      </c>
      <c r="I82" s="411" t="str">
        <f>IF('②【入力】別紙_職員一覧（変更）'!I80="","",'②【入力】別紙_職員一覧（変更）'!I80)</f>
        <v/>
      </c>
      <c r="J82" s="47" t="str">
        <f>IF('②【入力】別紙_職員一覧（変更）'!J80="","",'②【入力】別紙_職員一覧（変更）'!J80)</f>
        <v/>
      </c>
      <c r="K82" s="47" t="str">
        <f>IF('②【入力】別紙_職員一覧（変更）'!K80="","",'②【入力】別紙_職員一覧（変更）'!K80)</f>
        <v/>
      </c>
      <c r="L82" s="47" t="str">
        <f>IF('②【入力】別紙_職員一覧（変更）'!L80="","",'②【入力】別紙_職員一覧（変更）'!L80)</f>
        <v/>
      </c>
      <c r="M82" s="47" t="str">
        <f>IF('②【入力】別紙_職員一覧（変更）'!M80="","",'②【入力】別紙_職員一覧（変更）'!M80)</f>
        <v/>
      </c>
      <c r="N82" s="189" t="str">
        <f>IF('②【入力】別紙_職員一覧（変更）'!N80="","",'②【入力】別紙_職員一覧（変更）'!N80)</f>
        <v/>
      </c>
      <c r="O82" s="189" t="str">
        <f>IF('②【入力】別紙_職員一覧（変更）'!O80="","",'②【入力】別紙_職員一覧（変更）'!O80)</f>
        <v/>
      </c>
      <c r="P82" s="189" t="str">
        <f>IF('②【入力】別紙_職員一覧（変更）'!P80="","",'②【入力】別紙_職員一覧（変更）'!P80)</f>
        <v/>
      </c>
      <c r="Q82" s="189" t="str">
        <f>IF('②【入力】別紙_職員一覧（変更）'!Q80="","",'②【入力】別紙_職員一覧（変更）'!Q80)</f>
        <v/>
      </c>
      <c r="R82" s="158"/>
      <c r="U82" s="63"/>
    </row>
    <row r="83" spans="1:24" ht="18" customHeight="1">
      <c r="A83" s="46">
        <v>69</v>
      </c>
      <c r="B83" s="46" t="str">
        <f t="shared" si="1"/>
        <v/>
      </c>
      <c r="C83" s="47" t="str">
        <f>IF('②【入力】別紙_職員一覧（変更）'!C81="","",'②【入力】別紙_職員一覧（変更）'!C81)</f>
        <v/>
      </c>
      <c r="D83" s="47" t="str">
        <f>IF('②【入力】別紙_職員一覧（変更）'!D81="","",'②【入力】別紙_職員一覧（変更）'!D81)</f>
        <v/>
      </c>
      <c r="E83" s="47" t="str">
        <f>IF('②【入力】別紙_職員一覧（変更）'!E81="","",'②【入力】別紙_職員一覧（変更）'!E81)</f>
        <v/>
      </c>
      <c r="F83" s="47" t="str">
        <f>IF('②【入力】別紙_職員一覧（変更）'!F81="","",'②【入力】別紙_職員一覧（変更）'!F81)</f>
        <v/>
      </c>
      <c r="G83" s="47" t="str">
        <f>IF('②【入力】別紙_職員一覧（変更）'!G81="","",'②【入力】別紙_職員一覧（変更）'!G81)</f>
        <v/>
      </c>
      <c r="H83" s="47" t="str">
        <f>IF('②【入力】別紙_職員一覧（変更）'!H81="","",'②【入力】別紙_職員一覧（変更）'!H81)</f>
        <v/>
      </c>
      <c r="I83" s="411" t="str">
        <f>IF('②【入力】別紙_職員一覧（変更）'!I81="","",'②【入力】別紙_職員一覧（変更）'!I81)</f>
        <v/>
      </c>
      <c r="J83" s="47" t="str">
        <f>IF('②【入力】別紙_職員一覧（変更）'!J81="","",'②【入力】別紙_職員一覧（変更）'!J81)</f>
        <v/>
      </c>
      <c r="K83" s="47" t="str">
        <f>IF('②【入力】別紙_職員一覧（変更）'!K81="","",'②【入力】別紙_職員一覧（変更）'!K81)</f>
        <v/>
      </c>
      <c r="L83" s="47" t="str">
        <f>IF('②【入力】別紙_職員一覧（変更）'!L81="","",'②【入力】別紙_職員一覧（変更）'!L81)</f>
        <v/>
      </c>
      <c r="M83" s="47" t="str">
        <f>IF('②【入力】別紙_職員一覧（変更）'!M81="","",'②【入力】別紙_職員一覧（変更）'!M81)</f>
        <v/>
      </c>
      <c r="N83" s="189" t="str">
        <f>IF('②【入力】別紙_職員一覧（変更）'!N81="","",'②【入力】別紙_職員一覧（変更）'!N81)</f>
        <v/>
      </c>
      <c r="O83" s="189" t="str">
        <f>IF('②【入力】別紙_職員一覧（変更）'!O81="","",'②【入力】別紙_職員一覧（変更）'!O81)</f>
        <v/>
      </c>
      <c r="P83" s="189" t="str">
        <f>IF('②【入力】別紙_職員一覧（変更）'!P81="","",'②【入力】別紙_職員一覧（変更）'!P81)</f>
        <v/>
      </c>
      <c r="Q83" s="189" t="str">
        <f>IF('②【入力】別紙_職員一覧（変更）'!Q81="","",'②【入力】別紙_職員一覧（変更）'!Q81)</f>
        <v/>
      </c>
      <c r="R83" s="158"/>
      <c r="U83" s="63"/>
    </row>
    <row r="84" spans="1:24" ht="18" customHeight="1">
      <c r="A84" s="46">
        <v>70</v>
      </c>
      <c r="B84" s="46" t="str">
        <f t="shared" si="1"/>
        <v/>
      </c>
      <c r="C84" s="47" t="str">
        <f>IF('②【入力】別紙_職員一覧（変更）'!C82="","",'②【入力】別紙_職員一覧（変更）'!C82)</f>
        <v/>
      </c>
      <c r="D84" s="47" t="str">
        <f>IF('②【入力】別紙_職員一覧（変更）'!D82="","",'②【入力】別紙_職員一覧（変更）'!D82)</f>
        <v/>
      </c>
      <c r="E84" s="47" t="str">
        <f>IF('②【入力】別紙_職員一覧（変更）'!E82="","",'②【入力】別紙_職員一覧（変更）'!E82)</f>
        <v/>
      </c>
      <c r="F84" s="47" t="str">
        <f>IF('②【入力】別紙_職員一覧（変更）'!F82="","",'②【入力】別紙_職員一覧（変更）'!F82)</f>
        <v/>
      </c>
      <c r="G84" s="47" t="str">
        <f>IF('②【入力】別紙_職員一覧（変更）'!G82="","",'②【入力】別紙_職員一覧（変更）'!G82)</f>
        <v/>
      </c>
      <c r="H84" s="47" t="str">
        <f>IF('②【入力】別紙_職員一覧（変更）'!H82="","",'②【入力】別紙_職員一覧（変更）'!H82)</f>
        <v/>
      </c>
      <c r="I84" s="411" t="str">
        <f>IF('②【入力】別紙_職員一覧（変更）'!I82="","",'②【入力】別紙_職員一覧（変更）'!I82)</f>
        <v/>
      </c>
      <c r="J84" s="47" t="str">
        <f>IF('②【入力】別紙_職員一覧（変更）'!J82="","",'②【入力】別紙_職員一覧（変更）'!J82)</f>
        <v/>
      </c>
      <c r="K84" s="47" t="str">
        <f>IF('②【入力】別紙_職員一覧（変更）'!K82="","",'②【入力】別紙_職員一覧（変更）'!K82)</f>
        <v/>
      </c>
      <c r="L84" s="47" t="str">
        <f>IF('②【入力】別紙_職員一覧（変更）'!L82="","",'②【入力】別紙_職員一覧（変更）'!L82)</f>
        <v/>
      </c>
      <c r="M84" s="47" t="str">
        <f>IF('②【入力】別紙_職員一覧（変更）'!M82="","",'②【入力】別紙_職員一覧（変更）'!M82)</f>
        <v/>
      </c>
      <c r="N84" s="189" t="str">
        <f>IF('②【入力】別紙_職員一覧（変更）'!N82="","",'②【入力】別紙_職員一覧（変更）'!N82)</f>
        <v/>
      </c>
      <c r="O84" s="189" t="str">
        <f>IF('②【入力】別紙_職員一覧（変更）'!O82="","",'②【入力】別紙_職員一覧（変更）'!O82)</f>
        <v/>
      </c>
      <c r="P84" s="189" t="str">
        <f>IF('②【入力】別紙_職員一覧（変更）'!P82="","",'②【入力】別紙_職員一覧（変更）'!P82)</f>
        <v/>
      </c>
      <c r="Q84" s="189" t="str">
        <f>IF('②【入力】別紙_職員一覧（変更）'!Q82="","",'②【入力】別紙_職員一覧（変更）'!Q82)</f>
        <v/>
      </c>
      <c r="R84" s="158"/>
      <c r="U84" s="63"/>
    </row>
    <row r="85" spans="1:24" ht="18" customHeight="1">
      <c r="A85" s="46">
        <v>71</v>
      </c>
      <c r="B85" s="46" t="str">
        <f t="shared" si="1"/>
        <v/>
      </c>
      <c r="C85" s="47" t="str">
        <f>IF('②【入力】別紙_職員一覧（変更）'!C83="","",'②【入力】別紙_職員一覧（変更）'!C83)</f>
        <v/>
      </c>
      <c r="D85" s="47" t="str">
        <f>IF('②【入力】別紙_職員一覧（変更）'!D83="","",'②【入力】別紙_職員一覧（変更）'!D83)</f>
        <v/>
      </c>
      <c r="E85" s="47" t="str">
        <f>IF('②【入力】別紙_職員一覧（変更）'!E83="","",'②【入力】別紙_職員一覧（変更）'!E83)</f>
        <v/>
      </c>
      <c r="F85" s="47" t="str">
        <f>IF('②【入力】別紙_職員一覧（変更）'!F83="","",'②【入力】別紙_職員一覧（変更）'!F83)</f>
        <v/>
      </c>
      <c r="G85" s="47" t="str">
        <f>IF('②【入力】別紙_職員一覧（変更）'!G83="","",'②【入力】別紙_職員一覧（変更）'!G83)</f>
        <v/>
      </c>
      <c r="H85" s="47" t="str">
        <f>IF('②【入力】別紙_職員一覧（変更）'!H83="","",'②【入力】別紙_職員一覧（変更）'!H83)</f>
        <v/>
      </c>
      <c r="I85" s="411" t="str">
        <f>IF('②【入力】別紙_職員一覧（変更）'!I83="","",'②【入力】別紙_職員一覧（変更）'!I83)</f>
        <v/>
      </c>
      <c r="J85" s="47" t="str">
        <f>IF('②【入力】別紙_職員一覧（変更）'!J83="","",'②【入力】別紙_職員一覧（変更）'!J83)</f>
        <v/>
      </c>
      <c r="K85" s="47" t="str">
        <f>IF('②【入力】別紙_職員一覧（変更）'!K83="","",'②【入力】別紙_職員一覧（変更）'!K83)</f>
        <v/>
      </c>
      <c r="L85" s="47" t="str">
        <f>IF('②【入力】別紙_職員一覧（変更）'!L83="","",'②【入力】別紙_職員一覧（変更）'!L83)</f>
        <v/>
      </c>
      <c r="M85" s="47" t="str">
        <f>IF('②【入力】別紙_職員一覧（変更）'!M83="","",'②【入力】別紙_職員一覧（変更）'!M83)</f>
        <v/>
      </c>
      <c r="N85" s="189" t="str">
        <f>IF('②【入力】別紙_職員一覧（変更）'!N83="","",'②【入力】別紙_職員一覧（変更）'!N83)</f>
        <v/>
      </c>
      <c r="O85" s="189" t="str">
        <f>IF('②【入力】別紙_職員一覧（変更）'!O83="","",'②【入力】別紙_職員一覧（変更）'!O83)</f>
        <v/>
      </c>
      <c r="P85" s="189" t="str">
        <f>IF('②【入力】別紙_職員一覧（変更）'!P83="","",'②【入力】別紙_職員一覧（変更）'!P83)</f>
        <v/>
      </c>
      <c r="Q85" s="189" t="str">
        <f>IF('②【入力】別紙_職員一覧（変更）'!Q83="","",'②【入力】別紙_職員一覧（変更）'!Q83)</f>
        <v/>
      </c>
      <c r="R85" s="158"/>
      <c r="U85" s="63"/>
    </row>
    <row r="86" spans="1:24" ht="18" customHeight="1">
      <c r="A86" s="46">
        <v>72</v>
      </c>
      <c r="B86" s="46" t="str">
        <f t="shared" si="1"/>
        <v/>
      </c>
      <c r="C86" s="47" t="str">
        <f>IF('②【入力】別紙_職員一覧（変更）'!C84="","",'②【入力】別紙_職員一覧（変更）'!C84)</f>
        <v/>
      </c>
      <c r="D86" s="47" t="str">
        <f>IF('②【入力】別紙_職員一覧（変更）'!D84="","",'②【入力】別紙_職員一覧（変更）'!D84)</f>
        <v/>
      </c>
      <c r="E86" s="47" t="str">
        <f>IF('②【入力】別紙_職員一覧（変更）'!E84="","",'②【入力】別紙_職員一覧（変更）'!E84)</f>
        <v/>
      </c>
      <c r="F86" s="47" t="str">
        <f>IF('②【入力】別紙_職員一覧（変更）'!F84="","",'②【入力】別紙_職員一覧（変更）'!F84)</f>
        <v/>
      </c>
      <c r="G86" s="47" t="str">
        <f>IF('②【入力】別紙_職員一覧（変更）'!G84="","",'②【入力】別紙_職員一覧（変更）'!G84)</f>
        <v/>
      </c>
      <c r="H86" s="47" t="str">
        <f>IF('②【入力】別紙_職員一覧（変更）'!H84="","",'②【入力】別紙_職員一覧（変更）'!H84)</f>
        <v/>
      </c>
      <c r="I86" s="411" t="str">
        <f>IF('②【入力】別紙_職員一覧（変更）'!I84="","",'②【入力】別紙_職員一覧（変更）'!I84)</f>
        <v/>
      </c>
      <c r="J86" s="47" t="str">
        <f>IF('②【入力】別紙_職員一覧（変更）'!J84="","",'②【入力】別紙_職員一覧（変更）'!J84)</f>
        <v/>
      </c>
      <c r="K86" s="47" t="str">
        <f>IF('②【入力】別紙_職員一覧（変更）'!K84="","",'②【入力】別紙_職員一覧（変更）'!K84)</f>
        <v/>
      </c>
      <c r="L86" s="47" t="str">
        <f>IF('②【入力】別紙_職員一覧（変更）'!L84="","",'②【入力】別紙_職員一覧（変更）'!L84)</f>
        <v/>
      </c>
      <c r="M86" s="47" t="str">
        <f>IF('②【入力】別紙_職員一覧（変更）'!M84="","",'②【入力】別紙_職員一覧（変更）'!M84)</f>
        <v/>
      </c>
      <c r="N86" s="189" t="str">
        <f>IF('②【入力】別紙_職員一覧（変更）'!N84="","",'②【入力】別紙_職員一覧（変更）'!N84)</f>
        <v/>
      </c>
      <c r="O86" s="189" t="str">
        <f>IF('②【入力】別紙_職員一覧（変更）'!O84="","",'②【入力】別紙_職員一覧（変更）'!O84)</f>
        <v/>
      </c>
      <c r="P86" s="189" t="str">
        <f>IF('②【入力】別紙_職員一覧（変更）'!P84="","",'②【入力】別紙_職員一覧（変更）'!P84)</f>
        <v/>
      </c>
      <c r="Q86" s="189" t="str">
        <f>IF('②【入力】別紙_職員一覧（変更）'!Q84="","",'②【入力】別紙_職員一覧（変更）'!Q84)</f>
        <v/>
      </c>
      <c r="R86" s="158"/>
      <c r="U86" s="63"/>
    </row>
    <row r="87" spans="1:24" ht="18" customHeight="1">
      <c r="A87" s="46">
        <v>73</v>
      </c>
      <c r="B87" s="46" t="str">
        <f t="shared" si="1"/>
        <v/>
      </c>
      <c r="C87" s="47" t="str">
        <f>IF('②【入力】別紙_職員一覧（変更）'!C85="","",'②【入力】別紙_職員一覧（変更）'!C85)</f>
        <v/>
      </c>
      <c r="D87" s="47" t="str">
        <f>IF('②【入力】別紙_職員一覧（変更）'!D85="","",'②【入力】別紙_職員一覧（変更）'!D85)</f>
        <v/>
      </c>
      <c r="E87" s="47" t="str">
        <f>IF('②【入力】別紙_職員一覧（変更）'!E85="","",'②【入力】別紙_職員一覧（変更）'!E85)</f>
        <v/>
      </c>
      <c r="F87" s="47" t="str">
        <f>IF('②【入力】別紙_職員一覧（変更）'!F85="","",'②【入力】別紙_職員一覧（変更）'!F85)</f>
        <v/>
      </c>
      <c r="G87" s="47" t="str">
        <f>IF('②【入力】別紙_職員一覧（変更）'!G85="","",'②【入力】別紙_職員一覧（変更）'!G85)</f>
        <v/>
      </c>
      <c r="H87" s="47" t="str">
        <f>IF('②【入力】別紙_職員一覧（変更）'!H85="","",'②【入力】別紙_職員一覧（変更）'!H85)</f>
        <v/>
      </c>
      <c r="I87" s="411" t="str">
        <f>IF('②【入力】別紙_職員一覧（変更）'!I85="","",'②【入力】別紙_職員一覧（変更）'!I85)</f>
        <v/>
      </c>
      <c r="J87" s="47" t="str">
        <f>IF('②【入力】別紙_職員一覧（変更）'!J85="","",'②【入力】別紙_職員一覧（変更）'!J85)</f>
        <v/>
      </c>
      <c r="K87" s="47" t="str">
        <f>IF('②【入力】別紙_職員一覧（変更）'!K85="","",'②【入力】別紙_職員一覧（変更）'!K85)</f>
        <v/>
      </c>
      <c r="L87" s="47" t="str">
        <f>IF('②【入力】別紙_職員一覧（変更）'!L85="","",'②【入力】別紙_職員一覧（変更）'!L85)</f>
        <v/>
      </c>
      <c r="M87" s="47" t="str">
        <f>IF('②【入力】別紙_職員一覧（変更）'!M85="","",'②【入力】別紙_職員一覧（変更）'!M85)</f>
        <v/>
      </c>
      <c r="N87" s="189" t="str">
        <f>IF('②【入力】別紙_職員一覧（変更）'!N85="","",'②【入力】別紙_職員一覧（変更）'!N85)</f>
        <v/>
      </c>
      <c r="O87" s="189" t="str">
        <f>IF('②【入力】別紙_職員一覧（変更）'!O85="","",'②【入力】別紙_職員一覧（変更）'!O85)</f>
        <v/>
      </c>
      <c r="P87" s="189" t="str">
        <f>IF('②【入力】別紙_職員一覧（変更）'!P85="","",'②【入力】別紙_職員一覧（変更）'!P85)</f>
        <v/>
      </c>
      <c r="Q87" s="189" t="str">
        <f>IF('②【入力】別紙_職員一覧（変更）'!Q85="","",'②【入力】別紙_職員一覧（変更）'!Q85)</f>
        <v/>
      </c>
      <c r="R87" s="158"/>
      <c r="U87" s="63"/>
    </row>
    <row r="88" spans="1:24" ht="18" customHeight="1">
      <c r="A88" s="46">
        <v>74</v>
      </c>
      <c r="B88" s="46" t="str">
        <f t="shared" si="1"/>
        <v/>
      </c>
      <c r="C88" s="47" t="str">
        <f>IF('②【入力】別紙_職員一覧（変更）'!C86="","",'②【入力】別紙_職員一覧（変更）'!C86)</f>
        <v/>
      </c>
      <c r="D88" s="47" t="str">
        <f>IF('②【入力】別紙_職員一覧（変更）'!D86="","",'②【入力】別紙_職員一覧（変更）'!D86)</f>
        <v/>
      </c>
      <c r="E88" s="47" t="str">
        <f>IF('②【入力】別紙_職員一覧（変更）'!E86="","",'②【入力】別紙_職員一覧（変更）'!E86)</f>
        <v/>
      </c>
      <c r="F88" s="47" t="str">
        <f>IF('②【入力】別紙_職員一覧（変更）'!F86="","",'②【入力】別紙_職員一覧（変更）'!F86)</f>
        <v/>
      </c>
      <c r="G88" s="47" t="str">
        <f>IF('②【入力】別紙_職員一覧（変更）'!G86="","",'②【入力】別紙_職員一覧（変更）'!G86)</f>
        <v/>
      </c>
      <c r="H88" s="47" t="str">
        <f>IF('②【入力】別紙_職員一覧（変更）'!H86="","",'②【入力】別紙_職員一覧（変更）'!H86)</f>
        <v/>
      </c>
      <c r="I88" s="411" t="str">
        <f>IF('②【入力】別紙_職員一覧（変更）'!I86="","",'②【入力】別紙_職員一覧（変更）'!I86)</f>
        <v/>
      </c>
      <c r="J88" s="47" t="str">
        <f>IF('②【入力】別紙_職員一覧（変更）'!J86="","",'②【入力】別紙_職員一覧（変更）'!J86)</f>
        <v/>
      </c>
      <c r="K88" s="47" t="str">
        <f>IF('②【入力】別紙_職員一覧（変更）'!K86="","",'②【入力】別紙_職員一覧（変更）'!K86)</f>
        <v/>
      </c>
      <c r="L88" s="47" t="str">
        <f>IF('②【入力】別紙_職員一覧（変更）'!L86="","",'②【入力】別紙_職員一覧（変更）'!L86)</f>
        <v/>
      </c>
      <c r="M88" s="47" t="str">
        <f>IF('②【入力】別紙_職員一覧（変更）'!M86="","",'②【入力】別紙_職員一覧（変更）'!M86)</f>
        <v/>
      </c>
      <c r="N88" s="189" t="str">
        <f>IF('②【入力】別紙_職員一覧（変更）'!N86="","",'②【入力】別紙_職員一覧（変更）'!N86)</f>
        <v/>
      </c>
      <c r="O88" s="189" t="str">
        <f>IF('②【入力】別紙_職員一覧（変更）'!O86="","",'②【入力】別紙_職員一覧（変更）'!O86)</f>
        <v/>
      </c>
      <c r="P88" s="189" t="str">
        <f>IF('②【入力】別紙_職員一覧（変更）'!P86="","",'②【入力】別紙_職員一覧（変更）'!P86)</f>
        <v/>
      </c>
      <c r="Q88" s="189" t="str">
        <f>IF('②【入力】別紙_職員一覧（変更）'!Q86="","",'②【入力】別紙_職員一覧（変更）'!Q86)</f>
        <v/>
      </c>
      <c r="R88" s="158"/>
      <c r="U88" s="63"/>
    </row>
    <row r="89" spans="1:24" ht="18" customHeight="1">
      <c r="A89" s="46">
        <v>75</v>
      </c>
      <c r="B89" s="46" t="str">
        <f t="shared" si="1"/>
        <v/>
      </c>
      <c r="C89" s="47" t="str">
        <f>IF('②【入力】別紙_職員一覧（変更）'!C87="","",'②【入力】別紙_職員一覧（変更）'!C87)</f>
        <v/>
      </c>
      <c r="D89" s="47" t="str">
        <f>IF('②【入力】別紙_職員一覧（変更）'!D87="","",'②【入力】別紙_職員一覧（変更）'!D87)</f>
        <v/>
      </c>
      <c r="E89" s="47" t="str">
        <f>IF('②【入力】別紙_職員一覧（変更）'!E87="","",'②【入力】別紙_職員一覧（変更）'!E87)</f>
        <v/>
      </c>
      <c r="F89" s="47" t="str">
        <f>IF('②【入力】別紙_職員一覧（変更）'!F87="","",'②【入力】別紙_職員一覧（変更）'!F87)</f>
        <v/>
      </c>
      <c r="G89" s="47" t="str">
        <f>IF('②【入力】別紙_職員一覧（変更）'!G87="","",'②【入力】別紙_職員一覧（変更）'!G87)</f>
        <v/>
      </c>
      <c r="H89" s="47" t="str">
        <f>IF('②【入力】別紙_職員一覧（変更）'!H87="","",'②【入力】別紙_職員一覧（変更）'!H87)</f>
        <v/>
      </c>
      <c r="I89" s="411" t="str">
        <f>IF('②【入力】別紙_職員一覧（変更）'!I87="","",'②【入力】別紙_職員一覧（変更）'!I87)</f>
        <v/>
      </c>
      <c r="J89" s="47" t="str">
        <f>IF('②【入力】別紙_職員一覧（変更）'!J87="","",'②【入力】別紙_職員一覧（変更）'!J87)</f>
        <v/>
      </c>
      <c r="K89" s="47" t="str">
        <f>IF('②【入力】別紙_職員一覧（変更）'!K87="","",'②【入力】別紙_職員一覧（変更）'!K87)</f>
        <v/>
      </c>
      <c r="L89" s="47" t="str">
        <f>IF('②【入力】別紙_職員一覧（変更）'!L87="","",'②【入力】別紙_職員一覧（変更）'!L87)</f>
        <v/>
      </c>
      <c r="M89" s="47" t="str">
        <f>IF('②【入力】別紙_職員一覧（変更）'!M87="","",'②【入力】別紙_職員一覧（変更）'!M87)</f>
        <v/>
      </c>
      <c r="N89" s="189" t="str">
        <f>IF('②【入力】別紙_職員一覧（変更）'!N87="","",'②【入力】別紙_職員一覧（変更）'!N87)</f>
        <v/>
      </c>
      <c r="O89" s="189" t="str">
        <f>IF('②【入力】別紙_職員一覧（変更）'!O87="","",'②【入力】別紙_職員一覧（変更）'!O87)</f>
        <v/>
      </c>
      <c r="P89" s="189" t="str">
        <f>IF('②【入力】別紙_職員一覧（変更）'!P87="","",'②【入力】別紙_職員一覧（変更）'!P87)</f>
        <v/>
      </c>
      <c r="Q89" s="189" t="str">
        <f>IF('②【入力】別紙_職員一覧（変更）'!Q87="","",'②【入力】別紙_職員一覧（変更）'!Q87)</f>
        <v/>
      </c>
      <c r="R89" s="158"/>
      <c r="U89" s="63"/>
    </row>
    <row r="90" spans="1:24" ht="18" customHeight="1">
      <c r="A90" s="46">
        <v>76</v>
      </c>
      <c r="B90" s="46" t="str">
        <f t="shared" si="1"/>
        <v/>
      </c>
      <c r="C90" s="47" t="str">
        <f>IF('②【入力】別紙_職員一覧（変更）'!C88="","",'②【入力】別紙_職員一覧（変更）'!C88)</f>
        <v/>
      </c>
      <c r="D90" s="47" t="str">
        <f>IF('②【入力】別紙_職員一覧（変更）'!D88="","",'②【入力】別紙_職員一覧（変更）'!D88)</f>
        <v/>
      </c>
      <c r="E90" s="47" t="str">
        <f>IF('②【入力】別紙_職員一覧（変更）'!E88="","",'②【入力】別紙_職員一覧（変更）'!E88)</f>
        <v/>
      </c>
      <c r="F90" s="47" t="str">
        <f>IF('②【入力】別紙_職員一覧（変更）'!F88="","",'②【入力】別紙_職員一覧（変更）'!F88)</f>
        <v/>
      </c>
      <c r="G90" s="47" t="str">
        <f>IF('②【入力】別紙_職員一覧（変更）'!G88="","",'②【入力】別紙_職員一覧（変更）'!G88)</f>
        <v/>
      </c>
      <c r="H90" s="47" t="str">
        <f>IF('②【入力】別紙_職員一覧（変更）'!H88="","",'②【入力】別紙_職員一覧（変更）'!H88)</f>
        <v/>
      </c>
      <c r="I90" s="411" t="str">
        <f>IF('②【入力】別紙_職員一覧（変更）'!I88="","",'②【入力】別紙_職員一覧（変更）'!I88)</f>
        <v/>
      </c>
      <c r="J90" s="47" t="str">
        <f>IF('②【入力】別紙_職員一覧（変更）'!J88="","",'②【入力】別紙_職員一覧（変更）'!J88)</f>
        <v/>
      </c>
      <c r="K90" s="47" t="str">
        <f>IF('②【入力】別紙_職員一覧（変更）'!K88="","",'②【入力】別紙_職員一覧（変更）'!K88)</f>
        <v/>
      </c>
      <c r="L90" s="47" t="str">
        <f>IF('②【入力】別紙_職員一覧（変更）'!L88="","",'②【入力】別紙_職員一覧（変更）'!L88)</f>
        <v/>
      </c>
      <c r="M90" s="47" t="str">
        <f>IF('②【入力】別紙_職員一覧（変更）'!M88="","",'②【入力】別紙_職員一覧（変更）'!M88)</f>
        <v/>
      </c>
      <c r="N90" s="189" t="str">
        <f>IF('②【入力】別紙_職員一覧（変更）'!N88="","",'②【入力】別紙_職員一覧（変更）'!N88)</f>
        <v/>
      </c>
      <c r="O90" s="189" t="str">
        <f>IF('②【入力】別紙_職員一覧（変更）'!O88="","",'②【入力】別紙_職員一覧（変更）'!O88)</f>
        <v/>
      </c>
      <c r="P90" s="189" t="str">
        <f>IF('②【入力】別紙_職員一覧（変更）'!P88="","",'②【入力】別紙_職員一覧（変更）'!P88)</f>
        <v/>
      </c>
      <c r="Q90" s="189" t="str">
        <f>IF('②【入力】別紙_職員一覧（変更）'!Q88="","",'②【入力】別紙_職員一覧（変更）'!Q88)</f>
        <v/>
      </c>
      <c r="R90" s="158"/>
      <c r="U90" s="63"/>
    </row>
    <row r="91" spans="1:24" ht="18" customHeight="1">
      <c r="A91" s="46">
        <v>77</v>
      </c>
      <c r="B91" s="46" t="str">
        <f t="shared" si="1"/>
        <v/>
      </c>
      <c r="C91" s="47" t="str">
        <f>IF('②【入力】別紙_職員一覧（変更）'!C89="","",'②【入力】別紙_職員一覧（変更）'!C89)</f>
        <v/>
      </c>
      <c r="D91" s="47" t="str">
        <f>IF('②【入力】別紙_職員一覧（変更）'!D89="","",'②【入力】別紙_職員一覧（変更）'!D89)</f>
        <v/>
      </c>
      <c r="E91" s="47" t="str">
        <f>IF('②【入力】別紙_職員一覧（変更）'!E89="","",'②【入力】別紙_職員一覧（変更）'!E89)</f>
        <v/>
      </c>
      <c r="F91" s="47" t="str">
        <f>IF('②【入力】別紙_職員一覧（変更）'!F89="","",'②【入力】別紙_職員一覧（変更）'!F89)</f>
        <v/>
      </c>
      <c r="G91" s="47" t="str">
        <f>IF('②【入力】別紙_職員一覧（変更）'!G89="","",'②【入力】別紙_職員一覧（変更）'!G89)</f>
        <v/>
      </c>
      <c r="H91" s="47" t="str">
        <f>IF('②【入力】別紙_職員一覧（変更）'!H89="","",'②【入力】別紙_職員一覧（変更）'!H89)</f>
        <v/>
      </c>
      <c r="I91" s="411" t="str">
        <f>IF('②【入力】別紙_職員一覧（変更）'!I89="","",'②【入力】別紙_職員一覧（変更）'!I89)</f>
        <v/>
      </c>
      <c r="J91" s="47" t="str">
        <f>IF('②【入力】別紙_職員一覧（変更）'!J89="","",'②【入力】別紙_職員一覧（変更）'!J89)</f>
        <v/>
      </c>
      <c r="K91" s="47" t="str">
        <f>IF('②【入力】別紙_職員一覧（変更）'!K89="","",'②【入力】別紙_職員一覧（変更）'!K89)</f>
        <v/>
      </c>
      <c r="L91" s="47" t="str">
        <f>IF('②【入力】別紙_職員一覧（変更）'!L89="","",'②【入力】別紙_職員一覧（変更）'!L89)</f>
        <v/>
      </c>
      <c r="M91" s="47" t="str">
        <f>IF('②【入力】別紙_職員一覧（変更）'!M89="","",'②【入力】別紙_職員一覧（変更）'!M89)</f>
        <v/>
      </c>
      <c r="N91" s="189" t="str">
        <f>IF('②【入力】別紙_職員一覧（変更）'!N89="","",'②【入力】別紙_職員一覧（変更）'!N89)</f>
        <v/>
      </c>
      <c r="O91" s="189" t="str">
        <f>IF('②【入力】別紙_職員一覧（変更）'!O89="","",'②【入力】別紙_職員一覧（変更）'!O89)</f>
        <v/>
      </c>
      <c r="P91" s="189" t="str">
        <f>IF('②【入力】別紙_職員一覧（変更）'!P89="","",'②【入力】別紙_職員一覧（変更）'!P89)</f>
        <v/>
      </c>
      <c r="Q91" s="189" t="str">
        <f>IF('②【入力】別紙_職員一覧（変更）'!Q89="","",'②【入力】別紙_職員一覧（変更）'!Q89)</f>
        <v/>
      </c>
      <c r="R91" s="158"/>
      <c r="U91" s="63"/>
      <c r="X91" s="59"/>
    </row>
    <row r="92" spans="1:24" ht="18" customHeight="1">
      <c r="A92" s="46">
        <v>78</v>
      </c>
      <c r="B92" s="46" t="str">
        <f t="shared" si="1"/>
        <v/>
      </c>
      <c r="C92" s="47" t="str">
        <f>IF('②【入力】別紙_職員一覧（変更）'!C90="","",'②【入力】別紙_職員一覧（変更）'!C90)</f>
        <v/>
      </c>
      <c r="D92" s="47" t="str">
        <f>IF('②【入力】別紙_職員一覧（変更）'!D90="","",'②【入力】別紙_職員一覧（変更）'!D90)</f>
        <v/>
      </c>
      <c r="E92" s="47" t="str">
        <f>IF('②【入力】別紙_職員一覧（変更）'!E90="","",'②【入力】別紙_職員一覧（変更）'!E90)</f>
        <v/>
      </c>
      <c r="F92" s="47" t="str">
        <f>IF('②【入力】別紙_職員一覧（変更）'!F90="","",'②【入力】別紙_職員一覧（変更）'!F90)</f>
        <v/>
      </c>
      <c r="G92" s="47" t="str">
        <f>IF('②【入力】別紙_職員一覧（変更）'!G90="","",'②【入力】別紙_職員一覧（変更）'!G90)</f>
        <v/>
      </c>
      <c r="H92" s="47" t="str">
        <f>IF('②【入力】別紙_職員一覧（変更）'!H90="","",'②【入力】別紙_職員一覧（変更）'!H90)</f>
        <v/>
      </c>
      <c r="I92" s="411" t="str">
        <f>IF('②【入力】別紙_職員一覧（変更）'!I90="","",'②【入力】別紙_職員一覧（変更）'!I90)</f>
        <v/>
      </c>
      <c r="J92" s="47" t="str">
        <f>IF('②【入力】別紙_職員一覧（変更）'!J90="","",'②【入力】別紙_職員一覧（変更）'!J90)</f>
        <v/>
      </c>
      <c r="K92" s="47" t="str">
        <f>IF('②【入力】別紙_職員一覧（変更）'!K90="","",'②【入力】別紙_職員一覧（変更）'!K90)</f>
        <v/>
      </c>
      <c r="L92" s="47" t="str">
        <f>IF('②【入力】別紙_職員一覧（変更）'!L90="","",'②【入力】別紙_職員一覧（変更）'!L90)</f>
        <v/>
      </c>
      <c r="M92" s="47" t="str">
        <f>IF('②【入力】別紙_職員一覧（変更）'!M90="","",'②【入力】別紙_職員一覧（変更）'!M90)</f>
        <v/>
      </c>
      <c r="N92" s="189" t="str">
        <f>IF('②【入力】別紙_職員一覧（変更）'!N90="","",'②【入力】別紙_職員一覧（変更）'!N90)</f>
        <v/>
      </c>
      <c r="O92" s="189" t="str">
        <f>IF('②【入力】別紙_職員一覧（変更）'!O90="","",'②【入力】別紙_職員一覧（変更）'!O90)</f>
        <v/>
      </c>
      <c r="P92" s="189" t="str">
        <f>IF('②【入力】別紙_職員一覧（変更）'!P90="","",'②【入力】別紙_職員一覧（変更）'!P90)</f>
        <v/>
      </c>
      <c r="Q92" s="189" t="str">
        <f>IF('②【入力】別紙_職員一覧（変更）'!Q90="","",'②【入力】別紙_職員一覧（変更）'!Q90)</f>
        <v/>
      </c>
      <c r="R92" s="158"/>
      <c r="U92" s="63"/>
    </row>
    <row r="93" spans="1:24" ht="18" customHeight="1">
      <c r="A93" s="46">
        <v>79</v>
      </c>
      <c r="B93" s="46" t="str">
        <f t="shared" si="1"/>
        <v/>
      </c>
      <c r="C93" s="47" t="str">
        <f>IF('②【入力】別紙_職員一覧（変更）'!C91="","",'②【入力】別紙_職員一覧（変更）'!C91)</f>
        <v/>
      </c>
      <c r="D93" s="47" t="str">
        <f>IF('②【入力】別紙_職員一覧（変更）'!D91="","",'②【入力】別紙_職員一覧（変更）'!D91)</f>
        <v/>
      </c>
      <c r="E93" s="47" t="str">
        <f>IF('②【入力】別紙_職員一覧（変更）'!E91="","",'②【入力】別紙_職員一覧（変更）'!E91)</f>
        <v/>
      </c>
      <c r="F93" s="47" t="str">
        <f>IF('②【入力】別紙_職員一覧（変更）'!F91="","",'②【入力】別紙_職員一覧（変更）'!F91)</f>
        <v/>
      </c>
      <c r="G93" s="47" t="str">
        <f>IF('②【入力】別紙_職員一覧（変更）'!G91="","",'②【入力】別紙_職員一覧（変更）'!G91)</f>
        <v/>
      </c>
      <c r="H93" s="47" t="str">
        <f>IF('②【入力】別紙_職員一覧（変更）'!H91="","",'②【入力】別紙_職員一覧（変更）'!H91)</f>
        <v/>
      </c>
      <c r="I93" s="411" t="str">
        <f>IF('②【入力】別紙_職員一覧（変更）'!I91="","",'②【入力】別紙_職員一覧（変更）'!I91)</f>
        <v/>
      </c>
      <c r="J93" s="47" t="str">
        <f>IF('②【入力】別紙_職員一覧（変更）'!J91="","",'②【入力】別紙_職員一覧（変更）'!J91)</f>
        <v/>
      </c>
      <c r="K93" s="47" t="str">
        <f>IF('②【入力】別紙_職員一覧（変更）'!K91="","",'②【入力】別紙_職員一覧（変更）'!K91)</f>
        <v/>
      </c>
      <c r="L93" s="47" t="str">
        <f>IF('②【入力】別紙_職員一覧（変更）'!L91="","",'②【入力】別紙_職員一覧（変更）'!L91)</f>
        <v/>
      </c>
      <c r="M93" s="47" t="str">
        <f>IF('②【入力】別紙_職員一覧（変更）'!M91="","",'②【入力】別紙_職員一覧（変更）'!M91)</f>
        <v/>
      </c>
      <c r="N93" s="189" t="str">
        <f>IF('②【入力】別紙_職員一覧（変更）'!N91="","",'②【入力】別紙_職員一覧（変更）'!N91)</f>
        <v/>
      </c>
      <c r="O93" s="189" t="str">
        <f>IF('②【入力】別紙_職員一覧（変更）'!O91="","",'②【入力】別紙_職員一覧（変更）'!O91)</f>
        <v/>
      </c>
      <c r="P93" s="189" t="str">
        <f>IF('②【入力】別紙_職員一覧（変更）'!P91="","",'②【入力】別紙_職員一覧（変更）'!P91)</f>
        <v/>
      </c>
      <c r="Q93" s="189" t="str">
        <f>IF('②【入力】別紙_職員一覧（変更）'!Q91="","",'②【入力】別紙_職員一覧（変更）'!Q91)</f>
        <v/>
      </c>
      <c r="R93" s="158"/>
      <c r="U93" s="63"/>
    </row>
    <row r="94" spans="1:24" ht="18" customHeight="1">
      <c r="A94" s="46">
        <v>80</v>
      </c>
      <c r="B94" s="46" t="str">
        <f t="shared" si="1"/>
        <v/>
      </c>
      <c r="C94" s="47" t="str">
        <f>IF('②【入力】別紙_職員一覧（変更）'!C92="","",'②【入力】別紙_職員一覧（変更）'!C92)</f>
        <v/>
      </c>
      <c r="D94" s="47" t="str">
        <f>IF('②【入力】別紙_職員一覧（変更）'!D92="","",'②【入力】別紙_職員一覧（変更）'!D92)</f>
        <v/>
      </c>
      <c r="E94" s="47" t="str">
        <f>IF('②【入力】別紙_職員一覧（変更）'!E92="","",'②【入力】別紙_職員一覧（変更）'!E92)</f>
        <v/>
      </c>
      <c r="F94" s="47" t="str">
        <f>IF('②【入力】別紙_職員一覧（変更）'!F92="","",'②【入力】別紙_職員一覧（変更）'!F92)</f>
        <v/>
      </c>
      <c r="G94" s="47" t="str">
        <f>IF('②【入力】別紙_職員一覧（変更）'!G92="","",'②【入力】別紙_職員一覧（変更）'!G92)</f>
        <v/>
      </c>
      <c r="H94" s="47" t="str">
        <f>IF('②【入力】別紙_職員一覧（変更）'!H92="","",'②【入力】別紙_職員一覧（変更）'!H92)</f>
        <v/>
      </c>
      <c r="I94" s="411" t="str">
        <f>IF('②【入力】別紙_職員一覧（変更）'!I92="","",'②【入力】別紙_職員一覧（変更）'!I92)</f>
        <v/>
      </c>
      <c r="J94" s="47" t="str">
        <f>IF('②【入力】別紙_職員一覧（変更）'!J92="","",'②【入力】別紙_職員一覧（変更）'!J92)</f>
        <v/>
      </c>
      <c r="K94" s="47" t="str">
        <f>IF('②【入力】別紙_職員一覧（変更）'!K92="","",'②【入力】別紙_職員一覧（変更）'!K92)</f>
        <v/>
      </c>
      <c r="L94" s="47" t="str">
        <f>IF('②【入力】別紙_職員一覧（変更）'!L92="","",'②【入力】別紙_職員一覧（変更）'!L92)</f>
        <v/>
      </c>
      <c r="M94" s="47" t="str">
        <f>IF('②【入力】別紙_職員一覧（変更）'!M92="","",'②【入力】別紙_職員一覧（変更）'!M92)</f>
        <v/>
      </c>
      <c r="N94" s="189" t="str">
        <f>IF('②【入力】別紙_職員一覧（変更）'!N92="","",'②【入力】別紙_職員一覧（変更）'!N92)</f>
        <v/>
      </c>
      <c r="O94" s="189" t="str">
        <f>IF('②【入力】別紙_職員一覧（変更）'!O92="","",'②【入力】別紙_職員一覧（変更）'!O92)</f>
        <v/>
      </c>
      <c r="P94" s="189" t="str">
        <f>IF('②【入力】別紙_職員一覧（変更）'!P92="","",'②【入力】別紙_職員一覧（変更）'!P92)</f>
        <v/>
      </c>
      <c r="Q94" s="189" t="str">
        <f>IF('②【入力】別紙_職員一覧（変更）'!Q92="","",'②【入力】別紙_職員一覧（変更）'!Q92)</f>
        <v/>
      </c>
      <c r="R94" s="158"/>
      <c r="U94" s="63"/>
    </row>
    <row r="95" spans="1:24" ht="18" customHeight="1">
      <c r="A95" s="46">
        <v>81</v>
      </c>
      <c r="B95" s="46" t="str">
        <f t="shared" si="1"/>
        <v/>
      </c>
      <c r="C95" s="47" t="str">
        <f>IF('②【入力】別紙_職員一覧（変更）'!C93="","",'②【入力】別紙_職員一覧（変更）'!C93)</f>
        <v/>
      </c>
      <c r="D95" s="47" t="str">
        <f>IF('②【入力】別紙_職員一覧（変更）'!D93="","",'②【入力】別紙_職員一覧（変更）'!D93)</f>
        <v/>
      </c>
      <c r="E95" s="47" t="str">
        <f>IF('②【入力】別紙_職員一覧（変更）'!E93="","",'②【入力】別紙_職員一覧（変更）'!E93)</f>
        <v/>
      </c>
      <c r="F95" s="47" t="str">
        <f>IF('②【入力】別紙_職員一覧（変更）'!F93="","",'②【入力】別紙_職員一覧（変更）'!F93)</f>
        <v/>
      </c>
      <c r="G95" s="47" t="str">
        <f>IF('②【入力】別紙_職員一覧（変更）'!G93="","",'②【入力】別紙_職員一覧（変更）'!G93)</f>
        <v/>
      </c>
      <c r="H95" s="47" t="str">
        <f>IF('②【入力】別紙_職員一覧（変更）'!H93="","",'②【入力】別紙_職員一覧（変更）'!H93)</f>
        <v/>
      </c>
      <c r="I95" s="411" t="str">
        <f>IF('②【入力】別紙_職員一覧（変更）'!I93="","",'②【入力】別紙_職員一覧（変更）'!I93)</f>
        <v/>
      </c>
      <c r="J95" s="47" t="str">
        <f>IF('②【入力】別紙_職員一覧（変更）'!J93="","",'②【入力】別紙_職員一覧（変更）'!J93)</f>
        <v/>
      </c>
      <c r="K95" s="47" t="str">
        <f>IF('②【入力】別紙_職員一覧（変更）'!K93="","",'②【入力】別紙_職員一覧（変更）'!K93)</f>
        <v/>
      </c>
      <c r="L95" s="47" t="str">
        <f>IF('②【入力】別紙_職員一覧（変更）'!L93="","",'②【入力】別紙_職員一覧（変更）'!L93)</f>
        <v/>
      </c>
      <c r="M95" s="47" t="str">
        <f>IF('②【入力】別紙_職員一覧（変更）'!M93="","",'②【入力】別紙_職員一覧（変更）'!M93)</f>
        <v/>
      </c>
      <c r="N95" s="189" t="str">
        <f>IF('②【入力】別紙_職員一覧（変更）'!N93="","",'②【入力】別紙_職員一覧（変更）'!N93)</f>
        <v/>
      </c>
      <c r="O95" s="189" t="str">
        <f>IF('②【入力】別紙_職員一覧（変更）'!O93="","",'②【入力】別紙_職員一覧（変更）'!O93)</f>
        <v/>
      </c>
      <c r="P95" s="189" t="str">
        <f>IF('②【入力】別紙_職員一覧（変更）'!P93="","",'②【入力】別紙_職員一覧（変更）'!P93)</f>
        <v/>
      </c>
      <c r="Q95" s="189" t="str">
        <f>IF('②【入力】別紙_職員一覧（変更）'!Q93="","",'②【入力】別紙_職員一覧（変更）'!Q93)</f>
        <v/>
      </c>
      <c r="R95" s="158"/>
      <c r="U95" s="63"/>
    </row>
    <row r="96" spans="1:24" ht="18" customHeight="1">
      <c r="A96" s="46">
        <v>82</v>
      </c>
      <c r="B96" s="46" t="str">
        <f t="shared" si="1"/>
        <v/>
      </c>
      <c r="C96" s="47" t="str">
        <f>IF('②【入力】別紙_職員一覧（変更）'!C94="","",'②【入力】別紙_職員一覧（変更）'!C94)</f>
        <v/>
      </c>
      <c r="D96" s="47" t="str">
        <f>IF('②【入力】別紙_職員一覧（変更）'!D94="","",'②【入力】別紙_職員一覧（変更）'!D94)</f>
        <v/>
      </c>
      <c r="E96" s="47" t="str">
        <f>IF('②【入力】別紙_職員一覧（変更）'!E94="","",'②【入力】別紙_職員一覧（変更）'!E94)</f>
        <v/>
      </c>
      <c r="F96" s="47" t="str">
        <f>IF('②【入力】別紙_職員一覧（変更）'!F94="","",'②【入力】別紙_職員一覧（変更）'!F94)</f>
        <v/>
      </c>
      <c r="G96" s="47" t="str">
        <f>IF('②【入力】別紙_職員一覧（変更）'!G94="","",'②【入力】別紙_職員一覧（変更）'!G94)</f>
        <v/>
      </c>
      <c r="H96" s="47" t="str">
        <f>IF('②【入力】別紙_職員一覧（変更）'!H94="","",'②【入力】別紙_職員一覧（変更）'!H94)</f>
        <v/>
      </c>
      <c r="I96" s="411" t="str">
        <f>IF('②【入力】別紙_職員一覧（変更）'!I94="","",'②【入力】別紙_職員一覧（変更）'!I94)</f>
        <v/>
      </c>
      <c r="J96" s="47" t="str">
        <f>IF('②【入力】別紙_職員一覧（変更）'!J94="","",'②【入力】別紙_職員一覧（変更）'!J94)</f>
        <v/>
      </c>
      <c r="K96" s="47" t="str">
        <f>IF('②【入力】別紙_職員一覧（変更）'!K94="","",'②【入力】別紙_職員一覧（変更）'!K94)</f>
        <v/>
      </c>
      <c r="L96" s="47" t="str">
        <f>IF('②【入力】別紙_職員一覧（変更）'!L94="","",'②【入力】別紙_職員一覧（変更）'!L94)</f>
        <v/>
      </c>
      <c r="M96" s="47" t="str">
        <f>IF('②【入力】別紙_職員一覧（変更）'!M94="","",'②【入力】別紙_職員一覧（変更）'!M94)</f>
        <v/>
      </c>
      <c r="N96" s="189" t="str">
        <f>IF('②【入力】別紙_職員一覧（変更）'!N94="","",'②【入力】別紙_職員一覧（変更）'!N94)</f>
        <v/>
      </c>
      <c r="O96" s="189" t="str">
        <f>IF('②【入力】別紙_職員一覧（変更）'!O94="","",'②【入力】別紙_職員一覧（変更）'!O94)</f>
        <v/>
      </c>
      <c r="P96" s="189" t="str">
        <f>IF('②【入力】別紙_職員一覧（変更）'!P94="","",'②【入力】別紙_職員一覧（変更）'!P94)</f>
        <v/>
      </c>
      <c r="Q96" s="189" t="str">
        <f>IF('②【入力】別紙_職員一覧（変更）'!Q94="","",'②【入力】別紙_職員一覧（変更）'!Q94)</f>
        <v/>
      </c>
      <c r="R96" s="158"/>
      <c r="U96" s="63"/>
    </row>
    <row r="97" spans="1:24" ht="18" customHeight="1">
      <c r="A97" s="46">
        <v>83</v>
      </c>
      <c r="B97" s="46" t="str">
        <f t="shared" si="1"/>
        <v/>
      </c>
      <c r="C97" s="47" t="str">
        <f>IF('②【入力】別紙_職員一覧（変更）'!C95="","",'②【入力】別紙_職員一覧（変更）'!C95)</f>
        <v/>
      </c>
      <c r="D97" s="47" t="str">
        <f>IF('②【入力】別紙_職員一覧（変更）'!D95="","",'②【入力】別紙_職員一覧（変更）'!D95)</f>
        <v/>
      </c>
      <c r="E97" s="47" t="str">
        <f>IF('②【入力】別紙_職員一覧（変更）'!E95="","",'②【入力】別紙_職員一覧（変更）'!E95)</f>
        <v/>
      </c>
      <c r="F97" s="47" t="str">
        <f>IF('②【入力】別紙_職員一覧（変更）'!F95="","",'②【入力】別紙_職員一覧（変更）'!F95)</f>
        <v/>
      </c>
      <c r="G97" s="47" t="str">
        <f>IF('②【入力】別紙_職員一覧（変更）'!G95="","",'②【入力】別紙_職員一覧（変更）'!G95)</f>
        <v/>
      </c>
      <c r="H97" s="47" t="str">
        <f>IF('②【入力】別紙_職員一覧（変更）'!H95="","",'②【入力】別紙_職員一覧（変更）'!H95)</f>
        <v/>
      </c>
      <c r="I97" s="411" t="str">
        <f>IF('②【入力】別紙_職員一覧（変更）'!I95="","",'②【入力】別紙_職員一覧（変更）'!I95)</f>
        <v/>
      </c>
      <c r="J97" s="47" t="str">
        <f>IF('②【入力】別紙_職員一覧（変更）'!J95="","",'②【入力】別紙_職員一覧（変更）'!J95)</f>
        <v/>
      </c>
      <c r="K97" s="47" t="str">
        <f>IF('②【入力】別紙_職員一覧（変更）'!K95="","",'②【入力】別紙_職員一覧（変更）'!K95)</f>
        <v/>
      </c>
      <c r="L97" s="47" t="str">
        <f>IF('②【入力】別紙_職員一覧（変更）'!L95="","",'②【入力】別紙_職員一覧（変更）'!L95)</f>
        <v/>
      </c>
      <c r="M97" s="47" t="str">
        <f>IF('②【入力】別紙_職員一覧（変更）'!M95="","",'②【入力】別紙_職員一覧（変更）'!M95)</f>
        <v/>
      </c>
      <c r="N97" s="189" t="str">
        <f>IF('②【入力】別紙_職員一覧（変更）'!N95="","",'②【入力】別紙_職員一覧（変更）'!N95)</f>
        <v/>
      </c>
      <c r="O97" s="189" t="str">
        <f>IF('②【入力】別紙_職員一覧（変更）'!O95="","",'②【入力】別紙_職員一覧（変更）'!O95)</f>
        <v/>
      </c>
      <c r="P97" s="189" t="str">
        <f>IF('②【入力】別紙_職員一覧（変更）'!P95="","",'②【入力】別紙_職員一覧（変更）'!P95)</f>
        <v/>
      </c>
      <c r="Q97" s="189" t="str">
        <f>IF('②【入力】別紙_職員一覧（変更）'!Q95="","",'②【入力】別紙_職員一覧（変更）'!Q95)</f>
        <v/>
      </c>
      <c r="R97" s="158"/>
      <c r="U97" s="63"/>
    </row>
    <row r="98" spans="1:24" ht="18" customHeight="1">
      <c r="A98" s="46">
        <v>84</v>
      </c>
      <c r="B98" s="46" t="str">
        <f t="shared" si="1"/>
        <v/>
      </c>
      <c r="C98" s="47" t="str">
        <f>IF('②【入力】別紙_職員一覧（変更）'!C96="","",'②【入力】別紙_職員一覧（変更）'!C96)</f>
        <v/>
      </c>
      <c r="D98" s="47" t="str">
        <f>IF('②【入力】別紙_職員一覧（変更）'!D96="","",'②【入力】別紙_職員一覧（変更）'!D96)</f>
        <v/>
      </c>
      <c r="E98" s="47" t="str">
        <f>IF('②【入力】別紙_職員一覧（変更）'!E96="","",'②【入力】別紙_職員一覧（変更）'!E96)</f>
        <v/>
      </c>
      <c r="F98" s="47" t="str">
        <f>IF('②【入力】別紙_職員一覧（変更）'!F96="","",'②【入力】別紙_職員一覧（変更）'!F96)</f>
        <v/>
      </c>
      <c r="G98" s="47" t="str">
        <f>IF('②【入力】別紙_職員一覧（変更）'!G96="","",'②【入力】別紙_職員一覧（変更）'!G96)</f>
        <v/>
      </c>
      <c r="H98" s="47" t="str">
        <f>IF('②【入力】別紙_職員一覧（変更）'!H96="","",'②【入力】別紙_職員一覧（変更）'!H96)</f>
        <v/>
      </c>
      <c r="I98" s="411" t="str">
        <f>IF('②【入力】別紙_職員一覧（変更）'!I96="","",'②【入力】別紙_職員一覧（変更）'!I96)</f>
        <v/>
      </c>
      <c r="J98" s="47" t="str">
        <f>IF('②【入力】別紙_職員一覧（変更）'!J96="","",'②【入力】別紙_職員一覧（変更）'!J96)</f>
        <v/>
      </c>
      <c r="K98" s="47" t="str">
        <f>IF('②【入力】別紙_職員一覧（変更）'!K96="","",'②【入力】別紙_職員一覧（変更）'!K96)</f>
        <v/>
      </c>
      <c r="L98" s="47" t="str">
        <f>IF('②【入力】別紙_職員一覧（変更）'!L96="","",'②【入力】別紙_職員一覧（変更）'!L96)</f>
        <v/>
      </c>
      <c r="M98" s="47" t="str">
        <f>IF('②【入力】別紙_職員一覧（変更）'!M96="","",'②【入力】別紙_職員一覧（変更）'!M96)</f>
        <v/>
      </c>
      <c r="N98" s="189" t="str">
        <f>IF('②【入力】別紙_職員一覧（変更）'!N96="","",'②【入力】別紙_職員一覧（変更）'!N96)</f>
        <v/>
      </c>
      <c r="O98" s="189" t="str">
        <f>IF('②【入力】別紙_職員一覧（変更）'!O96="","",'②【入力】別紙_職員一覧（変更）'!O96)</f>
        <v/>
      </c>
      <c r="P98" s="189" t="str">
        <f>IF('②【入力】別紙_職員一覧（変更）'!P96="","",'②【入力】別紙_職員一覧（変更）'!P96)</f>
        <v/>
      </c>
      <c r="Q98" s="189" t="str">
        <f>IF('②【入力】別紙_職員一覧（変更）'!Q96="","",'②【入力】別紙_職員一覧（変更）'!Q96)</f>
        <v/>
      </c>
      <c r="R98" s="158"/>
      <c r="U98" s="63"/>
    </row>
    <row r="99" spans="1:24" ht="18" customHeight="1">
      <c r="A99" s="46">
        <v>85</v>
      </c>
      <c r="B99" s="46" t="str">
        <f t="shared" si="1"/>
        <v/>
      </c>
      <c r="C99" s="47" t="str">
        <f>IF('②【入力】別紙_職員一覧（変更）'!C97="","",'②【入力】別紙_職員一覧（変更）'!C97)</f>
        <v/>
      </c>
      <c r="D99" s="47" t="str">
        <f>IF('②【入力】別紙_職員一覧（変更）'!D97="","",'②【入力】別紙_職員一覧（変更）'!D97)</f>
        <v/>
      </c>
      <c r="E99" s="47" t="str">
        <f>IF('②【入力】別紙_職員一覧（変更）'!E97="","",'②【入力】別紙_職員一覧（変更）'!E97)</f>
        <v/>
      </c>
      <c r="F99" s="47" t="str">
        <f>IF('②【入力】別紙_職員一覧（変更）'!F97="","",'②【入力】別紙_職員一覧（変更）'!F97)</f>
        <v/>
      </c>
      <c r="G99" s="47" t="str">
        <f>IF('②【入力】別紙_職員一覧（変更）'!G97="","",'②【入力】別紙_職員一覧（変更）'!G97)</f>
        <v/>
      </c>
      <c r="H99" s="47" t="str">
        <f>IF('②【入力】別紙_職員一覧（変更）'!H97="","",'②【入力】別紙_職員一覧（変更）'!H97)</f>
        <v/>
      </c>
      <c r="I99" s="411" t="str">
        <f>IF('②【入力】別紙_職員一覧（変更）'!I97="","",'②【入力】別紙_職員一覧（変更）'!I97)</f>
        <v/>
      </c>
      <c r="J99" s="47" t="str">
        <f>IF('②【入力】別紙_職員一覧（変更）'!J97="","",'②【入力】別紙_職員一覧（変更）'!J97)</f>
        <v/>
      </c>
      <c r="K99" s="47" t="str">
        <f>IF('②【入力】別紙_職員一覧（変更）'!K97="","",'②【入力】別紙_職員一覧（変更）'!K97)</f>
        <v/>
      </c>
      <c r="L99" s="47" t="str">
        <f>IF('②【入力】別紙_職員一覧（変更）'!L97="","",'②【入力】別紙_職員一覧（変更）'!L97)</f>
        <v/>
      </c>
      <c r="M99" s="47" t="str">
        <f>IF('②【入力】別紙_職員一覧（変更）'!M97="","",'②【入力】別紙_職員一覧（変更）'!M97)</f>
        <v/>
      </c>
      <c r="N99" s="189" t="str">
        <f>IF('②【入力】別紙_職員一覧（変更）'!N97="","",'②【入力】別紙_職員一覧（変更）'!N97)</f>
        <v/>
      </c>
      <c r="O99" s="189" t="str">
        <f>IF('②【入力】別紙_職員一覧（変更）'!O97="","",'②【入力】別紙_職員一覧（変更）'!O97)</f>
        <v/>
      </c>
      <c r="P99" s="189" t="str">
        <f>IF('②【入力】別紙_職員一覧（変更）'!P97="","",'②【入力】別紙_職員一覧（変更）'!P97)</f>
        <v/>
      </c>
      <c r="Q99" s="189" t="str">
        <f>IF('②【入力】別紙_職員一覧（変更）'!Q97="","",'②【入力】別紙_職員一覧（変更）'!Q97)</f>
        <v/>
      </c>
      <c r="R99" s="158"/>
      <c r="U99" s="63"/>
    </row>
    <row r="100" spans="1:24" ht="18" customHeight="1">
      <c r="A100" s="46">
        <v>86</v>
      </c>
      <c r="B100" s="46" t="str">
        <f t="shared" si="1"/>
        <v/>
      </c>
      <c r="C100" s="47" t="str">
        <f>IF('②【入力】別紙_職員一覧（変更）'!C98="","",'②【入力】別紙_職員一覧（変更）'!C98)</f>
        <v/>
      </c>
      <c r="D100" s="47" t="str">
        <f>IF('②【入力】別紙_職員一覧（変更）'!D98="","",'②【入力】別紙_職員一覧（変更）'!D98)</f>
        <v/>
      </c>
      <c r="E100" s="47" t="str">
        <f>IF('②【入力】別紙_職員一覧（変更）'!E98="","",'②【入力】別紙_職員一覧（変更）'!E98)</f>
        <v/>
      </c>
      <c r="F100" s="47" t="str">
        <f>IF('②【入力】別紙_職員一覧（変更）'!F98="","",'②【入力】別紙_職員一覧（変更）'!F98)</f>
        <v/>
      </c>
      <c r="G100" s="47" t="str">
        <f>IF('②【入力】別紙_職員一覧（変更）'!G98="","",'②【入力】別紙_職員一覧（変更）'!G98)</f>
        <v/>
      </c>
      <c r="H100" s="47" t="str">
        <f>IF('②【入力】別紙_職員一覧（変更）'!H98="","",'②【入力】別紙_職員一覧（変更）'!H98)</f>
        <v/>
      </c>
      <c r="I100" s="411" t="str">
        <f>IF('②【入力】別紙_職員一覧（変更）'!I98="","",'②【入力】別紙_職員一覧（変更）'!I98)</f>
        <v/>
      </c>
      <c r="J100" s="47" t="str">
        <f>IF('②【入力】別紙_職員一覧（変更）'!J98="","",'②【入力】別紙_職員一覧（変更）'!J98)</f>
        <v/>
      </c>
      <c r="K100" s="47" t="str">
        <f>IF('②【入力】別紙_職員一覧（変更）'!K98="","",'②【入力】別紙_職員一覧（変更）'!K98)</f>
        <v/>
      </c>
      <c r="L100" s="47" t="str">
        <f>IF('②【入力】別紙_職員一覧（変更）'!L98="","",'②【入力】別紙_職員一覧（変更）'!L98)</f>
        <v/>
      </c>
      <c r="M100" s="47" t="str">
        <f>IF('②【入力】別紙_職員一覧（変更）'!M98="","",'②【入力】別紙_職員一覧（変更）'!M98)</f>
        <v/>
      </c>
      <c r="N100" s="189" t="str">
        <f>IF('②【入力】別紙_職員一覧（変更）'!N98="","",'②【入力】別紙_職員一覧（変更）'!N98)</f>
        <v/>
      </c>
      <c r="O100" s="189" t="str">
        <f>IF('②【入力】別紙_職員一覧（変更）'!O98="","",'②【入力】別紙_職員一覧（変更）'!O98)</f>
        <v/>
      </c>
      <c r="P100" s="189" t="str">
        <f>IF('②【入力】別紙_職員一覧（変更）'!P98="","",'②【入力】別紙_職員一覧（変更）'!P98)</f>
        <v/>
      </c>
      <c r="Q100" s="189" t="str">
        <f>IF('②【入力】別紙_職員一覧（変更）'!Q98="","",'②【入力】別紙_職員一覧（変更）'!Q98)</f>
        <v/>
      </c>
      <c r="R100" s="158"/>
      <c r="U100" s="63"/>
    </row>
    <row r="101" spans="1:24" ht="18" customHeight="1">
      <c r="A101" s="46">
        <v>87</v>
      </c>
      <c r="B101" s="46" t="str">
        <f t="shared" si="1"/>
        <v/>
      </c>
      <c r="C101" s="47" t="str">
        <f>IF('②【入力】別紙_職員一覧（変更）'!C99="","",'②【入力】別紙_職員一覧（変更）'!C99)</f>
        <v/>
      </c>
      <c r="D101" s="47" t="str">
        <f>IF('②【入力】別紙_職員一覧（変更）'!D99="","",'②【入力】別紙_職員一覧（変更）'!D99)</f>
        <v/>
      </c>
      <c r="E101" s="47" t="str">
        <f>IF('②【入力】別紙_職員一覧（変更）'!E99="","",'②【入力】別紙_職員一覧（変更）'!E99)</f>
        <v/>
      </c>
      <c r="F101" s="47" t="str">
        <f>IF('②【入力】別紙_職員一覧（変更）'!F99="","",'②【入力】別紙_職員一覧（変更）'!F99)</f>
        <v/>
      </c>
      <c r="G101" s="47" t="str">
        <f>IF('②【入力】別紙_職員一覧（変更）'!G99="","",'②【入力】別紙_職員一覧（変更）'!G99)</f>
        <v/>
      </c>
      <c r="H101" s="47" t="str">
        <f>IF('②【入力】別紙_職員一覧（変更）'!H99="","",'②【入力】別紙_職員一覧（変更）'!H99)</f>
        <v/>
      </c>
      <c r="I101" s="411" t="str">
        <f>IF('②【入力】別紙_職員一覧（変更）'!I99="","",'②【入力】別紙_職員一覧（変更）'!I99)</f>
        <v/>
      </c>
      <c r="J101" s="47" t="str">
        <f>IF('②【入力】別紙_職員一覧（変更）'!J99="","",'②【入力】別紙_職員一覧（変更）'!J99)</f>
        <v/>
      </c>
      <c r="K101" s="47" t="str">
        <f>IF('②【入力】別紙_職員一覧（変更）'!K99="","",'②【入力】別紙_職員一覧（変更）'!K99)</f>
        <v/>
      </c>
      <c r="L101" s="47" t="str">
        <f>IF('②【入力】別紙_職員一覧（変更）'!L99="","",'②【入力】別紙_職員一覧（変更）'!L99)</f>
        <v/>
      </c>
      <c r="M101" s="47" t="str">
        <f>IF('②【入力】別紙_職員一覧（変更）'!M99="","",'②【入力】別紙_職員一覧（変更）'!M99)</f>
        <v/>
      </c>
      <c r="N101" s="189" t="str">
        <f>IF('②【入力】別紙_職員一覧（変更）'!N99="","",'②【入力】別紙_職員一覧（変更）'!N99)</f>
        <v/>
      </c>
      <c r="O101" s="189" t="str">
        <f>IF('②【入力】別紙_職員一覧（変更）'!O99="","",'②【入力】別紙_職員一覧（変更）'!O99)</f>
        <v/>
      </c>
      <c r="P101" s="189" t="str">
        <f>IF('②【入力】別紙_職員一覧（変更）'!P99="","",'②【入力】別紙_職員一覧（変更）'!P99)</f>
        <v/>
      </c>
      <c r="Q101" s="189" t="str">
        <f>IF('②【入力】別紙_職員一覧（変更）'!Q99="","",'②【入力】別紙_職員一覧（変更）'!Q99)</f>
        <v/>
      </c>
      <c r="R101" s="158"/>
      <c r="U101" s="63"/>
    </row>
    <row r="102" spans="1:24" ht="18" customHeight="1">
      <c r="A102" s="46">
        <v>88</v>
      </c>
      <c r="B102" s="46" t="str">
        <f t="shared" si="1"/>
        <v/>
      </c>
      <c r="C102" s="47" t="str">
        <f>IF('②【入力】別紙_職員一覧（変更）'!C100="","",'②【入力】別紙_職員一覧（変更）'!C100)</f>
        <v/>
      </c>
      <c r="D102" s="47" t="str">
        <f>IF('②【入力】別紙_職員一覧（変更）'!D100="","",'②【入力】別紙_職員一覧（変更）'!D100)</f>
        <v/>
      </c>
      <c r="E102" s="47" t="str">
        <f>IF('②【入力】別紙_職員一覧（変更）'!E100="","",'②【入力】別紙_職員一覧（変更）'!E100)</f>
        <v/>
      </c>
      <c r="F102" s="47" t="str">
        <f>IF('②【入力】別紙_職員一覧（変更）'!F100="","",'②【入力】別紙_職員一覧（変更）'!F100)</f>
        <v/>
      </c>
      <c r="G102" s="47" t="str">
        <f>IF('②【入力】別紙_職員一覧（変更）'!G100="","",'②【入力】別紙_職員一覧（変更）'!G100)</f>
        <v/>
      </c>
      <c r="H102" s="47" t="str">
        <f>IF('②【入力】別紙_職員一覧（変更）'!H100="","",'②【入力】別紙_職員一覧（変更）'!H100)</f>
        <v/>
      </c>
      <c r="I102" s="411" t="str">
        <f>IF('②【入力】別紙_職員一覧（変更）'!I100="","",'②【入力】別紙_職員一覧（変更）'!I100)</f>
        <v/>
      </c>
      <c r="J102" s="47" t="str">
        <f>IF('②【入力】別紙_職員一覧（変更）'!J100="","",'②【入力】別紙_職員一覧（変更）'!J100)</f>
        <v/>
      </c>
      <c r="K102" s="47" t="str">
        <f>IF('②【入力】別紙_職員一覧（変更）'!K100="","",'②【入力】別紙_職員一覧（変更）'!K100)</f>
        <v/>
      </c>
      <c r="L102" s="47" t="str">
        <f>IF('②【入力】別紙_職員一覧（変更）'!L100="","",'②【入力】別紙_職員一覧（変更）'!L100)</f>
        <v/>
      </c>
      <c r="M102" s="47" t="str">
        <f>IF('②【入力】別紙_職員一覧（変更）'!M100="","",'②【入力】別紙_職員一覧（変更）'!M100)</f>
        <v/>
      </c>
      <c r="N102" s="189" t="str">
        <f>IF('②【入力】別紙_職員一覧（変更）'!N100="","",'②【入力】別紙_職員一覧（変更）'!N100)</f>
        <v/>
      </c>
      <c r="O102" s="189" t="str">
        <f>IF('②【入力】別紙_職員一覧（変更）'!O100="","",'②【入力】別紙_職員一覧（変更）'!O100)</f>
        <v/>
      </c>
      <c r="P102" s="189" t="str">
        <f>IF('②【入力】別紙_職員一覧（変更）'!P100="","",'②【入力】別紙_職員一覧（変更）'!P100)</f>
        <v/>
      </c>
      <c r="Q102" s="189" t="str">
        <f>IF('②【入力】別紙_職員一覧（変更）'!Q100="","",'②【入力】別紙_職員一覧（変更）'!Q100)</f>
        <v/>
      </c>
      <c r="R102" s="158"/>
      <c r="U102" s="63"/>
    </row>
    <row r="103" spans="1:24" ht="18" customHeight="1">
      <c r="A103" s="46">
        <v>89</v>
      </c>
      <c r="B103" s="46" t="str">
        <f t="shared" si="1"/>
        <v/>
      </c>
      <c r="C103" s="47" t="str">
        <f>IF('②【入力】別紙_職員一覧（変更）'!C101="","",'②【入力】別紙_職員一覧（変更）'!C101)</f>
        <v/>
      </c>
      <c r="D103" s="47" t="str">
        <f>IF('②【入力】別紙_職員一覧（変更）'!D101="","",'②【入力】別紙_職員一覧（変更）'!D101)</f>
        <v/>
      </c>
      <c r="E103" s="47" t="str">
        <f>IF('②【入力】別紙_職員一覧（変更）'!E101="","",'②【入力】別紙_職員一覧（変更）'!E101)</f>
        <v/>
      </c>
      <c r="F103" s="47" t="str">
        <f>IF('②【入力】別紙_職員一覧（変更）'!F101="","",'②【入力】別紙_職員一覧（変更）'!F101)</f>
        <v/>
      </c>
      <c r="G103" s="47" t="str">
        <f>IF('②【入力】別紙_職員一覧（変更）'!G101="","",'②【入力】別紙_職員一覧（変更）'!G101)</f>
        <v/>
      </c>
      <c r="H103" s="47" t="str">
        <f>IF('②【入力】別紙_職員一覧（変更）'!H101="","",'②【入力】別紙_職員一覧（変更）'!H101)</f>
        <v/>
      </c>
      <c r="I103" s="411" t="str">
        <f>IF('②【入力】別紙_職員一覧（変更）'!I101="","",'②【入力】別紙_職員一覧（変更）'!I101)</f>
        <v/>
      </c>
      <c r="J103" s="47" t="str">
        <f>IF('②【入力】別紙_職員一覧（変更）'!J101="","",'②【入力】別紙_職員一覧（変更）'!J101)</f>
        <v/>
      </c>
      <c r="K103" s="47" t="str">
        <f>IF('②【入力】別紙_職員一覧（変更）'!K101="","",'②【入力】別紙_職員一覧（変更）'!K101)</f>
        <v/>
      </c>
      <c r="L103" s="47" t="str">
        <f>IF('②【入力】別紙_職員一覧（変更）'!L101="","",'②【入力】別紙_職員一覧（変更）'!L101)</f>
        <v/>
      </c>
      <c r="M103" s="47" t="str">
        <f>IF('②【入力】別紙_職員一覧（変更）'!M101="","",'②【入力】別紙_職員一覧（変更）'!M101)</f>
        <v/>
      </c>
      <c r="N103" s="189" t="str">
        <f>IF('②【入力】別紙_職員一覧（変更）'!N101="","",'②【入力】別紙_職員一覧（変更）'!N101)</f>
        <v/>
      </c>
      <c r="O103" s="189" t="str">
        <f>IF('②【入力】別紙_職員一覧（変更）'!O101="","",'②【入力】別紙_職員一覧（変更）'!O101)</f>
        <v/>
      </c>
      <c r="P103" s="189" t="str">
        <f>IF('②【入力】別紙_職員一覧（変更）'!P101="","",'②【入力】別紙_職員一覧（変更）'!P101)</f>
        <v/>
      </c>
      <c r="Q103" s="189" t="str">
        <f>IF('②【入力】別紙_職員一覧（変更）'!Q101="","",'②【入力】別紙_職員一覧（変更）'!Q101)</f>
        <v/>
      </c>
      <c r="R103" s="158"/>
      <c r="U103" s="63"/>
    </row>
    <row r="104" spans="1:24" ht="18" customHeight="1">
      <c r="A104" s="46">
        <v>90</v>
      </c>
      <c r="B104" s="46" t="str">
        <f t="shared" si="1"/>
        <v/>
      </c>
      <c r="C104" s="47" t="str">
        <f>IF('②【入力】別紙_職員一覧（変更）'!C102="","",'②【入力】別紙_職員一覧（変更）'!C102)</f>
        <v/>
      </c>
      <c r="D104" s="47" t="str">
        <f>IF('②【入力】別紙_職員一覧（変更）'!D102="","",'②【入力】別紙_職員一覧（変更）'!D102)</f>
        <v/>
      </c>
      <c r="E104" s="47" t="str">
        <f>IF('②【入力】別紙_職員一覧（変更）'!E102="","",'②【入力】別紙_職員一覧（変更）'!E102)</f>
        <v/>
      </c>
      <c r="F104" s="47" t="str">
        <f>IF('②【入力】別紙_職員一覧（変更）'!F102="","",'②【入力】別紙_職員一覧（変更）'!F102)</f>
        <v/>
      </c>
      <c r="G104" s="47" t="str">
        <f>IF('②【入力】別紙_職員一覧（変更）'!G102="","",'②【入力】別紙_職員一覧（変更）'!G102)</f>
        <v/>
      </c>
      <c r="H104" s="47" t="str">
        <f>IF('②【入力】別紙_職員一覧（変更）'!H102="","",'②【入力】別紙_職員一覧（変更）'!H102)</f>
        <v/>
      </c>
      <c r="I104" s="411" t="str">
        <f>IF('②【入力】別紙_職員一覧（変更）'!I102="","",'②【入力】別紙_職員一覧（変更）'!I102)</f>
        <v/>
      </c>
      <c r="J104" s="47" t="str">
        <f>IF('②【入力】別紙_職員一覧（変更）'!J102="","",'②【入力】別紙_職員一覧（変更）'!J102)</f>
        <v/>
      </c>
      <c r="K104" s="47" t="str">
        <f>IF('②【入力】別紙_職員一覧（変更）'!K102="","",'②【入力】別紙_職員一覧（変更）'!K102)</f>
        <v/>
      </c>
      <c r="L104" s="47" t="str">
        <f>IF('②【入力】別紙_職員一覧（変更）'!L102="","",'②【入力】別紙_職員一覧（変更）'!L102)</f>
        <v/>
      </c>
      <c r="M104" s="47" t="str">
        <f>IF('②【入力】別紙_職員一覧（変更）'!M102="","",'②【入力】別紙_職員一覧（変更）'!M102)</f>
        <v/>
      </c>
      <c r="N104" s="189" t="str">
        <f>IF('②【入力】別紙_職員一覧（変更）'!N102="","",'②【入力】別紙_職員一覧（変更）'!N102)</f>
        <v/>
      </c>
      <c r="O104" s="189" t="str">
        <f>IF('②【入力】別紙_職員一覧（変更）'!O102="","",'②【入力】別紙_職員一覧（変更）'!O102)</f>
        <v/>
      </c>
      <c r="P104" s="189" t="str">
        <f>IF('②【入力】別紙_職員一覧（変更）'!P102="","",'②【入力】別紙_職員一覧（変更）'!P102)</f>
        <v/>
      </c>
      <c r="Q104" s="189" t="str">
        <f>IF('②【入力】別紙_職員一覧（変更）'!Q102="","",'②【入力】別紙_職員一覧（変更）'!Q102)</f>
        <v/>
      </c>
      <c r="R104" s="158"/>
      <c r="U104" s="63"/>
      <c r="X104" s="59"/>
    </row>
    <row r="105" spans="1:24" ht="18" customHeight="1">
      <c r="A105" s="46">
        <v>91</v>
      </c>
      <c r="B105" s="46" t="str">
        <f t="shared" si="1"/>
        <v/>
      </c>
      <c r="C105" s="47" t="str">
        <f>IF('②【入力】別紙_職員一覧（変更）'!C103="","",'②【入力】別紙_職員一覧（変更）'!C103)</f>
        <v/>
      </c>
      <c r="D105" s="47" t="str">
        <f>IF('②【入力】別紙_職員一覧（変更）'!D103="","",'②【入力】別紙_職員一覧（変更）'!D103)</f>
        <v/>
      </c>
      <c r="E105" s="47" t="str">
        <f>IF('②【入力】別紙_職員一覧（変更）'!E103="","",'②【入力】別紙_職員一覧（変更）'!E103)</f>
        <v/>
      </c>
      <c r="F105" s="47" t="str">
        <f>IF('②【入力】別紙_職員一覧（変更）'!F103="","",'②【入力】別紙_職員一覧（変更）'!F103)</f>
        <v/>
      </c>
      <c r="G105" s="47" t="str">
        <f>IF('②【入力】別紙_職員一覧（変更）'!G103="","",'②【入力】別紙_職員一覧（変更）'!G103)</f>
        <v/>
      </c>
      <c r="H105" s="47" t="str">
        <f>IF('②【入力】別紙_職員一覧（変更）'!H103="","",'②【入力】別紙_職員一覧（変更）'!H103)</f>
        <v/>
      </c>
      <c r="I105" s="411" t="str">
        <f>IF('②【入力】別紙_職員一覧（変更）'!I103="","",'②【入力】別紙_職員一覧（変更）'!I103)</f>
        <v/>
      </c>
      <c r="J105" s="47" t="str">
        <f>IF('②【入力】別紙_職員一覧（変更）'!J103="","",'②【入力】別紙_職員一覧（変更）'!J103)</f>
        <v/>
      </c>
      <c r="K105" s="47" t="str">
        <f>IF('②【入力】別紙_職員一覧（変更）'!K103="","",'②【入力】別紙_職員一覧（変更）'!K103)</f>
        <v/>
      </c>
      <c r="L105" s="47" t="str">
        <f>IF('②【入力】別紙_職員一覧（変更）'!L103="","",'②【入力】別紙_職員一覧（変更）'!L103)</f>
        <v/>
      </c>
      <c r="M105" s="47" t="str">
        <f>IF('②【入力】別紙_職員一覧（変更）'!M103="","",'②【入力】別紙_職員一覧（変更）'!M103)</f>
        <v/>
      </c>
      <c r="N105" s="189" t="str">
        <f>IF('②【入力】別紙_職員一覧（変更）'!N103="","",'②【入力】別紙_職員一覧（変更）'!N103)</f>
        <v/>
      </c>
      <c r="O105" s="189" t="str">
        <f>IF('②【入力】別紙_職員一覧（変更）'!O103="","",'②【入力】別紙_職員一覧（変更）'!O103)</f>
        <v/>
      </c>
      <c r="P105" s="189" t="str">
        <f>IF('②【入力】別紙_職員一覧（変更）'!P103="","",'②【入力】別紙_職員一覧（変更）'!P103)</f>
        <v/>
      </c>
      <c r="Q105" s="189" t="str">
        <f>IF('②【入力】別紙_職員一覧（変更）'!Q103="","",'②【入力】別紙_職員一覧（変更）'!Q103)</f>
        <v/>
      </c>
      <c r="R105" s="158"/>
      <c r="U105" s="63"/>
    </row>
    <row r="106" spans="1:24" ht="18" customHeight="1">
      <c r="A106" s="46">
        <v>92</v>
      </c>
      <c r="B106" s="46" t="str">
        <f t="shared" si="1"/>
        <v/>
      </c>
      <c r="C106" s="47" t="str">
        <f>IF('②【入力】別紙_職員一覧（変更）'!C104="","",'②【入力】別紙_職員一覧（変更）'!C104)</f>
        <v/>
      </c>
      <c r="D106" s="47" t="str">
        <f>IF('②【入力】別紙_職員一覧（変更）'!D104="","",'②【入力】別紙_職員一覧（変更）'!D104)</f>
        <v/>
      </c>
      <c r="E106" s="47" t="str">
        <f>IF('②【入力】別紙_職員一覧（変更）'!E104="","",'②【入力】別紙_職員一覧（変更）'!E104)</f>
        <v/>
      </c>
      <c r="F106" s="47" t="str">
        <f>IF('②【入力】別紙_職員一覧（変更）'!F104="","",'②【入力】別紙_職員一覧（変更）'!F104)</f>
        <v/>
      </c>
      <c r="G106" s="47" t="str">
        <f>IF('②【入力】別紙_職員一覧（変更）'!G104="","",'②【入力】別紙_職員一覧（変更）'!G104)</f>
        <v/>
      </c>
      <c r="H106" s="47" t="str">
        <f>IF('②【入力】別紙_職員一覧（変更）'!H104="","",'②【入力】別紙_職員一覧（変更）'!H104)</f>
        <v/>
      </c>
      <c r="I106" s="411" t="str">
        <f>IF('②【入力】別紙_職員一覧（変更）'!I104="","",'②【入力】別紙_職員一覧（変更）'!I104)</f>
        <v/>
      </c>
      <c r="J106" s="47" t="str">
        <f>IF('②【入力】別紙_職員一覧（変更）'!J104="","",'②【入力】別紙_職員一覧（変更）'!J104)</f>
        <v/>
      </c>
      <c r="K106" s="47" t="str">
        <f>IF('②【入力】別紙_職員一覧（変更）'!K104="","",'②【入力】別紙_職員一覧（変更）'!K104)</f>
        <v/>
      </c>
      <c r="L106" s="47" t="str">
        <f>IF('②【入力】別紙_職員一覧（変更）'!L104="","",'②【入力】別紙_職員一覧（変更）'!L104)</f>
        <v/>
      </c>
      <c r="M106" s="47" t="str">
        <f>IF('②【入力】別紙_職員一覧（変更）'!M104="","",'②【入力】別紙_職員一覧（変更）'!M104)</f>
        <v/>
      </c>
      <c r="N106" s="189" t="str">
        <f>IF('②【入力】別紙_職員一覧（変更）'!N104="","",'②【入力】別紙_職員一覧（変更）'!N104)</f>
        <v/>
      </c>
      <c r="O106" s="189" t="str">
        <f>IF('②【入力】別紙_職員一覧（変更）'!O104="","",'②【入力】別紙_職員一覧（変更）'!O104)</f>
        <v/>
      </c>
      <c r="P106" s="189" t="str">
        <f>IF('②【入力】別紙_職員一覧（変更）'!P104="","",'②【入力】別紙_職員一覧（変更）'!P104)</f>
        <v/>
      </c>
      <c r="Q106" s="189" t="str">
        <f>IF('②【入力】別紙_職員一覧（変更）'!Q104="","",'②【入力】別紙_職員一覧（変更）'!Q104)</f>
        <v/>
      </c>
      <c r="R106" s="158"/>
      <c r="U106" s="63"/>
    </row>
    <row r="107" spans="1:24" ht="18" customHeight="1">
      <c r="A107" s="46">
        <v>93</v>
      </c>
      <c r="B107" s="46" t="str">
        <f t="shared" si="1"/>
        <v/>
      </c>
      <c r="C107" s="47" t="str">
        <f>IF('②【入力】別紙_職員一覧（変更）'!C105="","",'②【入力】別紙_職員一覧（変更）'!C105)</f>
        <v/>
      </c>
      <c r="D107" s="47" t="str">
        <f>IF('②【入力】別紙_職員一覧（変更）'!D105="","",'②【入力】別紙_職員一覧（変更）'!D105)</f>
        <v/>
      </c>
      <c r="E107" s="47" t="str">
        <f>IF('②【入力】別紙_職員一覧（変更）'!E105="","",'②【入力】別紙_職員一覧（変更）'!E105)</f>
        <v/>
      </c>
      <c r="F107" s="47" t="str">
        <f>IF('②【入力】別紙_職員一覧（変更）'!F105="","",'②【入力】別紙_職員一覧（変更）'!F105)</f>
        <v/>
      </c>
      <c r="G107" s="47" t="str">
        <f>IF('②【入力】別紙_職員一覧（変更）'!G105="","",'②【入力】別紙_職員一覧（変更）'!G105)</f>
        <v/>
      </c>
      <c r="H107" s="47" t="str">
        <f>IF('②【入力】別紙_職員一覧（変更）'!H105="","",'②【入力】別紙_職員一覧（変更）'!H105)</f>
        <v/>
      </c>
      <c r="I107" s="411" t="str">
        <f>IF('②【入力】別紙_職員一覧（変更）'!I105="","",'②【入力】別紙_職員一覧（変更）'!I105)</f>
        <v/>
      </c>
      <c r="J107" s="47" t="str">
        <f>IF('②【入力】別紙_職員一覧（変更）'!J105="","",'②【入力】別紙_職員一覧（変更）'!J105)</f>
        <v/>
      </c>
      <c r="K107" s="47" t="str">
        <f>IF('②【入力】別紙_職員一覧（変更）'!K105="","",'②【入力】別紙_職員一覧（変更）'!K105)</f>
        <v/>
      </c>
      <c r="L107" s="47" t="str">
        <f>IF('②【入力】別紙_職員一覧（変更）'!L105="","",'②【入力】別紙_職員一覧（変更）'!L105)</f>
        <v/>
      </c>
      <c r="M107" s="47" t="str">
        <f>IF('②【入力】別紙_職員一覧（変更）'!M105="","",'②【入力】別紙_職員一覧（変更）'!M105)</f>
        <v/>
      </c>
      <c r="N107" s="189" t="str">
        <f>IF('②【入力】別紙_職員一覧（変更）'!N105="","",'②【入力】別紙_職員一覧（変更）'!N105)</f>
        <v/>
      </c>
      <c r="O107" s="189" t="str">
        <f>IF('②【入力】別紙_職員一覧（変更）'!O105="","",'②【入力】別紙_職員一覧（変更）'!O105)</f>
        <v/>
      </c>
      <c r="P107" s="189" t="str">
        <f>IF('②【入力】別紙_職員一覧（変更）'!P105="","",'②【入力】別紙_職員一覧（変更）'!P105)</f>
        <v/>
      </c>
      <c r="Q107" s="189" t="str">
        <f>IF('②【入力】別紙_職員一覧（変更）'!Q105="","",'②【入力】別紙_職員一覧（変更）'!Q105)</f>
        <v/>
      </c>
      <c r="R107" s="158"/>
      <c r="U107" s="63"/>
    </row>
    <row r="108" spans="1:24" ht="18" customHeight="1">
      <c r="A108" s="46">
        <v>94</v>
      </c>
      <c r="B108" s="46" t="str">
        <f t="shared" si="1"/>
        <v/>
      </c>
      <c r="C108" s="47" t="str">
        <f>IF('②【入力】別紙_職員一覧（変更）'!C106="","",'②【入力】別紙_職員一覧（変更）'!C106)</f>
        <v/>
      </c>
      <c r="D108" s="47" t="str">
        <f>IF('②【入力】別紙_職員一覧（変更）'!D106="","",'②【入力】別紙_職員一覧（変更）'!D106)</f>
        <v/>
      </c>
      <c r="E108" s="47" t="str">
        <f>IF('②【入力】別紙_職員一覧（変更）'!E106="","",'②【入力】別紙_職員一覧（変更）'!E106)</f>
        <v/>
      </c>
      <c r="F108" s="47" t="str">
        <f>IF('②【入力】別紙_職員一覧（変更）'!F106="","",'②【入力】別紙_職員一覧（変更）'!F106)</f>
        <v/>
      </c>
      <c r="G108" s="47" t="str">
        <f>IF('②【入力】別紙_職員一覧（変更）'!G106="","",'②【入力】別紙_職員一覧（変更）'!G106)</f>
        <v/>
      </c>
      <c r="H108" s="47" t="str">
        <f>IF('②【入力】別紙_職員一覧（変更）'!H106="","",'②【入力】別紙_職員一覧（変更）'!H106)</f>
        <v/>
      </c>
      <c r="I108" s="411" t="str">
        <f>IF('②【入力】別紙_職員一覧（変更）'!I106="","",'②【入力】別紙_職員一覧（変更）'!I106)</f>
        <v/>
      </c>
      <c r="J108" s="47" t="str">
        <f>IF('②【入力】別紙_職員一覧（変更）'!J106="","",'②【入力】別紙_職員一覧（変更）'!J106)</f>
        <v/>
      </c>
      <c r="K108" s="47" t="str">
        <f>IF('②【入力】別紙_職員一覧（変更）'!K106="","",'②【入力】別紙_職員一覧（変更）'!K106)</f>
        <v/>
      </c>
      <c r="L108" s="47" t="str">
        <f>IF('②【入力】別紙_職員一覧（変更）'!L106="","",'②【入力】別紙_職員一覧（変更）'!L106)</f>
        <v/>
      </c>
      <c r="M108" s="47" t="str">
        <f>IF('②【入力】別紙_職員一覧（変更）'!M106="","",'②【入力】別紙_職員一覧（変更）'!M106)</f>
        <v/>
      </c>
      <c r="N108" s="189" t="str">
        <f>IF('②【入力】別紙_職員一覧（変更）'!N106="","",'②【入力】別紙_職員一覧（変更）'!N106)</f>
        <v/>
      </c>
      <c r="O108" s="189" t="str">
        <f>IF('②【入力】別紙_職員一覧（変更）'!O106="","",'②【入力】別紙_職員一覧（変更）'!O106)</f>
        <v/>
      </c>
      <c r="P108" s="189" t="str">
        <f>IF('②【入力】別紙_職員一覧（変更）'!P106="","",'②【入力】別紙_職員一覧（変更）'!P106)</f>
        <v/>
      </c>
      <c r="Q108" s="189" t="str">
        <f>IF('②【入力】別紙_職員一覧（変更）'!Q106="","",'②【入力】別紙_職員一覧（変更）'!Q106)</f>
        <v/>
      </c>
      <c r="R108" s="158"/>
      <c r="U108" s="63"/>
    </row>
    <row r="109" spans="1:24" ht="18" customHeight="1">
      <c r="A109" s="46">
        <v>95</v>
      </c>
      <c r="B109" s="46" t="str">
        <f t="shared" si="1"/>
        <v/>
      </c>
      <c r="C109" s="47" t="str">
        <f>IF('②【入力】別紙_職員一覧（変更）'!C107="","",'②【入力】別紙_職員一覧（変更）'!C107)</f>
        <v/>
      </c>
      <c r="D109" s="47" t="str">
        <f>IF('②【入力】別紙_職員一覧（変更）'!D107="","",'②【入力】別紙_職員一覧（変更）'!D107)</f>
        <v/>
      </c>
      <c r="E109" s="47" t="str">
        <f>IF('②【入力】別紙_職員一覧（変更）'!E107="","",'②【入力】別紙_職員一覧（変更）'!E107)</f>
        <v/>
      </c>
      <c r="F109" s="47" t="str">
        <f>IF('②【入力】別紙_職員一覧（変更）'!F107="","",'②【入力】別紙_職員一覧（変更）'!F107)</f>
        <v/>
      </c>
      <c r="G109" s="47" t="str">
        <f>IF('②【入力】別紙_職員一覧（変更）'!G107="","",'②【入力】別紙_職員一覧（変更）'!G107)</f>
        <v/>
      </c>
      <c r="H109" s="47" t="str">
        <f>IF('②【入力】別紙_職員一覧（変更）'!H107="","",'②【入力】別紙_職員一覧（変更）'!H107)</f>
        <v/>
      </c>
      <c r="I109" s="411" t="str">
        <f>IF('②【入力】別紙_職員一覧（変更）'!I107="","",'②【入力】別紙_職員一覧（変更）'!I107)</f>
        <v/>
      </c>
      <c r="J109" s="47" t="str">
        <f>IF('②【入力】別紙_職員一覧（変更）'!J107="","",'②【入力】別紙_職員一覧（変更）'!J107)</f>
        <v/>
      </c>
      <c r="K109" s="47" t="str">
        <f>IF('②【入力】別紙_職員一覧（変更）'!K107="","",'②【入力】別紙_職員一覧（変更）'!K107)</f>
        <v/>
      </c>
      <c r="L109" s="47" t="str">
        <f>IF('②【入力】別紙_職員一覧（変更）'!L107="","",'②【入力】別紙_職員一覧（変更）'!L107)</f>
        <v/>
      </c>
      <c r="M109" s="47" t="str">
        <f>IF('②【入力】別紙_職員一覧（変更）'!M107="","",'②【入力】別紙_職員一覧（変更）'!M107)</f>
        <v/>
      </c>
      <c r="N109" s="189" t="str">
        <f>IF('②【入力】別紙_職員一覧（変更）'!N107="","",'②【入力】別紙_職員一覧（変更）'!N107)</f>
        <v/>
      </c>
      <c r="O109" s="189" t="str">
        <f>IF('②【入力】別紙_職員一覧（変更）'!O107="","",'②【入力】別紙_職員一覧（変更）'!O107)</f>
        <v/>
      </c>
      <c r="P109" s="189" t="str">
        <f>IF('②【入力】別紙_職員一覧（変更）'!P107="","",'②【入力】別紙_職員一覧（変更）'!P107)</f>
        <v/>
      </c>
      <c r="Q109" s="189" t="str">
        <f>IF('②【入力】別紙_職員一覧（変更）'!Q107="","",'②【入力】別紙_職員一覧（変更）'!Q107)</f>
        <v/>
      </c>
      <c r="R109" s="158"/>
      <c r="U109" s="63"/>
    </row>
    <row r="110" spans="1:24" ht="18" customHeight="1">
      <c r="A110" s="46">
        <v>96</v>
      </c>
      <c r="B110" s="46" t="str">
        <f t="shared" si="1"/>
        <v/>
      </c>
      <c r="C110" s="47" t="str">
        <f>IF('②【入力】別紙_職員一覧（変更）'!C108="","",'②【入力】別紙_職員一覧（変更）'!C108)</f>
        <v/>
      </c>
      <c r="D110" s="47" t="str">
        <f>IF('②【入力】別紙_職員一覧（変更）'!D108="","",'②【入力】別紙_職員一覧（変更）'!D108)</f>
        <v/>
      </c>
      <c r="E110" s="47" t="str">
        <f>IF('②【入力】別紙_職員一覧（変更）'!E108="","",'②【入力】別紙_職員一覧（変更）'!E108)</f>
        <v/>
      </c>
      <c r="F110" s="47" t="str">
        <f>IF('②【入力】別紙_職員一覧（変更）'!F108="","",'②【入力】別紙_職員一覧（変更）'!F108)</f>
        <v/>
      </c>
      <c r="G110" s="47" t="str">
        <f>IF('②【入力】別紙_職員一覧（変更）'!G108="","",'②【入力】別紙_職員一覧（変更）'!G108)</f>
        <v/>
      </c>
      <c r="H110" s="47" t="str">
        <f>IF('②【入力】別紙_職員一覧（変更）'!H108="","",'②【入力】別紙_職員一覧（変更）'!H108)</f>
        <v/>
      </c>
      <c r="I110" s="411" t="str">
        <f>IF('②【入力】別紙_職員一覧（変更）'!I108="","",'②【入力】別紙_職員一覧（変更）'!I108)</f>
        <v/>
      </c>
      <c r="J110" s="47" t="str">
        <f>IF('②【入力】別紙_職員一覧（変更）'!J108="","",'②【入力】別紙_職員一覧（変更）'!J108)</f>
        <v/>
      </c>
      <c r="K110" s="47" t="str">
        <f>IF('②【入力】別紙_職員一覧（変更）'!K108="","",'②【入力】別紙_職員一覧（変更）'!K108)</f>
        <v/>
      </c>
      <c r="L110" s="47" t="str">
        <f>IF('②【入力】別紙_職員一覧（変更）'!L108="","",'②【入力】別紙_職員一覧（変更）'!L108)</f>
        <v/>
      </c>
      <c r="M110" s="47" t="str">
        <f>IF('②【入力】別紙_職員一覧（変更）'!M108="","",'②【入力】別紙_職員一覧（変更）'!M108)</f>
        <v/>
      </c>
      <c r="N110" s="189" t="str">
        <f>IF('②【入力】別紙_職員一覧（変更）'!N108="","",'②【入力】別紙_職員一覧（変更）'!N108)</f>
        <v/>
      </c>
      <c r="O110" s="189" t="str">
        <f>IF('②【入力】別紙_職員一覧（変更）'!O108="","",'②【入力】別紙_職員一覧（変更）'!O108)</f>
        <v/>
      </c>
      <c r="P110" s="189" t="str">
        <f>IF('②【入力】別紙_職員一覧（変更）'!P108="","",'②【入力】別紙_職員一覧（変更）'!P108)</f>
        <v/>
      </c>
      <c r="Q110" s="189" t="str">
        <f>IF('②【入力】別紙_職員一覧（変更）'!Q108="","",'②【入力】別紙_職員一覧（変更）'!Q108)</f>
        <v/>
      </c>
      <c r="R110" s="158"/>
      <c r="U110" s="63"/>
    </row>
    <row r="111" spans="1:24" ht="18" customHeight="1">
      <c r="A111" s="46">
        <v>97</v>
      </c>
      <c r="B111" s="46" t="str">
        <f t="shared" si="1"/>
        <v/>
      </c>
      <c r="C111" s="47" t="str">
        <f>IF('②【入力】別紙_職員一覧（変更）'!C109="","",'②【入力】別紙_職員一覧（変更）'!C109)</f>
        <v/>
      </c>
      <c r="D111" s="47" t="str">
        <f>IF('②【入力】別紙_職員一覧（変更）'!D109="","",'②【入力】別紙_職員一覧（変更）'!D109)</f>
        <v/>
      </c>
      <c r="E111" s="47" t="str">
        <f>IF('②【入力】別紙_職員一覧（変更）'!E109="","",'②【入力】別紙_職員一覧（変更）'!E109)</f>
        <v/>
      </c>
      <c r="F111" s="47" t="str">
        <f>IF('②【入力】別紙_職員一覧（変更）'!F109="","",'②【入力】別紙_職員一覧（変更）'!F109)</f>
        <v/>
      </c>
      <c r="G111" s="47" t="str">
        <f>IF('②【入力】別紙_職員一覧（変更）'!G109="","",'②【入力】別紙_職員一覧（変更）'!G109)</f>
        <v/>
      </c>
      <c r="H111" s="47" t="str">
        <f>IF('②【入力】別紙_職員一覧（変更）'!H109="","",'②【入力】別紙_職員一覧（変更）'!H109)</f>
        <v/>
      </c>
      <c r="I111" s="411" t="str">
        <f>IF('②【入力】別紙_職員一覧（変更）'!I109="","",'②【入力】別紙_職員一覧（変更）'!I109)</f>
        <v/>
      </c>
      <c r="J111" s="47" t="str">
        <f>IF('②【入力】別紙_職員一覧（変更）'!J109="","",'②【入力】別紙_職員一覧（変更）'!J109)</f>
        <v/>
      </c>
      <c r="K111" s="47" t="str">
        <f>IF('②【入力】別紙_職員一覧（変更）'!K109="","",'②【入力】別紙_職員一覧（変更）'!K109)</f>
        <v/>
      </c>
      <c r="L111" s="47" t="str">
        <f>IF('②【入力】別紙_職員一覧（変更）'!L109="","",'②【入力】別紙_職員一覧（変更）'!L109)</f>
        <v/>
      </c>
      <c r="M111" s="47" t="str">
        <f>IF('②【入力】別紙_職員一覧（変更）'!M109="","",'②【入力】別紙_職員一覧（変更）'!M109)</f>
        <v/>
      </c>
      <c r="N111" s="189" t="str">
        <f>IF('②【入力】別紙_職員一覧（変更）'!N109="","",'②【入力】別紙_職員一覧（変更）'!N109)</f>
        <v/>
      </c>
      <c r="O111" s="189" t="str">
        <f>IF('②【入力】別紙_職員一覧（変更）'!O109="","",'②【入力】別紙_職員一覧（変更）'!O109)</f>
        <v/>
      </c>
      <c r="P111" s="189" t="str">
        <f>IF('②【入力】別紙_職員一覧（変更）'!P109="","",'②【入力】別紙_職員一覧（変更）'!P109)</f>
        <v/>
      </c>
      <c r="Q111" s="189" t="str">
        <f>IF('②【入力】別紙_職員一覧（変更）'!Q109="","",'②【入力】別紙_職員一覧（変更）'!Q109)</f>
        <v/>
      </c>
      <c r="R111" s="158"/>
      <c r="U111" s="63"/>
    </row>
    <row r="112" spans="1:24" ht="18" customHeight="1">
      <c r="A112" s="46">
        <v>98</v>
      </c>
      <c r="B112" s="46" t="str">
        <f t="shared" si="1"/>
        <v/>
      </c>
      <c r="C112" s="47" t="str">
        <f>IF('②【入力】別紙_職員一覧（変更）'!C110="","",'②【入力】別紙_職員一覧（変更）'!C110)</f>
        <v/>
      </c>
      <c r="D112" s="47" t="str">
        <f>IF('②【入力】別紙_職員一覧（変更）'!D110="","",'②【入力】別紙_職員一覧（変更）'!D110)</f>
        <v/>
      </c>
      <c r="E112" s="47" t="str">
        <f>IF('②【入力】別紙_職員一覧（変更）'!E110="","",'②【入力】別紙_職員一覧（変更）'!E110)</f>
        <v/>
      </c>
      <c r="F112" s="47" t="str">
        <f>IF('②【入力】別紙_職員一覧（変更）'!F110="","",'②【入力】別紙_職員一覧（変更）'!F110)</f>
        <v/>
      </c>
      <c r="G112" s="47" t="str">
        <f>IF('②【入力】別紙_職員一覧（変更）'!G110="","",'②【入力】別紙_職員一覧（変更）'!G110)</f>
        <v/>
      </c>
      <c r="H112" s="47" t="str">
        <f>IF('②【入力】別紙_職員一覧（変更）'!H110="","",'②【入力】別紙_職員一覧（変更）'!H110)</f>
        <v/>
      </c>
      <c r="I112" s="411" t="str">
        <f>IF('②【入力】別紙_職員一覧（変更）'!I110="","",'②【入力】別紙_職員一覧（変更）'!I110)</f>
        <v/>
      </c>
      <c r="J112" s="47" t="str">
        <f>IF('②【入力】別紙_職員一覧（変更）'!J110="","",'②【入力】別紙_職員一覧（変更）'!J110)</f>
        <v/>
      </c>
      <c r="K112" s="47" t="str">
        <f>IF('②【入力】別紙_職員一覧（変更）'!K110="","",'②【入力】別紙_職員一覧（変更）'!K110)</f>
        <v/>
      </c>
      <c r="L112" s="47" t="str">
        <f>IF('②【入力】別紙_職員一覧（変更）'!L110="","",'②【入力】別紙_職員一覧（変更）'!L110)</f>
        <v/>
      </c>
      <c r="M112" s="47" t="str">
        <f>IF('②【入力】別紙_職員一覧（変更）'!M110="","",'②【入力】別紙_職員一覧（変更）'!M110)</f>
        <v/>
      </c>
      <c r="N112" s="189" t="str">
        <f>IF('②【入力】別紙_職員一覧（変更）'!N110="","",'②【入力】別紙_職員一覧（変更）'!N110)</f>
        <v/>
      </c>
      <c r="O112" s="189" t="str">
        <f>IF('②【入力】別紙_職員一覧（変更）'!O110="","",'②【入力】別紙_職員一覧（変更）'!O110)</f>
        <v/>
      </c>
      <c r="P112" s="189" t="str">
        <f>IF('②【入力】別紙_職員一覧（変更）'!P110="","",'②【入力】別紙_職員一覧（変更）'!P110)</f>
        <v/>
      </c>
      <c r="Q112" s="189" t="str">
        <f>IF('②【入力】別紙_職員一覧（変更）'!Q110="","",'②【入力】別紙_職員一覧（変更）'!Q110)</f>
        <v/>
      </c>
      <c r="R112" s="158"/>
      <c r="U112" s="63"/>
    </row>
    <row r="113" spans="1:24" ht="18" customHeight="1">
      <c r="A113" s="46">
        <v>99</v>
      </c>
      <c r="B113" s="46" t="str">
        <f t="shared" si="1"/>
        <v/>
      </c>
      <c r="C113" s="47" t="str">
        <f>IF('②【入力】別紙_職員一覧（変更）'!C111="","",'②【入力】別紙_職員一覧（変更）'!C111)</f>
        <v/>
      </c>
      <c r="D113" s="47" t="str">
        <f>IF('②【入力】別紙_職員一覧（変更）'!D111="","",'②【入力】別紙_職員一覧（変更）'!D111)</f>
        <v/>
      </c>
      <c r="E113" s="47" t="str">
        <f>IF('②【入力】別紙_職員一覧（変更）'!E111="","",'②【入力】別紙_職員一覧（変更）'!E111)</f>
        <v/>
      </c>
      <c r="F113" s="47" t="str">
        <f>IF('②【入力】別紙_職員一覧（変更）'!F111="","",'②【入力】別紙_職員一覧（変更）'!F111)</f>
        <v/>
      </c>
      <c r="G113" s="47" t="str">
        <f>IF('②【入力】別紙_職員一覧（変更）'!G111="","",'②【入力】別紙_職員一覧（変更）'!G111)</f>
        <v/>
      </c>
      <c r="H113" s="47" t="str">
        <f>IF('②【入力】別紙_職員一覧（変更）'!H111="","",'②【入力】別紙_職員一覧（変更）'!H111)</f>
        <v/>
      </c>
      <c r="I113" s="411" t="str">
        <f>IF('②【入力】別紙_職員一覧（変更）'!I111="","",'②【入力】別紙_職員一覧（変更）'!I111)</f>
        <v/>
      </c>
      <c r="J113" s="47" t="str">
        <f>IF('②【入力】別紙_職員一覧（変更）'!J111="","",'②【入力】別紙_職員一覧（変更）'!J111)</f>
        <v/>
      </c>
      <c r="K113" s="47" t="str">
        <f>IF('②【入力】別紙_職員一覧（変更）'!K111="","",'②【入力】別紙_職員一覧（変更）'!K111)</f>
        <v/>
      </c>
      <c r="L113" s="47" t="str">
        <f>IF('②【入力】別紙_職員一覧（変更）'!L111="","",'②【入力】別紙_職員一覧（変更）'!L111)</f>
        <v/>
      </c>
      <c r="M113" s="47" t="str">
        <f>IF('②【入力】別紙_職員一覧（変更）'!M111="","",'②【入力】別紙_職員一覧（変更）'!M111)</f>
        <v/>
      </c>
      <c r="N113" s="189" t="str">
        <f>IF('②【入力】別紙_職員一覧（変更）'!N111="","",'②【入力】別紙_職員一覧（変更）'!N111)</f>
        <v/>
      </c>
      <c r="O113" s="189" t="str">
        <f>IF('②【入力】別紙_職員一覧（変更）'!O111="","",'②【入力】別紙_職員一覧（変更）'!O111)</f>
        <v/>
      </c>
      <c r="P113" s="189" t="str">
        <f>IF('②【入力】別紙_職員一覧（変更）'!P111="","",'②【入力】別紙_職員一覧（変更）'!P111)</f>
        <v/>
      </c>
      <c r="Q113" s="189" t="str">
        <f>IF('②【入力】別紙_職員一覧（変更）'!Q111="","",'②【入力】別紙_職員一覧（変更）'!Q111)</f>
        <v/>
      </c>
      <c r="R113" s="158"/>
      <c r="U113" s="63"/>
    </row>
    <row r="114" spans="1:24" ht="18" customHeight="1">
      <c r="A114" s="46">
        <v>100</v>
      </c>
      <c r="B114" s="46" t="str">
        <f t="shared" ref="B114:B177" si="2">C114&amp;D114</f>
        <v/>
      </c>
      <c r="C114" s="47" t="str">
        <f>IF('②【入力】別紙_職員一覧（変更）'!C112="","",'②【入力】別紙_職員一覧（変更）'!C112)</f>
        <v/>
      </c>
      <c r="D114" s="47" t="str">
        <f>IF('②【入力】別紙_職員一覧（変更）'!D112="","",'②【入力】別紙_職員一覧（変更）'!D112)</f>
        <v/>
      </c>
      <c r="E114" s="47" t="str">
        <f>IF('②【入力】別紙_職員一覧（変更）'!E112="","",'②【入力】別紙_職員一覧（変更）'!E112)</f>
        <v/>
      </c>
      <c r="F114" s="47" t="str">
        <f>IF('②【入力】別紙_職員一覧（変更）'!F112="","",'②【入力】別紙_職員一覧（変更）'!F112)</f>
        <v/>
      </c>
      <c r="G114" s="47" t="str">
        <f>IF('②【入力】別紙_職員一覧（変更）'!G112="","",'②【入力】別紙_職員一覧（変更）'!G112)</f>
        <v/>
      </c>
      <c r="H114" s="47" t="str">
        <f>IF('②【入力】別紙_職員一覧（変更）'!H112="","",'②【入力】別紙_職員一覧（変更）'!H112)</f>
        <v/>
      </c>
      <c r="I114" s="411" t="str">
        <f>IF('②【入力】別紙_職員一覧（変更）'!I112="","",'②【入力】別紙_職員一覧（変更）'!I112)</f>
        <v/>
      </c>
      <c r="J114" s="47" t="str">
        <f>IF('②【入力】別紙_職員一覧（変更）'!J112="","",'②【入力】別紙_職員一覧（変更）'!J112)</f>
        <v/>
      </c>
      <c r="K114" s="47" t="str">
        <f>IF('②【入力】別紙_職員一覧（変更）'!K112="","",'②【入力】別紙_職員一覧（変更）'!K112)</f>
        <v/>
      </c>
      <c r="L114" s="47" t="str">
        <f>IF('②【入力】別紙_職員一覧（変更）'!L112="","",'②【入力】別紙_職員一覧（変更）'!L112)</f>
        <v/>
      </c>
      <c r="M114" s="47" t="str">
        <f>IF('②【入力】別紙_職員一覧（変更）'!M112="","",'②【入力】別紙_職員一覧（変更）'!M112)</f>
        <v/>
      </c>
      <c r="N114" s="189" t="str">
        <f>IF('②【入力】別紙_職員一覧（変更）'!N112="","",'②【入力】別紙_職員一覧（変更）'!N112)</f>
        <v/>
      </c>
      <c r="O114" s="189" t="str">
        <f>IF('②【入力】別紙_職員一覧（変更）'!O112="","",'②【入力】別紙_職員一覧（変更）'!O112)</f>
        <v/>
      </c>
      <c r="P114" s="189" t="str">
        <f>IF('②【入力】別紙_職員一覧（変更）'!P112="","",'②【入力】別紙_職員一覧（変更）'!P112)</f>
        <v/>
      </c>
      <c r="Q114" s="189" t="str">
        <f>IF('②【入力】別紙_職員一覧（変更）'!Q112="","",'②【入力】別紙_職員一覧（変更）'!Q112)</f>
        <v/>
      </c>
      <c r="R114" s="158"/>
      <c r="U114" s="63"/>
    </row>
    <row r="115" spans="1:24" ht="18" customHeight="1">
      <c r="A115" s="46">
        <v>101</v>
      </c>
      <c r="B115" s="46" t="str">
        <f t="shared" si="2"/>
        <v/>
      </c>
      <c r="C115" s="47" t="str">
        <f>IF('②【入力】別紙_職員一覧（変更）'!C113="","",'②【入力】別紙_職員一覧（変更）'!C113)</f>
        <v/>
      </c>
      <c r="D115" s="47" t="str">
        <f>IF('②【入力】別紙_職員一覧（変更）'!D113="","",'②【入力】別紙_職員一覧（変更）'!D113)</f>
        <v/>
      </c>
      <c r="E115" s="47" t="str">
        <f>IF('②【入力】別紙_職員一覧（変更）'!E113="","",'②【入力】別紙_職員一覧（変更）'!E113)</f>
        <v/>
      </c>
      <c r="F115" s="47" t="str">
        <f>IF('②【入力】別紙_職員一覧（変更）'!F113="","",'②【入力】別紙_職員一覧（変更）'!F113)</f>
        <v/>
      </c>
      <c r="G115" s="47" t="str">
        <f>IF('②【入力】別紙_職員一覧（変更）'!G113="","",'②【入力】別紙_職員一覧（変更）'!G113)</f>
        <v/>
      </c>
      <c r="H115" s="47" t="str">
        <f>IF('②【入力】別紙_職員一覧（変更）'!H113="","",'②【入力】別紙_職員一覧（変更）'!H113)</f>
        <v/>
      </c>
      <c r="I115" s="411" t="str">
        <f>IF('②【入力】別紙_職員一覧（変更）'!I113="","",'②【入力】別紙_職員一覧（変更）'!I113)</f>
        <v/>
      </c>
      <c r="J115" s="47" t="str">
        <f>IF('②【入力】別紙_職員一覧（変更）'!J113="","",'②【入力】別紙_職員一覧（変更）'!J113)</f>
        <v/>
      </c>
      <c r="K115" s="47" t="str">
        <f>IF('②【入力】別紙_職員一覧（変更）'!K113="","",'②【入力】別紙_職員一覧（変更）'!K113)</f>
        <v/>
      </c>
      <c r="L115" s="47" t="str">
        <f>IF('②【入力】別紙_職員一覧（変更）'!L113="","",'②【入力】別紙_職員一覧（変更）'!L113)</f>
        <v/>
      </c>
      <c r="M115" s="47" t="str">
        <f>IF('②【入力】別紙_職員一覧（変更）'!M113="","",'②【入力】別紙_職員一覧（変更）'!M113)</f>
        <v/>
      </c>
      <c r="N115" s="189" t="str">
        <f>IF('②【入力】別紙_職員一覧（変更）'!N113="","",'②【入力】別紙_職員一覧（変更）'!N113)</f>
        <v/>
      </c>
      <c r="O115" s="189" t="str">
        <f>IF('②【入力】別紙_職員一覧（変更）'!O113="","",'②【入力】別紙_職員一覧（変更）'!O113)</f>
        <v/>
      </c>
      <c r="P115" s="189" t="str">
        <f>IF('②【入力】別紙_職員一覧（変更）'!P113="","",'②【入力】別紙_職員一覧（変更）'!P113)</f>
        <v/>
      </c>
      <c r="Q115" s="189" t="str">
        <f>IF('②【入力】別紙_職員一覧（変更）'!Q113="","",'②【入力】別紙_職員一覧（変更）'!Q113)</f>
        <v/>
      </c>
      <c r="R115" s="158"/>
      <c r="U115" s="63"/>
    </row>
    <row r="116" spans="1:24" ht="18" customHeight="1">
      <c r="A116" s="46">
        <v>102</v>
      </c>
      <c r="B116" s="46" t="str">
        <f t="shared" si="2"/>
        <v/>
      </c>
      <c r="C116" s="47" t="str">
        <f>IF('②【入力】別紙_職員一覧（変更）'!C114="","",'②【入力】別紙_職員一覧（変更）'!C114)</f>
        <v/>
      </c>
      <c r="D116" s="47" t="str">
        <f>IF('②【入力】別紙_職員一覧（変更）'!D114="","",'②【入力】別紙_職員一覧（変更）'!D114)</f>
        <v/>
      </c>
      <c r="E116" s="47" t="str">
        <f>IF('②【入力】別紙_職員一覧（変更）'!E114="","",'②【入力】別紙_職員一覧（変更）'!E114)</f>
        <v/>
      </c>
      <c r="F116" s="47" t="str">
        <f>IF('②【入力】別紙_職員一覧（変更）'!F114="","",'②【入力】別紙_職員一覧（変更）'!F114)</f>
        <v/>
      </c>
      <c r="G116" s="47" t="str">
        <f>IF('②【入力】別紙_職員一覧（変更）'!G114="","",'②【入力】別紙_職員一覧（変更）'!G114)</f>
        <v/>
      </c>
      <c r="H116" s="47" t="str">
        <f>IF('②【入力】別紙_職員一覧（変更）'!H114="","",'②【入力】別紙_職員一覧（変更）'!H114)</f>
        <v/>
      </c>
      <c r="I116" s="411" t="str">
        <f>IF('②【入力】別紙_職員一覧（変更）'!I114="","",'②【入力】別紙_職員一覧（変更）'!I114)</f>
        <v/>
      </c>
      <c r="J116" s="47" t="str">
        <f>IF('②【入力】別紙_職員一覧（変更）'!J114="","",'②【入力】別紙_職員一覧（変更）'!J114)</f>
        <v/>
      </c>
      <c r="K116" s="47" t="str">
        <f>IF('②【入力】別紙_職員一覧（変更）'!K114="","",'②【入力】別紙_職員一覧（変更）'!K114)</f>
        <v/>
      </c>
      <c r="L116" s="47" t="str">
        <f>IF('②【入力】別紙_職員一覧（変更）'!L114="","",'②【入力】別紙_職員一覧（変更）'!L114)</f>
        <v/>
      </c>
      <c r="M116" s="47" t="str">
        <f>IF('②【入力】別紙_職員一覧（変更）'!M114="","",'②【入力】別紙_職員一覧（変更）'!M114)</f>
        <v/>
      </c>
      <c r="N116" s="189" t="str">
        <f>IF('②【入力】別紙_職員一覧（変更）'!N114="","",'②【入力】別紙_職員一覧（変更）'!N114)</f>
        <v/>
      </c>
      <c r="O116" s="189" t="str">
        <f>IF('②【入力】別紙_職員一覧（変更）'!O114="","",'②【入力】別紙_職員一覧（変更）'!O114)</f>
        <v/>
      </c>
      <c r="P116" s="189" t="str">
        <f>IF('②【入力】別紙_職員一覧（変更）'!P114="","",'②【入力】別紙_職員一覧（変更）'!P114)</f>
        <v/>
      </c>
      <c r="Q116" s="189" t="str">
        <f>IF('②【入力】別紙_職員一覧（変更）'!Q114="","",'②【入力】別紙_職員一覧（変更）'!Q114)</f>
        <v/>
      </c>
      <c r="R116" s="158"/>
      <c r="U116" s="63"/>
    </row>
    <row r="117" spans="1:24" ht="18" customHeight="1">
      <c r="A117" s="46">
        <v>103</v>
      </c>
      <c r="B117" s="46" t="str">
        <f t="shared" si="2"/>
        <v/>
      </c>
      <c r="C117" s="47" t="str">
        <f>IF('②【入力】別紙_職員一覧（変更）'!C115="","",'②【入力】別紙_職員一覧（変更）'!C115)</f>
        <v/>
      </c>
      <c r="D117" s="47" t="str">
        <f>IF('②【入力】別紙_職員一覧（変更）'!D115="","",'②【入力】別紙_職員一覧（変更）'!D115)</f>
        <v/>
      </c>
      <c r="E117" s="47" t="str">
        <f>IF('②【入力】別紙_職員一覧（変更）'!E115="","",'②【入力】別紙_職員一覧（変更）'!E115)</f>
        <v/>
      </c>
      <c r="F117" s="47" t="str">
        <f>IF('②【入力】別紙_職員一覧（変更）'!F115="","",'②【入力】別紙_職員一覧（変更）'!F115)</f>
        <v/>
      </c>
      <c r="G117" s="47" t="str">
        <f>IF('②【入力】別紙_職員一覧（変更）'!G115="","",'②【入力】別紙_職員一覧（変更）'!G115)</f>
        <v/>
      </c>
      <c r="H117" s="47" t="str">
        <f>IF('②【入力】別紙_職員一覧（変更）'!H115="","",'②【入力】別紙_職員一覧（変更）'!H115)</f>
        <v/>
      </c>
      <c r="I117" s="411" t="str">
        <f>IF('②【入力】別紙_職員一覧（変更）'!I115="","",'②【入力】別紙_職員一覧（変更）'!I115)</f>
        <v/>
      </c>
      <c r="J117" s="47" t="str">
        <f>IF('②【入力】別紙_職員一覧（変更）'!J115="","",'②【入力】別紙_職員一覧（変更）'!J115)</f>
        <v/>
      </c>
      <c r="K117" s="47" t="str">
        <f>IF('②【入力】別紙_職員一覧（変更）'!K115="","",'②【入力】別紙_職員一覧（変更）'!K115)</f>
        <v/>
      </c>
      <c r="L117" s="47" t="str">
        <f>IF('②【入力】別紙_職員一覧（変更）'!L115="","",'②【入力】別紙_職員一覧（変更）'!L115)</f>
        <v/>
      </c>
      <c r="M117" s="47" t="str">
        <f>IF('②【入力】別紙_職員一覧（変更）'!M115="","",'②【入力】別紙_職員一覧（変更）'!M115)</f>
        <v/>
      </c>
      <c r="N117" s="189" t="str">
        <f>IF('②【入力】別紙_職員一覧（変更）'!N115="","",'②【入力】別紙_職員一覧（変更）'!N115)</f>
        <v/>
      </c>
      <c r="O117" s="189" t="str">
        <f>IF('②【入力】別紙_職員一覧（変更）'!O115="","",'②【入力】別紙_職員一覧（変更）'!O115)</f>
        <v/>
      </c>
      <c r="P117" s="189" t="str">
        <f>IF('②【入力】別紙_職員一覧（変更）'!P115="","",'②【入力】別紙_職員一覧（変更）'!P115)</f>
        <v/>
      </c>
      <c r="Q117" s="189" t="str">
        <f>IF('②【入力】別紙_職員一覧（変更）'!Q115="","",'②【入力】別紙_職員一覧（変更）'!Q115)</f>
        <v/>
      </c>
      <c r="R117" s="158"/>
      <c r="U117" s="63"/>
    </row>
    <row r="118" spans="1:24" ht="18" customHeight="1">
      <c r="A118" s="46">
        <v>104</v>
      </c>
      <c r="B118" s="46" t="str">
        <f t="shared" si="2"/>
        <v/>
      </c>
      <c r="C118" s="47" t="str">
        <f>IF('②【入力】別紙_職員一覧（変更）'!C116="","",'②【入力】別紙_職員一覧（変更）'!C116)</f>
        <v/>
      </c>
      <c r="D118" s="47" t="str">
        <f>IF('②【入力】別紙_職員一覧（変更）'!D116="","",'②【入力】別紙_職員一覧（変更）'!D116)</f>
        <v/>
      </c>
      <c r="E118" s="47" t="str">
        <f>IF('②【入力】別紙_職員一覧（変更）'!E116="","",'②【入力】別紙_職員一覧（変更）'!E116)</f>
        <v/>
      </c>
      <c r="F118" s="47" t="str">
        <f>IF('②【入力】別紙_職員一覧（変更）'!F116="","",'②【入力】別紙_職員一覧（変更）'!F116)</f>
        <v/>
      </c>
      <c r="G118" s="47" t="str">
        <f>IF('②【入力】別紙_職員一覧（変更）'!G116="","",'②【入力】別紙_職員一覧（変更）'!G116)</f>
        <v/>
      </c>
      <c r="H118" s="47" t="str">
        <f>IF('②【入力】別紙_職員一覧（変更）'!H116="","",'②【入力】別紙_職員一覧（変更）'!H116)</f>
        <v/>
      </c>
      <c r="I118" s="411" t="str">
        <f>IF('②【入力】別紙_職員一覧（変更）'!I116="","",'②【入力】別紙_職員一覧（変更）'!I116)</f>
        <v/>
      </c>
      <c r="J118" s="47" t="str">
        <f>IF('②【入力】別紙_職員一覧（変更）'!J116="","",'②【入力】別紙_職員一覧（変更）'!J116)</f>
        <v/>
      </c>
      <c r="K118" s="47" t="str">
        <f>IF('②【入力】別紙_職員一覧（変更）'!K116="","",'②【入力】別紙_職員一覧（変更）'!K116)</f>
        <v/>
      </c>
      <c r="L118" s="47" t="str">
        <f>IF('②【入力】別紙_職員一覧（変更）'!L116="","",'②【入力】別紙_職員一覧（変更）'!L116)</f>
        <v/>
      </c>
      <c r="M118" s="47" t="str">
        <f>IF('②【入力】別紙_職員一覧（変更）'!M116="","",'②【入力】別紙_職員一覧（変更）'!M116)</f>
        <v/>
      </c>
      <c r="N118" s="189" t="str">
        <f>IF('②【入力】別紙_職員一覧（変更）'!N116="","",'②【入力】別紙_職員一覧（変更）'!N116)</f>
        <v/>
      </c>
      <c r="O118" s="189" t="str">
        <f>IF('②【入力】別紙_職員一覧（変更）'!O116="","",'②【入力】別紙_職員一覧（変更）'!O116)</f>
        <v/>
      </c>
      <c r="P118" s="189" t="str">
        <f>IF('②【入力】別紙_職員一覧（変更）'!P116="","",'②【入力】別紙_職員一覧（変更）'!P116)</f>
        <v/>
      </c>
      <c r="Q118" s="189" t="str">
        <f>IF('②【入力】別紙_職員一覧（変更）'!Q116="","",'②【入力】別紙_職員一覧（変更）'!Q116)</f>
        <v/>
      </c>
      <c r="R118" s="158"/>
      <c r="U118" s="63"/>
    </row>
    <row r="119" spans="1:24" ht="18" customHeight="1">
      <c r="A119" s="46">
        <v>105</v>
      </c>
      <c r="B119" s="46" t="str">
        <f t="shared" si="2"/>
        <v/>
      </c>
      <c r="C119" s="47" t="str">
        <f>IF('②【入力】別紙_職員一覧（変更）'!C117="","",'②【入力】別紙_職員一覧（変更）'!C117)</f>
        <v/>
      </c>
      <c r="D119" s="47" t="str">
        <f>IF('②【入力】別紙_職員一覧（変更）'!D117="","",'②【入力】別紙_職員一覧（変更）'!D117)</f>
        <v/>
      </c>
      <c r="E119" s="47" t="str">
        <f>IF('②【入力】別紙_職員一覧（変更）'!E117="","",'②【入力】別紙_職員一覧（変更）'!E117)</f>
        <v/>
      </c>
      <c r="F119" s="47" t="str">
        <f>IF('②【入力】別紙_職員一覧（変更）'!F117="","",'②【入力】別紙_職員一覧（変更）'!F117)</f>
        <v/>
      </c>
      <c r="G119" s="47" t="str">
        <f>IF('②【入力】別紙_職員一覧（変更）'!G117="","",'②【入力】別紙_職員一覧（変更）'!G117)</f>
        <v/>
      </c>
      <c r="H119" s="47" t="str">
        <f>IF('②【入力】別紙_職員一覧（変更）'!H117="","",'②【入力】別紙_職員一覧（変更）'!H117)</f>
        <v/>
      </c>
      <c r="I119" s="411" t="str">
        <f>IF('②【入力】別紙_職員一覧（変更）'!I117="","",'②【入力】別紙_職員一覧（変更）'!I117)</f>
        <v/>
      </c>
      <c r="J119" s="47" t="str">
        <f>IF('②【入力】別紙_職員一覧（変更）'!J117="","",'②【入力】別紙_職員一覧（変更）'!J117)</f>
        <v/>
      </c>
      <c r="K119" s="47" t="str">
        <f>IF('②【入力】別紙_職員一覧（変更）'!K117="","",'②【入力】別紙_職員一覧（変更）'!K117)</f>
        <v/>
      </c>
      <c r="L119" s="47" t="str">
        <f>IF('②【入力】別紙_職員一覧（変更）'!L117="","",'②【入力】別紙_職員一覧（変更）'!L117)</f>
        <v/>
      </c>
      <c r="M119" s="47" t="str">
        <f>IF('②【入力】別紙_職員一覧（変更）'!M117="","",'②【入力】別紙_職員一覧（変更）'!M117)</f>
        <v/>
      </c>
      <c r="N119" s="189" t="str">
        <f>IF('②【入力】別紙_職員一覧（変更）'!N117="","",'②【入力】別紙_職員一覧（変更）'!N117)</f>
        <v/>
      </c>
      <c r="O119" s="189" t="str">
        <f>IF('②【入力】別紙_職員一覧（変更）'!O117="","",'②【入力】別紙_職員一覧（変更）'!O117)</f>
        <v/>
      </c>
      <c r="P119" s="189" t="str">
        <f>IF('②【入力】別紙_職員一覧（変更）'!P117="","",'②【入力】別紙_職員一覧（変更）'!P117)</f>
        <v/>
      </c>
      <c r="Q119" s="189" t="str">
        <f>IF('②【入力】別紙_職員一覧（変更）'!Q117="","",'②【入力】別紙_職員一覧（変更）'!Q117)</f>
        <v/>
      </c>
      <c r="R119" s="158"/>
      <c r="U119" s="63"/>
    </row>
    <row r="120" spans="1:24" ht="18" customHeight="1">
      <c r="A120" s="46">
        <v>106</v>
      </c>
      <c r="B120" s="46" t="str">
        <f t="shared" si="2"/>
        <v/>
      </c>
      <c r="C120" s="47" t="str">
        <f>IF('②【入力】別紙_職員一覧（変更）'!C118="","",'②【入力】別紙_職員一覧（変更）'!C118)</f>
        <v/>
      </c>
      <c r="D120" s="47" t="str">
        <f>IF('②【入力】別紙_職員一覧（変更）'!D118="","",'②【入力】別紙_職員一覧（変更）'!D118)</f>
        <v/>
      </c>
      <c r="E120" s="47" t="str">
        <f>IF('②【入力】別紙_職員一覧（変更）'!E118="","",'②【入力】別紙_職員一覧（変更）'!E118)</f>
        <v/>
      </c>
      <c r="F120" s="47" t="str">
        <f>IF('②【入力】別紙_職員一覧（変更）'!F118="","",'②【入力】別紙_職員一覧（変更）'!F118)</f>
        <v/>
      </c>
      <c r="G120" s="47" t="str">
        <f>IF('②【入力】別紙_職員一覧（変更）'!G118="","",'②【入力】別紙_職員一覧（変更）'!G118)</f>
        <v/>
      </c>
      <c r="H120" s="47" t="str">
        <f>IF('②【入力】別紙_職員一覧（変更）'!H118="","",'②【入力】別紙_職員一覧（変更）'!H118)</f>
        <v/>
      </c>
      <c r="I120" s="411" t="str">
        <f>IF('②【入力】別紙_職員一覧（変更）'!I118="","",'②【入力】別紙_職員一覧（変更）'!I118)</f>
        <v/>
      </c>
      <c r="J120" s="47" t="str">
        <f>IF('②【入力】別紙_職員一覧（変更）'!J118="","",'②【入力】別紙_職員一覧（変更）'!J118)</f>
        <v/>
      </c>
      <c r="K120" s="47" t="str">
        <f>IF('②【入力】別紙_職員一覧（変更）'!K118="","",'②【入力】別紙_職員一覧（変更）'!K118)</f>
        <v/>
      </c>
      <c r="L120" s="47" t="str">
        <f>IF('②【入力】別紙_職員一覧（変更）'!L118="","",'②【入力】別紙_職員一覧（変更）'!L118)</f>
        <v/>
      </c>
      <c r="M120" s="47" t="str">
        <f>IF('②【入力】別紙_職員一覧（変更）'!M118="","",'②【入力】別紙_職員一覧（変更）'!M118)</f>
        <v/>
      </c>
      <c r="N120" s="189" t="str">
        <f>IF('②【入力】別紙_職員一覧（変更）'!N118="","",'②【入力】別紙_職員一覧（変更）'!N118)</f>
        <v/>
      </c>
      <c r="O120" s="189" t="str">
        <f>IF('②【入力】別紙_職員一覧（変更）'!O118="","",'②【入力】別紙_職員一覧（変更）'!O118)</f>
        <v/>
      </c>
      <c r="P120" s="189" t="str">
        <f>IF('②【入力】別紙_職員一覧（変更）'!P118="","",'②【入力】別紙_職員一覧（変更）'!P118)</f>
        <v/>
      </c>
      <c r="Q120" s="189" t="str">
        <f>IF('②【入力】別紙_職員一覧（変更）'!Q118="","",'②【入力】別紙_職員一覧（変更）'!Q118)</f>
        <v/>
      </c>
      <c r="R120" s="158"/>
      <c r="U120" s="63"/>
    </row>
    <row r="121" spans="1:24" ht="18" customHeight="1">
      <c r="A121" s="46">
        <v>107</v>
      </c>
      <c r="B121" s="46" t="str">
        <f t="shared" si="2"/>
        <v/>
      </c>
      <c r="C121" s="47" t="str">
        <f>IF('②【入力】別紙_職員一覧（変更）'!C119="","",'②【入力】別紙_職員一覧（変更）'!C119)</f>
        <v/>
      </c>
      <c r="D121" s="47" t="str">
        <f>IF('②【入力】別紙_職員一覧（変更）'!D119="","",'②【入力】別紙_職員一覧（変更）'!D119)</f>
        <v/>
      </c>
      <c r="E121" s="47" t="str">
        <f>IF('②【入力】別紙_職員一覧（変更）'!E119="","",'②【入力】別紙_職員一覧（変更）'!E119)</f>
        <v/>
      </c>
      <c r="F121" s="47" t="str">
        <f>IF('②【入力】別紙_職員一覧（変更）'!F119="","",'②【入力】別紙_職員一覧（変更）'!F119)</f>
        <v/>
      </c>
      <c r="G121" s="47" t="str">
        <f>IF('②【入力】別紙_職員一覧（変更）'!G119="","",'②【入力】別紙_職員一覧（変更）'!G119)</f>
        <v/>
      </c>
      <c r="H121" s="47" t="str">
        <f>IF('②【入力】別紙_職員一覧（変更）'!H119="","",'②【入力】別紙_職員一覧（変更）'!H119)</f>
        <v/>
      </c>
      <c r="I121" s="411" t="str">
        <f>IF('②【入力】別紙_職員一覧（変更）'!I119="","",'②【入力】別紙_職員一覧（変更）'!I119)</f>
        <v/>
      </c>
      <c r="J121" s="47" t="str">
        <f>IF('②【入力】別紙_職員一覧（変更）'!J119="","",'②【入力】別紙_職員一覧（変更）'!J119)</f>
        <v/>
      </c>
      <c r="K121" s="47" t="str">
        <f>IF('②【入力】別紙_職員一覧（変更）'!K119="","",'②【入力】別紙_職員一覧（変更）'!K119)</f>
        <v/>
      </c>
      <c r="L121" s="47" t="str">
        <f>IF('②【入力】別紙_職員一覧（変更）'!L119="","",'②【入力】別紙_職員一覧（変更）'!L119)</f>
        <v/>
      </c>
      <c r="M121" s="47" t="str">
        <f>IF('②【入力】別紙_職員一覧（変更）'!M119="","",'②【入力】別紙_職員一覧（変更）'!M119)</f>
        <v/>
      </c>
      <c r="N121" s="189" t="str">
        <f>IF('②【入力】別紙_職員一覧（変更）'!N119="","",'②【入力】別紙_職員一覧（変更）'!N119)</f>
        <v/>
      </c>
      <c r="O121" s="189" t="str">
        <f>IF('②【入力】別紙_職員一覧（変更）'!O119="","",'②【入力】別紙_職員一覧（変更）'!O119)</f>
        <v/>
      </c>
      <c r="P121" s="189" t="str">
        <f>IF('②【入力】別紙_職員一覧（変更）'!P119="","",'②【入力】別紙_職員一覧（変更）'!P119)</f>
        <v/>
      </c>
      <c r="Q121" s="189" t="str">
        <f>IF('②【入力】別紙_職員一覧（変更）'!Q119="","",'②【入力】別紙_職員一覧（変更）'!Q119)</f>
        <v/>
      </c>
      <c r="R121" s="158"/>
      <c r="U121" s="63"/>
    </row>
    <row r="122" spans="1:24" ht="18" customHeight="1">
      <c r="A122" s="46">
        <v>108</v>
      </c>
      <c r="B122" s="46" t="str">
        <f t="shared" si="2"/>
        <v/>
      </c>
      <c r="C122" s="47" t="str">
        <f>IF('②【入力】別紙_職員一覧（変更）'!C120="","",'②【入力】別紙_職員一覧（変更）'!C120)</f>
        <v/>
      </c>
      <c r="D122" s="47" t="str">
        <f>IF('②【入力】別紙_職員一覧（変更）'!D120="","",'②【入力】別紙_職員一覧（変更）'!D120)</f>
        <v/>
      </c>
      <c r="E122" s="47" t="str">
        <f>IF('②【入力】別紙_職員一覧（変更）'!E120="","",'②【入力】別紙_職員一覧（変更）'!E120)</f>
        <v/>
      </c>
      <c r="F122" s="47" t="str">
        <f>IF('②【入力】別紙_職員一覧（変更）'!F120="","",'②【入力】別紙_職員一覧（変更）'!F120)</f>
        <v/>
      </c>
      <c r="G122" s="47" t="str">
        <f>IF('②【入力】別紙_職員一覧（変更）'!G120="","",'②【入力】別紙_職員一覧（変更）'!G120)</f>
        <v/>
      </c>
      <c r="H122" s="47" t="str">
        <f>IF('②【入力】別紙_職員一覧（変更）'!H120="","",'②【入力】別紙_職員一覧（変更）'!H120)</f>
        <v/>
      </c>
      <c r="I122" s="411" t="str">
        <f>IF('②【入力】別紙_職員一覧（変更）'!I120="","",'②【入力】別紙_職員一覧（変更）'!I120)</f>
        <v/>
      </c>
      <c r="J122" s="47" t="str">
        <f>IF('②【入力】別紙_職員一覧（変更）'!J120="","",'②【入力】別紙_職員一覧（変更）'!J120)</f>
        <v/>
      </c>
      <c r="K122" s="47" t="str">
        <f>IF('②【入力】別紙_職員一覧（変更）'!K120="","",'②【入力】別紙_職員一覧（変更）'!K120)</f>
        <v/>
      </c>
      <c r="L122" s="47" t="str">
        <f>IF('②【入力】別紙_職員一覧（変更）'!L120="","",'②【入力】別紙_職員一覧（変更）'!L120)</f>
        <v/>
      </c>
      <c r="M122" s="47" t="str">
        <f>IF('②【入力】別紙_職員一覧（変更）'!M120="","",'②【入力】別紙_職員一覧（変更）'!M120)</f>
        <v/>
      </c>
      <c r="N122" s="189" t="str">
        <f>IF('②【入力】別紙_職員一覧（変更）'!N120="","",'②【入力】別紙_職員一覧（変更）'!N120)</f>
        <v/>
      </c>
      <c r="O122" s="189" t="str">
        <f>IF('②【入力】別紙_職員一覧（変更）'!O120="","",'②【入力】別紙_職員一覧（変更）'!O120)</f>
        <v/>
      </c>
      <c r="P122" s="189" t="str">
        <f>IF('②【入力】別紙_職員一覧（変更）'!P120="","",'②【入力】別紙_職員一覧（変更）'!P120)</f>
        <v/>
      </c>
      <c r="Q122" s="189" t="str">
        <f>IF('②【入力】別紙_職員一覧（変更）'!Q120="","",'②【入力】別紙_職員一覧（変更）'!Q120)</f>
        <v/>
      </c>
      <c r="R122" s="158"/>
      <c r="U122" s="63"/>
    </row>
    <row r="123" spans="1:24" ht="18" customHeight="1">
      <c r="A123" s="46">
        <v>109</v>
      </c>
      <c r="B123" s="46" t="str">
        <f t="shared" si="2"/>
        <v/>
      </c>
      <c r="C123" s="47" t="str">
        <f>IF('②【入力】別紙_職員一覧（変更）'!C121="","",'②【入力】別紙_職員一覧（変更）'!C121)</f>
        <v/>
      </c>
      <c r="D123" s="47" t="str">
        <f>IF('②【入力】別紙_職員一覧（変更）'!D121="","",'②【入力】別紙_職員一覧（変更）'!D121)</f>
        <v/>
      </c>
      <c r="E123" s="47" t="str">
        <f>IF('②【入力】別紙_職員一覧（変更）'!E121="","",'②【入力】別紙_職員一覧（変更）'!E121)</f>
        <v/>
      </c>
      <c r="F123" s="47" t="str">
        <f>IF('②【入力】別紙_職員一覧（変更）'!F121="","",'②【入力】別紙_職員一覧（変更）'!F121)</f>
        <v/>
      </c>
      <c r="G123" s="47" t="str">
        <f>IF('②【入力】別紙_職員一覧（変更）'!G121="","",'②【入力】別紙_職員一覧（変更）'!G121)</f>
        <v/>
      </c>
      <c r="H123" s="47" t="str">
        <f>IF('②【入力】別紙_職員一覧（変更）'!H121="","",'②【入力】別紙_職員一覧（変更）'!H121)</f>
        <v/>
      </c>
      <c r="I123" s="411" t="str">
        <f>IF('②【入力】別紙_職員一覧（変更）'!I121="","",'②【入力】別紙_職員一覧（変更）'!I121)</f>
        <v/>
      </c>
      <c r="J123" s="47" t="str">
        <f>IF('②【入力】別紙_職員一覧（変更）'!J121="","",'②【入力】別紙_職員一覧（変更）'!J121)</f>
        <v/>
      </c>
      <c r="K123" s="47" t="str">
        <f>IF('②【入力】別紙_職員一覧（変更）'!K121="","",'②【入力】別紙_職員一覧（変更）'!K121)</f>
        <v/>
      </c>
      <c r="L123" s="47" t="str">
        <f>IF('②【入力】別紙_職員一覧（変更）'!L121="","",'②【入力】別紙_職員一覧（変更）'!L121)</f>
        <v/>
      </c>
      <c r="M123" s="47" t="str">
        <f>IF('②【入力】別紙_職員一覧（変更）'!M121="","",'②【入力】別紙_職員一覧（変更）'!M121)</f>
        <v/>
      </c>
      <c r="N123" s="189" t="str">
        <f>IF('②【入力】別紙_職員一覧（変更）'!N121="","",'②【入力】別紙_職員一覧（変更）'!N121)</f>
        <v/>
      </c>
      <c r="O123" s="189" t="str">
        <f>IF('②【入力】別紙_職員一覧（変更）'!O121="","",'②【入力】別紙_職員一覧（変更）'!O121)</f>
        <v/>
      </c>
      <c r="P123" s="189" t="str">
        <f>IF('②【入力】別紙_職員一覧（変更）'!P121="","",'②【入力】別紙_職員一覧（変更）'!P121)</f>
        <v/>
      </c>
      <c r="Q123" s="189" t="str">
        <f>IF('②【入力】別紙_職員一覧（変更）'!Q121="","",'②【入力】別紙_職員一覧（変更）'!Q121)</f>
        <v/>
      </c>
      <c r="R123" s="158"/>
      <c r="U123" s="63"/>
    </row>
    <row r="124" spans="1:24" ht="18" customHeight="1">
      <c r="A124" s="46">
        <v>110</v>
      </c>
      <c r="B124" s="46" t="str">
        <f t="shared" si="2"/>
        <v/>
      </c>
      <c r="C124" s="47" t="str">
        <f>IF('②【入力】別紙_職員一覧（変更）'!C122="","",'②【入力】別紙_職員一覧（変更）'!C122)</f>
        <v/>
      </c>
      <c r="D124" s="47" t="str">
        <f>IF('②【入力】別紙_職員一覧（変更）'!D122="","",'②【入力】別紙_職員一覧（変更）'!D122)</f>
        <v/>
      </c>
      <c r="E124" s="47" t="str">
        <f>IF('②【入力】別紙_職員一覧（変更）'!E122="","",'②【入力】別紙_職員一覧（変更）'!E122)</f>
        <v/>
      </c>
      <c r="F124" s="47" t="str">
        <f>IF('②【入力】別紙_職員一覧（変更）'!F122="","",'②【入力】別紙_職員一覧（変更）'!F122)</f>
        <v/>
      </c>
      <c r="G124" s="47" t="str">
        <f>IF('②【入力】別紙_職員一覧（変更）'!G122="","",'②【入力】別紙_職員一覧（変更）'!G122)</f>
        <v/>
      </c>
      <c r="H124" s="47" t="str">
        <f>IF('②【入力】別紙_職員一覧（変更）'!H122="","",'②【入力】別紙_職員一覧（変更）'!H122)</f>
        <v/>
      </c>
      <c r="I124" s="411" t="str">
        <f>IF('②【入力】別紙_職員一覧（変更）'!I122="","",'②【入力】別紙_職員一覧（変更）'!I122)</f>
        <v/>
      </c>
      <c r="J124" s="47" t="str">
        <f>IF('②【入力】別紙_職員一覧（変更）'!J122="","",'②【入力】別紙_職員一覧（変更）'!J122)</f>
        <v/>
      </c>
      <c r="K124" s="47" t="str">
        <f>IF('②【入力】別紙_職員一覧（変更）'!K122="","",'②【入力】別紙_職員一覧（変更）'!K122)</f>
        <v/>
      </c>
      <c r="L124" s="47" t="str">
        <f>IF('②【入力】別紙_職員一覧（変更）'!L122="","",'②【入力】別紙_職員一覧（変更）'!L122)</f>
        <v/>
      </c>
      <c r="M124" s="47" t="str">
        <f>IF('②【入力】別紙_職員一覧（変更）'!M122="","",'②【入力】別紙_職員一覧（変更）'!M122)</f>
        <v/>
      </c>
      <c r="N124" s="189" t="str">
        <f>IF('②【入力】別紙_職員一覧（変更）'!N122="","",'②【入力】別紙_職員一覧（変更）'!N122)</f>
        <v/>
      </c>
      <c r="O124" s="189" t="str">
        <f>IF('②【入力】別紙_職員一覧（変更）'!O122="","",'②【入力】別紙_職員一覧（変更）'!O122)</f>
        <v/>
      </c>
      <c r="P124" s="189" t="str">
        <f>IF('②【入力】別紙_職員一覧（変更）'!P122="","",'②【入力】別紙_職員一覧（変更）'!P122)</f>
        <v/>
      </c>
      <c r="Q124" s="189" t="str">
        <f>IF('②【入力】別紙_職員一覧（変更）'!Q122="","",'②【入力】別紙_職員一覧（変更）'!Q122)</f>
        <v/>
      </c>
      <c r="R124" s="158"/>
      <c r="U124" s="63"/>
      <c r="X124" s="59"/>
    </row>
    <row r="125" spans="1:24" ht="18" customHeight="1">
      <c r="A125" s="46">
        <v>111</v>
      </c>
      <c r="B125" s="46" t="str">
        <f t="shared" si="2"/>
        <v/>
      </c>
      <c r="C125" s="47" t="str">
        <f>IF('②【入力】別紙_職員一覧（変更）'!C123="","",'②【入力】別紙_職員一覧（変更）'!C123)</f>
        <v/>
      </c>
      <c r="D125" s="47" t="str">
        <f>IF('②【入力】別紙_職員一覧（変更）'!D123="","",'②【入力】別紙_職員一覧（変更）'!D123)</f>
        <v/>
      </c>
      <c r="E125" s="47" t="str">
        <f>IF('②【入力】別紙_職員一覧（変更）'!E123="","",'②【入力】別紙_職員一覧（変更）'!E123)</f>
        <v/>
      </c>
      <c r="F125" s="47" t="str">
        <f>IF('②【入力】別紙_職員一覧（変更）'!F123="","",'②【入力】別紙_職員一覧（変更）'!F123)</f>
        <v/>
      </c>
      <c r="G125" s="47" t="str">
        <f>IF('②【入力】別紙_職員一覧（変更）'!G123="","",'②【入力】別紙_職員一覧（変更）'!G123)</f>
        <v/>
      </c>
      <c r="H125" s="47" t="str">
        <f>IF('②【入力】別紙_職員一覧（変更）'!H123="","",'②【入力】別紙_職員一覧（変更）'!H123)</f>
        <v/>
      </c>
      <c r="I125" s="411" t="str">
        <f>IF('②【入力】別紙_職員一覧（変更）'!I123="","",'②【入力】別紙_職員一覧（変更）'!I123)</f>
        <v/>
      </c>
      <c r="J125" s="47" t="str">
        <f>IF('②【入力】別紙_職員一覧（変更）'!J123="","",'②【入力】別紙_職員一覧（変更）'!J123)</f>
        <v/>
      </c>
      <c r="K125" s="47" t="str">
        <f>IF('②【入力】別紙_職員一覧（変更）'!K123="","",'②【入力】別紙_職員一覧（変更）'!K123)</f>
        <v/>
      </c>
      <c r="L125" s="47" t="str">
        <f>IF('②【入力】別紙_職員一覧（変更）'!L123="","",'②【入力】別紙_職員一覧（変更）'!L123)</f>
        <v/>
      </c>
      <c r="M125" s="47" t="str">
        <f>IF('②【入力】別紙_職員一覧（変更）'!M123="","",'②【入力】別紙_職員一覧（変更）'!M123)</f>
        <v/>
      </c>
      <c r="N125" s="189" t="str">
        <f>IF('②【入力】別紙_職員一覧（変更）'!N123="","",'②【入力】別紙_職員一覧（変更）'!N123)</f>
        <v/>
      </c>
      <c r="O125" s="189" t="str">
        <f>IF('②【入力】別紙_職員一覧（変更）'!O123="","",'②【入力】別紙_職員一覧（変更）'!O123)</f>
        <v/>
      </c>
      <c r="P125" s="189" t="str">
        <f>IF('②【入力】別紙_職員一覧（変更）'!P123="","",'②【入力】別紙_職員一覧（変更）'!P123)</f>
        <v/>
      </c>
      <c r="Q125" s="189" t="str">
        <f>IF('②【入力】別紙_職員一覧（変更）'!Q123="","",'②【入力】別紙_職員一覧（変更）'!Q123)</f>
        <v/>
      </c>
      <c r="R125" s="158"/>
      <c r="U125" s="63"/>
    </row>
    <row r="126" spans="1:24" ht="18" customHeight="1">
      <c r="A126" s="46">
        <v>112</v>
      </c>
      <c r="B126" s="46" t="str">
        <f t="shared" si="2"/>
        <v/>
      </c>
      <c r="C126" s="47" t="str">
        <f>IF('②【入力】別紙_職員一覧（変更）'!C124="","",'②【入力】別紙_職員一覧（変更）'!C124)</f>
        <v/>
      </c>
      <c r="D126" s="47" t="str">
        <f>IF('②【入力】別紙_職員一覧（変更）'!D124="","",'②【入力】別紙_職員一覧（変更）'!D124)</f>
        <v/>
      </c>
      <c r="E126" s="47" t="str">
        <f>IF('②【入力】別紙_職員一覧（変更）'!E124="","",'②【入力】別紙_職員一覧（変更）'!E124)</f>
        <v/>
      </c>
      <c r="F126" s="47" t="str">
        <f>IF('②【入力】別紙_職員一覧（変更）'!F124="","",'②【入力】別紙_職員一覧（変更）'!F124)</f>
        <v/>
      </c>
      <c r="G126" s="47" t="str">
        <f>IF('②【入力】別紙_職員一覧（変更）'!G124="","",'②【入力】別紙_職員一覧（変更）'!G124)</f>
        <v/>
      </c>
      <c r="H126" s="47" t="str">
        <f>IF('②【入力】別紙_職員一覧（変更）'!H124="","",'②【入力】別紙_職員一覧（変更）'!H124)</f>
        <v/>
      </c>
      <c r="I126" s="411" t="str">
        <f>IF('②【入力】別紙_職員一覧（変更）'!I124="","",'②【入力】別紙_職員一覧（変更）'!I124)</f>
        <v/>
      </c>
      <c r="J126" s="47" t="str">
        <f>IF('②【入力】別紙_職員一覧（変更）'!J124="","",'②【入力】別紙_職員一覧（変更）'!J124)</f>
        <v/>
      </c>
      <c r="K126" s="47" t="str">
        <f>IF('②【入力】別紙_職員一覧（変更）'!K124="","",'②【入力】別紙_職員一覧（変更）'!K124)</f>
        <v/>
      </c>
      <c r="L126" s="47" t="str">
        <f>IF('②【入力】別紙_職員一覧（変更）'!L124="","",'②【入力】別紙_職員一覧（変更）'!L124)</f>
        <v/>
      </c>
      <c r="M126" s="47" t="str">
        <f>IF('②【入力】別紙_職員一覧（変更）'!M124="","",'②【入力】別紙_職員一覧（変更）'!M124)</f>
        <v/>
      </c>
      <c r="N126" s="189" t="str">
        <f>IF('②【入力】別紙_職員一覧（変更）'!N124="","",'②【入力】別紙_職員一覧（変更）'!N124)</f>
        <v/>
      </c>
      <c r="O126" s="189" t="str">
        <f>IF('②【入力】別紙_職員一覧（変更）'!O124="","",'②【入力】別紙_職員一覧（変更）'!O124)</f>
        <v/>
      </c>
      <c r="P126" s="189" t="str">
        <f>IF('②【入力】別紙_職員一覧（変更）'!P124="","",'②【入力】別紙_職員一覧（変更）'!P124)</f>
        <v/>
      </c>
      <c r="Q126" s="189" t="str">
        <f>IF('②【入力】別紙_職員一覧（変更）'!Q124="","",'②【入力】別紙_職員一覧（変更）'!Q124)</f>
        <v/>
      </c>
      <c r="R126" s="158"/>
      <c r="U126" s="63"/>
    </row>
    <row r="127" spans="1:24" ht="18" customHeight="1">
      <c r="A127" s="46">
        <v>113</v>
      </c>
      <c r="B127" s="46" t="str">
        <f t="shared" si="2"/>
        <v/>
      </c>
      <c r="C127" s="47" t="str">
        <f>IF('②【入力】別紙_職員一覧（変更）'!C125="","",'②【入力】別紙_職員一覧（変更）'!C125)</f>
        <v/>
      </c>
      <c r="D127" s="47" t="str">
        <f>IF('②【入力】別紙_職員一覧（変更）'!D125="","",'②【入力】別紙_職員一覧（変更）'!D125)</f>
        <v/>
      </c>
      <c r="E127" s="47" t="str">
        <f>IF('②【入力】別紙_職員一覧（変更）'!E125="","",'②【入力】別紙_職員一覧（変更）'!E125)</f>
        <v/>
      </c>
      <c r="F127" s="47" t="str">
        <f>IF('②【入力】別紙_職員一覧（変更）'!F125="","",'②【入力】別紙_職員一覧（変更）'!F125)</f>
        <v/>
      </c>
      <c r="G127" s="47" t="str">
        <f>IF('②【入力】別紙_職員一覧（変更）'!G125="","",'②【入力】別紙_職員一覧（変更）'!G125)</f>
        <v/>
      </c>
      <c r="H127" s="47" t="str">
        <f>IF('②【入力】別紙_職員一覧（変更）'!H125="","",'②【入力】別紙_職員一覧（変更）'!H125)</f>
        <v/>
      </c>
      <c r="I127" s="411" t="str">
        <f>IF('②【入力】別紙_職員一覧（変更）'!I125="","",'②【入力】別紙_職員一覧（変更）'!I125)</f>
        <v/>
      </c>
      <c r="J127" s="47" t="str">
        <f>IF('②【入力】別紙_職員一覧（変更）'!J125="","",'②【入力】別紙_職員一覧（変更）'!J125)</f>
        <v/>
      </c>
      <c r="K127" s="47" t="str">
        <f>IF('②【入力】別紙_職員一覧（変更）'!K125="","",'②【入力】別紙_職員一覧（変更）'!K125)</f>
        <v/>
      </c>
      <c r="L127" s="47" t="str">
        <f>IF('②【入力】別紙_職員一覧（変更）'!L125="","",'②【入力】別紙_職員一覧（変更）'!L125)</f>
        <v/>
      </c>
      <c r="M127" s="47" t="str">
        <f>IF('②【入力】別紙_職員一覧（変更）'!M125="","",'②【入力】別紙_職員一覧（変更）'!M125)</f>
        <v/>
      </c>
      <c r="N127" s="189" t="str">
        <f>IF('②【入力】別紙_職員一覧（変更）'!N125="","",'②【入力】別紙_職員一覧（変更）'!N125)</f>
        <v/>
      </c>
      <c r="O127" s="189" t="str">
        <f>IF('②【入力】別紙_職員一覧（変更）'!O125="","",'②【入力】別紙_職員一覧（変更）'!O125)</f>
        <v/>
      </c>
      <c r="P127" s="189" t="str">
        <f>IF('②【入力】別紙_職員一覧（変更）'!P125="","",'②【入力】別紙_職員一覧（変更）'!P125)</f>
        <v/>
      </c>
      <c r="Q127" s="189" t="str">
        <f>IF('②【入力】別紙_職員一覧（変更）'!Q125="","",'②【入力】別紙_職員一覧（変更）'!Q125)</f>
        <v/>
      </c>
      <c r="R127" s="158"/>
      <c r="U127" s="63"/>
    </row>
    <row r="128" spans="1:24" ht="18" customHeight="1">
      <c r="A128" s="46">
        <v>114</v>
      </c>
      <c r="B128" s="46" t="str">
        <f t="shared" si="2"/>
        <v/>
      </c>
      <c r="C128" s="47" t="str">
        <f>IF('②【入力】別紙_職員一覧（変更）'!C126="","",'②【入力】別紙_職員一覧（変更）'!C126)</f>
        <v/>
      </c>
      <c r="D128" s="47" t="str">
        <f>IF('②【入力】別紙_職員一覧（変更）'!D126="","",'②【入力】別紙_職員一覧（変更）'!D126)</f>
        <v/>
      </c>
      <c r="E128" s="47" t="str">
        <f>IF('②【入力】別紙_職員一覧（変更）'!E126="","",'②【入力】別紙_職員一覧（変更）'!E126)</f>
        <v/>
      </c>
      <c r="F128" s="47" t="str">
        <f>IF('②【入力】別紙_職員一覧（変更）'!F126="","",'②【入力】別紙_職員一覧（変更）'!F126)</f>
        <v/>
      </c>
      <c r="G128" s="47" t="str">
        <f>IF('②【入力】別紙_職員一覧（変更）'!G126="","",'②【入力】別紙_職員一覧（変更）'!G126)</f>
        <v/>
      </c>
      <c r="H128" s="47" t="str">
        <f>IF('②【入力】別紙_職員一覧（変更）'!H126="","",'②【入力】別紙_職員一覧（変更）'!H126)</f>
        <v/>
      </c>
      <c r="I128" s="411" t="str">
        <f>IF('②【入力】別紙_職員一覧（変更）'!I126="","",'②【入力】別紙_職員一覧（変更）'!I126)</f>
        <v/>
      </c>
      <c r="J128" s="47" t="str">
        <f>IF('②【入力】別紙_職員一覧（変更）'!J126="","",'②【入力】別紙_職員一覧（変更）'!J126)</f>
        <v/>
      </c>
      <c r="K128" s="47" t="str">
        <f>IF('②【入力】別紙_職員一覧（変更）'!K126="","",'②【入力】別紙_職員一覧（変更）'!K126)</f>
        <v/>
      </c>
      <c r="L128" s="47" t="str">
        <f>IF('②【入力】別紙_職員一覧（変更）'!L126="","",'②【入力】別紙_職員一覧（変更）'!L126)</f>
        <v/>
      </c>
      <c r="M128" s="47" t="str">
        <f>IF('②【入力】別紙_職員一覧（変更）'!M126="","",'②【入力】別紙_職員一覧（変更）'!M126)</f>
        <v/>
      </c>
      <c r="N128" s="189" t="str">
        <f>IF('②【入力】別紙_職員一覧（変更）'!N126="","",'②【入力】別紙_職員一覧（変更）'!N126)</f>
        <v/>
      </c>
      <c r="O128" s="189" t="str">
        <f>IF('②【入力】別紙_職員一覧（変更）'!O126="","",'②【入力】別紙_職員一覧（変更）'!O126)</f>
        <v/>
      </c>
      <c r="P128" s="189" t="str">
        <f>IF('②【入力】別紙_職員一覧（変更）'!P126="","",'②【入力】別紙_職員一覧（変更）'!P126)</f>
        <v/>
      </c>
      <c r="Q128" s="189" t="str">
        <f>IF('②【入力】別紙_職員一覧（変更）'!Q126="","",'②【入力】別紙_職員一覧（変更）'!Q126)</f>
        <v/>
      </c>
      <c r="R128" s="158"/>
      <c r="U128" s="63"/>
    </row>
    <row r="129" spans="1:24" ht="18" customHeight="1">
      <c r="A129" s="46">
        <v>115</v>
      </c>
      <c r="B129" s="46" t="str">
        <f t="shared" si="2"/>
        <v/>
      </c>
      <c r="C129" s="47" t="str">
        <f>IF('②【入力】別紙_職員一覧（変更）'!C127="","",'②【入力】別紙_職員一覧（変更）'!C127)</f>
        <v/>
      </c>
      <c r="D129" s="47" t="str">
        <f>IF('②【入力】別紙_職員一覧（変更）'!D127="","",'②【入力】別紙_職員一覧（変更）'!D127)</f>
        <v/>
      </c>
      <c r="E129" s="47" t="str">
        <f>IF('②【入力】別紙_職員一覧（変更）'!E127="","",'②【入力】別紙_職員一覧（変更）'!E127)</f>
        <v/>
      </c>
      <c r="F129" s="47" t="str">
        <f>IF('②【入力】別紙_職員一覧（変更）'!F127="","",'②【入力】別紙_職員一覧（変更）'!F127)</f>
        <v/>
      </c>
      <c r="G129" s="47" t="str">
        <f>IF('②【入力】別紙_職員一覧（変更）'!G127="","",'②【入力】別紙_職員一覧（変更）'!G127)</f>
        <v/>
      </c>
      <c r="H129" s="47" t="str">
        <f>IF('②【入力】別紙_職員一覧（変更）'!H127="","",'②【入力】別紙_職員一覧（変更）'!H127)</f>
        <v/>
      </c>
      <c r="I129" s="411" t="str">
        <f>IF('②【入力】別紙_職員一覧（変更）'!I127="","",'②【入力】別紙_職員一覧（変更）'!I127)</f>
        <v/>
      </c>
      <c r="J129" s="47" t="str">
        <f>IF('②【入力】別紙_職員一覧（変更）'!J127="","",'②【入力】別紙_職員一覧（変更）'!J127)</f>
        <v/>
      </c>
      <c r="K129" s="47" t="str">
        <f>IF('②【入力】別紙_職員一覧（変更）'!K127="","",'②【入力】別紙_職員一覧（変更）'!K127)</f>
        <v/>
      </c>
      <c r="L129" s="47" t="str">
        <f>IF('②【入力】別紙_職員一覧（変更）'!L127="","",'②【入力】別紙_職員一覧（変更）'!L127)</f>
        <v/>
      </c>
      <c r="M129" s="47" t="str">
        <f>IF('②【入力】別紙_職員一覧（変更）'!M127="","",'②【入力】別紙_職員一覧（変更）'!M127)</f>
        <v/>
      </c>
      <c r="N129" s="189" t="str">
        <f>IF('②【入力】別紙_職員一覧（変更）'!N127="","",'②【入力】別紙_職員一覧（変更）'!N127)</f>
        <v/>
      </c>
      <c r="O129" s="189" t="str">
        <f>IF('②【入力】別紙_職員一覧（変更）'!O127="","",'②【入力】別紙_職員一覧（変更）'!O127)</f>
        <v/>
      </c>
      <c r="P129" s="189" t="str">
        <f>IF('②【入力】別紙_職員一覧（変更）'!P127="","",'②【入力】別紙_職員一覧（変更）'!P127)</f>
        <v/>
      </c>
      <c r="Q129" s="189" t="str">
        <f>IF('②【入力】別紙_職員一覧（変更）'!Q127="","",'②【入力】別紙_職員一覧（変更）'!Q127)</f>
        <v/>
      </c>
      <c r="R129" s="158"/>
      <c r="U129" s="63"/>
    </row>
    <row r="130" spans="1:24" ht="18" customHeight="1">
      <c r="A130" s="46">
        <v>116</v>
      </c>
      <c r="B130" s="46" t="str">
        <f t="shared" si="2"/>
        <v/>
      </c>
      <c r="C130" s="47" t="str">
        <f>IF('②【入力】別紙_職員一覧（変更）'!C128="","",'②【入力】別紙_職員一覧（変更）'!C128)</f>
        <v/>
      </c>
      <c r="D130" s="47" t="str">
        <f>IF('②【入力】別紙_職員一覧（変更）'!D128="","",'②【入力】別紙_職員一覧（変更）'!D128)</f>
        <v/>
      </c>
      <c r="E130" s="47" t="str">
        <f>IF('②【入力】別紙_職員一覧（変更）'!E128="","",'②【入力】別紙_職員一覧（変更）'!E128)</f>
        <v/>
      </c>
      <c r="F130" s="47" t="str">
        <f>IF('②【入力】別紙_職員一覧（変更）'!F128="","",'②【入力】別紙_職員一覧（変更）'!F128)</f>
        <v/>
      </c>
      <c r="G130" s="47" t="str">
        <f>IF('②【入力】別紙_職員一覧（変更）'!G128="","",'②【入力】別紙_職員一覧（変更）'!G128)</f>
        <v/>
      </c>
      <c r="H130" s="47" t="str">
        <f>IF('②【入力】別紙_職員一覧（変更）'!H128="","",'②【入力】別紙_職員一覧（変更）'!H128)</f>
        <v/>
      </c>
      <c r="I130" s="411" t="str">
        <f>IF('②【入力】別紙_職員一覧（変更）'!I128="","",'②【入力】別紙_職員一覧（変更）'!I128)</f>
        <v/>
      </c>
      <c r="J130" s="47" t="str">
        <f>IF('②【入力】別紙_職員一覧（変更）'!J128="","",'②【入力】別紙_職員一覧（変更）'!J128)</f>
        <v/>
      </c>
      <c r="K130" s="47" t="str">
        <f>IF('②【入力】別紙_職員一覧（変更）'!K128="","",'②【入力】別紙_職員一覧（変更）'!K128)</f>
        <v/>
      </c>
      <c r="L130" s="47" t="str">
        <f>IF('②【入力】別紙_職員一覧（変更）'!L128="","",'②【入力】別紙_職員一覧（変更）'!L128)</f>
        <v/>
      </c>
      <c r="M130" s="47" t="str">
        <f>IF('②【入力】別紙_職員一覧（変更）'!M128="","",'②【入力】別紙_職員一覧（変更）'!M128)</f>
        <v/>
      </c>
      <c r="N130" s="189" t="str">
        <f>IF('②【入力】別紙_職員一覧（変更）'!N128="","",'②【入力】別紙_職員一覧（変更）'!N128)</f>
        <v/>
      </c>
      <c r="O130" s="189" t="str">
        <f>IF('②【入力】別紙_職員一覧（変更）'!O128="","",'②【入力】別紙_職員一覧（変更）'!O128)</f>
        <v/>
      </c>
      <c r="P130" s="189" t="str">
        <f>IF('②【入力】別紙_職員一覧（変更）'!P128="","",'②【入力】別紙_職員一覧（変更）'!P128)</f>
        <v/>
      </c>
      <c r="Q130" s="189" t="str">
        <f>IF('②【入力】別紙_職員一覧（変更）'!Q128="","",'②【入力】別紙_職員一覧（変更）'!Q128)</f>
        <v/>
      </c>
      <c r="R130" s="158"/>
      <c r="U130" s="63"/>
    </row>
    <row r="131" spans="1:24" ht="18" customHeight="1">
      <c r="A131" s="46">
        <v>117</v>
      </c>
      <c r="B131" s="46" t="str">
        <f t="shared" si="2"/>
        <v/>
      </c>
      <c r="C131" s="47" t="str">
        <f>IF('②【入力】別紙_職員一覧（変更）'!C129="","",'②【入力】別紙_職員一覧（変更）'!C129)</f>
        <v/>
      </c>
      <c r="D131" s="47" t="str">
        <f>IF('②【入力】別紙_職員一覧（変更）'!D129="","",'②【入力】別紙_職員一覧（変更）'!D129)</f>
        <v/>
      </c>
      <c r="E131" s="47" t="str">
        <f>IF('②【入力】別紙_職員一覧（変更）'!E129="","",'②【入力】別紙_職員一覧（変更）'!E129)</f>
        <v/>
      </c>
      <c r="F131" s="47" t="str">
        <f>IF('②【入力】別紙_職員一覧（変更）'!F129="","",'②【入力】別紙_職員一覧（変更）'!F129)</f>
        <v/>
      </c>
      <c r="G131" s="47" t="str">
        <f>IF('②【入力】別紙_職員一覧（変更）'!G129="","",'②【入力】別紙_職員一覧（変更）'!G129)</f>
        <v/>
      </c>
      <c r="H131" s="47" t="str">
        <f>IF('②【入力】別紙_職員一覧（変更）'!H129="","",'②【入力】別紙_職員一覧（変更）'!H129)</f>
        <v/>
      </c>
      <c r="I131" s="411" t="str">
        <f>IF('②【入力】別紙_職員一覧（変更）'!I129="","",'②【入力】別紙_職員一覧（変更）'!I129)</f>
        <v/>
      </c>
      <c r="J131" s="47" t="str">
        <f>IF('②【入力】別紙_職員一覧（変更）'!J129="","",'②【入力】別紙_職員一覧（変更）'!J129)</f>
        <v/>
      </c>
      <c r="K131" s="47" t="str">
        <f>IF('②【入力】別紙_職員一覧（変更）'!K129="","",'②【入力】別紙_職員一覧（変更）'!K129)</f>
        <v/>
      </c>
      <c r="L131" s="47" t="str">
        <f>IF('②【入力】別紙_職員一覧（変更）'!L129="","",'②【入力】別紙_職員一覧（変更）'!L129)</f>
        <v/>
      </c>
      <c r="M131" s="47" t="str">
        <f>IF('②【入力】別紙_職員一覧（変更）'!M129="","",'②【入力】別紙_職員一覧（変更）'!M129)</f>
        <v/>
      </c>
      <c r="N131" s="189" t="str">
        <f>IF('②【入力】別紙_職員一覧（変更）'!N129="","",'②【入力】別紙_職員一覧（変更）'!N129)</f>
        <v/>
      </c>
      <c r="O131" s="189" t="str">
        <f>IF('②【入力】別紙_職員一覧（変更）'!O129="","",'②【入力】別紙_職員一覧（変更）'!O129)</f>
        <v/>
      </c>
      <c r="P131" s="189" t="str">
        <f>IF('②【入力】別紙_職員一覧（変更）'!P129="","",'②【入力】別紙_職員一覧（変更）'!P129)</f>
        <v/>
      </c>
      <c r="Q131" s="189" t="str">
        <f>IF('②【入力】別紙_職員一覧（変更）'!Q129="","",'②【入力】別紙_職員一覧（変更）'!Q129)</f>
        <v/>
      </c>
      <c r="R131" s="158"/>
      <c r="U131" s="63"/>
    </row>
    <row r="132" spans="1:24" ht="18" customHeight="1">
      <c r="A132" s="46">
        <v>118</v>
      </c>
      <c r="B132" s="46" t="str">
        <f t="shared" si="2"/>
        <v/>
      </c>
      <c r="C132" s="47" t="str">
        <f>IF('②【入力】別紙_職員一覧（変更）'!C130="","",'②【入力】別紙_職員一覧（変更）'!C130)</f>
        <v/>
      </c>
      <c r="D132" s="47" t="str">
        <f>IF('②【入力】別紙_職員一覧（変更）'!D130="","",'②【入力】別紙_職員一覧（変更）'!D130)</f>
        <v/>
      </c>
      <c r="E132" s="47" t="str">
        <f>IF('②【入力】別紙_職員一覧（変更）'!E130="","",'②【入力】別紙_職員一覧（変更）'!E130)</f>
        <v/>
      </c>
      <c r="F132" s="47" t="str">
        <f>IF('②【入力】別紙_職員一覧（変更）'!F130="","",'②【入力】別紙_職員一覧（変更）'!F130)</f>
        <v/>
      </c>
      <c r="G132" s="47" t="str">
        <f>IF('②【入力】別紙_職員一覧（変更）'!G130="","",'②【入力】別紙_職員一覧（変更）'!G130)</f>
        <v/>
      </c>
      <c r="H132" s="47" t="str">
        <f>IF('②【入力】別紙_職員一覧（変更）'!H130="","",'②【入力】別紙_職員一覧（変更）'!H130)</f>
        <v/>
      </c>
      <c r="I132" s="411" t="str">
        <f>IF('②【入力】別紙_職員一覧（変更）'!I130="","",'②【入力】別紙_職員一覧（変更）'!I130)</f>
        <v/>
      </c>
      <c r="J132" s="47" t="str">
        <f>IF('②【入力】別紙_職員一覧（変更）'!J130="","",'②【入力】別紙_職員一覧（変更）'!J130)</f>
        <v/>
      </c>
      <c r="K132" s="47" t="str">
        <f>IF('②【入力】別紙_職員一覧（変更）'!K130="","",'②【入力】別紙_職員一覧（変更）'!K130)</f>
        <v/>
      </c>
      <c r="L132" s="47" t="str">
        <f>IF('②【入力】別紙_職員一覧（変更）'!L130="","",'②【入力】別紙_職員一覧（変更）'!L130)</f>
        <v/>
      </c>
      <c r="M132" s="47" t="str">
        <f>IF('②【入力】別紙_職員一覧（変更）'!M130="","",'②【入力】別紙_職員一覧（変更）'!M130)</f>
        <v/>
      </c>
      <c r="N132" s="189" t="str">
        <f>IF('②【入力】別紙_職員一覧（変更）'!N130="","",'②【入力】別紙_職員一覧（変更）'!N130)</f>
        <v/>
      </c>
      <c r="O132" s="189" t="str">
        <f>IF('②【入力】別紙_職員一覧（変更）'!O130="","",'②【入力】別紙_職員一覧（変更）'!O130)</f>
        <v/>
      </c>
      <c r="P132" s="189" t="str">
        <f>IF('②【入力】別紙_職員一覧（変更）'!P130="","",'②【入力】別紙_職員一覧（変更）'!P130)</f>
        <v/>
      </c>
      <c r="Q132" s="189" t="str">
        <f>IF('②【入力】別紙_職員一覧（変更）'!Q130="","",'②【入力】別紙_職員一覧（変更）'!Q130)</f>
        <v/>
      </c>
      <c r="R132" s="158"/>
      <c r="U132" s="63"/>
    </row>
    <row r="133" spans="1:24" ht="18" customHeight="1">
      <c r="A133" s="46">
        <v>119</v>
      </c>
      <c r="B133" s="46" t="str">
        <f t="shared" si="2"/>
        <v/>
      </c>
      <c r="C133" s="47" t="str">
        <f>IF('②【入力】別紙_職員一覧（変更）'!C131="","",'②【入力】別紙_職員一覧（変更）'!C131)</f>
        <v/>
      </c>
      <c r="D133" s="47" t="str">
        <f>IF('②【入力】別紙_職員一覧（変更）'!D131="","",'②【入力】別紙_職員一覧（変更）'!D131)</f>
        <v/>
      </c>
      <c r="E133" s="47" t="str">
        <f>IF('②【入力】別紙_職員一覧（変更）'!E131="","",'②【入力】別紙_職員一覧（変更）'!E131)</f>
        <v/>
      </c>
      <c r="F133" s="47" t="str">
        <f>IF('②【入力】別紙_職員一覧（変更）'!F131="","",'②【入力】別紙_職員一覧（変更）'!F131)</f>
        <v/>
      </c>
      <c r="G133" s="47" t="str">
        <f>IF('②【入力】別紙_職員一覧（変更）'!G131="","",'②【入力】別紙_職員一覧（変更）'!G131)</f>
        <v/>
      </c>
      <c r="H133" s="47" t="str">
        <f>IF('②【入力】別紙_職員一覧（変更）'!H131="","",'②【入力】別紙_職員一覧（変更）'!H131)</f>
        <v/>
      </c>
      <c r="I133" s="411" t="str">
        <f>IF('②【入力】別紙_職員一覧（変更）'!I131="","",'②【入力】別紙_職員一覧（変更）'!I131)</f>
        <v/>
      </c>
      <c r="J133" s="47" t="str">
        <f>IF('②【入力】別紙_職員一覧（変更）'!J131="","",'②【入力】別紙_職員一覧（変更）'!J131)</f>
        <v/>
      </c>
      <c r="K133" s="47" t="str">
        <f>IF('②【入力】別紙_職員一覧（変更）'!K131="","",'②【入力】別紙_職員一覧（変更）'!K131)</f>
        <v/>
      </c>
      <c r="L133" s="47" t="str">
        <f>IF('②【入力】別紙_職員一覧（変更）'!L131="","",'②【入力】別紙_職員一覧（変更）'!L131)</f>
        <v/>
      </c>
      <c r="M133" s="47" t="str">
        <f>IF('②【入力】別紙_職員一覧（変更）'!M131="","",'②【入力】別紙_職員一覧（変更）'!M131)</f>
        <v/>
      </c>
      <c r="N133" s="189" t="str">
        <f>IF('②【入力】別紙_職員一覧（変更）'!N131="","",'②【入力】別紙_職員一覧（変更）'!N131)</f>
        <v/>
      </c>
      <c r="O133" s="189" t="str">
        <f>IF('②【入力】別紙_職員一覧（変更）'!O131="","",'②【入力】別紙_職員一覧（変更）'!O131)</f>
        <v/>
      </c>
      <c r="P133" s="189" t="str">
        <f>IF('②【入力】別紙_職員一覧（変更）'!P131="","",'②【入力】別紙_職員一覧（変更）'!P131)</f>
        <v/>
      </c>
      <c r="Q133" s="189" t="str">
        <f>IF('②【入力】別紙_職員一覧（変更）'!Q131="","",'②【入力】別紙_職員一覧（変更）'!Q131)</f>
        <v/>
      </c>
      <c r="R133" s="158"/>
      <c r="U133" s="63"/>
    </row>
    <row r="134" spans="1:24" ht="18" customHeight="1">
      <c r="A134" s="46">
        <v>120</v>
      </c>
      <c r="B134" s="46" t="str">
        <f t="shared" si="2"/>
        <v/>
      </c>
      <c r="C134" s="47" t="str">
        <f>IF('②【入力】別紙_職員一覧（変更）'!C132="","",'②【入力】別紙_職員一覧（変更）'!C132)</f>
        <v/>
      </c>
      <c r="D134" s="47" t="str">
        <f>IF('②【入力】別紙_職員一覧（変更）'!D132="","",'②【入力】別紙_職員一覧（変更）'!D132)</f>
        <v/>
      </c>
      <c r="E134" s="47" t="str">
        <f>IF('②【入力】別紙_職員一覧（変更）'!E132="","",'②【入力】別紙_職員一覧（変更）'!E132)</f>
        <v/>
      </c>
      <c r="F134" s="47" t="str">
        <f>IF('②【入力】別紙_職員一覧（変更）'!F132="","",'②【入力】別紙_職員一覧（変更）'!F132)</f>
        <v/>
      </c>
      <c r="G134" s="47" t="str">
        <f>IF('②【入力】別紙_職員一覧（変更）'!G132="","",'②【入力】別紙_職員一覧（変更）'!G132)</f>
        <v/>
      </c>
      <c r="H134" s="47" t="str">
        <f>IF('②【入力】別紙_職員一覧（変更）'!H132="","",'②【入力】別紙_職員一覧（変更）'!H132)</f>
        <v/>
      </c>
      <c r="I134" s="411" t="str">
        <f>IF('②【入力】別紙_職員一覧（変更）'!I132="","",'②【入力】別紙_職員一覧（変更）'!I132)</f>
        <v/>
      </c>
      <c r="J134" s="47" t="str">
        <f>IF('②【入力】別紙_職員一覧（変更）'!J132="","",'②【入力】別紙_職員一覧（変更）'!J132)</f>
        <v/>
      </c>
      <c r="K134" s="47" t="str">
        <f>IF('②【入力】別紙_職員一覧（変更）'!K132="","",'②【入力】別紙_職員一覧（変更）'!K132)</f>
        <v/>
      </c>
      <c r="L134" s="47" t="str">
        <f>IF('②【入力】別紙_職員一覧（変更）'!L132="","",'②【入力】別紙_職員一覧（変更）'!L132)</f>
        <v/>
      </c>
      <c r="M134" s="47" t="str">
        <f>IF('②【入力】別紙_職員一覧（変更）'!M132="","",'②【入力】別紙_職員一覧（変更）'!M132)</f>
        <v/>
      </c>
      <c r="N134" s="189" t="str">
        <f>IF('②【入力】別紙_職員一覧（変更）'!N132="","",'②【入力】別紙_職員一覧（変更）'!N132)</f>
        <v/>
      </c>
      <c r="O134" s="189" t="str">
        <f>IF('②【入力】別紙_職員一覧（変更）'!O132="","",'②【入力】別紙_職員一覧（変更）'!O132)</f>
        <v/>
      </c>
      <c r="P134" s="189" t="str">
        <f>IF('②【入力】別紙_職員一覧（変更）'!P132="","",'②【入力】別紙_職員一覧（変更）'!P132)</f>
        <v/>
      </c>
      <c r="Q134" s="189" t="str">
        <f>IF('②【入力】別紙_職員一覧（変更）'!Q132="","",'②【入力】別紙_職員一覧（変更）'!Q132)</f>
        <v/>
      </c>
      <c r="R134" s="158"/>
      <c r="U134" s="63"/>
    </row>
    <row r="135" spans="1:24" ht="18" customHeight="1">
      <c r="A135" s="46">
        <v>121</v>
      </c>
      <c r="B135" s="46" t="str">
        <f t="shared" si="2"/>
        <v/>
      </c>
      <c r="C135" s="47" t="str">
        <f>IF('②【入力】別紙_職員一覧（変更）'!C133="","",'②【入力】別紙_職員一覧（変更）'!C133)</f>
        <v/>
      </c>
      <c r="D135" s="47" t="str">
        <f>IF('②【入力】別紙_職員一覧（変更）'!D133="","",'②【入力】別紙_職員一覧（変更）'!D133)</f>
        <v/>
      </c>
      <c r="E135" s="47" t="str">
        <f>IF('②【入力】別紙_職員一覧（変更）'!E133="","",'②【入力】別紙_職員一覧（変更）'!E133)</f>
        <v/>
      </c>
      <c r="F135" s="47" t="str">
        <f>IF('②【入力】別紙_職員一覧（変更）'!F133="","",'②【入力】別紙_職員一覧（変更）'!F133)</f>
        <v/>
      </c>
      <c r="G135" s="47" t="str">
        <f>IF('②【入力】別紙_職員一覧（変更）'!G133="","",'②【入力】別紙_職員一覧（変更）'!G133)</f>
        <v/>
      </c>
      <c r="H135" s="47" t="str">
        <f>IF('②【入力】別紙_職員一覧（変更）'!H133="","",'②【入力】別紙_職員一覧（変更）'!H133)</f>
        <v/>
      </c>
      <c r="I135" s="411" t="str">
        <f>IF('②【入力】別紙_職員一覧（変更）'!I133="","",'②【入力】別紙_職員一覧（変更）'!I133)</f>
        <v/>
      </c>
      <c r="J135" s="47" t="str">
        <f>IF('②【入力】別紙_職員一覧（変更）'!J133="","",'②【入力】別紙_職員一覧（変更）'!J133)</f>
        <v/>
      </c>
      <c r="K135" s="47" t="str">
        <f>IF('②【入力】別紙_職員一覧（変更）'!K133="","",'②【入力】別紙_職員一覧（変更）'!K133)</f>
        <v/>
      </c>
      <c r="L135" s="47" t="str">
        <f>IF('②【入力】別紙_職員一覧（変更）'!L133="","",'②【入力】別紙_職員一覧（変更）'!L133)</f>
        <v/>
      </c>
      <c r="M135" s="47" t="str">
        <f>IF('②【入力】別紙_職員一覧（変更）'!M133="","",'②【入力】別紙_職員一覧（変更）'!M133)</f>
        <v/>
      </c>
      <c r="N135" s="189" t="str">
        <f>IF('②【入力】別紙_職員一覧（変更）'!N133="","",'②【入力】別紙_職員一覧（変更）'!N133)</f>
        <v/>
      </c>
      <c r="O135" s="189" t="str">
        <f>IF('②【入力】別紙_職員一覧（変更）'!O133="","",'②【入力】別紙_職員一覧（変更）'!O133)</f>
        <v/>
      </c>
      <c r="P135" s="189" t="str">
        <f>IF('②【入力】別紙_職員一覧（変更）'!P133="","",'②【入力】別紙_職員一覧（変更）'!P133)</f>
        <v/>
      </c>
      <c r="Q135" s="189" t="str">
        <f>IF('②【入力】別紙_職員一覧（変更）'!Q133="","",'②【入力】別紙_職員一覧（変更）'!Q133)</f>
        <v/>
      </c>
      <c r="R135" s="158"/>
      <c r="U135" s="63"/>
    </row>
    <row r="136" spans="1:24" ht="18" customHeight="1">
      <c r="A136" s="46">
        <v>122</v>
      </c>
      <c r="B136" s="46" t="str">
        <f t="shared" si="2"/>
        <v/>
      </c>
      <c r="C136" s="47" t="str">
        <f>IF('②【入力】別紙_職員一覧（変更）'!C134="","",'②【入力】別紙_職員一覧（変更）'!C134)</f>
        <v/>
      </c>
      <c r="D136" s="47" t="str">
        <f>IF('②【入力】別紙_職員一覧（変更）'!D134="","",'②【入力】別紙_職員一覧（変更）'!D134)</f>
        <v/>
      </c>
      <c r="E136" s="47" t="str">
        <f>IF('②【入力】別紙_職員一覧（変更）'!E134="","",'②【入力】別紙_職員一覧（変更）'!E134)</f>
        <v/>
      </c>
      <c r="F136" s="47" t="str">
        <f>IF('②【入力】別紙_職員一覧（変更）'!F134="","",'②【入力】別紙_職員一覧（変更）'!F134)</f>
        <v/>
      </c>
      <c r="G136" s="47" t="str">
        <f>IF('②【入力】別紙_職員一覧（変更）'!G134="","",'②【入力】別紙_職員一覧（変更）'!G134)</f>
        <v/>
      </c>
      <c r="H136" s="47" t="str">
        <f>IF('②【入力】別紙_職員一覧（変更）'!H134="","",'②【入力】別紙_職員一覧（変更）'!H134)</f>
        <v/>
      </c>
      <c r="I136" s="411" t="str">
        <f>IF('②【入力】別紙_職員一覧（変更）'!I134="","",'②【入力】別紙_職員一覧（変更）'!I134)</f>
        <v/>
      </c>
      <c r="J136" s="47" t="str">
        <f>IF('②【入力】別紙_職員一覧（変更）'!J134="","",'②【入力】別紙_職員一覧（変更）'!J134)</f>
        <v/>
      </c>
      <c r="K136" s="47" t="str">
        <f>IF('②【入力】別紙_職員一覧（変更）'!K134="","",'②【入力】別紙_職員一覧（変更）'!K134)</f>
        <v/>
      </c>
      <c r="L136" s="47" t="str">
        <f>IF('②【入力】別紙_職員一覧（変更）'!L134="","",'②【入力】別紙_職員一覧（変更）'!L134)</f>
        <v/>
      </c>
      <c r="M136" s="47" t="str">
        <f>IF('②【入力】別紙_職員一覧（変更）'!M134="","",'②【入力】別紙_職員一覧（変更）'!M134)</f>
        <v/>
      </c>
      <c r="N136" s="189" t="str">
        <f>IF('②【入力】別紙_職員一覧（変更）'!N134="","",'②【入力】別紙_職員一覧（変更）'!N134)</f>
        <v/>
      </c>
      <c r="O136" s="189" t="str">
        <f>IF('②【入力】別紙_職員一覧（変更）'!O134="","",'②【入力】別紙_職員一覧（変更）'!O134)</f>
        <v/>
      </c>
      <c r="P136" s="189" t="str">
        <f>IF('②【入力】別紙_職員一覧（変更）'!P134="","",'②【入力】別紙_職員一覧（変更）'!P134)</f>
        <v/>
      </c>
      <c r="Q136" s="189" t="str">
        <f>IF('②【入力】別紙_職員一覧（変更）'!Q134="","",'②【入力】別紙_職員一覧（変更）'!Q134)</f>
        <v/>
      </c>
      <c r="R136" s="158"/>
      <c r="U136" s="63"/>
    </row>
    <row r="137" spans="1:24" ht="18" customHeight="1">
      <c r="A137" s="46">
        <v>123</v>
      </c>
      <c r="B137" s="46" t="str">
        <f t="shared" si="2"/>
        <v/>
      </c>
      <c r="C137" s="47" t="str">
        <f>IF('②【入力】別紙_職員一覧（変更）'!C135="","",'②【入力】別紙_職員一覧（変更）'!C135)</f>
        <v/>
      </c>
      <c r="D137" s="47" t="str">
        <f>IF('②【入力】別紙_職員一覧（変更）'!D135="","",'②【入力】別紙_職員一覧（変更）'!D135)</f>
        <v/>
      </c>
      <c r="E137" s="47" t="str">
        <f>IF('②【入力】別紙_職員一覧（変更）'!E135="","",'②【入力】別紙_職員一覧（変更）'!E135)</f>
        <v/>
      </c>
      <c r="F137" s="47" t="str">
        <f>IF('②【入力】別紙_職員一覧（変更）'!F135="","",'②【入力】別紙_職員一覧（変更）'!F135)</f>
        <v/>
      </c>
      <c r="G137" s="47" t="str">
        <f>IF('②【入力】別紙_職員一覧（変更）'!G135="","",'②【入力】別紙_職員一覧（変更）'!G135)</f>
        <v/>
      </c>
      <c r="H137" s="47" t="str">
        <f>IF('②【入力】別紙_職員一覧（変更）'!H135="","",'②【入力】別紙_職員一覧（変更）'!H135)</f>
        <v/>
      </c>
      <c r="I137" s="411" t="str">
        <f>IF('②【入力】別紙_職員一覧（変更）'!I135="","",'②【入力】別紙_職員一覧（変更）'!I135)</f>
        <v/>
      </c>
      <c r="J137" s="47" t="str">
        <f>IF('②【入力】別紙_職員一覧（変更）'!J135="","",'②【入力】別紙_職員一覧（変更）'!J135)</f>
        <v/>
      </c>
      <c r="K137" s="47" t="str">
        <f>IF('②【入力】別紙_職員一覧（変更）'!K135="","",'②【入力】別紙_職員一覧（変更）'!K135)</f>
        <v/>
      </c>
      <c r="L137" s="47" t="str">
        <f>IF('②【入力】別紙_職員一覧（変更）'!L135="","",'②【入力】別紙_職員一覧（変更）'!L135)</f>
        <v/>
      </c>
      <c r="M137" s="47" t="str">
        <f>IF('②【入力】別紙_職員一覧（変更）'!M135="","",'②【入力】別紙_職員一覧（変更）'!M135)</f>
        <v/>
      </c>
      <c r="N137" s="189" t="str">
        <f>IF('②【入力】別紙_職員一覧（変更）'!N135="","",'②【入力】別紙_職員一覧（変更）'!N135)</f>
        <v/>
      </c>
      <c r="O137" s="189" t="str">
        <f>IF('②【入力】別紙_職員一覧（変更）'!O135="","",'②【入力】別紙_職員一覧（変更）'!O135)</f>
        <v/>
      </c>
      <c r="P137" s="189" t="str">
        <f>IF('②【入力】別紙_職員一覧（変更）'!P135="","",'②【入力】別紙_職員一覧（変更）'!P135)</f>
        <v/>
      </c>
      <c r="Q137" s="189" t="str">
        <f>IF('②【入力】別紙_職員一覧（変更）'!Q135="","",'②【入力】別紙_職員一覧（変更）'!Q135)</f>
        <v/>
      </c>
      <c r="R137" s="158"/>
      <c r="U137" s="63"/>
      <c r="X137" s="59"/>
    </row>
    <row r="138" spans="1:24" ht="18" customHeight="1">
      <c r="A138" s="46">
        <v>124</v>
      </c>
      <c r="B138" s="46" t="str">
        <f t="shared" si="2"/>
        <v/>
      </c>
      <c r="C138" s="47" t="str">
        <f>IF('②【入力】別紙_職員一覧（変更）'!C136="","",'②【入力】別紙_職員一覧（変更）'!C136)</f>
        <v/>
      </c>
      <c r="D138" s="47" t="str">
        <f>IF('②【入力】別紙_職員一覧（変更）'!D136="","",'②【入力】別紙_職員一覧（変更）'!D136)</f>
        <v/>
      </c>
      <c r="E138" s="47" t="str">
        <f>IF('②【入力】別紙_職員一覧（変更）'!E136="","",'②【入力】別紙_職員一覧（変更）'!E136)</f>
        <v/>
      </c>
      <c r="F138" s="47" t="str">
        <f>IF('②【入力】別紙_職員一覧（変更）'!F136="","",'②【入力】別紙_職員一覧（変更）'!F136)</f>
        <v/>
      </c>
      <c r="G138" s="47" t="str">
        <f>IF('②【入力】別紙_職員一覧（変更）'!G136="","",'②【入力】別紙_職員一覧（変更）'!G136)</f>
        <v/>
      </c>
      <c r="H138" s="47" t="str">
        <f>IF('②【入力】別紙_職員一覧（変更）'!H136="","",'②【入力】別紙_職員一覧（変更）'!H136)</f>
        <v/>
      </c>
      <c r="I138" s="411" t="str">
        <f>IF('②【入力】別紙_職員一覧（変更）'!I136="","",'②【入力】別紙_職員一覧（変更）'!I136)</f>
        <v/>
      </c>
      <c r="J138" s="47" t="str">
        <f>IF('②【入力】別紙_職員一覧（変更）'!J136="","",'②【入力】別紙_職員一覧（変更）'!J136)</f>
        <v/>
      </c>
      <c r="K138" s="47" t="str">
        <f>IF('②【入力】別紙_職員一覧（変更）'!K136="","",'②【入力】別紙_職員一覧（変更）'!K136)</f>
        <v/>
      </c>
      <c r="L138" s="47" t="str">
        <f>IF('②【入力】別紙_職員一覧（変更）'!L136="","",'②【入力】別紙_職員一覧（変更）'!L136)</f>
        <v/>
      </c>
      <c r="M138" s="47" t="str">
        <f>IF('②【入力】別紙_職員一覧（変更）'!M136="","",'②【入力】別紙_職員一覧（変更）'!M136)</f>
        <v/>
      </c>
      <c r="N138" s="189" t="str">
        <f>IF('②【入力】別紙_職員一覧（変更）'!N136="","",'②【入力】別紙_職員一覧（変更）'!N136)</f>
        <v/>
      </c>
      <c r="O138" s="189" t="str">
        <f>IF('②【入力】別紙_職員一覧（変更）'!O136="","",'②【入力】別紙_職員一覧（変更）'!O136)</f>
        <v/>
      </c>
      <c r="P138" s="189" t="str">
        <f>IF('②【入力】別紙_職員一覧（変更）'!P136="","",'②【入力】別紙_職員一覧（変更）'!P136)</f>
        <v/>
      </c>
      <c r="Q138" s="189" t="str">
        <f>IF('②【入力】別紙_職員一覧（変更）'!Q136="","",'②【入力】別紙_職員一覧（変更）'!Q136)</f>
        <v/>
      </c>
      <c r="R138" s="158"/>
      <c r="U138" s="63"/>
    </row>
    <row r="139" spans="1:24" ht="18" customHeight="1">
      <c r="A139" s="46">
        <v>125</v>
      </c>
      <c r="B139" s="46" t="str">
        <f t="shared" si="2"/>
        <v/>
      </c>
      <c r="C139" s="47" t="str">
        <f>IF('②【入力】別紙_職員一覧（変更）'!C137="","",'②【入力】別紙_職員一覧（変更）'!C137)</f>
        <v/>
      </c>
      <c r="D139" s="47" t="str">
        <f>IF('②【入力】別紙_職員一覧（変更）'!D137="","",'②【入力】別紙_職員一覧（変更）'!D137)</f>
        <v/>
      </c>
      <c r="E139" s="47" t="str">
        <f>IF('②【入力】別紙_職員一覧（変更）'!E137="","",'②【入力】別紙_職員一覧（変更）'!E137)</f>
        <v/>
      </c>
      <c r="F139" s="47" t="str">
        <f>IF('②【入力】別紙_職員一覧（変更）'!F137="","",'②【入力】別紙_職員一覧（変更）'!F137)</f>
        <v/>
      </c>
      <c r="G139" s="47" t="str">
        <f>IF('②【入力】別紙_職員一覧（変更）'!G137="","",'②【入力】別紙_職員一覧（変更）'!G137)</f>
        <v/>
      </c>
      <c r="H139" s="47" t="str">
        <f>IF('②【入力】別紙_職員一覧（変更）'!H137="","",'②【入力】別紙_職員一覧（変更）'!H137)</f>
        <v/>
      </c>
      <c r="I139" s="411" t="str">
        <f>IF('②【入力】別紙_職員一覧（変更）'!I137="","",'②【入力】別紙_職員一覧（変更）'!I137)</f>
        <v/>
      </c>
      <c r="J139" s="47" t="str">
        <f>IF('②【入力】別紙_職員一覧（変更）'!J137="","",'②【入力】別紙_職員一覧（変更）'!J137)</f>
        <v/>
      </c>
      <c r="K139" s="47" t="str">
        <f>IF('②【入力】別紙_職員一覧（変更）'!K137="","",'②【入力】別紙_職員一覧（変更）'!K137)</f>
        <v/>
      </c>
      <c r="L139" s="47" t="str">
        <f>IF('②【入力】別紙_職員一覧（変更）'!L137="","",'②【入力】別紙_職員一覧（変更）'!L137)</f>
        <v/>
      </c>
      <c r="M139" s="47" t="str">
        <f>IF('②【入力】別紙_職員一覧（変更）'!M137="","",'②【入力】別紙_職員一覧（変更）'!M137)</f>
        <v/>
      </c>
      <c r="N139" s="189" t="str">
        <f>IF('②【入力】別紙_職員一覧（変更）'!N137="","",'②【入力】別紙_職員一覧（変更）'!N137)</f>
        <v/>
      </c>
      <c r="O139" s="189" t="str">
        <f>IF('②【入力】別紙_職員一覧（変更）'!O137="","",'②【入力】別紙_職員一覧（変更）'!O137)</f>
        <v/>
      </c>
      <c r="P139" s="189" t="str">
        <f>IF('②【入力】別紙_職員一覧（変更）'!P137="","",'②【入力】別紙_職員一覧（変更）'!P137)</f>
        <v/>
      </c>
      <c r="Q139" s="189" t="str">
        <f>IF('②【入力】別紙_職員一覧（変更）'!Q137="","",'②【入力】別紙_職員一覧（変更）'!Q137)</f>
        <v/>
      </c>
      <c r="R139" s="158"/>
      <c r="U139" s="63"/>
    </row>
    <row r="140" spans="1:24" ht="18" customHeight="1">
      <c r="A140" s="46">
        <v>126</v>
      </c>
      <c r="B140" s="46" t="str">
        <f t="shared" si="2"/>
        <v/>
      </c>
      <c r="C140" s="47" t="str">
        <f>IF('②【入力】別紙_職員一覧（変更）'!C138="","",'②【入力】別紙_職員一覧（変更）'!C138)</f>
        <v/>
      </c>
      <c r="D140" s="47" t="str">
        <f>IF('②【入力】別紙_職員一覧（変更）'!D138="","",'②【入力】別紙_職員一覧（変更）'!D138)</f>
        <v/>
      </c>
      <c r="E140" s="47" t="str">
        <f>IF('②【入力】別紙_職員一覧（変更）'!E138="","",'②【入力】別紙_職員一覧（変更）'!E138)</f>
        <v/>
      </c>
      <c r="F140" s="47" t="str">
        <f>IF('②【入力】別紙_職員一覧（変更）'!F138="","",'②【入力】別紙_職員一覧（変更）'!F138)</f>
        <v/>
      </c>
      <c r="G140" s="47" t="str">
        <f>IF('②【入力】別紙_職員一覧（変更）'!G138="","",'②【入力】別紙_職員一覧（変更）'!G138)</f>
        <v/>
      </c>
      <c r="H140" s="47" t="str">
        <f>IF('②【入力】別紙_職員一覧（変更）'!H138="","",'②【入力】別紙_職員一覧（変更）'!H138)</f>
        <v/>
      </c>
      <c r="I140" s="411" t="str">
        <f>IF('②【入力】別紙_職員一覧（変更）'!I138="","",'②【入力】別紙_職員一覧（変更）'!I138)</f>
        <v/>
      </c>
      <c r="J140" s="47" t="str">
        <f>IF('②【入力】別紙_職員一覧（変更）'!J138="","",'②【入力】別紙_職員一覧（変更）'!J138)</f>
        <v/>
      </c>
      <c r="K140" s="47" t="str">
        <f>IF('②【入力】別紙_職員一覧（変更）'!K138="","",'②【入力】別紙_職員一覧（変更）'!K138)</f>
        <v/>
      </c>
      <c r="L140" s="47" t="str">
        <f>IF('②【入力】別紙_職員一覧（変更）'!L138="","",'②【入力】別紙_職員一覧（変更）'!L138)</f>
        <v/>
      </c>
      <c r="M140" s="47" t="str">
        <f>IF('②【入力】別紙_職員一覧（変更）'!M138="","",'②【入力】別紙_職員一覧（変更）'!M138)</f>
        <v/>
      </c>
      <c r="N140" s="189" t="str">
        <f>IF('②【入力】別紙_職員一覧（変更）'!N138="","",'②【入力】別紙_職員一覧（変更）'!N138)</f>
        <v/>
      </c>
      <c r="O140" s="189" t="str">
        <f>IF('②【入力】別紙_職員一覧（変更）'!O138="","",'②【入力】別紙_職員一覧（変更）'!O138)</f>
        <v/>
      </c>
      <c r="P140" s="189" t="str">
        <f>IF('②【入力】別紙_職員一覧（変更）'!P138="","",'②【入力】別紙_職員一覧（変更）'!P138)</f>
        <v/>
      </c>
      <c r="Q140" s="189" t="str">
        <f>IF('②【入力】別紙_職員一覧（変更）'!Q138="","",'②【入力】別紙_職員一覧（変更）'!Q138)</f>
        <v/>
      </c>
      <c r="R140" s="158"/>
      <c r="U140" s="63"/>
    </row>
    <row r="141" spans="1:24" ht="18" customHeight="1">
      <c r="A141" s="46">
        <v>127</v>
      </c>
      <c r="B141" s="46" t="str">
        <f t="shared" si="2"/>
        <v/>
      </c>
      <c r="C141" s="47" t="str">
        <f>IF('②【入力】別紙_職員一覧（変更）'!C139="","",'②【入力】別紙_職員一覧（変更）'!C139)</f>
        <v/>
      </c>
      <c r="D141" s="47" t="str">
        <f>IF('②【入力】別紙_職員一覧（変更）'!D139="","",'②【入力】別紙_職員一覧（変更）'!D139)</f>
        <v/>
      </c>
      <c r="E141" s="47" t="str">
        <f>IF('②【入力】別紙_職員一覧（変更）'!E139="","",'②【入力】別紙_職員一覧（変更）'!E139)</f>
        <v/>
      </c>
      <c r="F141" s="47" t="str">
        <f>IF('②【入力】別紙_職員一覧（変更）'!F139="","",'②【入力】別紙_職員一覧（変更）'!F139)</f>
        <v/>
      </c>
      <c r="G141" s="47" t="str">
        <f>IF('②【入力】別紙_職員一覧（変更）'!G139="","",'②【入力】別紙_職員一覧（変更）'!G139)</f>
        <v/>
      </c>
      <c r="H141" s="47" t="str">
        <f>IF('②【入力】別紙_職員一覧（変更）'!H139="","",'②【入力】別紙_職員一覧（変更）'!H139)</f>
        <v/>
      </c>
      <c r="I141" s="411" t="str">
        <f>IF('②【入力】別紙_職員一覧（変更）'!I139="","",'②【入力】別紙_職員一覧（変更）'!I139)</f>
        <v/>
      </c>
      <c r="J141" s="47" t="str">
        <f>IF('②【入力】別紙_職員一覧（変更）'!J139="","",'②【入力】別紙_職員一覧（変更）'!J139)</f>
        <v/>
      </c>
      <c r="K141" s="47" t="str">
        <f>IF('②【入力】別紙_職員一覧（変更）'!K139="","",'②【入力】別紙_職員一覧（変更）'!K139)</f>
        <v/>
      </c>
      <c r="L141" s="47" t="str">
        <f>IF('②【入力】別紙_職員一覧（変更）'!L139="","",'②【入力】別紙_職員一覧（変更）'!L139)</f>
        <v/>
      </c>
      <c r="M141" s="47" t="str">
        <f>IF('②【入力】別紙_職員一覧（変更）'!M139="","",'②【入力】別紙_職員一覧（変更）'!M139)</f>
        <v/>
      </c>
      <c r="N141" s="189" t="str">
        <f>IF('②【入力】別紙_職員一覧（変更）'!N139="","",'②【入力】別紙_職員一覧（変更）'!N139)</f>
        <v/>
      </c>
      <c r="O141" s="189" t="str">
        <f>IF('②【入力】別紙_職員一覧（変更）'!O139="","",'②【入力】別紙_職員一覧（変更）'!O139)</f>
        <v/>
      </c>
      <c r="P141" s="189" t="str">
        <f>IF('②【入力】別紙_職員一覧（変更）'!P139="","",'②【入力】別紙_職員一覧（変更）'!P139)</f>
        <v/>
      </c>
      <c r="Q141" s="189" t="str">
        <f>IF('②【入力】別紙_職員一覧（変更）'!Q139="","",'②【入力】別紙_職員一覧（変更）'!Q139)</f>
        <v/>
      </c>
      <c r="R141" s="158"/>
      <c r="U141" s="63"/>
    </row>
    <row r="142" spans="1:24" ht="18" customHeight="1">
      <c r="A142" s="46">
        <v>128</v>
      </c>
      <c r="B142" s="46" t="str">
        <f t="shared" si="2"/>
        <v/>
      </c>
      <c r="C142" s="47" t="str">
        <f>IF('②【入力】別紙_職員一覧（変更）'!C140="","",'②【入力】別紙_職員一覧（変更）'!C140)</f>
        <v/>
      </c>
      <c r="D142" s="47" t="str">
        <f>IF('②【入力】別紙_職員一覧（変更）'!D140="","",'②【入力】別紙_職員一覧（変更）'!D140)</f>
        <v/>
      </c>
      <c r="E142" s="47" t="str">
        <f>IF('②【入力】別紙_職員一覧（変更）'!E140="","",'②【入力】別紙_職員一覧（変更）'!E140)</f>
        <v/>
      </c>
      <c r="F142" s="47" t="str">
        <f>IF('②【入力】別紙_職員一覧（変更）'!F140="","",'②【入力】別紙_職員一覧（変更）'!F140)</f>
        <v/>
      </c>
      <c r="G142" s="47" t="str">
        <f>IF('②【入力】別紙_職員一覧（変更）'!G140="","",'②【入力】別紙_職員一覧（変更）'!G140)</f>
        <v/>
      </c>
      <c r="H142" s="47" t="str">
        <f>IF('②【入力】別紙_職員一覧（変更）'!H140="","",'②【入力】別紙_職員一覧（変更）'!H140)</f>
        <v/>
      </c>
      <c r="I142" s="411" t="str">
        <f>IF('②【入力】別紙_職員一覧（変更）'!I140="","",'②【入力】別紙_職員一覧（変更）'!I140)</f>
        <v/>
      </c>
      <c r="J142" s="47" t="str">
        <f>IF('②【入力】別紙_職員一覧（変更）'!J140="","",'②【入力】別紙_職員一覧（変更）'!J140)</f>
        <v/>
      </c>
      <c r="K142" s="47" t="str">
        <f>IF('②【入力】別紙_職員一覧（変更）'!K140="","",'②【入力】別紙_職員一覧（変更）'!K140)</f>
        <v/>
      </c>
      <c r="L142" s="47" t="str">
        <f>IF('②【入力】別紙_職員一覧（変更）'!L140="","",'②【入力】別紙_職員一覧（変更）'!L140)</f>
        <v/>
      </c>
      <c r="M142" s="47" t="str">
        <f>IF('②【入力】別紙_職員一覧（変更）'!M140="","",'②【入力】別紙_職員一覧（変更）'!M140)</f>
        <v/>
      </c>
      <c r="N142" s="189" t="str">
        <f>IF('②【入力】別紙_職員一覧（変更）'!N140="","",'②【入力】別紙_職員一覧（変更）'!N140)</f>
        <v/>
      </c>
      <c r="O142" s="189" t="str">
        <f>IF('②【入力】別紙_職員一覧（変更）'!O140="","",'②【入力】別紙_職員一覧（変更）'!O140)</f>
        <v/>
      </c>
      <c r="P142" s="189" t="str">
        <f>IF('②【入力】別紙_職員一覧（変更）'!P140="","",'②【入力】別紙_職員一覧（変更）'!P140)</f>
        <v/>
      </c>
      <c r="Q142" s="189" t="str">
        <f>IF('②【入力】別紙_職員一覧（変更）'!Q140="","",'②【入力】別紙_職員一覧（変更）'!Q140)</f>
        <v/>
      </c>
      <c r="R142" s="158"/>
      <c r="U142" s="63"/>
    </row>
    <row r="143" spans="1:24" ht="18" customHeight="1">
      <c r="A143" s="46">
        <v>129</v>
      </c>
      <c r="B143" s="46" t="str">
        <f t="shared" si="2"/>
        <v/>
      </c>
      <c r="C143" s="47" t="str">
        <f>IF('②【入力】別紙_職員一覧（変更）'!C141="","",'②【入力】別紙_職員一覧（変更）'!C141)</f>
        <v/>
      </c>
      <c r="D143" s="47" t="str">
        <f>IF('②【入力】別紙_職員一覧（変更）'!D141="","",'②【入力】別紙_職員一覧（変更）'!D141)</f>
        <v/>
      </c>
      <c r="E143" s="47" t="str">
        <f>IF('②【入力】別紙_職員一覧（変更）'!E141="","",'②【入力】別紙_職員一覧（変更）'!E141)</f>
        <v/>
      </c>
      <c r="F143" s="47" t="str">
        <f>IF('②【入力】別紙_職員一覧（変更）'!F141="","",'②【入力】別紙_職員一覧（変更）'!F141)</f>
        <v/>
      </c>
      <c r="G143" s="47" t="str">
        <f>IF('②【入力】別紙_職員一覧（変更）'!G141="","",'②【入力】別紙_職員一覧（変更）'!G141)</f>
        <v/>
      </c>
      <c r="H143" s="47" t="str">
        <f>IF('②【入力】別紙_職員一覧（変更）'!H141="","",'②【入力】別紙_職員一覧（変更）'!H141)</f>
        <v/>
      </c>
      <c r="I143" s="411" t="str">
        <f>IF('②【入力】別紙_職員一覧（変更）'!I141="","",'②【入力】別紙_職員一覧（変更）'!I141)</f>
        <v/>
      </c>
      <c r="J143" s="47" t="str">
        <f>IF('②【入力】別紙_職員一覧（変更）'!J141="","",'②【入力】別紙_職員一覧（変更）'!J141)</f>
        <v/>
      </c>
      <c r="K143" s="47" t="str">
        <f>IF('②【入力】別紙_職員一覧（変更）'!K141="","",'②【入力】別紙_職員一覧（変更）'!K141)</f>
        <v/>
      </c>
      <c r="L143" s="47" t="str">
        <f>IF('②【入力】別紙_職員一覧（変更）'!L141="","",'②【入力】別紙_職員一覧（変更）'!L141)</f>
        <v/>
      </c>
      <c r="M143" s="47" t="str">
        <f>IF('②【入力】別紙_職員一覧（変更）'!M141="","",'②【入力】別紙_職員一覧（変更）'!M141)</f>
        <v/>
      </c>
      <c r="N143" s="189" t="str">
        <f>IF('②【入力】別紙_職員一覧（変更）'!N141="","",'②【入力】別紙_職員一覧（変更）'!N141)</f>
        <v/>
      </c>
      <c r="O143" s="189" t="str">
        <f>IF('②【入力】別紙_職員一覧（変更）'!O141="","",'②【入力】別紙_職員一覧（変更）'!O141)</f>
        <v/>
      </c>
      <c r="P143" s="189" t="str">
        <f>IF('②【入力】別紙_職員一覧（変更）'!P141="","",'②【入力】別紙_職員一覧（変更）'!P141)</f>
        <v/>
      </c>
      <c r="Q143" s="189" t="str">
        <f>IF('②【入力】別紙_職員一覧（変更）'!Q141="","",'②【入力】別紙_職員一覧（変更）'!Q141)</f>
        <v/>
      </c>
      <c r="R143" s="158"/>
      <c r="U143" s="63"/>
    </row>
    <row r="144" spans="1:24" ht="18" customHeight="1">
      <c r="A144" s="46">
        <v>130</v>
      </c>
      <c r="B144" s="46" t="str">
        <f t="shared" si="2"/>
        <v/>
      </c>
      <c r="C144" s="47" t="str">
        <f>IF('②【入力】別紙_職員一覧（変更）'!C142="","",'②【入力】別紙_職員一覧（変更）'!C142)</f>
        <v/>
      </c>
      <c r="D144" s="47" t="str">
        <f>IF('②【入力】別紙_職員一覧（変更）'!D142="","",'②【入力】別紙_職員一覧（変更）'!D142)</f>
        <v/>
      </c>
      <c r="E144" s="47" t="str">
        <f>IF('②【入力】別紙_職員一覧（変更）'!E142="","",'②【入力】別紙_職員一覧（変更）'!E142)</f>
        <v/>
      </c>
      <c r="F144" s="47" t="str">
        <f>IF('②【入力】別紙_職員一覧（変更）'!F142="","",'②【入力】別紙_職員一覧（変更）'!F142)</f>
        <v/>
      </c>
      <c r="G144" s="47" t="str">
        <f>IF('②【入力】別紙_職員一覧（変更）'!G142="","",'②【入力】別紙_職員一覧（変更）'!G142)</f>
        <v/>
      </c>
      <c r="H144" s="47" t="str">
        <f>IF('②【入力】別紙_職員一覧（変更）'!H142="","",'②【入力】別紙_職員一覧（変更）'!H142)</f>
        <v/>
      </c>
      <c r="I144" s="411" t="str">
        <f>IF('②【入力】別紙_職員一覧（変更）'!I142="","",'②【入力】別紙_職員一覧（変更）'!I142)</f>
        <v/>
      </c>
      <c r="J144" s="47" t="str">
        <f>IF('②【入力】別紙_職員一覧（変更）'!J142="","",'②【入力】別紙_職員一覧（変更）'!J142)</f>
        <v/>
      </c>
      <c r="K144" s="47" t="str">
        <f>IF('②【入力】別紙_職員一覧（変更）'!K142="","",'②【入力】別紙_職員一覧（変更）'!K142)</f>
        <v/>
      </c>
      <c r="L144" s="47" t="str">
        <f>IF('②【入力】別紙_職員一覧（変更）'!L142="","",'②【入力】別紙_職員一覧（変更）'!L142)</f>
        <v/>
      </c>
      <c r="M144" s="47" t="str">
        <f>IF('②【入力】別紙_職員一覧（変更）'!M142="","",'②【入力】別紙_職員一覧（変更）'!M142)</f>
        <v/>
      </c>
      <c r="N144" s="189" t="str">
        <f>IF('②【入力】別紙_職員一覧（変更）'!N142="","",'②【入力】別紙_職員一覧（変更）'!N142)</f>
        <v/>
      </c>
      <c r="O144" s="189" t="str">
        <f>IF('②【入力】別紙_職員一覧（変更）'!O142="","",'②【入力】別紙_職員一覧（変更）'!O142)</f>
        <v/>
      </c>
      <c r="P144" s="189" t="str">
        <f>IF('②【入力】別紙_職員一覧（変更）'!P142="","",'②【入力】別紙_職員一覧（変更）'!P142)</f>
        <v/>
      </c>
      <c r="Q144" s="189" t="str">
        <f>IF('②【入力】別紙_職員一覧（変更）'!Q142="","",'②【入力】別紙_職員一覧（変更）'!Q142)</f>
        <v/>
      </c>
      <c r="R144" s="158"/>
      <c r="U144" s="63"/>
    </row>
    <row r="145" spans="1:24" ht="18" customHeight="1">
      <c r="A145" s="46">
        <v>131</v>
      </c>
      <c r="B145" s="46" t="str">
        <f t="shared" si="2"/>
        <v/>
      </c>
      <c r="C145" s="47" t="str">
        <f>IF('②【入力】別紙_職員一覧（変更）'!C143="","",'②【入力】別紙_職員一覧（変更）'!C143)</f>
        <v/>
      </c>
      <c r="D145" s="47" t="str">
        <f>IF('②【入力】別紙_職員一覧（変更）'!D143="","",'②【入力】別紙_職員一覧（変更）'!D143)</f>
        <v/>
      </c>
      <c r="E145" s="47" t="str">
        <f>IF('②【入力】別紙_職員一覧（変更）'!E143="","",'②【入力】別紙_職員一覧（変更）'!E143)</f>
        <v/>
      </c>
      <c r="F145" s="47" t="str">
        <f>IF('②【入力】別紙_職員一覧（変更）'!F143="","",'②【入力】別紙_職員一覧（変更）'!F143)</f>
        <v/>
      </c>
      <c r="G145" s="47" t="str">
        <f>IF('②【入力】別紙_職員一覧（変更）'!G143="","",'②【入力】別紙_職員一覧（変更）'!G143)</f>
        <v/>
      </c>
      <c r="H145" s="47" t="str">
        <f>IF('②【入力】別紙_職員一覧（変更）'!H143="","",'②【入力】別紙_職員一覧（変更）'!H143)</f>
        <v/>
      </c>
      <c r="I145" s="411" t="str">
        <f>IF('②【入力】別紙_職員一覧（変更）'!I143="","",'②【入力】別紙_職員一覧（変更）'!I143)</f>
        <v/>
      </c>
      <c r="J145" s="47" t="str">
        <f>IF('②【入力】別紙_職員一覧（変更）'!J143="","",'②【入力】別紙_職員一覧（変更）'!J143)</f>
        <v/>
      </c>
      <c r="K145" s="47" t="str">
        <f>IF('②【入力】別紙_職員一覧（変更）'!K143="","",'②【入力】別紙_職員一覧（変更）'!K143)</f>
        <v/>
      </c>
      <c r="L145" s="47" t="str">
        <f>IF('②【入力】別紙_職員一覧（変更）'!L143="","",'②【入力】別紙_職員一覧（変更）'!L143)</f>
        <v/>
      </c>
      <c r="M145" s="47" t="str">
        <f>IF('②【入力】別紙_職員一覧（変更）'!M143="","",'②【入力】別紙_職員一覧（変更）'!M143)</f>
        <v/>
      </c>
      <c r="N145" s="189" t="str">
        <f>IF('②【入力】別紙_職員一覧（変更）'!N143="","",'②【入力】別紙_職員一覧（変更）'!N143)</f>
        <v/>
      </c>
      <c r="O145" s="189" t="str">
        <f>IF('②【入力】別紙_職員一覧（変更）'!O143="","",'②【入力】別紙_職員一覧（変更）'!O143)</f>
        <v/>
      </c>
      <c r="P145" s="189" t="str">
        <f>IF('②【入力】別紙_職員一覧（変更）'!P143="","",'②【入力】別紙_職員一覧（変更）'!P143)</f>
        <v/>
      </c>
      <c r="Q145" s="189" t="str">
        <f>IF('②【入力】別紙_職員一覧（変更）'!Q143="","",'②【入力】別紙_職員一覧（変更）'!Q143)</f>
        <v/>
      </c>
      <c r="R145" s="158"/>
      <c r="U145" s="63"/>
    </row>
    <row r="146" spans="1:24" ht="18" customHeight="1">
      <c r="A146" s="46">
        <v>132</v>
      </c>
      <c r="B146" s="46" t="str">
        <f t="shared" si="2"/>
        <v/>
      </c>
      <c r="C146" s="47" t="str">
        <f>IF('②【入力】別紙_職員一覧（変更）'!C144="","",'②【入力】別紙_職員一覧（変更）'!C144)</f>
        <v/>
      </c>
      <c r="D146" s="47" t="str">
        <f>IF('②【入力】別紙_職員一覧（変更）'!D144="","",'②【入力】別紙_職員一覧（変更）'!D144)</f>
        <v/>
      </c>
      <c r="E146" s="47" t="str">
        <f>IF('②【入力】別紙_職員一覧（変更）'!E144="","",'②【入力】別紙_職員一覧（変更）'!E144)</f>
        <v/>
      </c>
      <c r="F146" s="47" t="str">
        <f>IF('②【入力】別紙_職員一覧（変更）'!F144="","",'②【入力】別紙_職員一覧（変更）'!F144)</f>
        <v/>
      </c>
      <c r="G146" s="47" t="str">
        <f>IF('②【入力】別紙_職員一覧（変更）'!G144="","",'②【入力】別紙_職員一覧（変更）'!G144)</f>
        <v/>
      </c>
      <c r="H146" s="47" t="str">
        <f>IF('②【入力】別紙_職員一覧（変更）'!H144="","",'②【入力】別紙_職員一覧（変更）'!H144)</f>
        <v/>
      </c>
      <c r="I146" s="411" t="str">
        <f>IF('②【入力】別紙_職員一覧（変更）'!I144="","",'②【入力】別紙_職員一覧（変更）'!I144)</f>
        <v/>
      </c>
      <c r="J146" s="47" t="str">
        <f>IF('②【入力】別紙_職員一覧（変更）'!J144="","",'②【入力】別紙_職員一覧（変更）'!J144)</f>
        <v/>
      </c>
      <c r="K146" s="47" t="str">
        <f>IF('②【入力】別紙_職員一覧（変更）'!K144="","",'②【入力】別紙_職員一覧（変更）'!K144)</f>
        <v/>
      </c>
      <c r="L146" s="47" t="str">
        <f>IF('②【入力】別紙_職員一覧（変更）'!L144="","",'②【入力】別紙_職員一覧（変更）'!L144)</f>
        <v/>
      </c>
      <c r="M146" s="47" t="str">
        <f>IF('②【入力】別紙_職員一覧（変更）'!M144="","",'②【入力】別紙_職員一覧（変更）'!M144)</f>
        <v/>
      </c>
      <c r="N146" s="189" t="str">
        <f>IF('②【入力】別紙_職員一覧（変更）'!N144="","",'②【入力】別紙_職員一覧（変更）'!N144)</f>
        <v/>
      </c>
      <c r="O146" s="189" t="str">
        <f>IF('②【入力】別紙_職員一覧（変更）'!O144="","",'②【入力】別紙_職員一覧（変更）'!O144)</f>
        <v/>
      </c>
      <c r="P146" s="189" t="str">
        <f>IF('②【入力】別紙_職員一覧（変更）'!P144="","",'②【入力】別紙_職員一覧（変更）'!P144)</f>
        <v/>
      </c>
      <c r="Q146" s="189" t="str">
        <f>IF('②【入力】別紙_職員一覧（変更）'!Q144="","",'②【入力】別紙_職員一覧（変更）'!Q144)</f>
        <v/>
      </c>
      <c r="R146" s="158"/>
      <c r="U146" s="63"/>
    </row>
    <row r="147" spans="1:24" ht="18" customHeight="1">
      <c r="A147" s="46">
        <v>133</v>
      </c>
      <c r="B147" s="46" t="str">
        <f t="shared" si="2"/>
        <v/>
      </c>
      <c r="C147" s="47" t="str">
        <f>IF('②【入力】別紙_職員一覧（変更）'!C145="","",'②【入力】別紙_職員一覧（変更）'!C145)</f>
        <v/>
      </c>
      <c r="D147" s="47" t="str">
        <f>IF('②【入力】別紙_職員一覧（変更）'!D145="","",'②【入力】別紙_職員一覧（変更）'!D145)</f>
        <v/>
      </c>
      <c r="E147" s="47" t="str">
        <f>IF('②【入力】別紙_職員一覧（変更）'!E145="","",'②【入力】別紙_職員一覧（変更）'!E145)</f>
        <v/>
      </c>
      <c r="F147" s="47" t="str">
        <f>IF('②【入力】別紙_職員一覧（変更）'!F145="","",'②【入力】別紙_職員一覧（変更）'!F145)</f>
        <v/>
      </c>
      <c r="G147" s="47" t="str">
        <f>IF('②【入力】別紙_職員一覧（変更）'!G145="","",'②【入力】別紙_職員一覧（変更）'!G145)</f>
        <v/>
      </c>
      <c r="H147" s="47" t="str">
        <f>IF('②【入力】別紙_職員一覧（変更）'!H145="","",'②【入力】別紙_職員一覧（変更）'!H145)</f>
        <v/>
      </c>
      <c r="I147" s="411" t="str">
        <f>IF('②【入力】別紙_職員一覧（変更）'!I145="","",'②【入力】別紙_職員一覧（変更）'!I145)</f>
        <v/>
      </c>
      <c r="J147" s="47" t="str">
        <f>IF('②【入力】別紙_職員一覧（変更）'!J145="","",'②【入力】別紙_職員一覧（変更）'!J145)</f>
        <v/>
      </c>
      <c r="K147" s="47" t="str">
        <f>IF('②【入力】別紙_職員一覧（変更）'!K145="","",'②【入力】別紙_職員一覧（変更）'!K145)</f>
        <v/>
      </c>
      <c r="L147" s="47" t="str">
        <f>IF('②【入力】別紙_職員一覧（変更）'!L145="","",'②【入力】別紙_職員一覧（変更）'!L145)</f>
        <v/>
      </c>
      <c r="M147" s="47" t="str">
        <f>IF('②【入力】別紙_職員一覧（変更）'!M145="","",'②【入力】別紙_職員一覧（変更）'!M145)</f>
        <v/>
      </c>
      <c r="N147" s="189" t="str">
        <f>IF('②【入力】別紙_職員一覧（変更）'!N145="","",'②【入力】別紙_職員一覧（変更）'!N145)</f>
        <v/>
      </c>
      <c r="O147" s="189" t="str">
        <f>IF('②【入力】別紙_職員一覧（変更）'!O145="","",'②【入力】別紙_職員一覧（変更）'!O145)</f>
        <v/>
      </c>
      <c r="P147" s="189" t="str">
        <f>IF('②【入力】別紙_職員一覧（変更）'!P145="","",'②【入力】別紙_職員一覧（変更）'!P145)</f>
        <v/>
      </c>
      <c r="Q147" s="189" t="str">
        <f>IF('②【入力】別紙_職員一覧（変更）'!Q145="","",'②【入力】別紙_職員一覧（変更）'!Q145)</f>
        <v/>
      </c>
      <c r="R147" s="158"/>
      <c r="U147" s="63"/>
    </row>
    <row r="148" spans="1:24" ht="18" customHeight="1">
      <c r="A148" s="46">
        <v>134</v>
      </c>
      <c r="B148" s="46" t="str">
        <f t="shared" si="2"/>
        <v/>
      </c>
      <c r="C148" s="47" t="str">
        <f>IF('②【入力】別紙_職員一覧（変更）'!C146="","",'②【入力】別紙_職員一覧（変更）'!C146)</f>
        <v/>
      </c>
      <c r="D148" s="47" t="str">
        <f>IF('②【入力】別紙_職員一覧（変更）'!D146="","",'②【入力】別紙_職員一覧（変更）'!D146)</f>
        <v/>
      </c>
      <c r="E148" s="47" t="str">
        <f>IF('②【入力】別紙_職員一覧（変更）'!E146="","",'②【入力】別紙_職員一覧（変更）'!E146)</f>
        <v/>
      </c>
      <c r="F148" s="47" t="str">
        <f>IF('②【入力】別紙_職員一覧（変更）'!F146="","",'②【入力】別紙_職員一覧（変更）'!F146)</f>
        <v/>
      </c>
      <c r="G148" s="47" t="str">
        <f>IF('②【入力】別紙_職員一覧（変更）'!G146="","",'②【入力】別紙_職員一覧（変更）'!G146)</f>
        <v/>
      </c>
      <c r="H148" s="47" t="str">
        <f>IF('②【入力】別紙_職員一覧（変更）'!H146="","",'②【入力】別紙_職員一覧（変更）'!H146)</f>
        <v/>
      </c>
      <c r="I148" s="411" t="str">
        <f>IF('②【入力】別紙_職員一覧（変更）'!I146="","",'②【入力】別紙_職員一覧（変更）'!I146)</f>
        <v/>
      </c>
      <c r="J148" s="47" t="str">
        <f>IF('②【入力】別紙_職員一覧（変更）'!J146="","",'②【入力】別紙_職員一覧（変更）'!J146)</f>
        <v/>
      </c>
      <c r="K148" s="47" t="str">
        <f>IF('②【入力】別紙_職員一覧（変更）'!K146="","",'②【入力】別紙_職員一覧（変更）'!K146)</f>
        <v/>
      </c>
      <c r="L148" s="47" t="str">
        <f>IF('②【入力】別紙_職員一覧（変更）'!L146="","",'②【入力】別紙_職員一覧（変更）'!L146)</f>
        <v/>
      </c>
      <c r="M148" s="47" t="str">
        <f>IF('②【入力】別紙_職員一覧（変更）'!M146="","",'②【入力】別紙_職員一覧（変更）'!M146)</f>
        <v/>
      </c>
      <c r="N148" s="189" t="str">
        <f>IF('②【入力】別紙_職員一覧（変更）'!N146="","",'②【入力】別紙_職員一覧（変更）'!N146)</f>
        <v/>
      </c>
      <c r="O148" s="189" t="str">
        <f>IF('②【入力】別紙_職員一覧（変更）'!O146="","",'②【入力】別紙_職員一覧（変更）'!O146)</f>
        <v/>
      </c>
      <c r="P148" s="189" t="str">
        <f>IF('②【入力】別紙_職員一覧（変更）'!P146="","",'②【入力】別紙_職員一覧（変更）'!P146)</f>
        <v/>
      </c>
      <c r="Q148" s="189" t="str">
        <f>IF('②【入力】別紙_職員一覧（変更）'!Q146="","",'②【入力】別紙_職員一覧（変更）'!Q146)</f>
        <v/>
      </c>
      <c r="R148" s="158"/>
      <c r="U148" s="63"/>
    </row>
    <row r="149" spans="1:24" ht="18" customHeight="1">
      <c r="A149" s="46">
        <v>135</v>
      </c>
      <c r="B149" s="46" t="str">
        <f t="shared" si="2"/>
        <v/>
      </c>
      <c r="C149" s="47" t="str">
        <f>IF('②【入力】別紙_職員一覧（変更）'!C147="","",'②【入力】別紙_職員一覧（変更）'!C147)</f>
        <v/>
      </c>
      <c r="D149" s="47" t="str">
        <f>IF('②【入力】別紙_職員一覧（変更）'!D147="","",'②【入力】別紙_職員一覧（変更）'!D147)</f>
        <v/>
      </c>
      <c r="E149" s="47" t="str">
        <f>IF('②【入力】別紙_職員一覧（変更）'!E147="","",'②【入力】別紙_職員一覧（変更）'!E147)</f>
        <v/>
      </c>
      <c r="F149" s="47" t="str">
        <f>IF('②【入力】別紙_職員一覧（変更）'!F147="","",'②【入力】別紙_職員一覧（変更）'!F147)</f>
        <v/>
      </c>
      <c r="G149" s="47" t="str">
        <f>IF('②【入力】別紙_職員一覧（変更）'!G147="","",'②【入力】別紙_職員一覧（変更）'!G147)</f>
        <v/>
      </c>
      <c r="H149" s="47" t="str">
        <f>IF('②【入力】別紙_職員一覧（変更）'!H147="","",'②【入力】別紙_職員一覧（変更）'!H147)</f>
        <v/>
      </c>
      <c r="I149" s="411" t="str">
        <f>IF('②【入力】別紙_職員一覧（変更）'!I147="","",'②【入力】別紙_職員一覧（変更）'!I147)</f>
        <v/>
      </c>
      <c r="J149" s="47" t="str">
        <f>IF('②【入力】別紙_職員一覧（変更）'!J147="","",'②【入力】別紙_職員一覧（変更）'!J147)</f>
        <v/>
      </c>
      <c r="K149" s="47" t="str">
        <f>IF('②【入力】別紙_職員一覧（変更）'!K147="","",'②【入力】別紙_職員一覧（変更）'!K147)</f>
        <v/>
      </c>
      <c r="L149" s="47" t="str">
        <f>IF('②【入力】別紙_職員一覧（変更）'!L147="","",'②【入力】別紙_職員一覧（変更）'!L147)</f>
        <v/>
      </c>
      <c r="M149" s="47" t="str">
        <f>IF('②【入力】別紙_職員一覧（変更）'!M147="","",'②【入力】別紙_職員一覧（変更）'!M147)</f>
        <v/>
      </c>
      <c r="N149" s="189" t="str">
        <f>IF('②【入力】別紙_職員一覧（変更）'!N147="","",'②【入力】別紙_職員一覧（変更）'!N147)</f>
        <v/>
      </c>
      <c r="O149" s="189" t="str">
        <f>IF('②【入力】別紙_職員一覧（変更）'!O147="","",'②【入力】別紙_職員一覧（変更）'!O147)</f>
        <v/>
      </c>
      <c r="P149" s="189" t="str">
        <f>IF('②【入力】別紙_職員一覧（変更）'!P147="","",'②【入力】別紙_職員一覧（変更）'!P147)</f>
        <v/>
      </c>
      <c r="Q149" s="189" t="str">
        <f>IF('②【入力】別紙_職員一覧（変更）'!Q147="","",'②【入力】別紙_職員一覧（変更）'!Q147)</f>
        <v/>
      </c>
      <c r="R149" s="158"/>
      <c r="U149" s="63"/>
    </row>
    <row r="150" spans="1:24" ht="18" customHeight="1">
      <c r="A150" s="46">
        <v>136</v>
      </c>
      <c r="B150" s="46" t="str">
        <f t="shared" si="2"/>
        <v/>
      </c>
      <c r="C150" s="47" t="str">
        <f>IF('②【入力】別紙_職員一覧（変更）'!C148="","",'②【入力】別紙_職員一覧（変更）'!C148)</f>
        <v/>
      </c>
      <c r="D150" s="47" t="str">
        <f>IF('②【入力】別紙_職員一覧（変更）'!D148="","",'②【入力】別紙_職員一覧（変更）'!D148)</f>
        <v/>
      </c>
      <c r="E150" s="47" t="str">
        <f>IF('②【入力】別紙_職員一覧（変更）'!E148="","",'②【入力】別紙_職員一覧（変更）'!E148)</f>
        <v/>
      </c>
      <c r="F150" s="47" t="str">
        <f>IF('②【入力】別紙_職員一覧（変更）'!F148="","",'②【入力】別紙_職員一覧（変更）'!F148)</f>
        <v/>
      </c>
      <c r="G150" s="47" t="str">
        <f>IF('②【入力】別紙_職員一覧（変更）'!G148="","",'②【入力】別紙_職員一覧（変更）'!G148)</f>
        <v/>
      </c>
      <c r="H150" s="47" t="str">
        <f>IF('②【入力】別紙_職員一覧（変更）'!H148="","",'②【入力】別紙_職員一覧（変更）'!H148)</f>
        <v/>
      </c>
      <c r="I150" s="411" t="str">
        <f>IF('②【入力】別紙_職員一覧（変更）'!I148="","",'②【入力】別紙_職員一覧（変更）'!I148)</f>
        <v/>
      </c>
      <c r="J150" s="47" t="str">
        <f>IF('②【入力】別紙_職員一覧（変更）'!J148="","",'②【入力】別紙_職員一覧（変更）'!J148)</f>
        <v/>
      </c>
      <c r="K150" s="47" t="str">
        <f>IF('②【入力】別紙_職員一覧（変更）'!K148="","",'②【入力】別紙_職員一覧（変更）'!K148)</f>
        <v/>
      </c>
      <c r="L150" s="47" t="str">
        <f>IF('②【入力】別紙_職員一覧（変更）'!L148="","",'②【入力】別紙_職員一覧（変更）'!L148)</f>
        <v/>
      </c>
      <c r="M150" s="47" t="str">
        <f>IF('②【入力】別紙_職員一覧（変更）'!M148="","",'②【入力】別紙_職員一覧（変更）'!M148)</f>
        <v/>
      </c>
      <c r="N150" s="189" t="str">
        <f>IF('②【入力】別紙_職員一覧（変更）'!N148="","",'②【入力】別紙_職員一覧（変更）'!N148)</f>
        <v/>
      </c>
      <c r="O150" s="189" t="str">
        <f>IF('②【入力】別紙_職員一覧（変更）'!O148="","",'②【入力】別紙_職員一覧（変更）'!O148)</f>
        <v/>
      </c>
      <c r="P150" s="189" t="str">
        <f>IF('②【入力】別紙_職員一覧（変更）'!P148="","",'②【入力】別紙_職員一覧（変更）'!P148)</f>
        <v/>
      </c>
      <c r="Q150" s="189" t="str">
        <f>IF('②【入力】別紙_職員一覧（変更）'!Q148="","",'②【入力】別紙_職員一覧（変更）'!Q148)</f>
        <v/>
      </c>
      <c r="R150" s="158"/>
      <c r="U150" s="63"/>
      <c r="X150" s="59"/>
    </row>
    <row r="151" spans="1:24" ht="18" customHeight="1">
      <c r="A151" s="46">
        <v>137</v>
      </c>
      <c r="B151" s="46" t="str">
        <f t="shared" si="2"/>
        <v/>
      </c>
      <c r="C151" s="47" t="str">
        <f>IF('②【入力】別紙_職員一覧（変更）'!C149="","",'②【入力】別紙_職員一覧（変更）'!C149)</f>
        <v/>
      </c>
      <c r="D151" s="47" t="str">
        <f>IF('②【入力】別紙_職員一覧（変更）'!D149="","",'②【入力】別紙_職員一覧（変更）'!D149)</f>
        <v/>
      </c>
      <c r="E151" s="47" t="str">
        <f>IF('②【入力】別紙_職員一覧（変更）'!E149="","",'②【入力】別紙_職員一覧（変更）'!E149)</f>
        <v/>
      </c>
      <c r="F151" s="47" t="str">
        <f>IF('②【入力】別紙_職員一覧（変更）'!F149="","",'②【入力】別紙_職員一覧（変更）'!F149)</f>
        <v/>
      </c>
      <c r="G151" s="47" t="str">
        <f>IF('②【入力】別紙_職員一覧（変更）'!G149="","",'②【入力】別紙_職員一覧（変更）'!G149)</f>
        <v/>
      </c>
      <c r="H151" s="47" t="str">
        <f>IF('②【入力】別紙_職員一覧（変更）'!H149="","",'②【入力】別紙_職員一覧（変更）'!H149)</f>
        <v/>
      </c>
      <c r="I151" s="411" t="str">
        <f>IF('②【入力】別紙_職員一覧（変更）'!I149="","",'②【入力】別紙_職員一覧（変更）'!I149)</f>
        <v/>
      </c>
      <c r="J151" s="47" t="str">
        <f>IF('②【入力】別紙_職員一覧（変更）'!J149="","",'②【入力】別紙_職員一覧（変更）'!J149)</f>
        <v/>
      </c>
      <c r="K151" s="47" t="str">
        <f>IF('②【入力】別紙_職員一覧（変更）'!K149="","",'②【入力】別紙_職員一覧（変更）'!K149)</f>
        <v/>
      </c>
      <c r="L151" s="47" t="str">
        <f>IF('②【入力】別紙_職員一覧（変更）'!L149="","",'②【入力】別紙_職員一覧（変更）'!L149)</f>
        <v/>
      </c>
      <c r="M151" s="47" t="str">
        <f>IF('②【入力】別紙_職員一覧（変更）'!M149="","",'②【入力】別紙_職員一覧（変更）'!M149)</f>
        <v/>
      </c>
      <c r="N151" s="189" t="str">
        <f>IF('②【入力】別紙_職員一覧（変更）'!N149="","",'②【入力】別紙_職員一覧（変更）'!N149)</f>
        <v/>
      </c>
      <c r="O151" s="189" t="str">
        <f>IF('②【入力】別紙_職員一覧（変更）'!O149="","",'②【入力】別紙_職員一覧（変更）'!O149)</f>
        <v/>
      </c>
      <c r="P151" s="189" t="str">
        <f>IF('②【入力】別紙_職員一覧（変更）'!P149="","",'②【入力】別紙_職員一覧（変更）'!P149)</f>
        <v/>
      </c>
      <c r="Q151" s="189" t="str">
        <f>IF('②【入力】別紙_職員一覧（変更）'!Q149="","",'②【入力】別紙_職員一覧（変更）'!Q149)</f>
        <v/>
      </c>
      <c r="R151" s="158"/>
      <c r="U151" s="63"/>
    </row>
    <row r="152" spans="1:24" ht="18" customHeight="1">
      <c r="A152" s="46">
        <v>138</v>
      </c>
      <c r="B152" s="46" t="str">
        <f t="shared" si="2"/>
        <v/>
      </c>
      <c r="C152" s="47" t="str">
        <f>IF('②【入力】別紙_職員一覧（変更）'!C150="","",'②【入力】別紙_職員一覧（変更）'!C150)</f>
        <v/>
      </c>
      <c r="D152" s="47" t="str">
        <f>IF('②【入力】別紙_職員一覧（変更）'!D150="","",'②【入力】別紙_職員一覧（変更）'!D150)</f>
        <v/>
      </c>
      <c r="E152" s="47" t="str">
        <f>IF('②【入力】別紙_職員一覧（変更）'!E150="","",'②【入力】別紙_職員一覧（変更）'!E150)</f>
        <v/>
      </c>
      <c r="F152" s="47" t="str">
        <f>IF('②【入力】別紙_職員一覧（変更）'!F150="","",'②【入力】別紙_職員一覧（変更）'!F150)</f>
        <v/>
      </c>
      <c r="G152" s="47" t="str">
        <f>IF('②【入力】別紙_職員一覧（変更）'!G150="","",'②【入力】別紙_職員一覧（変更）'!G150)</f>
        <v/>
      </c>
      <c r="H152" s="47" t="str">
        <f>IF('②【入力】別紙_職員一覧（変更）'!H150="","",'②【入力】別紙_職員一覧（変更）'!H150)</f>
        <v/>
      </c>
      <c r="I152" s="411" t="str">
        <f>IF('②【入力】別紙_職員一覧（変更）'!I150="","",'②【入力】別紙_職員一覧（変更）'!I150)</f>
        <v/>
      </c>
      <c r="J152" s="47" t="str">
        <f>IF('②【入力】別紙_職員一覧（変更）'!J150="","",'②【入力】別紙_職員一覧（変更）'!J150)</f>
        <v/>
      </c>
      <c r="K152" s="47" t="str">
        <f>IF('②【入力】別紙_職員一覧（変更）'!K150="","",'②【入力】別紙_職員一覧（変更）'!K150)</f>
        <v/>
      </c>
      <c r="L152" s="47" t="str">
        <f>IF('②【入力】別紙_職員一覧（変更）'!L150="","",'②【入力】別紙_職員一覧（変更）'!L150)</f>
        <v/>
      </c>
      <c r="M152" s="47" t="str">
        <f>IF('②【入力】別紙_職員一覧（変更）'!M150="","",'②【入力】別紙_職員一覧（変更）'!M150)</f>
        <v/>
      </c>
      <c r="N152" s="189" t="str">
        <f>IF('②【入力】別紙_職員一覧（変更）'!N150="","",'②【入力】別紙_職員一覧（変更）'!N150)</f>
        <v/>
      </c>
      <c r="O152" s="189" t="str">
        <f>IF('②【入力】別紙_職員一覧（変更）'!O150="","",'②【入力】別紙_職員一覧（変更）'!O150)</f>
        <v/>
      </c>
      <c r="P152" s="189" t="str">
        <f>IF('②【入力】別紙_職員一覧（変更）'!P150="","",'②【入力】別紙_職員一覧（変更）'!P150)</f>
        <v/>
      </c>
      <c r="Q152" s="189" t="str">
        <f>IF('②【入力】別紙_職員一覧（変更）'!Q150="","",'②【入力】別紙_職員一覧（変更）'!Q150)</f>
        <v/>
      </c>
      <c r="R152" s="158"/>
      <c r="U152" s="63"/>
    </row>
    <row r="153" spans="1:24" ht="18" customHeight="1">
      <c r="A153" s="46">
        <v>139</v>
      </c>
      <c r="B153" s="46" t="str">
        <f t="shared" si="2"/>
        <v/>
      </c>
      <c r="C153" s="47" t="str">
        <f>IF('②【入力】別紙_職員一覧（変更）'!C151="","",'②【入力】別紙_職員一覧（変更）'!C151)</f>
        <v/>
      </c>
      <c r="D153" s="47" t="str">
        <f>IF('②【入力】別紙_職員一覧（変更）'!D151="","",'②【入力】別紙_職員一覧（変更）'!D151)</f>
        <v/>
      </c>
      <c r="E153" s="47" t="str">
        <f>IF('②【入力】別紙_職員一覧（変更）'!E151="","",'②【入力】別紙_職員一覧（変更）'!E151)</f>
        <v/>
      </c>
      <c r="F153" s="47" t="str">
        <f>IF('②【入力】別紙_職員一覧（変更）'!F151="","",'②【入力】別紙_職員一覧（変更）'!F151)</f>
        <v/>
      </c>
      <c r="G153" s="47" t="str">
        <f>IF('②【入力】別紙_職員一覧（変更）'!G151="","",'②【入力】別紙_職員一覧（変更）'!G151)</f>
        <v/>
      </c>
      <c r="H153" s="47" t="str">
        <f>IF('②【入力】別紙_職員一覧（変更）'!H151="","",'②【入力】別紙_職員一覧（変更）'!H151)</f>
        <v/>
      </c>
      <c r="I153" s="411" t="str">
        <f>IF('②【入力】別紙_職員一覧（変更）'!I151="","",'②【入力】別紙_職員一覧（変更）'!I151)</f>
        <v/>
      </c>
      <c r="J153" s="47" t="str">
        <f>IF('②【入力】別紙_職員一覧（変更）'!J151="","",'②【入力】別紙_職員一覧（変更）'!J151)</f>
        <v/>
      </c>
      <c r="K153" s="47" t="str">
        <f>IF('②【入力】別紙_職員一覧（変更）'!K151="","",'②【入力】別紙_職員一覧（変更）'!K151)</f>
        <v/>
      </c>
      <c r="L153" s="47" t="str">
        <f>IF('②【入力】別紙_職員一覧（変更）'!L151="","",'②【入力】別紙_職員一覧（変更）'!L151)</f>
        <v/>
      </c>
      <c r="M153" s="47" t="str">
        <f>IF('②【入力】別紙_職員一覧（変更）'!M151="","",'②【入力】別紙_職員一覧（変更）'!M151)</f>
        <v/>
      </c>
      <c r="N153" s="189" t="str">
        <f>IF('②【入力】別紙_職員一覧（変更）'!N151="","",'②【入力】別紙_職員一覧（変更）'!N151)</f>
        <v/>
      </c>
      <c r="O153" s="189" t="str">
        <f>IF('②【入力】別紙_職員一覧（変更）'!O151="","",'②【入力】別紙_職員一覧（変更）'!O151)</f>
        <v/>
      </c>
      <c r="P153" s="189" t="str">
        <f>IF('②【入力】別紙_職員一覧（変更）'!P151="","",'②【入力】別紙_職員一覧（変更）'!P151)</f>
        <v/>
      </c>
      <c r="Q153" s="189" t="str">
        <f>IF('②【入力】別紙_職員一覧（変更）'!Q151="","",'②【入力】別紙_職員一覧（変更）'!Q151)</f>
        <v/>
      </c>
      <c r="R153" s="158"/>
      <c r="U153" s="63"/>
    </row>
    <row r="154" spans="1:24" ht="18" customHeight="1">
      <c r="A154" s="46">
        <v>140</v>
      </c>
      <c r="B154" s="46" t="str">
        <f t="shared" si="2"/>
        <v/>
      </c>
      <c r="C154" s="47" t="str">
        <f>IF('②【入力】別紙_職員一覧（変更）'!C152="","",'②【入力】別紙_職員一覧（変更）'!C152)</f>
        <v/>
      </c>
      <c r="D154" s="47" t="str">
        <f>IF('②【入力】別紙_職員一覧（変更）'!D152="","",'②【入力】別紙_職員一覧（変更）'!D152)</f>
        <v/>
      </c>
      <c r="E154" s="47" t="str">
        <f>IF('②【入力】別紙_職員一覧（変更）'!E152="","",'②【入力】別紙_職員一覧（変更）'!E152)</f>
        <v/>
      </c>
      <c r="F154" s="47" t="str">
        <f>IF('②【入力】別紙_職員一覧（変更）'!F152="","",'②【入力】別紙_職員一覧（変更）'!F152)</f>
        <v/>
      </c>
      <c r="G154" s="47" t="str">
        <f>IF('②【入力】別紙_職員一覧（変更）'!G152="","",'②【入力】別紙_職員一覧（変更）'!G152)</f>
        <v/>
      </c>
      <c r="H154" s="47" t="str">
        <f>IF('②【入力】別紙_職員一覧（変更）'!H152="","",'②【入力】別紙_職員一覧（変更）'!H152)</f>
        <v/>
      </c>
      <c r="I154" s="411" t="str">
        <f>IF('②【入力】別紙_職員一覧（変更）'!I152="","",'②【入力】別紙_職員一覧（変更）'!I152)</f>
        <v/>
      </c>
      <c r="J154" s="47" t="str">
        <f>IF('②【入力】別紙_職員一覧（変更）'!J152="","",'②【入力】別紙_職員一覧（変更）'!J152)</f>
        <v/>
      </c>
      <c r="K154" s="47" t="str">
        <f>IF('②【入力】別紙_職員一覧（変更）'!K152="","",'②【入力】別紙_職員一覧（変更）'!K152)</f>
        <v/>
      </c>
      <c r="L154" s="47" t="str">
        <f>IF('②【入力】別紙_職員一覧（変更）'!L152="","",'②【入力】別紙_職員一覧（変更）'!L152)</f>
        <v/>
      </c>
      <c r="M154" s="47" t="str">
        <f>IF('②【入力】別紙_職員一覧（変更）'!M152="","",'②【入力】別紙_職員一覧（変更）'!M152)</f>
        <v/>
      </c>
      <c r="N154" s="189" t="str">
        <f>IF('②【入力】別紙_職員一覧（変更）'!N152="","",'②【入力】別紙_職員一覧（変更）'!N152)</f>
        <v/>
      </c>
      <c r="O154" s="189" t="str">
        <f>IF('②【入力】別紙_職員一覧（変更）'!O152="","",'②【入力】別紙_職員一覧（変更）'!O152)</f>
        <v/>
      </c>
      <c r="P154" s="189" t="str">
        <f>IF('②【入力】別紙_職員一覧（変更）'!P152="","",'②【入力】別紙_職員一覧（変更）'!P152)</f>
        <v/>
      </c>
      <c r="Q154" s="189" t="str">
        <f>IF('②【入力】別紙_職員一覧（変更）'!Q152="","",'②【入力】別紙_職員一覧（変更）'!Q152)</f>
        <v/>
      </c>
      <c r="R154" s="158"/>
      <c r="U154" s="63"/>
    </row>
    <row r="155" spans="1:24" ht="18" customHeight="1">
      <c r="A155" s="46">
        <v>141</v>
      </c>
      <c r="B155" s="46" t="str">
        <f t="shared" si="2"/>
        <v/>
      </c>
      <c r="C155" s="47" t="str">
        <f>IF('②【入力】別紙_職員一覧（変更）'!C153="","",'②【入力】別紙_職員一覧（変更）'!C153)</f>
        <v/>
      </c>
      <c r="D155" s="47" t="str">
        <f>IF('②【入力】別紙_職員一覧（変更）'!D153="","",'②【入力】別紙_職員一覧（変更）'!D153)</f>
        <v/>
      </c>
      <c r="E155" s="47" t="str">
        <f>IF('②【入力】別紙_職員一覧（変更）'!E153="","",'②【入力】別紙_職員一覧（変更）'!E153)</f>
        <v/>
      </c>
      <c r="F155" s="47" t="str">
        <f>IF('②【入力】別紙_職員一覧（変更）'!F153="","",'②【入力】別紙_職員一覧（変更）'!F153)</f>
        <v/>
      </c>
      <c r="G155" s="47" t="str">
        <f>IF('②【入力】別紙_職員一覧（変更）'!G153="","",'②【入力】別紙_職員一覧（変更）'!G153)</f>
        <v/>
      </c>
      <c r="H155" s="47" t="str">
        <f>IF('②【入力】別紙_職員一覧（変更）'!H153="","",'②【入力】別紙_職員一覧（変更）'!H153)</f>
        <v/>
      </c>
      <c r="I155" s="411" t="str">
        <f>IF('②【入力】別紙_職員一覧（変更）'!I153="","",'②【入力】別紙_職員一覧（変更）'!I153)</f>
        <v/>
      </c>
      <c r="J155" s="47" t="str">
        <f>IF('②【入力】別紙_職員一覧（変更）'!J153="","",'②【入力】別紙_職員一覧（変更）'!J153)</f>
        <v/>
      </c>
      <c r="K155" s="47" t="str">
        <f>IF('②【入力】別紙_職員一覧（変更）'!K153="","",'②【入力】別紙_職員一覧（変更）'!K153)</f>
        <v/>
      </c>
      <c r="L155" s="47" t="str">
        <f>IF('②【入力】別紙_職員一覧（変更）'!L153="","",'②【入力】別紙_職員一覧（変更）'!L153)</f>
        <v/>
      </c>
      <c r="M155" s="47" t="str">
        <f>IF('②【入力】別紙_職員一覧（変更）'!M153="","",'②【入力】別紙_職員一覧（変更）'!M153)</f>
        <v/>
      </c>
      <c r="N155" s="189" t="str">
        <f>IF('②【入力】別紙_職員一覧（変更）'!N153="","",'②【入力】別紙_職員一覧（変更）'!N153)</f>
        <v/>
      </c>
      <c r="O155" s="189" t="str">
        <f>IF('②【入力】別紙_職員一覧（変更）'!O153="","",'②【入力】別紙_職員一覧（変更）'!O153)</f>
        <v/>
      </c>
      <c r="P155" s="189" t="str">
        <f>IF('②【入力】別紙_職員一覧（変更）'!P153="","",'②【入力】別紙_職員一覧（変更）'!P153)</f>
        <v/>
      </c>
      <c r="Q155" s="189" t="str">
        <f>IF('②【入力】別紙_職員一覧（変更）'!Q153="","",'②【入力】別紙_職員一覧（変更）'!Q153)</f>
        <v/>
      </c>
      <c r="R155" s="158"/>
      <c r="U155" s="63"/>
    </row>
    <row r="156" spans="1:24" ht="18" customHeight="1">
      <c r="A156" s="46">
        <v>142</v>
      </c>
      <c r="B156" s="46" t="str">
        <f t="shared" si="2"/>
        <v/>
      </c>
      <c r="C156" s="47" t="str">
        <f>IF('②【入力】別紙_職員一覧（変更）'!C154="","",'②【入力】別紙_職員一覧（変更）'!C154)</f>
        <v/>
      </c>
      <c r="D156" s="47" t="str">
        <f>IF('②【入力】別紙_職員一覧（変更）'!D154="","",'②【入力】別紙_職員一覧（変更）'!D154)</f>
        <v/>
      </c>
      <c r="E156" s="47" t="str">
        <f>IF('②【入力】別紙_職員一覧（変更）'!E154="","",'②【入力】別紙_職員一覧（変更）'!E154)</f>
        <v/>
      </c>
      <c r="F156" s="47" t="str">
        <f>IF('②【入力】別紙_職員一覧（変更）'!F154="","",'②【入力】別紙_職員一覧（変更）'!F154)</f>
        <v/>
      </c>
      <c r="G156" s="47" t="str">
        <f>IF('②【入力】別紙_職員一覧（変更）'!G154="","",'②【入力】別紙_職員一覧（変更）'!G154)</f>
        <v/>
      </c>
      <c r="H156" s="47" t="str">
        <f>IF('②【入力】別紙_職員一覧（変更）'!H154="","",'②【入力】別紙_職員一覧（変更）'!H154)</f>
        <v/>
      </c>
      <c r="I156" s="411" t="str">
        <f>IF('②【入力】別紙_職員一覧（変更）'!I154="","",'②【入力】別紙_職員一覧（変更）'!I154)</f>
        <v/>
      </c>
      <c r="J156" s="47" t="str">
        <f>IF('②【入力】別紙_職員一覧（変更）'!J154="","",'②【入力】別紙_職員一覧（変更）'!J154)</f>
        <v/>
      </c>
      <c r="K156" s="47" t="str">
        <f>IF('②【入力】別紙_職員一覧（変更）'!K154="","",'②【入力】別紙_職員一覧（変更）'!K154)</f>
        <v/>
      </c>
      <c r="L156" s="47" t="str">
        <f>IF('②【入力】別紙_職員一覧（変更）'!L154="","",'②【入力】別紙_職員一覧（変更）'!L154)</f>
        <v/>
      </c>
      <c r="M156" s="47" t="str">
        <f>IF('②【入力】別紙_職員一覧（変更）'!M154="","",'②【入力】別紙_職員一覧（変更）'!M154)</f>
        <v/>
      </c>
      <c r="N156" s="189" t="str">
        <f>IF('②【入力】別紙_職員一覧（変更）'!N154="","",'②【入力】別紙_職員一覧（変更）'!N154)</f>
        <v/>
      </c>
      <c r="O156" s="189" t="str">
        <f>IF('②【入力】別紙_職員一覧（変更）'!O154="","",'②【入力】別紙_職員一覧（変更）'!O154)</f>
        <v/>
      </c>
      <c r="P156" s="189" t="str">
        <f>IF('②【入力】別紙_職員一覧（変更）'!P154="","",'②【入力】別紙_職員一覧（変更）'!P154)</f>
        <v/>
      </c>
      <c r="Q156" s="189" t="str">
        <f>IF('②【入力】別紙_職員一覧（変更）'!Q154="","",'②【入力】別紙_職員一覧（変更）'!Q154)</f>
        <v/>
      </c>
      <c r="R156" s="158"/>
      <c r="U156" s="63"/>
    </row>
    <row r="157" spans="1:24" ht="18" customHeight="1">
      <c r="A157" s="46">
        <v>143</v>
      </c>
      <c r="B157" s="46" t="str">
        <f t="shared" si="2"/>
        <v/>
      </c>
      <c r="C157" s="47" t="str">
        <f>IF('②【入力】別紙_職員一覧（変更）'!C155="","",'②【入力】別紙_職員一覧（変更）'!C155)</f>
        <v/>
      </c>
      <c r="D157" s="47" t="str">
        <f>IF('②【入力】別紙_職員一覧（変更）'!D155="","",'②【入力】別紙_職員一覧（変更）'!D155)</f>
        <v/>
      </c>
      <c r="E157" s="47" t="str">
        <f>IF('②【入力】別紙_職員一覧（変更）'!E155="","",'②【入力】別紙_職員一覧（変更）'!E155)</f>
        <v/>
      </c>
      <c r="F157" s="47" t="str">
        <f>IF('②【入力】別紙_職員一覧（変更）'!F155="","",'②【入力】別紙_職員一覧（変更）'!F155)</f>
        <v/>
      </c>
      <c r="G157" s="47" t="str">
        <f>IF('②【入力】別紙_職員一覧（変更）'!G155="","",'②【入力】別紙_職員一覧（変更）'!G155)</f>
        <v/>
      </c>
      <c r="H157" s="47" t="str">
        <f>IF('②【入力】別紙_職員一覧（変更）'!H155="","",'②【入力】別紙_職員一覧（変更）'!H155)</f>
        <v/>
      </c>
      <c r="I157" s="411" t="str">
        <f>IF('②【入力】別紙_職員一覧（変更）'!I155="","",'②【入力】別紙_職員一覧（変更）'!I155)</f>
        <v/>
      </c>
      <c r="J157" s="47" t="str">
        <f>IF('②【入力】別紙_職員一覧（変更）'!J155="","",'②【入力】別紙_職員一覧（変更）'!J155)</f>
        <v/>
      </c>
      <c r="K157" s="47" t="str">
        <f>IF('②【入力】別紙_職員一覧（変更）'!K155="","",'②【入力】別紙_職員一覧（変更）'!K155)</f>
        <v/>
      </c>
      <c r="L157" s="47" t="str">
        <f>IF('②【入力】別紙_職員一覧（変更）'!L155="","",'②【入力】別紙_職員一覧（変更）'!L155)</f>
        <v/>
      </c>
      <c r="M157" s="47" t="str">
        <f>IF('②【入力】別紙_職員一覧（変更）'!M155="","",'②【入力】別紙_職員一覧（変更）'!M155)</f>
        <v/>
      </c>
      <c r="N157" s="189" t="str">
        <f>IF('②【入力】別紙_職員一覧（変更）'!N155="","",'②【入力】別紙_職員一覧（変更）'!N155)</f>
        <v/>
      </c>
      <c r="O157" s="189" t="str">
        <f>IF('②【入力】別紙_職員一覧（変更）'!O155="","",'②【入力】別紙_職員一覧（変更）'!O155)</f>
        <v/>
      </c>
      <c r="P157" s="189" t="str">
        <f>IF('②【入力】別紙_職員一覧（変更）'!P155="","",'②【入力】別紙_職員一覧（変更）'!P155)</f>
        <v/>
      </c>
      <c r="Q157" s="189" t="str">
        <f>IF('②【入力】別紙_職員一覧（変更）'!Q155="","",'②【入力】別紙_職員一覧（変更）'!Q155)</f>
        <v/>
      </c>
      <c r="R157" s="158"/>
      <c r="U157" s="63"/>
    </row>
    <row r="158" spans="1:24" ht="18" customHeight="1">
      <c r="A158" s="46">
        <v>144</v>
      </c>
      <c r="B158" s="46" t="str">
        <f t="shared" si="2"/>
        <v/>
      </c>
      <c r="C158" s="47" t="str">
        <f>IF('②【入力】別紙_職員一覧（変更）'!C156="","",'②【入力】別紙_職員一覧（変更）'!C156)</f>
        <v/>
      </c>
      <c r="D158" s="47" t="str">
        <f>IF('②【入力】別紙_職員一覧（変更）'!D156="","",'②【入力】別紙_職員一覧（変更）'!D156)</f>
        <v/>
      </c>
      <c r="E158" s="47" t="str">
        <f>IF('②【入力】別紙_職員一覧（変更）'!E156="","",'②【入力】別紙_職員一覧（変更）'!E156)</f>
        <v/>
      </c>
      <c r="F158" s="47" t="str">
        <f>IF('②【入力】別紙_職員一覧（変更）'!F156="","",'②【入力】別紙_職員一覧（変更）'!F156)</f>
        <v/>
      </c>
      <c r="G158" s="47" t="str">
        <f>IF('②【入力】別紙_職員一覧（変更）'!G156="","",'②【入力】別紙_職員一覧（変更）'!G156)</f>
        <v/>
      </c>
      <c r="H158" s="47" t="str">
        <f>IF('②【入力】別紙_職員一覧（変更）'!H156="","",'②【入力】別紙_職員一覧（変更）'!H156)</f>
        <v/>
      </c>
      <c r="I158" s="411" t="str">
        <f>IF('②【入力】別紙_職員一覧（変更）'!I156="","",'②【入力】別紙_職員一覧（変更）'!I156)</f>
        <v/>
      </c>
      <c r="J158" s="47" t="str">
        <f>IF('②【入力】別紙_職員一覧（変更）'!J156="","",'②【入力】別紙_職員一覧（変更）'!J156)</f>
        <v/>
      </c>
      <c r="K158" s="47" t="str">
        <f>IF('②【入力】別紙_職員一覧（変更）'!K156="","",'②【入力】別紙_職員一覧（変更）'!K156)</f>
        <v/>
      </c>
      <c r="L158" s="47" t="str">
        <f>IF('②【入力】別紙_職員一覧（変更）'!L156="","",'②【入力】別紙_職員一覧（変更）'!L156)</f>
        <v/>
      </c>
      <c r="M158" s="47" t="str">
        <f>IF('②【入力】別紙_職員一覧（変更）'!M156="","",'②【入力】別紙_職員一覧（変更）'!M156)</f>
        <v/>
      </c>
      <c r="N158" s="189" t="str">
        <f>IF('②【入力】別紙_職員一覧（変更）'!N156="","",'②【入力】別紙_職員一覧（変更）'!N156)</f>
        <v/>
      </c>
      <c r="O158" s="189" t="str">
        <f>IF('②【入力】別紙_職員一覧（変更）'!O156="","",'②【入力】別紙_職員一覧（変更）'!O156)</f>
        <v/>
      </c>
      <c r="P158" s="189" t="str">
        <f>IF('②【入力】別紙_職員一覧（変更）'!P156="","",'②【入力】別紙_職員一覧（変更）'!P156)</f>
        <v/>
      </c>
      <c r="Q158" s="189" t="str">
        <f>IF('②【入力】別紙_職員一覧（変更）'!Q156="","",'②【入力】別紙_職員一覧（変更）'!Q156)</f>
        <v/>
      </c>
      <c r="R158" s="158"/>
      <c r="U158" s="63"/>
    </row>
    <row r="159" spans="1:24" ht="18" customHeight="1">
      <c r="A159" s="46">
        <v>145</v>
      </c>
      <c r="B159" s="46" t="str">
        <f t="shared" si="2"/>
        <v/>
      </c>
      <c r="C159" s="47" t="str">
        <f>IF('②【入力】別紙_職員一覧（変更）'!C157="","",'②【入力】別紙_職員一覧（変更）'!C157)</f>
        <v/>
      </c>
      <c r="D159" s="47" t="str">
        <f>IF('②【入力】別紙_職員一覧（変更）'!D157="","",'②【入力】別紙_職員一覧（変更）'!D157)</f>
        <v/>
      </c>
      <c r="E159" s="47" t="str">
        <f>IF('②【入力】別紙_職員一覧（変更）'!E157="","",'②【入力】別紙_職員一覧（変更）'!E157)</f>
        <v/>
      </c>
      <c r="F159" s="47" t="str">
        <f>IF('②【入力】別紙_職員一覧（変更）'!F157="","",'②【入力】別紙_職員一覧（変更）'!F157)</f>
        <v/>
      </c>
      <c r="G159" s="47" t="str">
        <f>IF('②【入力】別紙_職員一覧（変更）'!G157="","",'②【入力】別紙_職員一覧（変更）'!G157)</f>
        <v/>
      </c>
      <c r="H159" s="47" t="str">
        <f>IF('②【入力】別紙_職員一覧（変更）'!H157="","",'②【入力】別紙_職員一覧（変更）'!H157)</f>
        <v/>
      </c>
      <c r="I159" s="411" t="str">
        <f>IF('②【入力】別紙_職員一覧（変更）'!I157="","",'②【入力】別紙_職員一覧（変更）'!I157)</f>
        <v/>
      </c>
      <c r="J159" s="47" t="str">
        <f>IF('②【入力】別紙_職員一覧（変更）'!J157="","",'②【入力】別紙_職員一覧（変更）'!J157)</f>
        <v/>
      </c>
      <c r="K159" s="47" t="str">
        <f>IF('②【入力】別紙_職員一覧（変更）'!K157="","",'②【入力】別紙_職員一覧（変更）'!K157)</f>
        <v/>
      </c>
      <c r="L159" s="47" t="str">
        <f>IF('②【入力】別紙_職員一覧（変更）'!L157="","",'②【入力】別紙_職員一覧（変更）'!L157)</f>
        <v/>
      </c>
      <c r="M159" s="47" t="str">
        <f>IF('②【入力】別紙_職員一覧（変更）'!M157="","",'②【入力】別紙_職員一覧（変更）'!M157)</f>
        <v/>
      </c>
      <c r="N159" s="189" t="str">
        <f>IF('②【入力】別紙_職員一覧（変更）'!N157="","",'②【入力】別紙_職員一覧（変更）'!N157)</f>
        <v/>
      </c>
      <c r="O159" s="189" t="str">
        <f>IF('②【入力】別紙_職員一覧（変更）'!O157="","",'②【入力】別紙_職員一覧（変更）'!O157)</f>
        <v/>
      </c>
      <c r="P159" s="189" t="str">
        <f>IF('②【入力】別紙_職員一覧（変更）'!P157="","",'②【入力】別紙_職員一覧（変更）'!P157)</f>
        <v/>
      </c>
      <c r="Q159" s="189" t="str">
        <f>IF('②【入力】別紙_職員一覧（変更）'!Q157="","",'②【入力】別紙_職員一覧（変更）'!Q157)</f>
        <v/>
      </c>
      <c r="R159" s="158"/>
      <c r="U159" s="63"/>
    </row>
    <row r="160" spans="1:24" ht="18" customHeight="1">
      <c r="A160" s="46">
        <v>146</v>
      </c>
      <c r="B160" s="46" t="str">
        <f t="shared" si="2"/>
        <v/>
      </c>
      <c r="C160" s="47" t="str">
        <f>IF('②【入力】別紙_職員一覧（変更）'!C158="","",'②【入力】別紙_職員一覧（変更）'!C158)</f>
        <v/>
      </c>
      <c r="D160" s="47" t="str">
        <f>IF('②【入力】別紙_職員一覧（変更）'!D158="","",'②【入力】別紙_職員一覧（変更）'!D158)</f>
        <v/>
      </c>
      <c r="E160" s="47" t="str">
        <f>IF('②【入力】別紙_職員一覧（変更）'!E158="","",'②【入力】別紙_職員一覧（変更）'!E158)</f>
        <v/>
      </c>
      <c r="F160" s="47" t="str">
        <f>IF('②【入力】別紙_職員一覧（変更）'!F158="","",'②【入力】別紙_職員一覧（変更）'!F158)</f>
        <v/>
      </c>
      <c r="G160" s="47" t="str">
        <f>IF('②【入力】別紙_職員一覧（変更）'!G158="","",'②【入力】別紙_職員一覧（変更）'!G158)</f>
        <v/>
      </c>
      <c r="H160" s="47" t="str">
        <f>IF('②【入力】別紙_職員一覧（変更）'!H158="","",'②【入力】別紙_職員一覧（変更）'!H158)</f>
        <v/>
      </c>
      <c r="I160" s="411" t="str">
        <f>IF('②【入力】別紙_職員一覧（変更）'!I158="","",'②【入力】別紙_職員一覧（変更）'!I158)</f>
        <v/>
      </c>
      <c r="J160" s="47" t="str">
        <f>IF('②【入力】別紙_職員一覧（変更）'!J158="","",'②【入力】別紙_職員一覧（変更）'!J158)</f>
        <v/>
      </c>
      <c r="K160" s="47" t="str">
        <f>IF('②【入力】別紙_職員一覧（変更）'!K158="","",'②【入力】別紙_職員一覧（変更）'!K158)</f>
        <v/>
      </c>
      <c r="L160" s="47" t="str">
        <f>IF('②【入力】別紙_職員一覧（変更）'!L158="","",'②【入力】別紙_職員一覧（変更）'!L158)</f>
        <v/>
      </c>
      <c r="M160" s="47" t="str">
        <f>IF('②【入力】別紙_職員一覧（変更）'!M158="","",'②【入力】別紙_職員一覧（変更）'!M158)</f>
        <v/>
      </c>
      <c r="N160" s="189" t="str">
        <f>IF('②【入力】別紙_職員一覧（変更）'!N158="","",'②【入力】別紙_職員一覧（変更）'!N158)</f>
        <v/>
      </c>
      <c r="O160" s="189" t="str">
        <f>IF('②【入力】別紙_職員一覧（変更）'!O158="","",'②【入力】別紙_職員一覧（変更）'!O158)</f>
        <v/>
      </c>
      <c r="P160" s="189" t="str">
        <f>IF('②【入力】別紙_職員一覧（変更）'!P158="","",'②【入力】別紙_職員一覧（変更）'!P158)</f>
        <v/>
      </c>
      <c r="Q160" s="189" t="str">
        <f>IF('②【入力】別紙_職員一覧（変更）'!Q158="","",'②【入力】別紙_職員一覧（変更）'!Q158)</f>
        <v/>
      </c>
      <c r="R160" s="158"/>
      <c r="U160" s="63"/>
    </row>
    <row r="161" spans="1:24" ht="18" customHeight="1">
      <c r="A161" s="46">
        <v>147</v>
      </c>
      <c r="B161" s="46" t="str">
        <f t="shared" si="2"/>
        <v/>
      </c>
      <c r="C161" s="47" t="str">
        <f>IF('②【入力】別紙_職員一覧（変更）'!C159="","",'②【入力】別紙_職員一覧（変更）'!C159)</f>
        <v/>
      </c>
      <c r="D161" s="47" t="str">
        <f>IF('②【入力】別紙_職員一覧（変更）'!D159="","",'②【入力】別紙_職員一覧（変更）'!D159)</f>
        <v/>
      </c>
      <c r="E161" s="47" t="str">
        <f>IF('②【入力】別紙_職員一覧（変更）'!E159="","",'②【入力】別紙_職員一覧（変更）'!E159)</f>
        <v/>
      </c>
      <c r="F161" s="47" t="str">
        <f>IF('②【入力】別紙_職員一覧（変更）'!F159="","",'②【入力】別紙_職員一覧（変更）'!F159)</f>
        <v/>
      </c>
      <c r="G161" s="47" t="str">
        <f>IF('②【入力】別紙_職員一覧（変更）'!G159="","",'②【入力】別紙_職員一覧（変更）'!G159)</f>
        <v/>
      </c>
      <c r="H161" s="47" t="str">
        <f>IF('②【入力】別紙_職員一覧（変更）'!H159="","",'②【入力】別紙_職員一覧（変更）'!H159)</f>
        <v/>
      </c>
      <c r="I161" s="411" t="str">
        <f>IF('②【入力】別紙_職員一覧（変更）'!I159="","",'②【入力】別紙_職員一覧（変更）'!I159)</f>
        <v/>
      </c>
      <c r="J161" s="47" t="str">
        <f>IF('②【入力】別紙_職員一覧（変更）'!J159="","",'②【入力】別紙_職員一覧（変更）'!J159)</f>
        <v/>
      </c>
      <c r="K161" s="47" t="str">
        <f>IF('②【入力】別紙_職員一覧（変更）'!K159="","",'②【入力】別紙_職員一覧（変更）'!K159)</f>
        <v/>
      </c>
      <c r="L161" s="47" t="str">
        <f>IF('②【入力】別紙_職員一覧（変更）'!L159="","",'②【入力】別紙_職員一覧（変更）'!L159)</f>
        <v/>
      </c>
      <c r="M161" s="47" t="str">
        <f>IF('②【入力】別紙_職員一覧（変更）'!M159="","",'②【入力】別紙_職員一覧（変更）'!M159)</f>
        <v/>
      </c>
      <c r="N161" s="189" t="str">
        <f>IF('②【入力】別紙_職員一覧（変更）'!N159="","",'②【入力】別紙_職員一覧（変更）'!N159)</f>
        <v/>
      </c>
      <c r="O161" s="189" t="str">
        <f>IF('②【入力】別紙_職員一覧（変更）'!O159="","",'②【入力】別紙_職員一覧（変更）'!O159)</f>
        <v/>
      </c>
      <c r="P161" s="189" t="str">
        <f>IF('②【入力】別紙_職員一覧（変更）'!P159="","",'②【入力】別紙_職員一覧（変更）'!P159)</f>
        <v/>
      </c>
      <c r="Q161" s="189" t="str">
        <f>IF('②【入力】別紙_職員一覧（変更）'!Q159="","",'②【入力】別紙_職員一覧（変更）'!Q159)</f>
        <v/>
      </c>
      <c r="R161" s="158"/>
      <c r="U161" s="63"/>
    </row>
    <row r="162" spans="1:24" ht="18" customHeight="1">
      <c r="A162" s="46">
        <v>148</v>
      </c>
      <c r="B162" s="46" t="str">
        <f t="shared" si="2"/>
        <v/>
      </c>
      <c r="C162" s="47" t="str">
        <f>IF('②【入力】別紙_職員一覧（変更）'!C160="","",'②【入力】別紙_職員一覧（変更）'!C160)</f>
        <v/>
      </c>
      <c r="D162" s="47" t="str">
        <f>IF('②【入力】別紙_職員一覧（変更）'!D160="","",'②【入力】別紙_職員一覧（変更）'!D160)</f>
        <v/>
      </c>
      <c r="E162" s="47" t="str">
        <f>IF('②【入力】別紙_職員一覧（変更）'!E160="","",'②【入力】別紙_職員一覧（変更）'!E160)</f>
        <v/>
      </c>
      <c r="F162" s="47" t="str">
        <f>IF('②【入力】別紙_職員一覧（変更）'!F160="","",'②【入力】別紙_職員一覧（変更）'!F160)</f>
        <v/>
      </c>
      <c r="G162" s="47" t="str">
        <f>IF('②【入力】別紙_職員一覧（変更）'!G160="","",'②【入力】別紙_職員一覧（変更）'!G160)</f>
        <v/>
      </c>
      <c r="H162" s="47" t="str">
        <f>IF('②【入力】別紙_職員一覧（変更）'!H160="","",'②【入力】別紙_職員一覧（変更）'!H160)</f>
        <v/>
      </c>
      <c r="I162" s="411" t="str">
        <f>IF('②【入力】別紙_職員一覧（変更）'!I160="","",'②【入力】別紙_職員一覧（変更）'!I160)</f>
        <v/>
      </c>
      <c r="J162" s="47" t="str">
        <f>IF('②【入力】別紙_職員一覧（変更）'!J160="","",'②【入力】別紙_職員一覧（変更）'!J160)</f>
        <v/>
      </c>
      <c r="K162" s="47" t="str">
        <f>IF('②【入力】別紙_職員一覧（変更）'!K160="","",'②【入力】別紙_職員一覧（変更）'!K160)</f>
        <v/>
      </c>
      <c r="L162" s="47" t="str">
        <f>IF('②【入力】別紙_職員一覧（変更）'!L160="","",'②【入力】別紙_職員一覧（変更）'!L160)</f>
        <v/>
      </c>
      <c r="M162" s="47" t="str">
        <f>IF('②【入力】別紙_職員一覧（変更）'!M160="","",'②【入力】別紙_職員一覧（変更）'!M160)</f>
        <v/>
      </c>
      <c r="N162" s="189" t="str">
        <f>IF('②【入力】別紙_職員一覧（変更）'!N160="","",'②【入力】別紙_職員一覧（変更）'!N160)</f>
        <v/>
      </c>
      <c r="O162" s="189" t="str">
        <f>IF('②【入力】別紙_職員一覧（変更）'!O160="","",'②【入力】別紙_職員一覧（変更）'!O160)</f>
        <v/>
      </c>
      <c r="P162" s="189" t="str">
        <f>IF('②【入力】別紙_職員一覧（変更）'!P160="","",'②【入力】別紙_職員一覧（変更）'!P160)</f>
        <v/>
      </c>
      <c r="Q162" s="189" t="str">
        <f>IF('②【入力】別紙_職員一覧（変更）'!Q160="","",'②【入力】別紙_職員一覧（変更）'!Q160)</f>
        <v/>
      </c>
      <c r="R162" s="158"/>
      <c r="U162" s="63"/>
    </row>
    <row r="163" spans="1:24" ht="18" customHeight="1">
      <c r="A163" s="46">
        <v>149</v>
      </c>
      <c r="B163" s="46" t="str">
        <f t="shared" si="2"/>
        <v/>
      </c>
      <c r="C163" s="47" t="str">
        <f>IF('②【入力】別紙_職員一覧（変更）'!C161="","",'②【入力】別紙_職員一覧（変更）'!C161)</f>
        <v/>
      </c>
      <c r="D163" s="47" t="str">
        <f>IF('②【入力】別紙_職員一覧（変更）'!D161="","",'②【入力】別紙_職員一覧（変更）'!D161)</f>
        <v/>
      </c>
      <c r="E163" s="47" t="str">
        <f>IF('②【入力】別紙_職員一覧（変更）'!E161="","",'②【入力】別紙_職員一覧（変更）'!E161)</f>
        <v/>
      </c>
      <c r="F163" s="47" t="str">
        <f>IF('②【入力】別紙_職員一覧（変更）'!F161="","",'②【入力】別紙_職員一覧（変更）'!F161)</f>
        <v/>
      </c>
      <c r="G163" s="47" t="str">
        <f>IF('②【入力】別紙_職員一覧（変更）'!G161="","",'②【入力】別紙_職員一覧（変更）'!G161)</f>
        <v/>
      </c>
      <c r="H163" s="47" t="str">
        <f>IF('②【入力】別紙_職員一覧（変更）'!H161="","",'②【入力】別紙_職員一覧（変更）'!H161)</f>
        <v/>
      </c>
      <c r="I163" s="411" t="str">
        <f>IF('②【入力】別紙_職員一覧（変更）'!I161="","",'②【入力】別紙_職員一覧（変更）'!I161)</f>
        <v/>
      </c>
      <c r="J163" s="47" t="str">
        <f>IF('②【入力】別紙_職員一覧（変更）'!J161="","",'②【入力】別紙_職員一覧（変更）'!J161)</f>
        <v/>
      </c>
      <c r="K163" s="47" t="str">
        <f>IF('②【入力】別紙_職員一覧（変更）'!K161="","",'②【入力】別紙_職員一覧（変更）'!K161)</f>
        <v/>
      </c>
      <c r="L163" s="47" t="str">
        <f>IF('②【入力】別紙_職員一覧（変更）'!L161="","",'②【入力】別紙_職員一覧（変更）'!L161)</f>
        <v/>
      </c>
      <c r="M163" s="47" t="str">
        <f>IF('②【入力】別紙_職員一覧（変更）'!M161="","",'②【入力】別紙_職員一覧（変更）'!M161)</f>
        <v/>
      </c>
      <c r="N163" s="189" t="str">
        <f>IF('②【入力】別紙_職員一覧（変更）'!N161="","",'②【入力】別紙_職員一覧（変更）'!N161)</f>
        <v/>
      </c>
      <c r="O163" s="189" t="str">
        <f>IF('②【入力】別紙_職員一覧（変更）'!O161="","",'②【入力】別紙_職員一覧（変更）'!O161)</f>
        <v/>
      </c>
      <c r="P163" s="189" t="str">
        <f>IF('②【入力】別紙_職員一覧（変更）'!P161="","",'②【入力】別紙_職員一覧（変更）'!P161)</f>
        <v/>
      </c>
      <c r="Q163" s="189" t="str">
        <f>IF('②【入力】別紙_職員一覧（変更）'!Q161="","",'②【入力】別紙_職員一覧（変更）'!Q161)</f>
        <v/>
      </c>
      <c r="R163" s="158"/>
      <c r="U163" s="63"/>
      <c r="X163" s="59"/>
    </row>
    <row r="164" spans="1:24" ht="18" customHeight="1">
      <c r="A164" s="46">
        <v>150</v>
      </c>
      <c r="B164" s="46" t="str">
        <f t="shared" si="2"/>
        <v/>
      </c>
      <c r="C164" s="47" t="str">
        <f>IF('②【入力】別紙_職員一覧（変更）'!C162="","",'②【入力】別紙_職員一覧（変更）'!C162)</f>
        <v/>
      </c>
      <c r="D164" s="47" t="str">
        <f>IF('②【入力】別紙_職員一覧（変更）'!D162="","",'②【入力】別紙_職員一覧（変更）'!D162)</f>
        <v/>
      </c>
      <c r="E164" s="47" t="str">
        <f>IF('②【入力】別紙_職員一覧（変更）'!E162="","",'②【入力】別紙_職員一覧（変更）'!E162)</f>
        <v/>
      </c>
      <c r="F164" s="47" t="str">
        <f>IF('②【入力】別紙_職員一覧（変更）'!F162="","",'②【入力】別紙_職員一覧（変更）'!F162)</f>
        <v/>
      </c>
      <c r="G164" s="47" t="str">
        <f>IF('②【入力】別紙_職員一覧（変更）'!G162="","",'②【入力】別紙_職員一覧（変更）'!G162)</f>
        <v/>
      </c>
      <c r="H164" s="47" t="str">
        <f>IF('②【入力】別紙_職員一覧（変更）'!H162="","",'②【入力】別紙_職員一覧（変更）'!H162)</f>
        <v/>
      </c>
      <c r="I164" s="411" t="str">
        <f>IF('②【入力】別紙_職員一覧（変更）'!I162="","",'②【入力】別紙_職員一覧（変更）'!I162)</f>
        <v/>
      </c>
      <c r="J164" s="47" t="str">
        <f>IF('②【入力】別紙_職員一覧（変更）'!J162="","",'②【入力】別紙_職員一覧（変更）'!J162)</f>
        <v/>
      </c>
      <c r="K164" s="47" t="str">
        <f>IF('②【入力】別紙_職員一覧（変更）'!K162="","",'②【入力】別紙_職員一覧（変更）'!K162)</f>
        <v/>
      </c>
      <c r="L164" s="47" t="str">
        <f>IF('②【入力】別紙_職員一覧（変更）'!L162="","",'②【入力】別紙_職員一覧（変更）'!L162)</f>
        <v/>
      </c>
      <c r="M164" s="47" t="str">
        <f>IF('②【入力】別紙_職員一覧（変更）'!M162="","",'②【入力】別紙_職員一覧（変更）'!M162)</f>
        <v/>
      </c>
      <c r="N164" s="189" t="str">
        <f>IF('②【入力】別紙_職員一覧（変更）'!N162="","",'②【入力】別紙_職員一覧（変更）'!N162)</f>
        <v/>
      </c>
      <c r="O164" s="189" t="str">
        <f>IF('②【入力】別紙_職員一覧（変更）'!O162="","",'②【入力】別紙_職員一覧（変更）'!O162)</f>
        <v/>
      </c>
      <c r="P164" s="189" t="str">
        <f>IF('②【入力】別紙_職員一覧（変更）'!P162="","",'②【入力】別紙_職員一覧（変更）'!P162)</f>
        <v/>
      </c>
      <c r="Q164" s="189" t="str">
        <f>IF('②【入力】別紙_職員一覧（変更）'!Q162="","",'②【入力】別紙_職員一覧（変更）'!Q162)</f>
        <v/>
      </c>
      <c r="R164" s="158"/>
      <c r="U164" s="63"/>
    </row>
    <row r="165" spans="1:24" ht="18" customHeight="1">
      <c r="A165" s="46">
        <v>151</v>
      </c>
      <c r="B165" s="46" t="str">
        <f t="shared" si="2"/>
        <v/>
      </c>
      <c r="C165" s="47" t="str">
        <f>IF('②【入力】別紙_職員一覧（変更）'!C163="","",'②【入力】別紙_職員一覧（変更）'!C163)</f>
        <v/>
      </c>
      <c r="D165" s="47" t="str">
        <f>IF('②【入力】別紙_職員一覧（変更）'!D163="","",'②【入力】別紙_職員一覧（変更）'!D163)</f>
        <v/>
      </c>
      <c r="E165" s="47" t="str">
        <f>IF('②【入力】別紙_職員一覧（変更）'!E163="","",'②【入力】別紙_職員一覧（変更）'!E163)</f>
        <v/>
      </c>
      <c r="F165" s="47" t="str">
        <f>IF('②【入力】別紙_職員一覧（変更）'!F163="","",'②【入力】別紙_職員一覧（変更）'!F163)</f>
        <v/>
      </c>
      <c r="G165" s="47" t="str">
        <f>IF('②【入力】別紙_職員一覧（変更）'!G163="","",'②【入力】別紙_職員一覧（変更）'!G163)</f>
        <v/>
      </c>
      <c r="H165" s="47" t="str">
        <f>IF('②【入力】別紙_職員一覧（変更）'!H163="","",'②【入力】別紙_職員一覧（変更）'!H163)</f>
        <v/>
      </c>
      <c r="I165" s="411" t="str">
        <f>IF('②【入力】別紙_職員一覧（変更）'!I163="","",'②【入力】別紙_職員一覧（変更）'!I163)</f>
        <v/>
      </c>
      <c r="J165" s="47" t="str">
        <f>IF('②【入力】別紙_職員一覧（変更）'!J163="","",'②【入力】別紙_職員一覧（変更）'!J163)</f>
        <v/>
      </c>
      <c r="K165" s="47" t="str">
        <f>IF('②【入力】別紙_職員一覧（変更）'!K163="","",'②【入力】別紙_職員一覧（変更）'!K163)</f>
        <v/>
      </c>
      <c r="L165" s="47" t="str">
        <f>IF('②【入力】別紙_職員一覧（変更）'!L163="","",'②【入力】別紙_職員一覧（変更）'!L163)</f>
        <v/>
      </c>
      <c r="M165" s="47" t="str">
        <f>IF('②【入力】別紙_職員一覧（変更）'!M163="","",'②【入力】別紙_職員一覧（変更）'!M163)</f>
        <v/>
      </c>
      <c r="N165" s="189" t="str">
        <f>IF('②【入力】別紙_職員一覧（変更）'!N163="","",'②【入力】別紙_職員一覧（変更）'!N163)</f>
        <v/>
      </c>
      <c r="O165" s="189" t="str">
        <f>IF('②【入力】別紙_職員一覧（変更）'!O163="","",'②【入力】別紙_職員一覧（変更）'!O163)</f>
        <v/>
      </c>
      <c r="P165" s="189" t="str">
        <f>IF('②【入力】別紙_職員一覧（変更）'!P163="","",'②【入力】別紙_職員一覧（変更）'!P163)</f>
        <v/>
      </c>
      <c r="Q165" s="189" t="str">
        <f>IF('②【入力】別紙_職員一覧（変更）'!Q163="","",'②【入力】別紙_職員一覧（変更）'!Q163)</f>
        <v/>
      </c>
      <c r="R165" s="158"/>
      <c r="U165" s="63"/>
    </row>
    <row r="166" spans="1:24" ht="18" customHeight="1">
      <c r="A166" s="46">
        <v>152</v>
      </c>
      <c r="B166" s="46" t="str">
        <f t="shared" si="2"/>
        <v/>
      </c>
      <c r="C166" s="47" t="str">
        <f>IF('②【入力】別紙_職員一覧（変更）'!C164="","",'②【入力】別紙_職員一覧（変更）'!C164)</f>
        <v/>
      </c>
      <c r="D166" s="47" t="str">
        <f>IF('②【入力】別紙_職員一覧（変更）'!D164="","",'②【入力】別紙_職員一覧（変更）'!D164)</f>
        <v/>
      </c>
      <c r="E166" s="47" t="str">
        <f>IF('②【入力】別紙_職員一覧（変更）'!E164="","",'②【入力】別紙_職員一覧（変更）'!E164)</f>
        <v/>
      </c>
      <c r="F166" s="47" t="str">
        <f>IF('②【入力】別紙_職員一覧（変更）'!F164="","",'②【入力】別紙_職員一覧（変更）'!F164)</f>
        <v/>
      </c>
      <c r="G166" s="47" t="str">
        <f>IF('②【入力】別紙_職員一覧（変更）'!G164="","",'②【入力】別紙_職員一覧（変更）'!G164)</f>
        <v/>
      </c>
      <c r="H166" s="47" t="str">
        <f>IF('②【入力】別紙_職員一覧（変更）'!H164="","",'②【入力】別紙_職員一覧（変更）'!H164)</f>
        <v/>
      </c>
      <c r="I166" s="411" t="str">
        <f>IF('②【入力】別紙_職員一覧（変更）'!I164="","",'②【入力】別紙_職員一覧（変更）'!I164)</f>
        <v/>
      </c>
      <c r="J166" s="47" t="str">
        <f>IF('②【入力】別紙_職員一覧（変更）'!J164="","",'②【入力】別紙_職員一覧（変更）'!J164)</f>
        <v/>
      </c>
      <c r="K166" s="47" t="str">
        <f>IF('②【入力】別紙_職員一覧（変更）'!K164="","",'②【入力】別紙_職員一覧（変更）'!K164)</f>
        <v/>
      </c>
      <c r="L166" s="47" t="str">
        <f>IF('②【入力】別紙_職員一覧（変更）'!L164="","",'②【入力】別紙_職員一覧（変更）'!L164)</f>
        <v/>
      </c>
      <c r="M166" s="47" t="str">
        <f>IF('②【入力】別紙_職員一覧（変更）'!M164="","",'②【入力】別紙_職員一覧（変更）'!M164)</f>
        <v/>
      </c>
      <c r="N166" s="189" t="str">
        <f>IF('②【入力】別紙_職員一覧（変更）'!N164="","",'②【入力】別紙_職員一覧（変更）'!N164)</f>
        <v/>
      </c>
      <c r="O166" s="189" t="str">
        <f>IF('②【入力】別紙_職員一覧（変更）'!O164="","",'②【入力】別紙_職員一覧（変更）'!O164)</f>
        <v/>
      </c>
      <c r="P166" s="189" t="str">
        <f>IF('②【入力】別紙_職員一覧（変更）'!P164="","",'②【入力】別紙_職員一覧（変更）'!P164)</f>
        <v/>
      </c>
      <c r="Q166" s="189" t="str">
        <f>IF('②【入力】別紙_職員一覧（変更）'!Q164="","",'②【入力】別紙_職員一覧（変更）'!Q164)</f>
        <v/>
      </c>
      <c r="R166" s="158"/>
      <c r="U166" s="63"/>
    </row>
    <row r="167" spans="1:24" ht="18" customHeight="1">
      <c r="A167" s="46">
        <v>153</v>
      </c>
      <c r="B167" s="46" t="str">
        <f t="shared" si="2"/>
        <v/>
      </c>
      <c r="C167" s="47" t="str">
        <f>IF('②【入力】別紙_職員一覧（変更）'!C165="","",'②【入力】別紙_職員一覧（変更）'!C165)</f>
        <v/>
      </c>
      <c r="D167" s="47" t="str">
        <f>IF('②【入力】別紙_職員一覧（変更）'!D165="","",'②【入力】別紙_職員一覧（変更）'!D165)</f>
        <v/>
      </c>
      <c r="E167" s="47" t="str">
        <f>IF('②【入力】別紙_職員一覧（変更）'!E165="","",'②【入力】別紙_職員一覧（変更）'!E165)</f>
        <v/>
      </c>
      <c r="F167" s="47" t="str">
        <f>IF('②【入力】別紙_職員一覧（変更）'!F165="","",'②【入力】別紙_職員一覧（変更）'!F165)</f>
        <v/>
      </c>
      <c r="G167" s="47" t="str">
        <f>IF('②【入力】別紙_職員一覧（変更）'!G165="","",'②【入力】別紙_職員一覧（変更）'!G165)</f>
        <v/>
      </c>
      <c r="H167" s="47" t="str">
        <f>IF('②【入力】別紙_職員一覧（変更）'!H165="","",'②【入力】別紙_職員一覧（変更）'!H165)</f>
        <v/>
      </c>
      <c r="I167" s="411" t="str">
        <f>IF('②【入力】別紙_職員一覧（変更）'!I165="","",'②【入力】別紙_職員一覧（変更）'!I165)</f>
        <v/>
      </c>
      <c r="J167" s="47" t="str">
        <f>IF('②【入力】別紙_職員一覧（変更）'!J165="","",'②【入力】別紙_職員一覧（変更）'!J165)</f>
        <v/>
      </c>
      <c r="K167" s="47" t="str">
        <f>IF('②【入力】別紙_職員一覧（変更）'!K165="","",'②【入力】別紙_職員一覧（変更）'!K165)</f>
        <v/>
      </c>
      <c r="L167" s="47" t="str">
        <f>IF('②【入力】別紙_職員一覧（変更）'!L165="","",'②【入力】別紙_職員一覧（変更）'!L165)</f>
        <v/>
      </c>
      <c r="M167" s="47" t="str">
        <f>IF('②【入力】別紙_職員一覧（変更）'!M165="","",'②【入力】別紙_職員一覧（変更）'!M165)</f>
        <v/>
      </c>
      <c r="N167" s="189" t="str">
        <f>IF('②【入力】別紙_職員一覧（変更）'!N165="","",'②【入力】別紙_職員一覧（変更）'!N165)</f>
        <v/>
      </c>
      <c r="O167" s="189" t="str">
        <f>IF('②【入力】別紙_職員一覧（変更）'!O165="","",'②【入力】別紙_職員一覧（変更）'!O165)</f>
        <v/>
      </c>
      <c r="P167" s="189" t="str">
        <f>IF('②【入力】別紙_職員一覧（変更）'!P165="","",'②【入力】別紙_職員一覧（変更）'!P165)</f>
        <v/>
      </c>
      <c r="Q167" s="189" t="str">
        <f>IF('②【入力】別紙_職員一覧（変更）'!Q165="","",'②【入力】別紙_職員一覧（変更）'!Q165)</f>
        <v/>
      </c>
      <c r="R167" s="158"/>
      <c r="U167" s="63"/>
    </row>
    <row r="168" spans="1:24" ht="18" customHeight="1">
      <c r="A168" s="46">
        <v>154</v>
      </c>
      <c r="B168" s="46" t="str">
        <f t="shared" si="2"/>
        <v/>
      </c>
      <c r="C168" s="47" t="str">
        <f>IF('②【入力】別紙_職員一覧（変更）'!C166="","",'②【入力】別紙_職員一覧（変更）'!C166)</f>
        <v/>
      </c>
      <c r="D168" s="47" t="str">
        <f>IF('②【入力】別紙_職員一覧（変更）'!D166="","",'②【入力】別紙_職員一覧（変更）'!D166)</f>
        <v/>
      </c>
      <c r="E168" s="47" t="str">
        <f>IF('②【入力】別紙_職員一覧（変更）'!E166="","",'②【入力】別紙_職員一覧（変更）'!E166)</f>
        <v/>
      </c>
      <c r="F168" s="47" t="str">
        <f>IF('②【入力】別紙_職員一覧（変更）'!F166="","",'②【入力】別紙_職員一覧（変更）'!F166)</f>
        <v/>
      </c>
      <c r="G168" s="47" t="str">
        <f>IF('②【入力】別紙_職員一覧（変更）'!G166="","",'②【入力】別紙_職員一覧（変更）'!G166)</f>
        <v/>
      </c>
      <c r="H168" s="47" t="str">
        <f>IF('②【入力】別紙_職員一覧（変更）'!H166="","",'②【入力】別紙_職員一覧（変更）'!H166)</f>
        <v/>
      </c>
      <c r="I168" s="411" t="str">
        <f>IF('②【入力】別紙_職員一覧（変更）'!I166="","",'②【入力】別紙_職員一覧（変更）'!I166)</f>
        <v/>
      </c>
      <c r="J168" s="47" t="str">
        <f>IF('②【入力】別紙_職員一覧（変更）'!J166="","",'②【入力】別紙_職員一覧（変更）'!J166)</f>
        <v/>
      </c>
      <c r="K168" s="47" t="str">
        <f>IF('②【入力】別紙_職員一覧（変更）'!K166="","",'②【入力】別紙_職員一覧（変更）'!K166)</f>
        <v/>
      </c>
      <c r="L168" s="47" t="str">
        <f>IF('②【入力】別紙_職員一覧（変更）'!L166="","",'②【入力】別紙_職員一覧（変更）'!L166)</f>
        <v/>
      </c>
      <c r="M168" s="47" t="str">
        <f>IF('②【入力】別紙_職員一覧（変更）'!M166="","",'②【入力】別紙_職員一覧（変更）'!M166)</f>
        <v/>
      </c>
      <c r="N168" s="189" t="str">
        <f>IF('②【入力】別紙_職員一覧（変更）'!N166="","",'②【入力】別紙_職員一覧（変更）'!N166)</f>
        <v/>
      </c>
      <c r="O168" s="189" t="str">
        <f>IF('②【入力】別紙_職員一覧（変更）'!O166="","",'②【入力】別紙_職員一覧（変更）'!O166)</f>
        <v/>
      </c>
      <c r="P168" s="189" t="str">
        <f>IF('②【入力】別紙_職員一覧（変更）'!P166="","",'②【入力】別紙_職員一覧（変更）'!P166)</f>
        <v/>
      </c>
      <c r="Q168" s="189" t="str">
        <f>IF('②【入力】別紙_職員一覧（変更）'!Q166="","",'②【入力】別紙_職員一覧（変更）'!Q166)</f>
        <v/>
      </c>
      <c r="R168" s="158"/>
      <c r="U168" s="63"/>
    </row>
    <row r="169" spans="1:24" ht="18" customHeight="1">
      <c r="A169" s="46">
        <v>155</v>
      </c>
      <c r="B169" s="46" t="str">
        <f t="shared" si="2"/>
        <v/>
      </c>
      <c r="C169" s="47" t="str">
        <f>IF('②【入力】別紙_職員一覧（変更）'!C167="","",'②【入力】別紙_職員一覧（変更）'!C167)</f>
        <v/>
      </c>
      <c r="D169" s="47" t="str">
        <f>IF('②【入力】別紙_職員一覧（変更）'!D167="","",'②【入力】別紙_職員一覧（変更）'!D167)</f>
        <v/>
      </c>
      <c r="E169" s="47" t="str">
        <f>IF('②【入力】別紙_職員一覧（変更）'!E167="","",'②【入力】別紙_職員一覧（変更）'!E167)</f>
        <v/>
      </c>
      <c r="F169" s="47" t="str">
        <f>IF('②【入力】別紙_職員一覧（変更）'!F167="","",'②【入力】別紙_職員一覧（変更）'!F167)</f>
        <v/>
      </c>
      <c r="G169" s="47" t="str">
        <f>IF('②【入力】別紙_職員一覧（変更）'!G167="","",'②【入力】別紙_職員一覧（変更）'!G167)</f>
        <v/>
      </c>
      <c r="H169" s="47" t="str">
        <f>IF('②【入力】別紙_職員一覧（変更）'!H167="","",'②【入力】別紙_職員一覧（変更）'!H167)</f>
        <v/>
      </c>
      <c r="I169" s="411" t="str">
        <f>IF('②【入力】別紙_職員一覧（変更）'!I167="","",'②【入力】別紙_職員一覧（変更）'!I167)</f>
        <v/>
      </c>
      <c r="J169" s="47" t="str">
        <f>IF('②【入力】別紙_職員一覧（変更）'!J167="","",'②【入力】別紙_職員一覧（変更）'!J167)</f>
        <v/>
      </c>
      <c r="K169" s="47" t="str">
        <f>IF('②【入力】別紙_職員一覧（変更）'!K167="","",'②【入力】別紙_職員一覧（変更）'!K167)</f>
        <v/>
      </c>
      <c r="L169" s="47" t="str">
        <f>IF('②【入力】別紙_職員一覧（変更）'!L167="","",'②【入力】別紙_職員一覧（変更）'!L167)</f>
        <v/>
      </c>
      <c r="M169" s="47" t="str">
        <f>IF('②【入力】別紙_職員一覧（変更）'!M167="","",'②【入力】別紙_職員一覧（変更）'!M167)</f>
        <v/>
      </c>
      <c r="N169" s="189" t="str">
        <f>IF('②【入力】別紙_職員一覧（変更）'!N167="","",'②【入力】別紙_職員一覧（変更）'!N167)</f>
        <v/>
      </c>
      <c r="O169" s="189" t="str">
        <f>IF('②【入力】別紙_職員一覧（変更）'!O167="","",'②【入力】別紙_職員一覧（変更）'!O167)</f>
        <v/>
      </c>
      <c r="P169" s="189" t="str">
        <f>IF('②【入力】別紙_職員一覧（変更）'!P167="","",'②【入力】別紙_職員一覧（変更）'!P167)</f>
        <v/>
      </c>
      <c r="Q169" s="189" t="str">
        <f>IF('②【入力】別紙_職員一覧（変更）'!Q167="","",'②【入力】別紙_職員一覧（変更）'!Q167)</f>
        <v/>
      </c>
      <c r="R169" s="158"/>
      <c r="U169" s="63"/>
    </row>
    <row r="170" spans="1:24" ht="18" customHeight="1">
      <c r="A170" s="46">
        <v>156</v>
      </c>
      <c r="B170" s="46" t="str">
        <f t="shared" si="2"/>
        <v/>
      </c>
      <c r="C170" s="47" t="str">
        <f>IF('②【入力】別紙_職員一覧（変更）'!C168="","",'②【入力】別紙_職員一覧（変更）'!C168)</f>
        <v/>
      </c>
      <c r="D170" s="47" t="str">
        <f>IF('②【入力】別紙_職員一覧（変更）'!D168="","",'②【入力】別紙_職員一覧（変更）'!D168)</f>
        <v/>
      </c>
      <c r="E170" s="47" t="str">
        <f>IF('②【入力】別紙_職員一覧（変更）'!E168="","",'②【入力】別紙_職員一覧（変更）'!E168)</f>
        <v/>
      </c>
      <c r="F170" s="47" t="str">
        <f>IF('②【入力】別紙_職員一覧（変更）'!F168="","",'②【入力】別紙_職員一覧（変更）'!F168)</f>
        <v/>
      </c>
      <c r="G170" s="47" t="str">
        <f>IF('②【入力】別紙_職員一覧（変更）'!G168="","",'②【入力】別紙_職員一覧（変更）'!G168)</f>
        <v/>
      </c>
      <c r="H170" s="47" t="str">
        <f>IF('②【入力】別紙_職員一覧（変更）'!H168="","",'②【入力】別紙_職員一覧（変更）'!H168)</f>
        <v/>
      </c>
      <c r="I170" s="411" t="str">
        <f>IF('②【入力】別紙_職員一覧（変更）'!I168="","",'②【入力】別紙_職員一覧（変更）'!I168)</f>
        <v/>
      </c>
      <c r="J170" s="47" t="str">
        <f>IF('②【入力】別紙_職員一覧（変更）'!J168="","",'②【入力】別紙_職員一覧（変更）'!J168)</f>
        <v/>
      </c>
      <c r="K170" s="47" t="str">
        <f>IF('②【入力】別紙_職員一覧（変更）'!K168="","",'②【入力】別紙_職員一覧（変更）'!K168)</f>
        <v/>
      </c>
      <c r="L170" s="47" t="str">
        <f>IF('②【入力】別紙_職員一覧（変更）'!L168="","",'②【入力】別紙_職員一覧（変更）'!L168)</f>
        <v/>
      </c>
      <c r="M170" s="47" t="str">
        <f>IF('②【入力】別紙_職員一覧（変更）'!M168="","",'②【入力】別紙_職員一覧（変更）'!M168)</f>
        <v/>
      </c>
      <c r="N170" s="189" t="str">
        <f>IF('②【入力】別紙_職員一覧（変更）'!N168="","",'②【入力】別紙_職員一覧（変更）'!N168)</f>
        <v/>
      </c>
      <c r="O170" s="189" t="str">
        <f>IF('②【入力】別紙_職員一覧（変更）'!O168="","",'②【入力】別紙_職員一覧（変更）'!O168)</f>
        <v/>
      </c>
      <c r="P170" s="189" t="str">
        <f>IF('②【入力】別紙_職員一覧（変更）'!P168="","",'②【入力】別紙_職員一覧（変更）'!P168)</f>
        <v/>
      </c>
      <c r="Q170" s="189" t="str">
        <f>IF('②【入力】別紙_職員一覧（変更）'!Q168="","",'②【入力】別紙_職員一覧（変更）'!Q168)</f>
        <v/>
      </c>
      <c r="R170" s="158"/>
      <c r="U170" s="63"/>
    </row>
    <row r="171" spans="1:24" ht="18" customHeight="1">
      <c r="A171" s="46">
        <v>157</v>
      </c>
      <c r="B171" s="46" t="str">
        <f t="shared" si="2"/>
        <v/>
      </c>
      <c r="C171" s="47" t="str">
        <f>IF('②【入力】別紙_職員一覧（変更）'!C169="","",'②【入力】別紙_職員一覧（変更）'!C169)</f>
        <v/>
      </c>
      <c r="D171" s="47" t="str">
        <f>IF('②【入力】別紙_職員一覧（変更）'!D169="","",'②【入力】別紙_職員一覧（変更）'!D169)</f>
        <v/>
      </c>
      <c r="E171" s="47" t="str">
        <f>IF('②【入力】別紙_職員一覧（変更）'!E169="","",'②【入力】別紙_職員一覧（変更）'!E169)</f>
        <v/>
      </c>
      <c r="F171" s="47" t="str">
        <f>IF('②【入力】別紙_職員一覧（変更）'!F169="","",'②【入力】別紙_職員一覧（変更）'!F169)</f>
        <v/>
      </c>
      <c r="G171" s="47" t="str">
        <f>IF('②【入力】別紙_職員一覧（変更）'!G169="","",'②【入力】別紙_職員一覧（変更）'!G169)</f>
        <v/>
      </c>
      <c r="H171" s="47" t="str">
        <f>IF('②【入力】別紙_職員一覧（変更）'!H169="","",'②【入力】別紙_職員一覧（変更）'!H169)</f>
        <v/>
      </c>
      <c r="I171" s="411" t="str">
        <f>IF('②【入力】別紙_職員一覧（変更）'!I169="","",'②【入力】別紙_職員一覧（変更）'!I169)</f>
        <v/>
      </c>
      <c r="J171" s="47" t="str">
        <f>IF('②【入力】別紙_職員一覧（変更）'!J169="","",'②【入力】別紙_職員一覧（変更）'!J169)</f>
        <v/>
      </c>
      <c r="K171" s="47" t="str">
        <f>IF('②【入力】別紙_職員一覧（変更）'!K169="","",'②【入力】別紙_職員一覧（変更）'!K169)</f>
        <v/>
      </c>
      <c r="L171" s="47" t="str">
        <f>IF('②【入力】別紙_職員一覧（変更）'!L169="","",'②【入力】別紙_職員一覧（変更）'!L169)</f>
        <v/>
      </c>
      <c r="M171" s="47" t="str">
        <f>IF('②【入力】別紙_職員一覧（変更）'!M169="","",'②【入力】別紙_職員一覧（変更）'!M169)</f>
        <v/>
      </c>
      <c r="N171" s="189" t="str">
        <f>IF('②【入力】別紙_職員一覧（変更）'!N169="","",'②【入力】別紙_職員一覧（変更）'!N169)</f>
        <v/>
      </c>
      <c r="O171" s="189" t="str">
        <f>IF('②【入力】別紙_職員一覧（変更）'!O169="","",'②【入力】別紙_職員一覧（変更）'!O169)</f>
        <v/>
      </c>
      <c r="P171" s="189" t="str">
        <f>IF('②【入力】別紙_職員一覧（変更）'!P169="","",'②【入力】別紙_職員一覧（変更）'!P169)</f>
        <v/>
      </c>
      <c r="Q171" s="189" t="str">
        <f>IF('②【入力】別紙_職員一覧（変更）'!Q169="","",'②【入力】別紙_職員一覧（変更）'!Q169)</f>
        <v/>
      </c>
      <c r="R171" s="158"/>
      <c r="U171" s="63"/>
    </row>
    <row r="172" spans="1:24" ht="18" customHeight="1">
      <c r="A172" s="46">
        <v>158</v>
      </c>
      <c r="B172" s="46" t="str">
        <f t="shared" si="2"/>
        <v/>
      </c>
      <c r="C172" s="47" t="str">
        <f>IF('②【入力】別紙_職員一覧（変更）'!C170="","",'②【入力】別紙_職員一覧（変更）'!C170)</f>
        <v/>
      </c>
      <c r="D172" s="47" t="str">
        <f>IF('②【入力】別紙_職員一覧（変更）'!D170="","",'②【入力】別紙_職員一覧（変更）'!D170)</f>
        <v/>
      </c>
      <c r="E172" s="47" t="str">
        <f>IF('②【入力】別紙_職員一覧（変更）'!E170="","",'②【入力】別紙_職員一覧（変更）'!E170)</f>
        <v/>
      </c>
      <c r="F172" s="47" t="str">
        <f>IF('②【入力】別紙_職員一覧（変更）'!F170="","",'②【入力】別紙_職員一覧（変更）'!F170)</f>
        <v/>
      </c>
      <c r="G172" s="47" t="str">
        <f>IF('②【入力】別紙_職員一覧（変更）'!G170="","",'②【入力】別紙_職員一覧（変更）'!G170)</f>
        <v/>
      </c>
      <c r="H172" s="47" t="str">
        <f>IF('②【入力】別紙_職員一覧（変更）'!H170="","",'②【入力】別紙_職員一覧（変更）'!H170)</f>
        <v/>
      </c>
      <c r="I172" s="411" t="str">
        <f>IF('②【入力】別紙_職員一覧（変更）'!I170="","",'②【入力】別紙_職員一覧（変更）'!I170)</f>
        <v/>
      </c>
      <c r="J172" s="47" t="str">
        <f>IF('②【入力】別紙_職員一覧（変更）'!J170="","",'②【入力】別紙_職員一覧（変更）'!J170)</f>
        <v/>
      </c>
      <c r="K172" s="47" t="str">
        <f>IF('②【入力】別紙_職員一覧（変更）'!K170="","",'②【入力】別紙_職員一覧（変更）'!K170)</f>
        <v/>
      </c>
      <c r="L172" s="47" t="str">
        <f>IF('②【入力】別紙_職員一覧（変更）'!L170="","",'②【入力】別紙_職員一覧（変更）'!L170)</f>
        <v/>
      </c>
      <c r="M172" s="47" t="str">
        <f>IF('②【入力】別紙_職員一覧（変更）'!M170="","",'②【入力】別紙_職員一覧（変更）'!M170)</f>
        <v/>
      </c>
      <c r="N172" s="189" t="str">
        <f>IF('②【入力】別紙_職員一覧（変更）'!N170="","",'②【入力】別紙_職員一覧（変更）'!N170)</f>
        <v/>
      </c>
      <c r="O172" s="189" t="str">
        <f>IF('②【入力】別紙_職員一覧（変更）'!O170="","",'②【入力】別紙_職員一覧（変更）'!O170)</f>
        <v/>
      </c>
      <c r="P172" s="189" t="str">
        <f>IF('②【入力】別紙_職員一覧（変更）'!P170="","",'②【入力】別紙_職員一覧（変更）'!P170)</f>
        <v/>
      </c>
      <c r="Q172" s="189" t="str">
        <f>IF('②【入力】別紙_職員一覧（変更）'!Q170="","",'②【入力】別紙_職員一覧（変更）'!Q170)</f>
        <v/>
      </c>
      <c r="R172" s="158"/>
      <c r="U172" s="63"/>
    </row>
    <row r="173" spans="1:24" ht="18" customHeight="1">
      <c r="A173" s="46">
        <v>159</v>
      </c>
      <c r="B173" s="46" t="str">
        <f t="shared" si="2"/>
        <v/>
      </c>
      <c r="C173" s="47" t="str">
        <f>IF('②【入力】別紙_職員一覧（変更）'!C171="","",'②【入力】別紙_職員一覧（変更）'!C171)</f>
        <v/>
      </c>
      <c r="D173" s="47" t="str">
        <f>IF('②【入力】別紙_職員一覧（変更）'!D171="","",'②【入力】別紙_職員一覧（変更）'!D171)</f>
        <v/>
      </c>
      <c r="E173" s="47" t="str">
        <f>IF('②【入力】別紙_職員一覧（変更）'!E171="","",'②【入力】別紙_職員一覧（変更）'!E171)</f>
        <v/>
      </c>
      <c r="F173" s="47" t="str">
        <f>IF('②【入力】別紙_職員一覧（変更）'!F171="","",'②【入力】別紙_職員一覧（変更）'!F171)</f>
        <v/>
      </c>
      <c r="G173" s="47" t="str">
        <f>IF('②【入力】別紙_職員一覧（変更）'!G171="","",'②【入力】別紙_職員一覧（変更）'!G171)</f>
        <v/>
      </c>
      <c r="H173" s="47" t="str">
        <f>IF('②【入力】別紙_職員一覧（変更）'!H171="","",'②【入力】別紙_職員一覧（変更）'!H171)</f>
        <v/>
      </c>
      <c r="I173" s="411" t="str">
        <f>IF('②【入力】別紙_職員一覧（変更）'!I171="","",'②【入力】別紙_職員一覧（変更）'!I171)</f>
        <v/>
      </c>
      <c r="J173" s="47" t="str">
        <f>IF('②【入力】別紙_職員一覧（変更）'!J171="","",'②【入力】別紙_職員一覧（変更）'!J171)</f>
        <v/>
      </c>
      <c r="K173" s="47" t="str">
        <f>IF('②【入力】別紙_職員一覧（変更）'!K171="","",'②【入力】別紙_職員一覧（変更）'!K171)</f>
        <v/>
      </c>
      <c r="L173" s="47" t="str">
        <f>IF('②【入力】別紙_職員一覧（変更）'!L171="","",'②【入力】別紙_職員一覧（変更）'!L171)</f>
        <v/>
      </c>
      <c r="M173" s="47" t="str">
        <f>IF('②【入力】別紙_職員一覧（変更）'!M171="","",'②【入力】別紙_職員一覧（変更）'!M171)</f>
        <v/>
      </c>
      <c r="N173" s="189" t="str">
        <f>IF('②【入力】別紙_職員一覧（変更）'!N171="","",'②【入力】別紙_職員一覧（変更）'!N171)</f>
        <v/>
      </c>
      <c r="O173" s="189" t="str">
        <f>IF('②【入力】別紙_職員一覧（変更）'!O171="","",'②【入力】別紙_職員一覧（変更）'!O171)</f>
        <v/>
      </c>
      <c r="P173" s="189" t="str">
        <f>IF('②【入力】別紙_職員一覧（変更）'!P171="","",'②【入力】別紙_職員一覧（変更）'!P171)</f>
        <v/>
      </c>
      <c r="Q173" s="189" t="str">
        <f>IF('②【入力】別紙_職員一覧（変更）'!Q171="","",'②【入力】別紙_職員一覧（変更）'!Q171)</f>
        <v/>
      </c>
      <c r="R173" s="158"/>
      <c r="U173" s="63"/>
    </row>
    <row r="174" spans="1:24" ht="18" customHeight="1">
      <c r="A174" s="46">
        <v>160</v>
      </c>
      <c r="B174" s="46" t="str">
        <f t="shared" si="2"/>
        <v/>
      </c>
      <c r="C174" s="47" t="str">
        <f>IF('②【入力】別紙_職員一覧（変更）'!C172="","",'②【入力】別紙_職員一覧（変更）'!C172)</f>
        <v/>
      </c>
      <c r="D174" s="47" t="str">
        <f>IF('②【入力】別紙_職員一覧（変更）'!D172="","",'②【入力】別紙_職員一覧（変更）'!D172)</f>
        <v/>
      </c>
      <c r="E174" s="47" t="str">
        <f>IF('②【入力】別紙_職員一覧（変更）'!E172="","",'②【入力】別紙_職員一覧（変更）'!E172)</f>
        <v/>
      </c>
      <c r="F174" s="47" t="str">
        <f>IF('②【入力】別紙_職員一覧（変更）'!F172="","",'②【入力】別紙_職員一覧（変更）'!F172)</f>
        <v/>
      </c>
      <c r="G174" s="47" t="str">
        <f>IF('②【入力】別紙_職員一覧（変更）'!G172="","",'②【入力】別紙_職員一覧（変更）'!G172)</f>
        <v/>
      </c>
      <c r="H174" s="47" t="str">
        <f>IF('②【入力】別紙_職員一覧（変更）'!H172="","",'②【入力】別紙_職員一覧（変更）'!H172)</f>
        <v/>
      </c>
      <c r="I174" s="411" t="str">
        <f>IF('②【入力】別紙_職員一覧（変更）'!I172="","",'②【入力】別紙_職員一覧（変更）'!I172)</f>
        <v/>
      </c>
      <c r="J174" s="47" t="str">
        <f>IF('②【入力】別紙_職員一覧（変更）'!J172="","",'②【入力】別紙_職員一覧（変更）'!J172)</f>
        <v/>
      </c>
      <c r="K174" s="47" t="str">
        <f>IF('②【入力】別紙_職員一覧（変更）'!K172="","",'②【入力】別紙_職員一覧（変更）'!K172)</f>
        <v/>
      </c>
      <c r="L174" s="47" t="str">
        <f>IF('②【入力】別紙_職員一覧（変更）'!L172="","",'②【入力】別紙_職員一覧（変更）'!L172)</f>
        <v/>
      </c>
      <c r="M174" s="47" t="str">
        <f>IF('②【入力】別紙_職員一覧（変更）'!M172="","",'②【入力】別紙_職員一覧（変更）'!M172)</f>
        <v/>
      </c>
      <c r="N174" s="189" t="str">
        <f>IF('②【入力】別紙_職員一覧（変更）'!N172="","",'②【入力】別紙_職員一覧（変更）'!N172)</f>
        <v/>
      </c>
      <c r="O174" s="189" t="str">
        <f>IF('②【入力】別紙_職員一覧（変更）'!O172="","",'②【入力】別紙_職員一覧（変更）'!O172)</f>
        <v/>
      </c>
      <c r="P174" s="189" t="str">
        <f>IF('②【入力】別紙_職員一覧（変更）'!P172="","",'②【入力】別紙_職員一覧（変更）'!P172)</f>
        <v/>
      </c>
      <c r="Q174" s="189" t="str">
        <f>IF('②【入力】別紙_職員一覧（変更）'!Q172="","",'②【入力】別紙_職員一覧（変更）'!Q172)</f>
        <v/>
      </c>
      <c r="R174" s="158"/>
      <c r="U174" s="63"/>
    </row>
    <row r="175" spans="1:24" ht="18" customHeight="1">
      <c r="A175" s="46">
        <v>161</v>
      </c>
      <c r="B175" s="46" t="str">
        <f t="shared" si="2"/>
        <v/>
      </c>
      <c r="C175" s="47" t="str">
        <f>IF('②【入力】別紙_職員一覧（変更）'!C173="","",'②【入力】別紙_職員一覧（変更）'!C173)</f>
        <v/>
      </c>
      <c r="D175" s="47" t="str">
        <f>IF('②【入力】別紙_職員一覧（変更）'!D173="","",'②【入力】別紙_職員一覧（変更）'!D173)</f>
        <v/>
      </c>
      <c r="E175" s="47" t="str">
        <f>IF('②【入力】別紙_職員一覧（変更）'!E173="","",'②【入力】別紙_職員一覧（変更）'!E173)</f>
        <v/>
      </c>
      <c r="F175" s="47" t="str">
        <f>IF('②【入力】別紙_職員一覧（変更）'!F173="","",'②【入力】別紙_職員一覧（変更）'!F173)</f>
        <v/>
      </c>
      <c r="G175" s="47" t="str">
        <f>IF('②【入力】別紙_職員一覧（変更）'!G173="","",'②【入力】別紙_職員一覧（変更）'!G173)</f>
        <v/>
      </c>
      <c r="H175" s="47" t="str">
        <f>IF('②【入力】別紙_職員一覧（変更）'!H173="","",'②【入力】別紙_職員一覧（変更）'!H173)</f>
        <v/>
      </c>
      <c r="I175" s="411" t="str">
        <f>IF('②【入力】別紙_職員一覧（変更）'!I173="","",'②【入力】別紙_職員一覧（変更）'!I173)</f>
        <v/>
      </c>
      <c r="J175" s="47" t="str">
        <f>IF('②【入力】別紙_職員一覧（変更）'!J173="","",'②【入力】別紙_職員一覧（変更）'!J173)</f>
        <v/>
      </c>
      <c r="K175" s="47" t="str">
        <f>IF('②【入力】別紙_職員一覧（変更）'!K173="","",'②【入力】別紙_職員一覧（変更）'!K173)</f>
        <v/>
      </c>
      <c r="L175" s="47" t="str">
        <f>IF('②【入力】別紙_職員一覧（変更）'!L173="","",'②【入力】別紙_職員一覧（変更）'!L173)</f>
        <v/>
      </c>
      <c r="M175" s="47" t="str">
        <f>IF('②【入力】別紙_職員一覧（変更）'!M173="","",'②【入力】別紙_職員一覧（変更）'!M173)</f>
        <v/>
      </c>
      <c r="N175" s="189" t="str">
        <f>IF('②【入力】別紙_職員一覧（変更）'!N173="","",'②【入力】別紙_職員一覧（変更）'!N173)</f>
        <v/>
      </c>
      <c r="O175" s="189" t="str">
        <f>IF('②【入力】別紙_職員一覧（変更）'!O173="","",'②【入力】別紙_職員一覧（変更）'!O173)</f>
        <v/>
      </c>
      <c r="P175" s="189" t="str">
        <f>IF('②【入力】別紙_職員一覧（変更）'!P173="","",'②【入力】別紙_職員一覧（変更）'!P173)</f>
        <v/>
      </c>
      <c r="Q175" s="189" t="str">
        <f>IF('②【入力】別紙_職員一覧（変更）'!Q173="","",'②【入力】別紙_職員一覧（変更）'!Q173)</f>
        <v/>
      </c>
      <c r="R175" s="158"/>
      <c r="U175" s="63"/>
    </row>
    <row r="176" spans="1:24" ht="18" customHeight="1">
      <c r="A176" s="46">
        <v>162</v>
      </c>
      <c r="B176" s="46" t="str">
        <f t="shared" si="2"/>
        <v/>
      </c>
      <c r="C176" s="47" t="str">
        <f>IF('②【入力】別紙_職員一覧（変更）'!C174="","",'②【入力】別紙_職員一覧（変更）'!C174)</f>
        <v/>
      </c>
      <c r="D176" s="47" t="str">
        <f>IF('②【入力】別紙_職員一覧（変更）'!D174="","",'②【入力】別紙_職員一覧（変更）'!D174)</f>
        <v/>
      </c>
      <c r="E176" s="47" t="str">
        <f>IF('②【入力】別紙_職員一覧（変更）'!E174="","",'②【入力】別紙_職員一覧（変更）'!E174)</f>
        <v/>
      </c>
      <c r="F176" s="47" t="str">
        <f>IF('②【入力】別紙_職員一覧（変更）'!F174="","",'②【入力】別紙_職員一覧（変更）'!F174)</f>
        <v/>
      </c>
      <c r="G176" s="47" t="str">
        <f>IF('②【入力】別紙_職員一覧（変更）'!G174="","",'②【入力】別紙_職員一覧（変更）'!G174)</f>
        <v/>
      </c>
      <c r="H176" s="47" t="str">
        <f>IF('②【入力】別紙_職員一覧（変更）'!H174="","",'②【入力】別紙_職員一覧（変更）'!H174)</f>
        <v/>
      </c>
      <c r="I176" s="411" t="str">
        <f>IF('②【入力】別紙_職員一覧（変更）'!I174="","",'②【入力】別紙_職員一覧（変更）'!I174)</f>
        <v/>
      </c>
      <c r="J176" s="47" t="str">
        <f>IF('②【入力】別紙_職員一覧（変更）'!J174="","",'②【入力】別紙_職員一覧（変更）'!J174)</f>
        <v/>
      </c>
      <c r="K176" s="47" t="str">
        <f>IF('②【入力】別紙_職員一覧（変更）'!K174="","",'②【入力】別紙_職員一覧（変更）'!K174)</f>
        <v/>
      </c>
      <c r="L176" s="47" t="str">
        <f>IF('②【入力】別紙_職員一覧（変更）'!L174="","",'②【入力】別紙_職員一覧（変更）'!L174)</f>
        <v/>
      </c>
      <c r="M176" s="47" t="str">
        <f>IF('②【入力】別紙_職員一覧（変更）'!M174="","",'②【入力】別紙_職員一覧（変更）'!M174)</f>
        <v/>
      </c>
      <c r="N176" s="189" t="str">
        <f>IF('②【入力】別紙_職員一覧（変更）'!N174="","",'②【入力】別紙_職員一覧（変更）'!N174)</f>
        <v/>
      </c>
      <c r="O176" s="189" t="str">
        <f>IF('②【入力】別紙_職員一覧（変更）'!O174="","",'②【入力】別紙_職員一覧（変更）'!O174)</f>
        <v/>
      </c>
      <c r="P176" s="189" t="str">
        <f>IF('②【入力】別紙_職員一覧（変更）'!P174="","",'②【入力】別紙_職員一覧（変更）'!P174)</f>
        <v/>
      </c>
      <c r="Q176" s="189" t="str">
        <f>IF('②【入力】別紙_職員一覧（変更）'!Q174="","",'②【入力】別紙_職員一覧（変更）'!Q174)</f>
        <v/>
      </c>
      <c r="R176" s="158"/>
      <c r="U176" s="63"/>
      <c r="X176" s="59"/>
    </row>
    <row r="177" spans="1:24" ht="18" customHeight="1">
      <c r="A177" s="46">
        <v>163</v>
      </c>
      <c r="B177" s="46" t="str">
        <f t="shared" si="2"/>
        <v/>
      </c>
      <c r="C177" s="47" t="str">
        <f>IF('②【入力】別紙_職員一覧（変更）'!C175="","",'②【入力】別紙_職員一覧（変更）'!C175)</f>
        <v/>
      </c>
      <c r="D177" s="47" t="str">
        <f>IF('②【入力】別紙_職員一覧（変更）'!D175="","",'②【入力】別紙_職員一覧（変更）'!D175)</f>
        <v/>
      </c>
      <c r="E177" s="47" t="str">
        <f>IF('②【入力】別紙_職員一覧（変更）'!E175="","",'②【入力】別紙_職員一覧（変更）'!E175)</f>
        <v/>
      </c>
      <c r="F177" s="47" t="str">
        <f>IF('②【入力】別紙_職員一覧（変更）'!F175="","",'②【入力】別紙_職員一覧（変更）'!F175)</f>
        <v/>
      </c>
      <c r="G177" s="47" t="str">
        <f>IF('②【入力】別紙_職員一覧（変更）'!G175="","",'②【入力】別紙_職員一覧（変更）'!G175)</f>
        <v/>
      </c>
      <c r="H177" s="47" t="str">
        <f>IF('②【入力】別紙_職員一覧（変更）'!H175="","",'②【入力】別紙_職員一覧（変更）'!H175)</f>
        <v/>
      </c>
      <c r="I177" s="411" t="str">
        <f>IF('②【入力】別紙_職員一覧（変更）'!I175="","",'②【入力】別紙_職員一覧（変更）'!I175)</f>
        <v/>
      </c>
      <c r="J177" s="47" t="str">
        <f>IF('②【入力】別紙_職員一覧（変更）'!J175="","",'②【入力】別紙_職員一覧（変更）'!J175)</f>
        <v/>
      </c>
      <c r="K177" s="47" t="str">
        <f>IF('②【入力】別紙_職員一覧（変更）'!K175="","",'②【入力】別紙_職員一覧（変更）'!K175)</f>
        <v/>
      </c>
      <c r="L177" s="47" t="str">
        <f>IF('②【入力】別紙_職員一覧（変更）'!L175="","",'②【入力】別紙_職員一覧（変更）'!L175)</f>
        <v/>
      </c>
      <c r="M177" s="47" t="str">
        <f>IF('②【入力】別紙_職員一覧（変更）'!M175="","",'②【入力】別紙_職員一覧（変更）'!M175)</f>
        <v/>
      </c>
      <c r="N177" s="189" t="str">
        <f>IF('②【入力】別紙_職員一覧（変更）'!N175="","",'②【入力】別紙_職員一覧（変更）'!N175)</f>
        <v/>
      </c>
      <c r="O177" s="189" t="str">
        <f>IF('②【入力】別紙_職員一覧（変更）'!O175="","",'②【入力】別紙_職員一覧（変更）'!O175)</f>
        <v/>
      </c>
      <c r="P177" s="189" t="str">
        <f>IF('②【入力】別紙_職員一覧（変更）'!P175="","",'②【入力】別紙_職員一覧（変更）'!P175)</f>
        <v/>
      </c>
      <c r="Q177" s="189" t="str">
        <f>IF('②【入力】別紙_職員一覧（変更）'!Q175="","",'②【入力】別紙_職員一覧（変更）'!Q175)</f>
        <v/>
      </c>
      <c r="R177" s="158"/>
      <c r="U177" s="63"/>
    </row>
    <row r="178" spans="1:24" ht="18" customHeight="1">
      <c r="A178" s="46">
        <v>164</v>
      </c>
      <c r="B178" s="46" t="str">
        <f t="shared" ref="B178:B211" si="3">C178&amp;D178</f>
        <v/>
      </c>
      <c r="C178" s="47" t="str">
        <f>IF('②【入力】別紙_職員一覧（変更）'!C176="","",'②【入力】別紙_職員一覧（変更）'!C176)</f>
        <v/>
      </c>
      <c r="D178" s="47" t="str">
        <f>IF('②【入力】別紙_職員一覧（変更）'!D176="","",'②【入力】別紙_職員一覧（変更）'!D176)</f>
        <v/>
      </c>
      <c r="E178" s="47" t="str">
        <f>IF('②【入力】別紙_職員一覧（変更）'!E176="","",'②【入力】別紙_職員一覧（変更）'!E176)</f>
        <v/>
      </c>
      <c r="F178" s="47" t="str">
        <f>IF('②【入力】別紙_職員一覧（変更）'!F176="","",'②【入力】別紙_職員一覧（変更）'!F176)</f>
        <v/>
      </c>
      <c r="G178" s="47" t="str">
        <f>IF('②【入力】別紙_職員一覧（変更）'!G176="","",'②【入力】別紙_職員一覧（変更）'!G176)</f>
        <v/>
      </c>
      <c r="H178" s="47" t="str">
        <f>IF('②【入力】別紙_職員一覧（変更）'!H176="","",'②【入力】別紙_職員一覧（変更）'!H176)</f>
        <v/>
      </c>
      <c r="I178" s="411" t="str">
        <f>IF('②【入力】別紙_職員一覧（変更）'!I176="","",'②【入力】別紙_職員一覧（変更）'!I176)</f>
        <v/>
      </c>
      <c r="J178" s="47" t="str">
        <f>IF('②【入力】別紙_職員一覧（変更）'!J176="","",'②【入力】別紙_職員一覧（変更）'!J176)</f>
        <v/>
      </c>
      <c r="K178" s="47" t="str">
        <f>IF('②【入力】別紙_職員一覧（変更）'!K176="","",'②【入力】別紙_職員一覧（変更）'!K176)</f>
        <v/>
      </c>
      <c r="L178" s="47" t="str">
        <f>IF('②【入力】別紙_職員一覧（変更）'!L176="","",'②【入力】別紙_職員一覧（変更）'!L176)</f>
        <v/>
      </c>
      <c r="M178" s="47" t="str">
        <f>IF('②【入力】別紙_職員一覧（変更）'!M176="","",'②【入力】別紙_職員一覧（変更）'!M176)</f>
        <v/>
      </c>
      <c r="N178" s="189" t="str">
        <f>IF('②【入力】別紙_職員一覧（変更）'!N176="","",'②【入力】別紙_職員一覧（変更）'!N176)</f>
        <v/>
      </c>
      <c r="O178" s="189" t="str">
        <f>IF('②【入力】別紙_職員一覧（変更）'!O176="","",'②【入力】別紙_職員一覧（変更）'!O176)</f>
        <v/>
      </c>
      <c r="P178" s="189" t="str">
        <f>IF('②【入力】別紙_職員一覧（変更）'!P176="","",'②【入力】別紙_職員一覧（変更）'!P176)</f>
        <v/>
      </c>
      <c r="Q178" s="189" t="str">
        <f>IF('②【入力】別紙_職員一覧（変更）'!Q176="","",'②【入力】別紙_職員一覧（変更）'!Q176)</f>
        <v/>
      </c>
      <c r="R178" s="158"/>
      <c r="U178" s="63"/>
    </row>
    <row r="179" spans="1:24" ht="18" customHeight="1">
      <c r="A179" s="46">
        <v>165</v>
      </c>
      <c r="B179" s="46" t="str">
        <f t="shared" si="3"/>
        <v/>
      </c>
      <c r="C179" s="47" t="str">
        <f>IF('②【入力】別紙_職員一覧（変更）'!C177="","",'②【入力】別紙_職員一覧（変更）'!C177)</f>
        <v/>
      </c>
      <c r="D179" s="47" t="str">
        <f>IF('②【入力】別紙_職員一覧（変更）'!D177="","",'②【入力】別紙_職員一覧（変更）'!D177)</f>
        <v/>
      </c>
      <c r="E179" s="47" t="str">
        <f>IF('②【入力】別紙_職員一覧（変更）'!E177="","",'②【入力】別紙_職員一覧（変更）'!E177)</f>
        <v/>
      </c>
      <c r="F179" s="47" t="str">
        <f>IF('②【入力】別紙_職員一覧（変更）'!F177="","",'②【入力】別紙_職員一覧（変更）'!F177)</f>
        <v/>
      </c>
      <c r="G179" s="47" t="str">
        <f>IF('②【入力】別紙_職員一覧（変更）'!G177="","",'②【入力】別紙_職員一覧（変更）'!G177)</f>
        <v/>
      </c>
      <c r="H179" s="47" t="str">
        <f>IF('②【入力】別紙_職員一覧（変更）'!H177="","",'②【入力】別紙_職員一覧（変更）'!H177)</f>
        <v/>
      </c>
      <c r="I179" s="411" t="str">
        <f>IF('②【入力】別紙_職員一覧（変更）'!I177="","",'②【入力】別紙_職員一覧（変更）'!I177)</f>
        <v/>
      </c>
      <c r="J179" s="47" t="str">
        <f>IF('②【入力】別紙_職員一覧（変更）'!J177="","",'②【入力】別紙_職員一覧（変更）'!J177)</f>
        <v/>
      </c>
      <c r="K179" s="47" t="str">
        <f>IF('②【入力】別紙_職員一覧（変更）'!K177="","",'②【入力】別紙_職員一覧（変更）'!K177)</f>
        <v/>
      </c>
      <c r="L179" s="47" t="str">
        <f>IF('②【入力】別紙_職員一覧（変更）'!L177="","",'②【入力】別紙_職員一覧（変更）'!L177)</f>
        <v/>
      </c>
      <c r="M179" s="47" t="str">
        <f>IF('②【入力】別紙_職員一覧（変更）'!M177="","",'②【入力】別紙_職員一覧（変更）'!M177)</f>
        <v/>
      </c>
      <c r="N179" s="189" t="str">
        <f>IF('②【入力】別紙_職員一覧（変更）'!N177="","",'②【入力】別紙_職員一覧（変更）'!N177)</f>
        <v/>
      </c>
      <c r="O179" s="189" t="str">
        <f>IF('②【入力】別紙_職員一覧（変更）'!O177="","",'②【入力】別紙_職員一覧（変更）'!O177)</f>
        <v/>
      </c>
      <c r="P179" s="189" t="str">
        <f>IF('②【入力】別紙_職員一覧（変更）'!P177="","",'②【入力】別紙_職員一覧（変更）'!P177)</f>
        <v/>
      </c>
      <c r="Q179" s="189" t="str">
        <f>IF('②【入力】別紙_職員一覧（変更）'!Q177="","",'②【入力】別紙_職員一覧（変更）'!Q177)</f>
        <v/>
      </c>
      <c r="R179" s="158"/>
      <c r="U179" s="63"/>
    </row>
    <row r="180" spans="1:24" ht="18" customHeight="1">
      <c r="A180" s="46">
        <v>166</v>
      </c>
      <c r="B180" s="46" t="str">
        <f t="shared" si="3"/>
        <v/>
      </c>
      <c r="C180" s="47" t="str">
        <f>IF('②【入力】別紙_職員一覧（変更）'!C178="","",'②【入力】別紙_職員一覧（変更）'!C178)</f>
        <v/>
      </c>
      <c r="D180" s="47" t="str">
        <f>IF('②【入力】別紙_職員一覧（変更）'!D178="","",'②【入力】別紙_職員一覧（変更）'!D178)</f>
        <v/>
      </c>
      <c r="E180" s="47" t="str">
        <f>IF('②【入力】別紙_職員一覧（変更）'!E178="","",'②【入力】別紙_職員一覧（変更）'!E178)</f>
        <v/>
      </c>
      <c r="F180" s="47" t="str">
        <f>IF('②【入力】別紙_職員一覧（変更）'!F178="","",'②【入力】別紙_職員一覧（変更）'!F178)</f>
        <v/>
      </c>
      <c r="G180" s="47" t="str">
        <f>IF('②【入力】別紙_職員一覧（変更）'!G178="","",'②【入力】別紙_職員一覧（変更）'!G178)</f>
        <v/>
      </c>
      <c r="H180" s="47" t="str">
        <f>IF('②【入力】別紙_職員一覧（変更）'!H178="","",'②【入力】別紙_職員一覧（変更）'!H178)</f>
        <v/>
      </c>
      <c r="I180" s="411" t="str">
        <f>IF('②【入力】別紙_職員一覧（変更）'!I178="","",'②【入力】別紙_職員一覧（変更）'!I178)</f>
        <v/>
      </c>
      <c r="J180" s="47" t="str">
        <f>IF('②【入力】別紙_職員一覧（変更）'!J178="","",'②【入力】別紙_職員一覧（変更）'!J178)</f>
        <v/>
      </c>
      <c r="K180" s="47" t="str">
        <f>IF('②【入力】別紙_職員一覧（変更）'!K178="","",'②【入力】別紙_職員一覧（変更）'!K178)</f>
        <v/>
      </c>
      <c r="L180" s="47" t="str">
        <f>IF('②【入力】別紙_職員一覧（変更）'!L178="","",'②【入力】別紙_職員一覧（変更）'!L178)</f>
        <v/>
      </c>
      <c r="M180" s="47" t="str">
        <f>IF('②【入力】別紙_職員一覧（変更）'!M178="","",'②【入力】別紙_職員一覧（変更）'!M178)</f>
        <v/>
      </c>
      <c r="N180" s="189" t="str">
        <f>IF('②【入力】別紙_職員一覧（変更）'!N178="","",'②【入力】別紙_職員一覧（変更）'!N178)</f>
        <v/>
      </c>
      <c r="O180" s="189" t="str">
        <f>IF('②【入力】別紙_職員一覧（変更）'!O178="","",'②【入力】別紙_職員一覧（変更）'!O178)</f>
        <v/>
      </c>
      <c r="P180" s="189" t="str">
        <f>IF('②【入力】別紙_職員一覧（変更）'!P178="","",'②【入力】別紙_職員一覧（変更）'!P178)</f>
        <v/>
      </c>
      <c r="Q180" s="189" t="str">
        <f>IF('②【入力】別紙_職員一覧（変更）'!Q178="","",'②【入力】別紙_職員一覧（変更）'!Q178)</f>
        <v/>
      </c>
      <c r="R180" s="158"/>
      <c r="U180" s="63"/>
    </row>
    <row r="181" spans="1:24" ht="18" customHeight="1">
      <c r="A181" s="46">
        <v>167</v>
      </c>
      <c r="B181" s="46" t="str">
        <f t="shared" si="3"/>
        <v/>
      </c>
      <c r="C181" s="47" t="str">
        <f>IF('②【入力】別紙_職員一覧（変更）'!C179="","",'②【入力】別紙_職員一覧（変更）'!C179)</f>
        <v/>
      </c>
      <c r="D181" s="47" t="str">
        <f>IF('②【入力】別紙_職員一覧（変更）'!D179="","",'②【入力】別紙_職員一覧（変更）'!D179)</f>
        <v/>
      </c>
      <c r="E181" s="47" t="str">
        <f>IF('②【入力】別紙_職員一覧（変更）'!E179="","",'②【入力】別紙_職員一覧（変更）'!E179)</f>
        <v/>
      </c>
      <c r="F181" s="47" t="str">
        <f>IF('②【入力】別紙_職員一覧（変更）'!F179="","",'②【入力】別紙_職員一覧（変更）'!F179)</f>
        <v/>
      </c>
      <c r="G181" s="47" t="str">
        <f>IF('②【入力】別紙_職員一覧（変更）'!G179="","",'②【入力】別紙_職員一覧（変更）'!G179)</f>
        <v/>
      </c>
      <c r="H181" s="47" t="str">
        <f>IF('②【入力】別紙_職員一覧（変更）'!H179="","",'②【入力】別紙_職員一覧（変更）'!H179)</f>
        <v/>
      </c>
      <c r="I181" s="411" t="str">
        <f>IF('②【入力】別紙_職員一覧（変更）'!I179="","",'②【入力】別紙_職員一覧（変更）'!I179)</f>
        <v/>
      </c>
      <c r="J181" s="47" t="str">
        <f>IF('②【入力】別紙_職員一覧（変更）'!J179="","",'②【入力】別紙_職員一覧（変更）'!J179)</f>
        <v/>
      </c>
      <c r="K181" s="47" t="str">
        <f>IF('②【入力】別紙_職員一覧（変更）'!K179="","",'②【入力】別紙_職員一覧（変更）'!K179)</f>
        <v/>
      </c>
      <c r="L181" s="47" t="str">
        <f>IF('②【入力】別紙_職員一覧（変更）'!L179="","",'②【入力】別紙_職員一覧（変更）'!L179)</f>
        <v/>
      </c>
      <c r="M181" s="47" t="str">
        <f>IF('②【入力】別紙_職員一覧（変更）'!M179="","",'②【入力】別紙_職員一覧（変更）'!M179)</f>
        <v/>
      </c>
      <c r="N181" s="189" t="str">
        <f>IF('②【入力】別紙_職員一覧（変更）'!N179="","",'②【入力】別紙_職員一覧（変更）'!N179)</f>
        <v/>
      </c>
      <c r="O181" s="189" t="str">
        <f>IF('②【入力】別紙_職員一覧（変更）'!O179="","",'②【入力】別紙_職員一覧（変更）'!O179)</f>
        <v/>
      </c>
      <c r="P181" s="189" t="str">
        <f>IF('②【入力】別紙_職員一覧（変更）'!P179="","",'②【入力】別紙_職員一覧（変更）'!P179)</f>
        <v/>
      </c>
      <c r="Q181" s="189" t="str">
        <f>IF('②【入力】別紙_職員一覧（変更）'!Q179="","",'②【入力】別紙_職員一覧（変更）'!Q179)</f>
        <v/>
      </c>
      <c r="R181" s="158"/>
      <c r="U181" s="63"/>
    </row>
    <row r="182" spans="1:24" ht="18" customHeight="1">
      <c r="A182" s="46">
        <v>168</v>
      </c>
      <c r="B182" s="46" t="str">
        <f t="shared" si="3"/>
        <v/>
      </c>
      <c r="C182" s="47" t="str">
        <f>IF('②【入力】別紙_職員一覧（変更）'!C180="","",'②【入力】別紙_職員一覧（変更）'!C180)</f>
        <v/>
      </c>
      <c r="D182" s="47" t="str">
        <f>IF('②【入力】別紙_職員一覧（変更）'!D180="","",'②【入力】別紙_職員一覧（変更）'!D180)</f>
        <v/>
      </c>
      <c r="E182" s="47" t="str">
        <f>IF('②【入力】別紙_職員一覧（変更）'!E180="","",'②【入力】別紙_職員一覧（変更）'!E180)</f>
        <v/>
      </c>
      <c r="F182" s="47" t="str">
        <f>IF('②【入力】別紙_職員一覧（変更）'!F180="","",'②【入力】別紙_職員一覧（変更）'!F180)</f>
        <v/>
      </c>
      <c r="G182" s="47" t="str">
        <f>IF('②【入力】別紙_職員一覧（変更）'!G180="","",'②【入力】別紙_職員一覧（変更）'!G180)</f>
        <v/>
      </c>
      <c r="H182" s="47" t="str">
        <f>IF('②【入力】別紙_職員一覧（変更）'!H180="","",'②【入力】別紙_職員一覧（変更）'!H180)</f>
        <v/>
      </c>
      <c r="I182" s="411" t="str">
        <f>IF('②【入力】別紙_職員一覧（変更）'!I180="","",'②【入力】別紙_職員一覧（変更）'!I180)</f>
        <v/>
      </c>
      <c r="J182" s="47" t="str">
        <f>IF('②【入力】別紙_職員一覧（変更）'!J180="","",'②【入力】別紙_職員一覧（変更）'!J180)</f>
        <v/>
      </c>
      <c r="K182" s="47" t="str">
        <f>IF('②【入力】別紙_職員一覧（変更）'!K180="","",'②【入力】別紙_職員一覧（変更）'!K180)</f>
        <v/>
      </c>
      <c r="L182" s="47" t="str">
        <f>IF('②【入力】別紙_職員一覧（変更）'!L180="","",'②【入力】別紙_職員一覧（変更）'!L180)</f>
        <v/>
      </c>
      <c r="M182" s="47" t="str">
        <f>IF('②【入力】別紙_職員一覧（変更）'!M180="","",'②【入力】別紙_職員一覧（変更）'!M180)</f>
        <v/>
      </c>
      <c r="N182" s="189" t="str">
        <f>IF('②【入力】別紙_職員一覧（変更）'!N180="","",'②【入力】別紙_職員一覧（変更）'!N180)</f>
        <v/>
      </c>
      <c r="O182" s="189" t="str">
        <f>IF('②【入力】別紙_職員一覧（変更）'!O180="","",'②【入力】別紙_職員一覧（変更）'!O180)</f>
        <v/>
      </c>
      <c r="P182" s="189" t="str">
        <f>IF('②【入力】別紙_職員一覧（変更）'!P180="","",'②【入力】別紙_職員一覧（変更）'!P180)</f>
        <v/>
      </c>
      <c r="Q182" s="189" t="str">
        <f>IF('②【入力】別紙_職員一覧（変更）'!Q180="","",'②【入力】別紙_職員一覧（変更）'!Q180)</f>
        <v/>
      </c>
      <c r="R182" s="158"/>
      <c r="U182" s="63"/>
    </row>
    <row r="183" spans="1:24" ht="18" customHeight="1">
      <c r="A183" s="46">
        <v>169</v>
      </c>
      <c r="B183" s="46" t="str">
        <f t="shared" si="3"/>
        <v/>
      </c>
      <c r="C183" s="47" t="str">
        <f>IF('②【入力】別紙_職員一覧（変更）'!C181="","",'②【入力】別紙_職員一覧（変更）'!C181)</f>
        <v/>
      </c>
      <c r="D183" s="47" t="str">
        <f>IF('②【入力】別紙_職員一覧（変更）'!D181="","",'②【入力】別紙_職員一覧（変更）'!D181)</f>
        <v/>
      </c>
      <c r="E183" s="47" t="str">
        <f>IF('②【入力】別紙_職員一覧（変更）'!E181="","",'②【入力】別紙_職員一覧（変更）'!E181)</f>
        <v/>
      </c>
      <c r="F183" s="47" t="str">
        <f>IF('②【入力】別紙_職員一覧（変更）'!F181="","",'②【入力】別紙_職員一覧（変更）'!F181)</f>
        <v/>
      </c>
      <c r="G183" s="47" t="str">
        <f>IF('②【入力】別紙_職員一覧（変更）'!G181="","",'②【入力】別紙_職員一覧（変更）'!G181)</f>
        <v/>
      </c>
      <c r="H183" s="47" t="str">
        <f>IF('②【入力】別紙_職員一覧（変更）'!H181="","",'②【入力】別紙_職員一覧（変更）'!H181)</f>
        <v/>
      </c>
      <c r="I183" s="411" t="str">
        <f>IF('②【入力】別紙_職員一覧（変更）'!I181="","",'②【入力】別紙_職員一覧（変更）'!I181)</f>
        <v/>
      </c>
      <c r="J183" s="47" t="str">
        <f>IF('②【入力】別紙_職員一覧（変更）'!J181="","",'②【入力】別紙_職員一覧（変更）'!J181)</f>
        <v/>
      </c>
      <c r="K183" s="47" t="str">
        <f>IF('②【入力】別紙_職員一覧（変更）'!K181="","",'②【入力】別紙_職員一覧（変更）'!K181)</f>
        <v/>
      </c>
      <c r="L183" s="47" t="str">
        <f>IF('②【入力】別紙_職員一覧（変更）'!L181="","",'②【入力】別紙_職員一覧（変更）'!L181)</f>
        <v/>
      </c>
      <c r="M183" s="47" t="str">
        <f>IF('②【入力】別紙_職員一覧（変更）'!M181="","",'②【入力】別紙_職員一覧（変更）'!M181)</f>
        <v/>
      </c>
      <c r="N183" s="189" t="str">
        <f>IF('②【入力】別紙_職員一覧（変更）'!N181="","",'②【入力】別紙_職員一覧（変更）'!N181)</f>
        <v/>
      </c>
      <c r="O183" s="189" t="str">
        <f>IF('②【入力】別紙_職員一覧（変更）'!O181="","",'②【入力】別紙_職員一覧（変更）'!O181)</f>
        <v/>
      </c>
      <c r="P183" s="189" t="str">
        <f>IF('②【入力】別紙_職員一覧（変更）'!P181="","",'②【入力】別紙_職員一覧（変更）'!P181)</f>
        <v/>
      </c>
      <c r="Q183" s="189" t="str">
        <f>IF('②【入力】別紙_職員一覧（変更）'!Q181="","",'②【入力】別紙_職員一覧（変更）'!Q181)</f>
        <v/>
      </c>
      <c r="R183" s="158"/>
      <c r="U183" s="63"/>
    </row>
    <row r="184" spans="1:24" ht="18" customHeight="1">
      <c r="A184" s="46">
        <v>170</v>
      </c>
      <c r="B184" s="46" t="str">
        <f t="shared" si="3"/>
        <v/>
      </c>
      <c r="C184" s="47" t="str">
        <f>IF('②【入力】別紙_職員一覧（変更）'!C182="","",'②【入力】別紙_職員一覧（変更）'!C182)</f>
        <v/>
      </c>
      <c r="D184" s="47" t="str">
        <f>IF('②【入力】別紙_職員一覧（変更）'!D182="","",'②【入力】別紙_職員一覧（変更）'!D182)</f>
        <v/>
      </c>
      <c r="E184" s="47" t="str">
        <f>IF('②【入力】別紙_職員一覧（変更）'!E182="","",'②【入力】別紙_職員一覧（変更）'!E182)</f>
        <v/>
      </c>
      <c r="F184" s="47" t="str">
        <f>IF('②【入力】別紙_職員一覧（変更）'!F182="","",'②【入力】別紙_職員一覧（変更）'!F182)</f>
        <v/>
      </c>
      <c r="G184" s="47" t="str">
        <f>IF('②【入力】別紙_職員一覧（変更）'!G182="","",'②【入力】別紙_職員一覧（変更）'!G182)</f>
        <v/>
      </c>
      <c r="H184" s="47" t="str">
        <f>IF('②【入力】別紙_職員一覧（変更）'!H182="","",'②【入力】別紙_職員一覧（変更）'!H182)</f>
        <v/>
      </c>
      <c r="I184" s="411" t="str">
        <f>IF('②【入力】別紙_職員一覧（変更）'!I182="","",'②【入力】別紙_職員一覧（変更）'!I182)</f>
        <v/>
      </c>
      <c r="J184" s="47" t="str">
        <f>IF('②【入力】別紙_職員一覧（変更）'!J182="","",'②【入力】別紙_職員一覧（変更）'!J182)</f>
        <v/>
      </c>
      <c r="K184" s="47" t="str">
        <f>IF('②【入力】別紙_職員一覧（変更）'!K182="","",'②【入力】別紙_職員一覧（変更）'!K182)</f>
        <v/>
      </c>
      <c r="L184" s="47" t="str">
        <f>IF('②【入力】別紙_職員一覧（変更）'!L182="","",'②【入力】別紙_職員一覧（変更）'!L182)</f>
        <v/>
      </c>
      <c r="M184" s="47" t="str">
        <f>IF('②【入力】別紙_職員一覧（変更）'!M182="","",'②【入力】別紙_職員一覧（変更）'!M182)</f>
        <v/>
      </c>
      <c r="N184" s="189" t="str">
        <f>IF('②【入力】別紙_職員一覧（変更）'!N182="","",'②【入力】別紙_職員一覧（変更）'!N182)</f>
        <v/>
      </c>
      <c r="O184" s="189" t="str">
        <f>IF('②【入力】別紙_職員一覧（変更）'!O182="","",'②【入力】別紙_職員一覧（変更）'!O182)</f>
        <v/>
      </c>
      <c r="P184" s="189" t="str">
        <f>IF('②【入力】別紙_職員一覧（変更）'!P182="","",'②【入力】別紙_職員一覧（変更）'!P182)</f>
        <v/>
      </c>
      <c r="Q184" s="189" t="str">
        <f>IF('②【入力】別紙_職員一覧（変更）'!Q182="","",'②【入力】別紙_職員一覧（変更）'!Q182)</f>
        <v/>
      </c>
      <c r="R184" s="158"/>
      <c r="U184" s="63"/>
    </row>
    <row r="185" spans="1:24" ht="18" customHeight="1">
      <c r="A185" s="46">
        <v>171</v>
      </c>
      <c r="B185" s="46" t="str">
        <f t="shared" si="3"/>
        <v/>
      </c>
      <c r="C185" s="47" t="str">
        <f>IF('②【入力】別紙_職員一覧（変更）'!C183="","",'②【入力】別紙_職員一覧（変更）'!C183)</f>
        <v/>
      </c>
      <c r="D185" s="47" t="str">
        <f>IF('②【入力】別紙_職員一覧（変更）'!D183="","",'②【入力】別紙_職員一覧（変更）'!D183)</f>
        <v/>
      </c>
      <c r="E185" s="47" t="str">
        <f>IF('②【入力】別紙_職員一覧（変更）'!E183="","",'②【入力】別紙_職員一覧（変更）'!E183)</f>
        <v/>
      </c>
      <c r="F185" s="47" t="str">
        <f>IF('②【入力】別紙_職員一覧（変更）'!F183="","",'②【入力】別紙_職員一覧（変更）'!F183)</f>
        <v/>
      </c>
      <c r="G185" s="47" t="str">
        <f>IF('②【入力】別紙_職員一覧（変更）'!G183="","",'②【入力】別紙_職員一覧（変更）'!G183)</f>
        <v/>
      </c>
      <c r="H185" s="47" t="str">
        <f>IF('②【入力】別紙_職員一覧（変更）'!H183="","",'②【入力】別紙_職員一覧（変更）'!H183)</f>
        <v/>
      </c>
      <c r="I185" s="411" t="str">
        <f>IF('②【入力】別紙_職員一覧（変更）'!I183="","",'②【入力】別紙_職員一覧（変更）'!I183)</f>
        <v/>
      </c>
      <c r="J185" s="47" t="str">
        <f>IF('②【入力】別紙_職員一覧（変更）'!J183="","",'②【入力】別紙_職員一覧（変更）'!J183)</f>
        <v/>
      </c>
      <c r="K185" s="47" t="str">
        <f>IF('②【入力】別紙_職員一覧（変更）'!K183="","",'②【入力】別紙_職員一覧（変更）'!K183)</f>
        <v/>
      </c>
      <c r="L185" s="47" t="str">
        <f>IF('②【入力】別紙_職員一覧（変更）'!L183="","",'②【入力】別紙_職員一覧（変更）'!L183)</f>
        <v/>
      </c>
      <c r="M185" s="47" t="str">
        <f>IF('②【入力】別紙_職員一覧（変更）'!M183="","",'②【入力】別紙_職員一覧（変更）'!M183)</f>
        <v/>
      </c>
      <c r="N185" s="189" t="str">
        <f>IF('②【入力】別紙_職員一覧（変更）'!N183="","",'②【入力】別紙_職員一覧（変更）'!N183)</f>
        <v/>
      </c>
      <c r="O185" s="189" t="str">
        <f>IF('②【入力】別紙_職員一覧（変更）'!O183="","",'②【入力】別紙_職員一覧（変更）'!O183)</f>
        <v/>
      </c>
      <c r="P185" s="189" t="str">
        <f>IF('②【入力】別紙_職員一覧（変更）'!P183="","",'②【入力】別紙_職員一覧（変更）'!P183)</f>
        <v/>
      </c>
      <c r="Q185" s="189" t="str">
        <f>IF('②【入力】別紙_職員一覧（変更）'!Q183="","",'②【入力】別紙_職員一覧（変更）'!Q183)</f>
        <v/>
      </c>
      <c r="R185" s="158"/>
      <c r="U185" s="63"/>
    </row>
    <row r="186" spans="1:24" ht="18" customHeight="1">
      <c r="A186" s="46">
        <v>172</v>
      </c>
      <c r="B186" s="46" t="str">
        <f t="shared" si="3"/>
        <v/>
      </c>
      <c r="C186" s="47" t="str">
        <f>IF('②【入力】別紙_職員一覧（変更）'!C184="","",'②【入力】別紙_職員一覧（変更）'!C184)</f>
        <v/>
      </c>
      <c r="D186" s="47" t="str">
        <f>IF('②【入力】別紙_職員一覧（変更）'!D184="","",'②【入力】別紙_職員一覧（変更）'!D184)</f>
        <v/>
      </c>
      <c r="E186" s="47" t="str">
        <f>IF('②【入力】別紙_職員一覧（変更）'!E184="","",'②【入力】別紙_職員一覧（変更）'!E184)</f>
        <v/>
      </c>
      <c r="F186" s="47" t="str">
        <f>IF('②【入力】別紙_職員一覧（変更）'!F184="","",'②【入力】別紙_職員一覧（変更）'!F184)</f>
        <v/>
      </c>
      <c r="G186" s="47" t="str">
        <f>IF('②【入力】別紙_職員一覧（変更）'!G184="","",'②【入力】別紙_職員一覧（変更）'!G184)</f>
        <v/>
      </c>
      <c r="H186" s="47" t="str">
        <f>IF('②【入力】別紙_職員一覧（変更）'!H184="","",'②【入力】別紙_職員一覧（変更）'!H184)</f>
        <v/>
      </c>
      <c r="I186" s="411" t="str">
        <f>IF('②【入力】別紙_職員一覧（変更）'!I184="","",'②【入力】別紙_職員一覧（変更）'!I184)</f>
        <v/>
      </c>
      <c r="J186" s="47" t="str">
        <f>IF('②【入力】別紙_職員一覧（変更）'!J184="","",'②【入力】別紙_職員一覧（変更）'!J184)</f>
        <v/>
      </c>
      <c r="K186" s="47" t="str">
        <f>IF('②【入力】別紙_職員一覧（変更）'!K184="","",'②【入力】別紙_職員一覧（変更）'!K184)</f>
        <v/>
      </c>
      <c r="L186" s="47" t="str">
        <f>IF('②【入力】別紙_職員一覧（変更）'!L184="","",'②【入力】別紙_職員一覧（変更）'!L184)</f>
        <v/>
      </c>
      <c r="M186" s="47" t="str">
        <f>IF('②【入力】別紙_職員一覧（変更）'!M184="","",'②【入力】別紙_職員一覧（変更）'!M184)</f>
        <v/>
      </c>
      <c r="N186" s="189" t="str">
        <f>IF('②【入力】別紙_職員一覧（変更）'!N184="","",'②【入力】別紙_職員一覧（変更）'!N184)</f>
        <v/>
      </c>
      <c r="O186" s="189" t="str">
        <f>IF('②【入力】別紙_職員一覧（変更）'!O184="","",'②【入力】別紙_職員一覧（変更）'!O184)</f>
        <v/>
      </c>
      <c r="P186" s="189" t="str">
        <f>IF('②【入力】別紙_職員一覧（変更）'!P184="","",'②【入力】別紙_職員一覧（変更）'!P184)</f>
        <v/>
      </c>
      <c r="Q186" s="189" t="str">
        <f>IF('②【入力】別紙_職員一覧（変更）'!Q184="","",'②【入力】別紙_職員一覧（変更）'!Q184)</f>
        <v/>
      </c>
      <c r="R186" s="158"/>
      <c r="U186" s="63"/>
    </row>
    <row r="187" spans="1:24" ht="18" customHeight="1">
      <c r="A187" s="46">
        <v>173</v>
      </c>
      <c r="B187" s="46" t="str">
        <f t="shared" si="3"/>
        <v/>
      </c>
      <c r="C187" s="47" t="str">
        <f>IF('②【入力】別紙_職員一覧（変更）'!C185="","",'②【入力】別紙_職員一覧（変更）'!C185)</f>
        <v/>
      </c>
      <c r="D187" s="47" t="str">
        <f>IF('②【入力】別紙_職員一覧（変更）'!D185="","",'②【入力】別紙_職員一覧（変更）'!D185)</f>
        <v/>
      </c>
      <c r="E187" s="47" t="str">
        <f>IF('②【入力】別紙_職員一覧（変更）'!E185="","",'②【入力】別紙_職員一覧（変更）'!E185)</f>
        <v/>
      </c>
      <c r="F187" s="47" t="str">
        <f>IF('②【入力】別紙_職員一覧（変更）'!F185="","",'②【入力】別紙_職員一覧（変更）'!F185)</f>
        <v/>
      </c>
      <c r="G187" s="47" t="str">
        <f>IF('②【入力】別紙_職員一覧（変更）'!G185="","",'②【入力】別紙_職員一覧（変更）'!G185)</f>
        <v/>
      </c>
      <c r="H187" s="47" t="str">
        <f>IF('②【入力】別紙_職員一覧（変更）'!H185="","",'②【入力】別紙_職員一覧（変更）'!H185)</f>
        <v/>
      </c>
      <c r="I187" s="411" t="str">
        <f>IF('②【入力】別紙_職員一覧（変更）'!I185="","",'②【入力】別紙_職員一覧（変更）'!I185)</f>
        <v/>
      </c>
      <c r="J187" s="47" t="str">
        <f>IF('②【入力】別紙_職員一覧（変更）'!J185="","",'②【入力】別紙_職員一覧（変更）'!J185)</f>
        <v/>
      </c>
      <c r="K187" s="47" t="str">
        <f>IF('②【入力】別紙_職員一覧（変更）'!K185="","",'②【入力】別紙_職員一覧（変更）'!K185)</f>
        <v/>
      </c>
      <c r="L187" s="47" t="str">
        <f>IF('②【入力】別紙_職員一覧（変更）'!L185="","",'②【入力】別紙_職員一覧（変更）'!L185)</f>
        <v/>
      </c>
      <c r="M187" s="47" t="str">
        <f>IF('②【入力】別紙_職員一覧（変更）'!M185="","",'②【入力】別紙_職員一覧（変更）'!M185)</f>
        <v/>
      </c>
      <c r="N187" s="189" t="str">
        <f>IF('②【入力】別紙_職員一覧（変更）'!N185="","",'②【入力】別紙_職員一覧（変更）'!N185)</f>
        <v/>
      </c>
      <c r="O187" s="189" t="str">
        <f>IF('②【入力】別紙_職員一覧（変更）'!O185="","",'②【入力】別紙_職員一覧（変更）'!O185)</f>
        <v/>
      </c>
      <c r="P187" s="189" t="str">
        <f>IF('②【入力】別紙_職員一覧（変更）'!P185="","",'②【入力】別紙_職員一覧（変更）'!P185)</f>
        <v/>
      </c>
      <c r="Q187" s="189" t="str">
        <f>IF('②【入力】別紙_職員一覧（変更）'!Q185="","",'②【入力】別紙_職員一覧（変更）'!Q185)</f>
        <v/>
      </c>
      <c r="R187" s="158"/>
      <c r="U187" s="63"/>
    </row>
    <row r="188" spans="1:24" ht="18" customHeight="1">
      <c r="A188" s="46">
        <v>174</v>
      </c>
      <c r="B188" s="46" t="str">
        <f t="shared" si="3"/>
        <v/>
      </c>
      <c r="C188" s="47" t="str">
        <f>IF('②【入力】別紙_職員一覧（変更）'!C186="","",'②【入力】別紙_職員一覧（変更）'!C186)</f>
        <v/>
      </c>
      <c r="D188" s="47" t="str">
        <f>IF('②【入力】別紙_職員一覧（変更）'!D186="","",'②【入力】別紙_職員一覧（変更）'!D186)</f>
        <v/>
      </c>
      <c r="E188" s="47" t="str">
        <f>IF('②【入力】別紙_職員一覧（変更）'!E186="","",'②【入力】別紙_職員一覧（変更）'!E186)</f>
        <v/>
      </c>
      <c r="F188" s="47" t="str">
        <f>IF('②【入力】別紙_職員一覧（変更）'!F186="","",'②【入力】別紙_職員一覧（変更）'!F186)</f>
        <v/>
      </c>
      <c r="G188" s="47" t="str">
        <f>IF('②【入力】別紙_職員一覧（変更）'!G186="","",'②【入力】別紙_職員一覧（変更）'!G186)</f>
        <v/>
      </c>
      <c r="H188" s="47" t="str">
        <f>IF('②【入力】別紙_職員一覧（変更）'!H186="","",'②【入力】別紙_職員一覧（変更）'!H186)</f>
        <v/>
      </c>
      <c r="I188" s="411" t="str">
        <f>IF('②【入力】別紙_職員一覧（変更）'!I186="","",'②【入力】別紙_職員一覧（変更）'!I186)</f>
        <v/>
      </c>
      <c r="J188" s="47" t="str">
        <f>IF('②【入力】別紙_職員一覧（変更）'!J186="","",'②【入力】別紙_職員一覧（変更）'!J186)</f>
        <v/>
      </c>
      <c r="K188" s="47" t="str">
        <f>IF('②【入力】別紙_職員一覧（変更）'!K186="","",'②【入力】別紙_職員一覧（変更）'!K186)</f>
        <v/>
      </c>
      <c r="L188" s="47" t="str">
        <f>IF('②【入力】別紙_職員一覧（変更）'!L186="","",'②【入力】別紙_職員一覧（変更）'!L186)</f>
        <v/>
      </c>
      <c r="M188" s="47" t="str">
        <f>IF('②【入力】別紙_職員一覧（変更）'!M186="","",'②【入力】別紙_職員一覧（変更）'!M186)</f>
        <v/>
      </c>
      <c r="N188" s="189" t="str">
        <f>IF('②【入力】別紙_職員一覧（変更）'!N186="","",'②【入力】別紙_職員一覧（変更）'!N186)</f>
        <v/>
      </c>
      <c r="O188" s="189" t="str">
        <f>IF('②【入力】別紙_職員一覧（変更）'!O186="","",'②【入力】別紙_職員一覧（変更）'!O186)</f>
        <v/>
      </c>
      <c r="P188" s="189" t="str">
        <f>IF('②【入力】別紙_職員一覧（変更）'!P186="","",'②【入力】別紙_職員一覧（変更）'!P186)</f>
        <v/>
      </c>
      <c r="Q188" s="189" t="str">
        <f>IF('②【入力】別紙_職員一覧（変更）'!Q186="","",'②【入力】別紙_職員一覧（変更）'!Q186)</f>
        <v/>
      </c>
      <c r="R188" s="158"/>
      <c r="U188" s="63"/>
    </row>
    <row r="189" spans="1:24" ht="18" customHeight="1">
      <c r="A189" s="46">
        <v>175</v>
      </c>
      <c r="B189" s="46" t="str">
        <f t="shared" si="3"/>
        <v/>
      </c>
      <c r="C189" s="47" t="str">
        <f>IF('②【入力】別紙_職員一覧（変更）'!C187="","",'②【入力】別紙_職員一覧（変更）'!C187)</f>
        <v/>
      </c>
      <c r="D189" s="47" t="str">
        <f>IF('②【入力】別紙_職員一覧（変更）'!D187="","",'②【入力】別紙_職員一覧（変更）'!D187)</f>
        <v/>
      </c>
      <c r="E189" s="47" t="str">
        <f>IF('②【入力】別紙_職員一覧（変更）'!E187="","",'②【入力】別紙_職員一覧（変更）'!E187)</f>
        <v/>
      </c>
      <c r="F189" s="47" t="str">
        <f>IF('②【入力】別紙_職員一覧（変更）'!F187="","",'②【入力】別紙_職員一覧（変更）'!F187)</f>
        <v/>
      </c>
      <c r="G189" s="47" t="str">
        <f>IF('②【入力】別紙_職員一覧（変更）'!G187="","",'②【入力】別紙_職員一覧（変更）'!G187)</f>
        <v/>
      </c>
      <c r="H189" s="47" t="str">
        <f>IF('②【入力】別紙_職員一覧（変更）'!H187="","",'②【入力】別紙_職員一覧（変更）'!H187)</f>
        <v/>
      </c>
      <c r="I189" s="411" t="str">
        <f>IF('②【入力】別紙_職員一覧（変更）'!I187="","",'②【入力】別紙_職員一覧（変更）'!I187)</f>
        <v/>
      </c>
      <c r="J189" s="47" t="str">
        <f>IF('②【入力】別紙_職員一覧（変更）'!J187="","",'②【入力】別紙_職員一覧（変更）'!J187)</f>
        <v/>
      </c>
      <c r="K189" s="47" t="str">
        <f>IF('②【入力】別紙_職員一覧（変更）'!K187="","",'②【入力】別紙_職員一覧（変更）'!K187)</f>
        <v/>
      </c>
      <c r="L189" s="47" t="str">
        <f>IF('②【入力】別紙_職員一覧（変更）'!L187="","",'②【入力】別紙_職員一覧（変更）'!L187)</f>
        <v/>
      </c>
      <c r="M189" s="47" t="str">
        <f>IF('②【入力】別紙_職員一覧（変更）'!M187="","",'②【入力】別紙_職員一覧（変更）'!M187)</f>
        <v/>
      </c>
      <c r="N189" s="189" t="str">
        <f>IF('②【入力】別紙_職員一覧（変更）'!N187="","",'②【入力】別紙_職員一覧（変更）'!N187)</f>
        <v/>
      </c>
      <c r="O189" s="189" t="str">
        <f>IF('②【入力】別紙_職員一覧（変更）'!O187="","",'②【入力】別紙_職員一覧（変更）'!O187)</f>
        <v/>
      </c>
      <c r="P189" s="189" t="str">
        <f>IF('②【入力】別紙_職員一覧（変更）'!P187="","",'②【入力】別紙_職員一覧（変更）'!P187)</f>
        <v/>
      </c>
      <c r="Q189" s="189" t="str">
        <f>IF('②【入力】別紙_職員一覧（変更）'!Q187="","",'②【入力】別紙_職員一覧（変更）'!Q187)</f>
        <v/>
      </c>
      <c r="R189" s="158"/>
      <c r="U189" s="63"/>
      <c r="X189" s="59"/>
    </row>
    <row r="190" spans="1:24" ht="18" customHeight="1">
      <c r="A190" s="46">
        <v>176</v>
      </c>
      <c r="B190" s="46" t="str">
        <f t="shared" si="3"/>
        <v/>
      </c>
      <c r="C190" s="47" t="str">
        <f>IF('②【入力】別紙_職員一覧（変更）'!C188="","",'②【入力】別紙_職員一覧（変更）'!C188)</f>
        <v/>
      </c>
      <c r="D190" s="47" t="str">
        <f>IF('②【入力】別紙_職員一覧（変更）'!D188="","",'②【入力】別紙_職員一覧（変更）'!D188)</f>
        <v/>
      </c>
      <c r="E190" s="47" t="str">
        <f>IF('②【入力】別紙_職員一覧（変更）'!E188="","",'②【入力】別紙_職員一覧（変更）'!E188)</f>
        <v/>
      </c>
      <c r="F190" s="47" t="str">
        <f>IF('②【入力】別紙_職員一覧（変更）'!F188="","",'②【入力】別紙_職員一覧（変更）'!F188)</f>
        <v/>
      </c>
      <c r="G190" s="47" t="str">
        <f>IF('②【入力】別紙_職員一覧（変更）'!G188="","",'②【入力】別紙_職員一覧（変更）'!G188)</f>
        <v/>
      </c>
      <c r="H190" s="47" t="str">
        <f>IF('②【入力】別紙_職員一覧（変更）'!H188="","",'②【入力】別紙_職員一覧（変更）'!H188)</f>
        <v/>
      </c>
      <c r="I190" s="411" t="str">
        <f>IF('②【入力】別紙_職員一覧（変更）'!I188="","",'②【入力】別紙_職員一覧（変更）'!I188)</f>
        <v/>
      </c>
      <c r="J190" s="47" t="str">
        <f>IF('②【入力】別紙_職員一覧（変更）'!J188="","",'②【入力】別紙_職員一覧（変更）'!J188)</f>
        <v/>
      </c>
      <c r="K190" s="47" t="str">
        <f>IF('②【入力】別紙_職員一覧（変更）'!K188="","",'②【入力】別紙_職員一覧（変更）'!K188)</f>
        <v/>
      </c>
      <c r="L190" s="47" t="str">
        <f>IF('②【入力】別紙_職員一覧（変更）'!L188="","",'②【入力】別紙_職員一覧（変更）'!L188)</f>
        <v/>
      </c>
      <c r="M190" s="47" t="str">
        <f>IF('②【入力】別紙_職員一覧（変更）'!M188="","",'②【入力】別紙_職員一覧（変更）'!M188)</f>
        <v/>
      </c>
      <c r="N190" s="189" t="str">
        <f>IF('②【入力】別紙_職員一覧（変更）'!N188="","",'②【入力】別紙_職員一覧（変更）'!N188)</f>
        <v/>
      </c>
      <c r="O190" s="189" t="str">
        <f>IF('②【入力】別紙_職員一覧（変更）'!O188="","",'②【入力】別紙_職員一覧（変更）'!O188)</f>
        <v/>
      </c>
      <c r="P190" s="189" t="str">
        <f>IF('②【入力】別紙_職員一覧（変更）'!P188="","",'②【入力】別紙_職員一覧（変更）'!P188)</f>
        <v/>
      </c>
      <c r="Q190" s="189" t="str">
        <f>IF('②【入力】別紙_職員一覧（変更）'!Q188="","",'②【入力】別紙_職員一覧（変更）'!Q188)</f>
        <v/>
      </c>
      <c r="R190" s="158"/>
      <c r="U190" s="63"/>
    </row>
    <row r="191" spans="1:24" ht="18" customHeight="1">
      <c r="A191" s="46">
        <v>177</v>
      </c>
      <c r="B191" s="46" t="str">
        <f t="shared" si="3"/>
        <v/>
      </c>
      <c r="C191" s="47" t="str">
        <f>IF('②【入力】別紙_職員一覧（変更）'!C189="","",'②【入力】別紙_職員一覧（変更）'!C189)</f>
        <v/>
      </c>
      <c r="D191" s="47" t="str">
        <f>IF('②【入力】別紙_職員一覧（変更）'!D189="","",'②【入力】別紙_職員一覧（変更）'!D189)</f>
        <v/>
      </c>
      <c r="E191" s="47" t="str">
        <f>IF('②【入力】別紙_職員一覧（変更）'!E189="","",'②【入力】別紙_職員一覧（変更）'!E189)</f>
        <v/>
      </c>
      <c r="F191" s="47" t="str">
        <f>IF('②【入力】別紙_職員一覧（変更）'!F189="","",'②【入力】別紙_職員一覧（変更）'!F189)</f>
        <v/>
      </c>
      <c r="G191" s="47" t="str">
        <f>IF('②【入力】別紙_職員一覧（変更）'!G189="","",'②【入力】別紙_職員一覧（変更）'!G189)</f>
        <v/>
      </c>
      <c r="H191" s="47" t="str">
        <f>IF('②【入力】別紙_職員一覧（変更）'!H189="","",'②【入力】別紙_職員一覧（変更）'!H189)</f>
        <v/>
      </c>
      <c r="I191" s="411" t="str">
        <f>IF('②【入力】別紙_職員一覧（変更）'!I189="","",'②【入力】別紙_職員一覧（変更）'!I189)</f>
        <v/>
      </c>
      <c r="J191" s="47" t="str">
        <f>IF('②【入力】別紙_職員一覧（変更）'!J189="","",'②【入力】別紙_職員一覧（変更）'!J189)</f>
        <v/>
      </c>
      <c r="K191" s="47" t="str">
        <f>IF('②【入力】別紙_職員一覧（変更）'!K189="","",'②【入力】別紙_職員一覧（変更）'!K189)</f>
        <v/>
      </c>
      <c r="L191" s="47" t="str">
        <f>IF('②【入力】別紙_職員一覧（変更）'!L189="","",'②【入力】別紙_職員一覧（変更）'!L189)</f>
        <v/>
      </c>
      <c r="M191" s="47" t="str">
        <f>IF('②【入力】別紙_職員一覧（変更）'!M189="","",'②【入力】別紙_職員一覧（変更）'!M189)</f>
        <v/>
      </c>
      <c r="N191" s="189" t="str">
        <f>IF('②【入力】別紙_職員一覧（変更）'!N189="","",'②【入力】別紙_職員一覧（変更）'!N189)</f>
        <v/>
      </c>
      <c r="O191" s="189" t="str">
        <f>IF('②【入力】別紙_職員一覧（変更）'!O189="","",'②【入力】別紙_職員一覧（変更）'!O189)</f>
        <v/>
      </c>
      <c r="P191" s="189" t="str">
        <f>IF('②【入力】別紙_職員一覧（変更）'!P189="","",'②【入力】別紙_職員一覧（変更）'!P189)</f>
        <v/>
      </c>
      <c r="Q191" s="189" t="str">
        <f>IF('②【入力】別紙_職員一覧（変更）'!Q189="","",'②【入力】別紙_職員一覧（変更）'!Q189)</f>
        <v/>
      </c>
      <c r="R191" s="158"/>
      <c r="U191" s="63"/>
    </row>
    <row r="192" spans="1:24" ht="18" customHeight="1">
      <c r="A192" s="46">
        <v>178</v>
      </c>
      <c r="B192" s="46" t="str">
        <f t="shared" si="3"/>
        <v/>
      </c>
      <c r="C192" s="47" t="str">
        <f>IF('②【入力】別紙_職員一覧（変更）'!C190="","",'②【入力】別紙_職員一覧（変更）'!C190)</f>
        <v/>
      </c>
      <c r="D192" s="47" t="str">
        <f>IF('②【入力】別紙_職員一覧（変更）'!D190="","",'②【入力】別紙_職員一覧（変更）'!D190)</f>
        <v/>
      </c>
      <c r="E192" s="47" t="str">
        <f>IF('②【入力】別紙_職員一覧（変更）'!E190="","",'②【入力】別紙_職員一覧（変更）'!E190)</f>
        <v/>
      </c>
      <c r="F192" s="47" t="str">
        <f>IF('②【入力】別紙_職員一覧（変更）'!F190="","",'②【入力】別紙_職員一覧（変更）'!F190)</f>
        <v/>
      </c>
      <c r="G192" s="47" t="str">
        <f>IF('②【入力】別紙_職員一覧（変更）'!G190="","",'②【入力】別紙_職員一覧（変更）'!G190)</f>
        <v/>
      </c>
      <c r="H192" s="47" t="str">
        <f>IF('②【入力】別紙_職員一覧（変更）'!H190="","",'②【入力】別紙_職員一覧（変更）'!H190)</f>
        <v/>
      </c>
      <c r="I192" s="411" t="str">
        <f>IF('②【入力】別紙_職員一覧（変更）'!I190="","",'②【入力】別紙_職員一覧（変更）'!I190)</f>
        <v/>
      </c>
      <c r="J192" s="47" t="str">
        <f>IF('②【入力】別紙_職員一覧（変更）'!J190="","",'②【入力】別紙_職員一覧（変更）'!J190)</f>
        <v/>
      </c>
      <c r="K192" s="47" t="str">
        <f>IF('②【入力】別紙_職員一覧（変更）'!K190="","",'②【入力】別紙_職員一覧（変更）'!K190)</f>
        <v/>
      </c>
      <c r="L192" s="47" t="str">
        <f>IF('②【入力】別紙_職員一覧（変更）'!L190="","",'②【入力】別紙_職員一覧（変更）'!L190)</f>
        <v/>
      </c>
      <c r="M192" s="47" t="str">
        <f>IF('②【入力】別紙_職員一覧（変更）'!M190="","",'②【入力】別紙_職員一覧（変更）'!M190)</f>
        <v/>
      </c>
      <c r="N192" s="189" t="str">
        <f>IF('②【入力】別紙_職員一覧（変更）'!N190="","",'②【入力】別紙_職員一覧（変更）'!N190)</f>
        <v/>
      </c>
      <c r="O192" s="189" t="str">
        <f>IF('②【入力】別紙_職員一覧（変更）'!O190="","",'②【入力】別紙_職員一覧（変更）'!O190)</f>
        <v/>
      </c>
      <c r="P192" s="189" t="str">
        <f>IF('②【入力】別紙_職員一覧（変更）'!P190="","",'②【入力】別紙_職員一覧（変更）'!P190)</f>
        <v/>
      </c>
      <c r="Q192" s="189" t="str">
        <f>IF('②【入力】別紙_職員一覧（変更）'!Q190="","",'②【入力】別紙_職員一覧（変更）'!Q190)</f>
        <v/>
      </c>
      <c r="R192" s="158"/>
      <c r="U192" s="63"/>
    </row>
    <row r="193" spans="1:24" ht="18" customHeight="1">
      <c r="A193" s="46">
        <v>179</v>
      </c>
      <c r="B193" s="46" t="str">
        <f t="shared" si="3"/>
        <v/>
      </c>
      <c r="C193" s="47" t="str">
        <f>IF('②【入力】別紙_職員一覧（変更）'!C191="","",'②【入力】別紙_職員一覧（変更）'!C191)</f>
        <v/>
      </c>
      <c r="D193" s="47" t="str">
        <f>IF('②【入力】別紙_職員一覧（変更）'!D191="","",'②【入力】別紙_職員一覧（変更）'!D191)</f>
        <v/>
      </c>
      <c r="E193" s="47" t="str">
        <f>IF('②【入力】別紙_職員一覧（変更）'!E191="","",'②【入力】別紙_職員一覧（変更）'!E191)</f>
        <v/>
      </c>
      <c r="F193" s="47" t="str">
        <f>IF('②【入力】別紙_職員一覧（変更）'!F191="","",'②【入力】別紙_職員一覧（変更）'!F191)</f>
        <v/>
      </c>
      <c r="G193" s="47" t="str">
        <f>IF('②【入力】別紙_職員一覧（変更）'!G191="","",'②【入力】別紙_職員一覧（変更）'!G191)</f>
        <v/>
      </c>
      <c r="H193" s="47" t="str">
        <f>IF('②【入力】別紙_職員一覧（変更）'!H191="","",'②【入力】別紙_職員一覧（変更）'!H191)</f>
        <v/>
      </c>
      <c r="I193" s="411" t="str">
        <f>IF('②【入力】別紙_職員一覧（変更）'!I191="","",'②【入力】別紙_職員一覧（変更）'!I191)</f>
        <v/>
      </c>
      <c r="J193" s="47" t="str">
        <f>IF('②【入力】別紙_職員一覧（変更）'!J191="","",'②【入力】別紙_職員一覧（変更）'!J191)</f>
        <v/>
      </c>
      <c r="K193" s="47" t="str">
        <f>IF('②【入力】別紙_職員一覧（変更）'!K191="","",'②【入力】別紙_職員一覧（変更）'!K191)</f>
        <v/>
      </c>
      <c r="L193" s="47" t="str">
        <f>IF('②【入力】別紙_職員一覧（変更）'!L191="","",'②【入力】別紙_職員一覧（変更）'!L191)</f>
        <v/>
      </c>
      <c r="M193" s="47" t="str">
        <f>IF('②【入力】別紙_職員一覧（変更）'!M191="","",'②【入力】別紙_職員一覧（変更）'!M191)</f>
        <v/>
      </c>
      <c r="N193" s="189" t="str">
        <f>IF('②【入力】別紙_職員一覧（変更）'!N191="","",'②【入力】別紙_職員一覧（変更）'!N191)</f>
        <v/>
      </c>
      <c r="O193" s="189" t="str">
        <f>IF('②【入力】別紙_職員一覧（変更）'!O191="","",'②【入力】別紙_職員一覧（変更）'!O191)</f>
        <v/>
      </c>
      <c r="P193" s="189" t="str">
        <f>IF('②【入力】別紙_職員一覧（変更）'!P191="","",'②【入力】別紙_職員一覧（変更）'!P191)</f>
        <v/>
      </c>
      <c r="Q193" s="189" t="str">
        <f>IF('②【入力】別紙_職員一覧（変更）'!Q191="","",'②【入力】別紙_職員一覧（変更）'!Q191)</f>
        <v/>
      </c>
      <c r="R193" s="158"/>
      <c r="U193" s="63"/>
    </row>
    <row r="194" spans="1:24" ht="18" customHeight="1">
      <c r="A194" s="46">
        <v>180</v>
      </c>
      <c r="B194" s="46" t="str">
        <f t="shared" si="3"/>
        <v/>
      </c>
      <c r="C194" s="47" t="str">
        <f>IF('②【入力】別紙_職員一覧（変更）'!C192="","",'②【入力】別紙_職員一覧（変更）'!C192)</f>
        <v/>
      </c>
      <c r="D194" s="47" t="str">
        <f>IF('②【入力】別紙_職員一覧（変更）'!D192="","",'②【入力】別紙_職員一覧（変更）'!D192)</f>
        <v/>
      </c>
      <c r="E194" s="47" t="str">
        <f>IF('②【入力】別紙_職員一覧（変更）'!E192="","",'②【入力】別紙_職員一覧（変更）'!E192)</f>
        <v/>
      </c>
      <c r="F194" s="47" t="str">
        <f>IF('②【入力】別紙_職員一覧（変更）'!F192="","",'②【入力】別紙_職員一覧（変更）'!F192)</f>
        <v/>
      </c>
      <c r="G194" s="47" t="str">
        <f>IF('②【入力】別紙_職員一覧（変更）'!G192="","",'②【入力】別紙_職員一覧（変更）'!G192)</f>
        <v/>
      </c>
      <c r="H194" s="47" t="str">
        <f>IF('②【入力】別紙_職員一覧（変更）'!H192="","",'②【入力】別紙_職員一覧（変更）'!H192)</f>
        <v/>
      </c>
      <c r="I194" s="411" t="str">
        <f>IF('②【入力】別紙_職員一覧（変更）'!I192="","",'②【入力】別紙_職員一覧（変更）'!I192)</f>
        <v/>
      </c>
      <c r="J194" s="47" t="str">
        <f>IF('②【入力】別紙_職員一覧（変更）'!J192="","",'②【入力】別紙_職員一覧（変更）'!J192)</f>
        <v/>
      </c>
      <c r="K194" s="47" t="str">
        <f>IF('②【入力】別紙_職員一覧（変更）'!K192="","",'②【入力】別紙_職員一覧（変更）'!K192)</f>
        <v/>
      </c>
      <c r="L194" s="47" t="str">
        <f>IF('②【入力】別紙_職員一覧（変更）'!L192="","",'②【入力】別紙_職員一覧（変更）'!L192)</f>
        <v/>
      </c>
      <c r="M194" s="47" t="str">
        <f>IF('②【入力】別紙_職員一覧（変更）'!M192="","",'②【入力】別紙_職員一覧（変更）'!M192)</f>
        <v/>
      </c>
      <c r="N194" s="189" t="str">
        <f>IF('②【入力】別紙_職員一覧（変更）'!N192="","",'②【入力】別紙_職員一覧（変更）'!N192)</f>
        <v/>
      </c>
      <c r="O194" s="189" t="str">
        <f>IF('②【入力】別紙_職員一覧（変更）'!O192="","",'②【入力】別紙_職員一覧（変更）'!O192)</f>
        <v/>
      </c>
      <c r="P194" s="189" t="str">
        <f>IF('②【入力】別紙_職員一覧（変更）'!P192="","",'②【入力】別紙_職員一覧（変更）'!P192)</f>
        <v/>
      </c>
      <c r="Q194" s="189" t="str">
        <f>IF('②【入力】別紙_職員一覧（変更）'!Q192="","",'②【入力】別紙_職員一覧（変更）'!Q192)</f>
        <v/>
      </c>
      <c r="R194" s="158"/>
      <c r="U194" s="63"/>
    </row>
    <row r="195" spans="1:24" ht="18" customHeight="1">
      <c r="A195" s="46">
        <v>181</v>
      </c>
      <c r="B195" s="46" t="str">
        <f t="shared" si="3"/>
        <v/>
      </c>
      <c r="C195" s="47" t="str">
        <f>IF('②【入力】別紙_職員一覧（変更）'!C193="","",'②【入力】別紙_職員一覧（変更）'!C193)</f>
        <v/>
      </c>
      <c r="D195" s="47" t="str">
        <f>IF('②【入力】別紙_職員一覧（変更）'!D193="","",'②【入力】別紙_職員一覧（変更）'!D193)</f>
        <v/>
      </c>
      <c r="E195" s="47" t="str">
        <f>IF('②【入力】別紙_職員一覧（変更）'!E193="","",'②【入力】別紙_職員一覧（変更）'!E193)</f>
        <v/>
      </c>
      <c r="F195" s="47" t="str">
        <f>IF('②【入力】別紙_職員一覧（変更）'!F193="","",'②【入力】別紙_職員一覧（変更）'!F193)</f>
        <v/>
      </c>
      <c r="G195" s="47" t="str">
        <f>IF('②【入力】別紙_職員一覧（変更）'!G193="","",'②【入力】別紙_職員一覧（変更）'!G193)</f>
        <v/>
      </c>
      <c r="H195" s="47" t="str">
        <f>IF('②【入力】別紙_職員一覧（変更）'!H193="","",'②【入力】別紙_職員一覧（変更）'!H193)</f>
        <v/>
      </c>
      <c r="I195" s="411" t="str">
        <f>IF('②【入力】別紙_職員一覧（変更）'!I193="","",'②【入力】別紙_職員一覧（変更）'!I193)</f>
        <v/>
      </c>
      <c r="J195" s="47" t="str">
        <f>IF('②【入力】別紙_職員一覧（変更）'!J193="","",'②【入力】別紙_職員一覧（変更）'!J193)</f>
        <v/>
      </c>
      <c r="K195" s="47" t="str">
        <f>IF('②【入力】別紙_職員一覧（変更）'!K193="","",'②【入力】別紙_職員一覧（変更）'!K193)</f>
        <v/>
      </c>
      <c r="L195" s="47" t="str">
        <f>IF('②【入力】別紙_職員一覧（変更）'!L193="","",'②【入力】別紙_職員一覧（変更）'!L193)</f>
        <v/>
      </c>
      <c r="M195" s="47" t="str">
        <f>IF('②【入力】別紙_職員一覧（変更）'!M193="","",'②【入力】別紙_職員一覧（変更）'!M193)</f>
        <v/>
      </c>
      <c r="N195" s="189" t="str">
        <f>IF('②【入力】別紙_職員一覧（変更）'!N193="","",'②【入力】別紙_職員一覧（変更）'!N193)</f>
        <v/>
      </c>
      <c r="O195" s="189" t="str">
        <f>IF('②【入力】別紙_職員一覧（変更）'!O193="","",'②【入力】別紙_職員一覧（変更）'!O193)</f>
        <v/>
      </c>
      <c r="P195" s="189" t="str">
        <f>IF('②【入力】別紙_職員一覧（変更）'!P193="","",'②【入力】別紙_職員一覧（変更）'!P193)</f>
        <v/>
      </c>
      <c r="Q195" s="189" t="str">
        <f>IF('②【入力】別紙_職員一覧（変更）'!Q193="","",'②【入力】別紙_職員一覧（変更）'!Q193)</f>
        <v/>
      </c>
      <c r="R195" s="158"/>
      <c r="U195" s="63"/>
    </row>
    <row r="196" spans="1:24" ht="18" customHeight="1">
      <c r="A196" s="46">
        <v>182</v>
      </c>
      <c r="B196" s="46" t="str">
        <f t="shared" si="3"/>
        <v/>
      </c>
      <c r="C196" s="47" t="str">
        <f>IF('②【入力】別紙_職員一覧（変更）'!C194="","",'②【入力】別紙_職員一覧（変更）'!C194)</f>
        <v/>
      </c>
      <c r="D196" s="47" t="str">
        <f>IF('②【入力】別紙_職員一覧（変更）'!D194="","",'②【入力】別紙_職員一覧（変更）'!D194)</f>
        <v/>
      </c>
      <c r="E196" s="47" t="str">
        <f>IF('②【入力】別紙_職員一覧（変更）'!E194="","",'②【入力】別紙_職員一覧（変更）'!E194)</f>
        <v/>
      </c>
      <c r="F196" s="47" t="str">
        <f>IF('②【入力】別紙_職員一覧（変更）'!F194="","",'②【入力】別紙_職員一覧（変更）'!F194)</f>
        <v/>
      </c>
      <c r="G196" s="47" t="str">
        <f>IF('②【入力】別紙_職員一覧（変更）'!G194="","",'②【入力】別紙_職員一覧（変更）'!G194)</f>
        <v/>
      </c>
      <c r="H196" s="47" t="str">
        <f>IF('②【入力】別紙_職員一覧（変更）'!H194="","",'②【入力】別紙_職員一覧（変更）'!H194)</f>
        <v/>
      </c>
      <c r="I196" s="411" t="str">
        <f>IF('②【入力】別紙_職員一覧（変更）'!I194="","",'②【入力】別紙_職員一覧（変更）'!I194)</f>
        <v/>
      </c>
      <c r="J196" s="47" t="str">
        <f>IF('②【入力】別紙_職員一覧（変更）'!J194="","",'②【入力】別紙_職員一覧（変更）'!J194)</f>
        <v/>
      </c>
      <c r="K196" s="47" t="str">
        <f>IF('②【入力】別紙_職員一覧（変更）'!K194="","",'②【入力】別紙_職員一覧（変更）'!K194)</f>
        <v/>
      </c>
      <c r="L196" s="47" t="str">
        <f>IF('②【入力】別紙_職員一覧（変更）'!L194="","",'②【入力】別紙_職員一覧（変更）'!L194)</f>
        <v/>
      </c>
      <c r="M196" s="47" t="str">
        <f>IF('②【入力】別紙_職員一覧（変更）'!M194="","",'②【入力】別紙_職員一覧（変更）'!M194)</f>
        <v/>
      </c>
      <c r="N196" s="189" t="str">
        <f>IF('②【入力】別紙_職員一覧（変更）'!N194="","",'②【入力】別紙_職員一覧（変更）'!N194)</f>
        <v/>
      </c>
      <c r="O196" s="189" t="str">
        <f>IF('②【入力】別紙_職員一覧（変更）'!O194="","",'②【入力】別紙_職員一覧（変更）'!O194)</f>
        <v/>
      </c>
      <c r="P196" s="189" t="str">
        <f>IF('②【入力】別紙_職員一覧（変更）'!P194="","",'②【入力】別紙_職員一覧（変更）'!P194)</f>
        <v/>
      </c>
      <c r="Q196" s="189" t="str">
        <f>IF('②【入力】別紙_職員一覧（変更）'!Q194="","",'②【入力】別紙_職員一覧（変更）'!Q194)</f>
        <v/>
      </c>
      <c r="R196" s="158"/>
      <c r="U196" s="63"/>
    </row>
    <row r="197" spans="1:24" ht="18" customHeight="1">
      <c r="A197" s="46">
        <v>183</v>
      </c>
      <c r="B197" s="46" t="str">
        <f t="shared" si="3"/>
        <v/>
      </c>
      <c r="C197" s="47" t="str">
        <f>IF('②【入力】別紙_職員一覧（変更）'!C195="","",'②【入力】別紙_職員一覧（変更）'!C195)</f>
        <v/>
      </c>
      <c r="D197" s="47" t="str">
        <f>IF('②【入力】別紙_職員一覧（変更）'!D195="","",'②【入力】別紙_職員一覧（変更）'!D195)</f>
        <v/>
      </c>
      <c r="E197" s="47" t="str">
        <f>IF('②【入力】別紙_職員一覧（変更）'!E195="","",'②【入力】別紙_職員一覧（変更）'!E195)</f>
        <v/>
      </c>
      <c r="F197" s="47" t="str">
        <f>IF('②【入力】別紙_職員一覧（変更）'!F195="","",'②【入力】別紙_職員一覧（変更）'!F195)</f>
        <v/>
      </c>
      <c r="G197" s="47" t="str">
        <f>IF('②【入力】別紙_職員一覧（変更）'!G195="","",'②【入力】別紙_職員一覧（変更）'!G195)</f>
        <v/>
      </c>
      <c r="H197" s="47" t="str">
        <f>IF('②【入力】別紙_職員一覧（変更）'!H195="","",'②【入力】別紙_職員一覧（変更）'!H195)</f>
        <v/>
      </c>
      <c r="I197" s="411" t="str">
        <f>IF('②【入力】別紙_職員一覧（変更）'!I195="","",'②【入力】別紙_職員一覧（変更）'!I195)</f>
        <v/>
      </c>
      <c r="J197" s="47" t="str">
        <f>IF('②【入力】別紙_職員一覧（変更）'!J195="","",'②【入力】別紙_職員一覧（変更）'!J195)</f>
        <v/>
      </c>
      <c r="K197" s="47" t="str">
        <f>IF('②【入力】別紙_職員一覧（変更）'!K195="","",'②【入力】別紙_職員一覧（変更）'!K195)</f>
        <v/>
      </c>
      <c r="L197" s="47" t="str">
        <f>IF('②【入力】別紙_職員一覧（変更）'!L195="","",'②【入力】別紙_職員一覧（変更）'!L195)</f>
        <v/>
      </c>
      <c r="M197" s="47" t="str">
        <f>IF('②【入力】別紙_職員一覧（変更）'!M195="","",'②【入力】別紙_職員一覧（変更）'!M195)</f>
        <v/>
      </c>
      <c r="N197" s="189" t="str">
        <f>IF('②【入力】別紙_職員一覧（変更）'!N195="","",'②【入力】別紙_職員一覧（変更）'!N195)</f>
        <v/>
      </c>
      <c r="O197" s="189" t="str">
        <f>IF('②【入力】別紙_職員一覧（変更）'!O195="","",'②【入力】別紙_職員一覧（変更）'!O195)</f>
        <v/>
      </c>
      <c r="P197" s="189" t="str">
        <f>IF('②【入力】別紙_職員一覧（変更）'!P195="","",'②【入力】別紙_職員一覧（変更）'!P195)</f>
        <v/>
      </c>
      <c r="Q197" s="189" t="str">
        <f>IF('②【入力】別紙_職員一覧（変更）'!Q195="","",'②【入力】別紙_職員一覧（変更）'!Q195)</f>
        <v/>
      </c>
      <c r="R197" s="158"/>
      <c r="U197" s="63"/>
    </row>
    <row r="198" spans="1:24" ht="18" customHeight="1">
      <c r="A198" s="46">
        <v>184</v>
      </c>
      <c r="B198" s="46" t="str">
        <f t="shared" si="3"/>
        <v/>
      </c>
      <c r="C198" s="47" t="str">
        <f>IF('②【入力】別紙_職員一覧（変更）'!C196="","",'②【入力】別紙_職員一覧（変更）'!C196)</f>
        <v/>
      </c>
      <c r="D198" s="47" t="str">
        <f>IF('②【入力】別紙_職員一覧（変更）'!D196="","",'②【入力】別紙_職員一覧（変更）'!D196)</f>
        <v/>
      </c>
      <c r="E198" s="47" t="str">
        <f>IF('②【入力】別紙_職員一覧（変更）'!E196="","",'②【入力】別紙_職員一覧（変更）'!E196)</f>
        <v/>
      </c>
      <c r="F198" s="47" t="str">
        <f>IF('②【入力】別紙_職員一覧（変更）'!F196="","",'②【入力】別紙_職員一覧（変更）'!F196)</f>
        <v/>
      </c>
      <c r="G198" s="47" t="str">
        <f>IF('②【入力】別紙_職員一覧（変更）'!G196="","",'②【入力】別紙_職員一覧（変更）'!G196)</f>
        <v/>
      </c>
      <c r="H198" s="47" t="str">
        <f>IF('②【入力】別紙_職員一覧（変更）'!H196="","",'②【入力】別紙_職員一覧（変更）'!H196)</f>
        <v/>
      </c>
      <c r="I198" s="411" t="str">
        <f>IF('②【入力】別紙_職員一覧（変更）'!I196="","",'②【入力】別紙_職員一覧（変更）'!I196)</f>
        <v/>
      </c>
      <c r="J198" s="47" t="str">
        <f>IF('②【入力】別紙_職員一覧（変更）'!J196="","",'②【入力】別紙_職員一覧（変更）'!J196)</f>
        <v/>
      </c>
      <c r="K198" s="47" t="str">
        <f>IF('②【入力】別紙_職員一覧（変更）'!K196="","",'②【入力】別紙_職員一覧（変更）'!K196)</f>
        <v/>
      </c>
      <c r="L198" s="47" t="str">
        <f>IF('②【入力】別紙_職員一覧（変更）'!L196="","",'②【入力】別紙_職員一覧（変更）'!L196)</f>
        <v/>
      </c>
      <c r="M198" s="47" t="str">
        <f>IF('②【入力】別紙_職員一覧（変更）'!M196="","",'②【入力】別紙_職員一覧（変更）'!M196)</f>
        <v/>
      </c>
      <c r="N198" s="189" t="str">
        <f>IF('②【入力】別紙_職員一覧（変更）'!N196="","",'②【入力】別紙_職員一覧（変更）'!N196)</f>
        <v/>
      </c>
      <c r="O198" s="189" t="str">
        <f>IF('②【入力】別紙_職員一覧（変更）'!O196="","",'②【入力】別紙_職員一覧（変更）'!O196)</f>
        <v/>
      </c>
      <c r="P198" s="189" t="str">
        <f>IF('②【入力】別紙_職員一覧（変更）'!P196="","",'②【入力】別紙_職員一覧（変更）'!P196)</f>
        <v/>
      </c>
      <c r="Q198" s="189" t="str">
        <f>IF('②【入力】別紙_職員一覧（変更）'!Q196="","",'②【入力】別紙_職員一覧（変更）'!Q196)</f>
        <v/>
      </c>
      <c r="R198" s="158"/>
      <c r="U198" s="63"/>
    </row>
    <row r="199" spans="1:24" ht="18" customHeight="1">
      <c r="A199" s="46">
        <v>185</v>
      </c>
      <c r="B199" s="46" t="str">
        <f t="shared" si="3"/>
        <v/>
      </c>
      <c r="C199" s="47" t="str">
        <f>IF('②【入力】別紙_職員一覧（変更）'!C197="","",'②【入力】別紙_職員一覧（変更）'!C197)</f>
        <v/>
      </c>
      <c r="D199" s="47" t="str">
        <f>IF('②【入力】別紙_職員一覧（変更）'!D197="","",'②【入力】別紙_職員一覧（変更）'!D197)</f>
        <v/>
      </c>
      <c r="E199" s="47" t="str">
        <f>IF('②【入力】別紙_職員一覧（変更）'!E197="","",'②【入力】別紙_職員一覧（変更）'!E197)</f>
        <v/>
      </c>
      <c r="F199" s="47" t="str">
        <f>IF('②【入力】別紙_職員一覧（変更）'!F197="","",'②【入力】別紙_職員一覧（変更）'!F197)</f>
        <v/>
      </c>
      <c r="G199" s="47" t="str">
        <f>IF('②【入力】別紙_職員一覧（変更）'!G197="","",'②【入力】別紙_職員一覧（変更）'!G197)</f>
        <v/>
      </c>
      <c r="H199" s="47" t="str">
        <f>IF('②【入力】別紙_職員一覧（変更）'!H197="","",'②【入力】別紙_職員一覧（変更）'!H197)</f>
        <v/>
      </c>
      <c r="I199" s="411" t="str">
        <f>IF('②【入力】別紙_職員一覧（変更）'!I197="","",'②【入力】別紙_職員一覧（変更）'!I197)</f>
        <v/>
      </c>
      <c r="J199" s="47" t="str">
        <f>IF('②【入力】別紙_職員一覧（変更）'!J197="","",'②【入力】別紙_職員一覧（変更）'!J197)</f>
        <v/>
      </c>
      <c r="K199" s="47" t="str">
        <f>IF('②【入力】別紙_職員一覧（変更）'!K197="","",'②【入力】別紙_職員一覧（変更）'!K197)</f>
        <v/>
      </c>
      <c r="L199" s="47" t="str">
        <f>IF('②【入力】別紙_職員一覧（変更）'!L197="","",'②【入力】別紙_職員一覧（変更）'!L197)</f>
        <v/>
      </c>
      <c r="M199" s="47" t="str">
        <f>IF('②【入力】別紙_職員一覧（変更）'!M197="","",'②【入力】別紙_職員一覧（変更）'!M197)</f>
        <v/>
      </c>
      <c r="N199" s="189" t="str">
        <f>IF('②【入力】別紙_職員一覧（変更）'!N197="","",'②【入力】別紙_職員一覧（変更）'!N197)</f>
        <v/>
      </c>
      <c r="O199" s="189" t="str">
        <f>IF('②【入力】別紙_職員一覧（変更）'!O197="","",'②【入力】別紙_職員一覧（変更）'!O197)</f>
        <v/>
      </c>
      <c r="P199" s="189" t="str">
        <f>IF('②【入力】別紙_職員一覧（変更）'!P197="","",'②【入力】別紙_職員一覧（変更）'!P197)</f>
        <v/>
      </c>
      <c r="Q199" s="189" t="str">
        <f>IF('②【入力】別紙_職員一覧（変更）'!Q197="","",'②【入力】別紙_職員一覧（変更）'!Q197)</f>
        <v/>
      </c>
      <c r="R199" s="158"/>
      <c r="U199" s="63"/>
    </row>
    <row r="200" spans="1:24" ht="18" customHeight="1">
      <c r="A200" s="46">
        <v>186</v>
      </c>
      <c r="B200" s="46" t="str">
        <f t="shared" si="3"/>
        <v/>
      </c>
      <c r="C200" s="47" t="str">
        <f>IF('②【入力】別紙_職員一覧（変更）'!C198="","",'②【入力】別紙_職員一覧（変更）'!C198)</f>
        <v/>
      </c>
      <c r="D200" s="47" t="str">
        <f>IF('②【入力】別紙_職員一覧（変更）'!D198="","",'②【入力】別紙_職員一覧（変更）'!D198)</f>
        <v/>
      </c>
      <c r="E200" s="47" t="str">
        <f>IF('②【入力】別紙_職員一覧（変更）'!E198="","",'②【入力】別紙_職員一覧（変更）'!E198)</f>
        <v/>
      </c>
      <c r="F200" s="47" t="str">
        <f>IF('②【入力】別紙_職員一覧（変更）'!F198="","",'②【入力】別紙_職員一覧（変更）'!F198)</f>
        <v/>
      </c>
      <c r="G200" s="47" t="str">
        <f>IF('②【入力】別紙_職員一覧（変更）'!G198="","",'②【入力】別紙_職員一覧（変更）'!G198)</f>
        <v/>
      </c>
      <c r="H200" s="47" t="str">
        <f>IF('②【入力】別紙_職員一覧（変更）'!H198="","",'②【入力】別紙_職員一覧（変更）'!H198)</f>
        <v/>
      </c>
      <c r="I200" s="411" t="str">
        <f>IF('②【入力】別紙_職員一覧（変更）'!I198="","",'②【入力】別紙_職員一覧（変更）'!I198)</f>
        <v/>
      </c>
      <c r="J200" s="47" t="str">
        <f>IF('②【入力】別紙_職員一覧（変更）'!J198="","",'②【入力】別紙_職員一覧（変更）'!J198)</f>
        <v/>
      </c>
      <c r="K200" s="47" t="str">
        <f>IF('②【入力】別紙_職員一覧（変更）'!K198="","",'②【入力】別紙_職員一覧（変更）'!K198)</f>
        <v/>
      </c>
      <c r="L200" s="47" t="str">
        <f>IF('②【入力】別紙_職員一覧（変更）'!L198="","",'②【入力】別紙_職員一覧（変更）'!L198)</f>
        <v/>
      </c>
      <c r="M200" s="47" t="str">
        <f>IF('②【入力】別紙_職員一覧（変更）'!M198="","",'②【入力】別紙_職員一覧（変更）'!M198)</f>
        <v/>
      </c>
      <c r="N200" s="189" t="str">
        <f>IF('②【入力】別紙_職員一覧（変更）'!N198="","",'②【入力】別紙_職員一覧（変更）'!N198)</f>
        <v/>
      </c>
      <c r="O200" s="189" t="str">
        <f>IF('②【入力】別紙_職員一覧（変更）'!O198="","",'②【入力】別紙_職員一覧（変更）'!O198)</f>
        <v/>
      </c>
      <c r="P200" s="189" t="str">
        <f>IF('②【入力】別紙_職員一覧（変更）'!P198="","",'②【入力】別紙_職員一覧（変更）'!P198)</f>
        <v/>
      </c>
      <c r="Q200" s="189" t="str">
        <f>IF('②【入力】別紙_職員一覧（変更）'!Q198="","",'②【入力】別紙_職員一覧（変更）'!Q198)</f>
        <v/>
      </c>
      <c r="R200" s="158"/>
      <c r="U200" s="63"/>
    </row>
    <row r="201" spans="1:24" ht="18" customHeight="1">
      <c r="A201" s="46">
        <v>187</v>
      </c>
      <c r="B201" s="46" t="str">
        <f t="shared" si="3"/>
        <v/>
      </c>
      <c r="C201" s="47" t="str">
        <f>IF('②【入力】別紙_職員一覧（変更）'!C199="","",'②【入力】別紙_職員一覧（変更）'!C199)</f>
        <v/>
      </c>
      <c r="D201" s="47" t="str">
        <f>IF('②【入力】別紙_職員一覧（変更）'!D199="","",'②【入力】別紙_職員一覧（変更）'!D199)</f>
        <v/>
      </c>
      <c r="E201" s="47" t="str">
        <f>IF('②【入力】別紙_職員一覧（変更）'!E199="","",'②【入力】別紙_職員一覧（変更）'!E199)</f>
        <v/>
      </c>
      <c r="F201" s="47" t="str">
        <f>IF('②【入力】別紙_職員一覧（変更）'!F199="","",'②【入力】別紙_職員一覧（変更）'!F199)</f>
        <v/>
      </c>
      <c r="G201" s="47" t="str">
        <f>IF('②【入力】別紙_職員一覧（変更）'!G199="","",'②【入力】別紙_職員一覧（変更）'!G199)</f>
        <v/>
      </c>
      <c r="H201" s="47" t="str">
        <f>IF('②【入力】別紙_職員一覧（変更）'!H199="","",'②【入力】別紙_職員一覧（変更）'!H199)</f>
        <v/>
      </c>
      <c r="I201" s="411" t="str">
        <f>IF('②【入力】別紙_職員一覧（変更）'!I199="","",'②【入力】別紙_職員一覧（変更）'!I199)</f>
        <v/>
      </c>
      <c r="J201" s="47" t="str">
        <f>IF('②【入力】別紙_職員一覧（変更）'!J199="","",'②【入力】別紙_職員一覧（変更）'!J199)</f>
        <v/>
      </c>
      <c r="K201" s="47" t="str">
        <f>IF('②【入力】別紙_職員一覧（変更）'!K199="","",'②【入力】別紙_職員一覧（変更）'!K199)</f>
        <v/>
      </c>
      <c r="L201" s="47" t="str">
        <f>IF('②【入力】別紙_職員一覧（変更）'!L199="","",'②【入力】別紙_職員一覧（変更）'!L199)</f>
        <v/>
      </c>
      <c r="M201" s="47" t="str">
        <f>IF('②【入力】別紙_職員一覧（変更）'!M199="","",'②【入力】別紙_職員一覧（変更）'!M199)</f>
        <v/>
      </c>
      <c r="N201" s="189" t="str">
        <f>IF('②【入力】別紙_職員一覧（変更）'!N199="","",'②【入力】別紙_職員一覧（変更）'!N199)</f>
        <v/>
      </c>
      <c r="O201" s="189" t="str">
        <f>IF('②【入力】別紙_職員一覧（変更）'!O199="","",'②【入力】別紙_職員一覧（変更）'!O199)</f>
        <v/>
      </c>
      <c r="P201" s="189" t="str">
        <f>IF('②【入力】別紙_職員一覧（変更）'!P199="","",'②【入力】別紙_職員一覧（変更）'!P199)</f>
        <v/>
      </c>
      <c r="Q201" s="189" t="str">
        <f>IF('②【入力】別紙_職員一覧（変更）'!Q199="","",'②【入力】別紙_職員一覧（変更）'!Q199)</f>
        <v/>
      </c>
      <c r="R201" s="158"/>
      <c r="U201" s="63"/>
    </row>
    <row r="202" spans="1:24" ht="18" customHeight="1">
      <c r="A202" s="46">
        <v>188</v>
      </c>
      <c r="B202" s="46" t="str">
        <f t="shared" si="3"/>
        <v/>
      </c>
      <c r="C202" s="47" t="str">
        <f>IF('②【入力】別紙_職員一覧（変更）'!C200="","",'②【入力】別紙_職員一覧（変更）'!C200)</f>
        <v/>
      </c>
      <c r="D202" s="47" t="str">
        <f>IF('②【入力】別紙_職員一覧（変更）'!D200="","",'②【入力】別紙_職員一覧（変更）'!D200)</f>
        <v/>
      </c>
      <c r="E202" s="47" t="str">
        <f>IF('②【入力】別紙_職員一覧（変更）'!E200="","",'②【入力】別紙_職員一覧（変更）'!E200)</f>
        <v/>
      </c>
      <c r="F202" s="47" t="str">
        <f>IF('②【入力】別紙_職員一覧（変更）'!F200="","",'②【入力】別紙_職員一覧（変更）'!F200)</f>
        <v/>
      </c>
      <c r="G202" s="47" t="str">
        <f>IF('②【入力】別紙_職員一覧（変更）'!G200="","",'②【入力】別紙_職員一覧（変更）'!G200)</f>
        <v/>
      </c>
      <c r="H202" s="47" t="str">
        <f>IF('②【入力】別紙_職員一覧（変更）'!H200="","",'②【入力】別紙_職員一覧（変更）'!H200)</f>
        <v/>
      </c>
      <c r="I202" s="411" t="str">
        <f>IF('②【入力】別紙_職員一覧（変更）'!I200="","",'②【入力】別紙_職員一覧（変更）'!I200)</f>
        <v/>
      </c>
      <c r="J202" s="47" t="str">
        <f>IF('②【入力】別紙_職員一覧（変更）'!J200="","",'②【入力】別紙_職員一覧（変更）'!J200)</f>
        <v/>
      </c>
      <c r="K202" s="47" t="str">
        <f>IF('②【入力】別紙_職員一覧（変更）'!K200="","",'②【入力】別紙_職員一覧（変更）'!K200)</f>
        <v/>
      </c>
      <c r="L202" s="47" t="str">
        <f>IF('②【入力】別紙_職員一覧（変更）'!L200="","",'②【入力】別紙_職員一覧（変更）'!L200)</f>
        <v/>
      </c>
      <c r="M202" s="47" t="str">
        <f>IF('②【入力】別紙_職員一覧（変更）'!M200="","",'②【入力】別紙_職員一覧（変更）'!M200)</f>
        <v/>
      </c>
      <c r="N202" s="189" t="str">
        <f>IF('②【入力】別紙_職員一覧（変更）'!N200="","",'②【入力】別紙_職員一覧（変更）'!N200)</f>
        <v/>
      </c>
      <c r="O202" s="189" t="str">
        <f>IF('②【入力】別紙_職員一覧（変更）'!O200="","",'②【入力】別紙_職員一覧（変更）'!O200)</f>
        <v/>
      </c>
      <c r="P202" s="189" t="str">
        <f>IF('②【入力】別紙_職員一覧（変更）'!P200="","",'②【入力】別紙_職員一覧（変更）'!P200)</f>
        <v/>
      </c>
      <c r="Q202" s="189" t="str">
        <f>IF('②【入力】別紙_職員一覧（変更）'!Q200="","",'②【入力】別紙_職員一覧（変更）'!Q200)</f>
        <v/>
      </c>
      <c r="R202" s="158"/>
      <c r="U202" s="63"/>
      <c r="X202" s="59"/>
    </row>
    <row r="203" spans="1:24" ht="18" customHeight="1">
      <c r="A203" s="46">
        <v>189</v>
      </c>
      <c r="B203" s="46" t="str">
        <f t="shared" si="3"/>
        <v/>
      </c>
      <c r="C203" s="47" t="str">
        <f>IF('②【入力】別紙_職員一覧（変更）'!C201="","",'②【入力】別紙_職員一覧（変更）'!C201)</f>
        <v/>
      </c>
      <c r="D203" s="47" t="str">
        <f>IF('②【入力】別紙_職員一覧（変更）'!D201="","",'②【入力】別紙_職員一覧（変更）'!D201)</f>
        <v/>
      </c>
      <c r="E203" s="47" t="str">
        <f>IF('②【入力】別紙_職員一覧（変更）'!E201="","",'②【入力】別紙_職員一覧（変更）'!E201)</f>
        <v/>
      </c>
      <c r="F203" s="47" t="str">
        <f>IF('②【入力】別紙_職員一覧（変更）'!F201="","",'②【入力】別紙_職員一覧（変更）'!F201)</f>
        <v/>
      </c>
      <c r="G203" s="47" t="str">
        <f>IF('②【入力】別紙_職員一覧（変更）'!G201="","",'②【入力】別紙_職員一覧（変更）'!G201)</f>
        <v/>
      </c>
      <c r="H203" s="47" t="str">
        <f>IF('②【入力】別紙_職員一覧（変更）'!H201="","",'②【入力】別紙_職員一覧（変更）'!H201)</f>
        <v/>
      </c>
      <c r="I203" s="411" t="str">
        <f>IF('②【入力】別紙_職員一覧（変更）'!I201="","",'②【入力】別紙_職員一覧（変更）'!I201)</f>
        <v/>
      </c>
      <c r="J203" s="47" t="str">
        <f>IF('②【入力】別紙_職員一覧（変更）'!J201="","",'②【入力】別紙_職員一覧（変更）'!J201)</f>
        <v/>
      </c>
      <c r="K203" s="47" t="str">
        <f>IF('②【入力】別紙_職員一覧（変更）'!K201="","",'②【入力】別紙_職員一覧（変更）'!K201)</f>
        <v/>
      </c>
      <c r="L203" s="47" t="str">
        <f>IF('②【入力】別紙_職員一覧（変更）'!L201="","",'②【入力】別紙_職員一覧（変更）'!L201)</f>
        <v/>
      </c>
      <c r="M203" s="47" t="str">
        <f>IF('②【入力】別紙_職員一覧（変更）'!M201="","",'②【入力】別紙_職員一覧（変更）'!M201)</f>
        <v/>
      </c>
      <c r="N203" s="189" t="str">
        <f>IF('②【入力】別紙_職員一覧（変更）'!N201="","",'②【入力】別紙_職員一覧（変更）'!N201)</f>
        <v/>
      </c>
      <c r="O203" s="189" t="str">
        <f>IF('②【入力】別紙_職員一覧（変更）'!O201="","",'②【入力】別紙_職員一覧（変更）'!O201)</f>
        <v/>
      </c>
      <c r="P203" s="189" t="str">
        <f>IF('②【入力】別紙_職員一覧（変更）'!P201="","",'②【入力】別紙_職員一覧（変更）'!P201)</f>
        <v/>
      </c>
      <c r="Q203" s="189" t="str">
        <f>IF('②【入力】別紙_職員一覧（変更）'!Q201="","",'②【入力】別紙_職員一覧（変更）'!Q201)</f>
        <v/>
      </c>
      <c r="R203" s="158"/>
      <c r="U203" s="63"/>
    </row>
    <row r="204" spans="1:24" ht="18" customHeight="1">
      <c r="A204" s="46">
        <v>190</v>
      </c>
      <c r="B204" s="46" t="str">
        <f t="shared" si="3"/>
        <v/>
      </c>
      <c r="C204" s="47" t="str">
        <f>IF('②【入力】別紙_職員一覧（変更）'!C202="","",'②【入力】別紙_職員一覧（変更）'!C202)</f>
        <v/>
      </c>
      <c r="D204" s="47" t="str">
        <f>IF('②【入力】別紙_職員一覧（変更）'!D202="","",'②【入力】別紙_職員一覧（変更）'!D202)</f>
        <v/>
      </c>
      <c r="E204" s="47" t="str">
        <f>IF('②【入力】別紙_職員一覧（変更）'!E202="","",'②【入力】別紙_職員一覧（変更）'!E202)</f>
        <v/>
      </c>
      <c r="F204" s="47" t="str">
        <f>IF('②【入力】別紙_職員一覧（変更）'!F202="","",'②【入力】別紙_職員一覧（変更）'!F202)</f>
        <v/>
      </c>
      <c r="G204" s="47" t="str">
        <f>IF('②【入力】別紙_職員一覧（変更）'!G202="","",'②【入力】別紙_職員一覧（変更）'!G202)</f>
        <v/>
      </c>
      <c r="H204" s="47" t="str">
        <f>IF('②【入力】別紙_職員一覧（変更）'!H202="","",'②【入力】別紙_職員一覧（変更）'!H202)</f>
        <v/>
      </c>
      <c r="I204" s="411" t="str">
        <f>IF('②【入力】別紙_職員一覧（変更）'!I202="","",'②【入力】別紙_職員一覧（変更）'!I202)</f>
        <v/>
      </c>
      <c r="J204" s="47" t="str">
        <f>IF('②【入力】別紙_職員一覧（変更）'!J202="","",'②【入力】別紙_職員一覧（変更）'!J202)</f>
        <v/>
      </c>
      <c r="K204" s="47" t="str">
        <f>IF('②【入力】別紙_職員一覧（変更）'!K202="","",'②【入力】別紙_職員一覧（変更）'!K202)</f>
        <v/>
      </c>
      <c r="L204" s="47" t="str">
        <f>IF('②【入力】別紙_職員一覧（変更）'!L202="","",'②【入力】別紙_職員一覧（変更）'!L202)</f>
        <v/>
      </c>
      <c r="M204" s="47" t="str">
        <f>IF('②【入力】別紙_職員一覧（変更）'!M202="","",'②【入力】別紙_職員一覧（変更）'!M202)</f>
        <v/>
      </c>
      <c r="N204" s="189" t="str">
        <f>IF('②【入力】別紙_職員一覧（変更）'!N202="","",'②【入力】別紙_職員一覧（変更）'!N202)</f>
        <v/>
      </c>
      <c r="O204" s="189" t="str">
        <f>IF('②【入力】別紙_職員一覧（変更）'!O202="","",'②【入力】別紙_職員一覧（変更）'!O202)</f>
        <v/>
      </c>
      <c r="P204" s="189" t="str">
        <f>IF('②【入力】別紙_職員一覧（変更）'!P202="","",'②【入力】別紙_職員一覧（変更）'!P202)</f>
        <v/>
      </c>
      <c r="Q204" s="189" t="str">
        <f>IF('②【入力】別紙_職員一覧（変更）'!Q202="","",'②【入力】別紙_職員一覧（変更）'!Q202)</f>
        <v/>
      </c>
      <c r="R204" s="158"/>
      <c r="U204" s="63"/>
    </row>
    <row r="205" spans="1:24" ht="18" customHeight="1">
      <c r="A205" s="46">
        <v>191</v>
      </c>
      <c r="B205" s="46" t="str">
        <f t="shared" si="3"/>
        <v/>
      </c>
      <c r="C205" s="47" t="str">
        <f>IF('②【入力】別紙_職員一覧（変更）'!C203="","",'②【入力】別紙_職員一覧（変更）'!C203)</f>
        <v/>
      </c>
      <c r="D205" s="47" t="str">
        <f>IF('②【入力】別紙_職員一覧（変更）'!D203="","",'②【入力】別紙_職員一覧（変更）'!D203)</f>
        <v/>
      </c>
      <c r="E205" s="47" t="str">
        <f>IF('②【入力】別紙_職員一覧（変更）'!E203="","",'②【入力】別紙_職員一覧（変更）'!E203)</f>
        <v/>
      </c>
      <c r="F205" s="47" t="str">
        <f>IF('②【入力】別紙_職員一覧（変更）'!F203="","",'②【入力】別紙_職員一覧（変更）'!F203)</f>
        <v/>
      </c>
      <c r="G205" s="47" t="str">
        <f>IF('②【入力】別紙_職員一覧（変更）'!G203="","",'②【入力】別紙_職員一覧（変更）'!G203)</f>
        <v/>
      </c>
      <c r="H205" s="47" t="str">
        <f>IF('②【入力】別紙_職員一覧（変更）'!H203="","",'②【入力】別紙_職員一覧（変更）'!H203)</f>
        <v/>
      </c>
      <c r="I205" s="411" t="str">
        <f>IF('②【入力】別紙_職員一覧（変更）'!I203="","",'②【入力】別紙_職員一覧（変更）'!I203)</f>
        <v/>
      </c>
      <c r="J205" s="47" t="str">
        <f>IF('②【入力】別紙_職員一覧（変更）'!J203="","",'②【入力】別紙_職員一覧（変更）'!J203)</f>
        <v/>
      </c>
      <c r="K205" s="47" t="str">
        <f>IF('②【入力】別紙_職員一覧（変更）'!K203="","",'②【入力】別紙_職員一覧（変更）'!K203)</f>
        <v/>
      </c>
      <c r="L205" s="47" t="str">
        <f>IF('②【入力】別紙_職員一覧（変更）'!L203="","",'②【入力】別紙_職員一覧（変更）'!L203)</f>
        <v/>
      </c>
      <c r="M205" s="47" t="str">
        <f>IF('②【入力】別紙_職員一覧（変更）'!M203="","",'②【入力】別紙_職員一覧（変更）'!M203)</f>
        <v/>
      </c>
      <c r="N205" s="189" t="str">
        <f>IF('②【入力】別紙_職員一覧（変更）'!N203="","",'②【入力】別紙_職員一覧（変更）'!N203)</f>
        <v/>
      </c>
      <c r="O205" s="189" t="str">
        <f>IF('②【入力】別紙_職員一覧（変更）'!O203="","",'②【入力】別紙_職員一覧（変更）'!O203)</f>
        <v/>
      </c>
      <c r="P205" s="189" t="str">
        <f>IF('②【入力】別紙_職員一覧（変更）'!P203="","",'②【入力】別紙_職員一覧（変更）'!P203)</f>
        <v/>
      </c>
      <c r="Q205" s="189" t="str">
        <f>IF('②【入力】別紙_職員一覧（変更）'!Q203="","",'②【入力】別紙_職員一覧（変更）'!Q203)</f>
        <v/>
      </c>
      <c r="R205" s="158"/>
      <c r="U205" s="63"/>
    </row>
    <row r="206" spans="1:24" ht="18" customHeight="1">
      <c r="A206" s="46">
        <v>192</v>
      </c>
      <c r="B206" s="46" t="str">
        <f t="shared" si="3"/>
        <v/>
      </c>
      <c r="C206" s="47" t="str">
        <f>IF('②【入力】別紙_職員一覧（変更）'!C204="","",'②【入力】別紙_職員一覧（変更）'!C204)</f>
        <v/>
      </c>
      <c r="D206" s="47" t="str">
        <f>IF('②【入力】別紙_職員一覧（変更）'!D204="","",'②【入力】別紙_職員一覧（変更）'!D204)</f>
        <v/>
      </c>
      <c r="E206" s="47" t="str">
        <f>IF('②【入力】別紙_職員一覧（変更）'!E204="","",'②【入力】別紙_職員一覧（変更）'!E204)</f>
        <v/>
      </c>
      <c r="F206" s="47" t="str">
        <f>IF('②【入力】別紙_職員一覧（変更）'!F204="","",'②【入力】別紙_職員一覧（変更）'!F204)</f>
        <v/>
      </c>
      <c r="G206" s="47" t="str">
        <f>IF('②【入力】別紙_職員一覧（変更）'!G204="","",'②【入力】別紙_職員一覧（変更）'!G204)</f>
        <v/>
      </c>
      <c r="H206" s="47" t="str">
        <f>IF('②【入力】別紙_職員一覧（変更）'!H204="","",'②【入力】別紙_職員一覧（変更）'!H204)</f>
        <v/>
      </c>
      <c r="I206" s="411" t="str">
        <f>IF('②【入力】別紙_職員一覧（変更）'!I204="","",'②【入力】別紙_職員一覧（変更）'!I204)</f>
        <v/>
      </c>
      <c r="J206" s="47" t="str">
        <f>IF('②【入力】別紙_職員一覧（変更）'!J204="","",'②【入力】別紙_職員一覧（変更）'!J204)</f>
        <v/>
      </c>
      <c r="K206" s="47" t="str">
        <f>IF('②【入力】別紙_職員一覧（変更）'!K204="","",'②【入力】別紙_職員一覧（変更）'!K204)</f>
        <v/>
      </c>
      <c r="L206" s="47" t="str">
        <f>IF('②【入力】別紙_職員一覧（変更）'!L204="","",'②【入力】別紙_職員一覧（変更）'!L204)</f>
        <v/>
      </c>
      <c r="M206" s="47" t="str">
        <f>IF('②【入力】別紙_職員一覧（変更）'!M204="","",'②【入力】別紙_職員一覧（変更）'!M204)</f>
        <v/>
      </c>
      <c r="N206" s="189" t="str">
        <f>IF('②【入力】別紙_職員一覧（変更）'!N204="","",'②【入力】別紙_職員一覧（変更）'!N204)</f>
        <v/>
      </c>
      <c r="O206" s="189" t="str">
        <f>IF('②【入力】別紙_職員一覧（変更）'!O204="","",'②【入力】別紙_職員一覧（変更）'!O204)</f>
        <v/>
      </c>
      <c r="P206" s="189" t="str">
        <f>IF('②【入力】別紙_職員一覧（変更）'!P204="","",'②【入力】別紙_職員一覧（変更）'!P204)</f>
        <v/>
      </c>
      <c r="Q206" s="189" t="str">
        <f>IF('②【入力】別紙_職員一覧（変更）'!Q204="","",'②【入力】別紙_職員一覧（変更）'!Q204)</f>
        <v/>
      </c>
      <c r="R206" s="158"/>
      <c r="U206" s="63"/>
    </row>
    <row r="207" spans="1:24" ht="18" customHeight="1">
      <c r="A207" s="46">
        <v>193</v>
      </c>
      <c r="B207" s="46" t="str">
        <f t="shared" si="3"/>
        <v/>
      </c>
      <c r="C207" s="47" t="str">
        <f>IF('②【入力】別紙_職員一覧（変更）'!C205="","",'②【入力】別紙_職員一覧（変更）'!C205)</f>
        <v/>
      </c>
      <c r="D207" s="47" t="str">
        <f>IF('②【入力】別紙_職員一覧（変更）'!D205="","",'②【入力】別紙_職員一覧（変更）'!D205)</f>
        <v/>
      </c>
      <c r="E207" s="47" t="str">
        <f>IF('②【入力】別紙_職員一覧（変更）'!E205="","",'②【入力】別紙_職員一覧（変更）'!E205)</f>
        <v/>
      </c>
      <c r="F207" s="47" t="str">
        <f>IF('②【入力】別紙_職員一覧（変更）'!F205="","",'②【入力】別紙_職員一覧（変更）'!F205)</f>
        <v/>
      </c>
      <c r="G207" s="47" t="str">
        <f>IF('②【入力】別紙_職員一覧（変更）'!G205="","",'②【入力】別紙_職員一覧（変更）'!G205)</f>
        <v/>
      </c>
      <c r="H207" s="47" t="str">
        <f>IF('②【入力】別紙_職員一覧（変更）'!H205="","",'②【入力】別紙_職員一覧（変更）'!H205)</f>
        <v/>
      </c>
      <c r="I207" s="411" t="str">
        <f>IF('②【入力】別紙_職員一覧（変更）'!I205="","",'②【入力】別紙_職員一覧（変更）'!I205)</f>
        <v/>
      </c>
      <c r="J207" s="47" t="str">
        <f>IF('②【入力】別紙_職員一覧（変更）'!J205="","",'②【入力】別紙_職員一覧（変更）'!J205)</f>
        <v/>
      </c>
      <c r="K207" s="47" t="str">
        <f>IF('②【入力】別紙_職員一覧（変更）'!K205="","",'②【入力】別紙_職員一覧（変更）'!K205)</f>
        <v/>
      </c>
      <c r="L207" s="47" t="str">
        <f>IF('②【入力】別紙_職員一覧（変更）'!L205="","",'②【入力】別紙_職員一覧（変更）'!L205)</f>
        <v/>
      </c>
      <c r="M207" s="47" t="str">
        <f>IF('②【入力】別紙_職員一覧（変更）'!M205="","",'②【入力】別紙_職員一覧（変更）'!M205)</f>
        <v/>
      </c>
      <c r="N207" s="189" t="str">
        <f>IF('②【入力】別紙_職員一覧（変更）'!N205="","",'②【入力】別紙_職員一覧（変更）'!N205)</f>
        <v/>
      </c>
      <c r="O207" s="189" t="str">
        <f>IF('②【入力】別紙_職員一覧（変更）'!O205="","",'②【入力】別紙_職員一覧（変更）'!O205)</f>
        <v/>
      </c>
      <c r="P207" s="189" t="str">
        <f>IF('②【入力】別紙_職員一覧（変更）'!P205="","",'②【入力】別紙_職員一覧（変更）'!P205)</f>
        <v/>
      </c>
      <c r="Q207" s="189" t="str">
        <f>IF('②【入力】別紙_職員一覧（変更）'!Q205="","",'②【入力】別紙_職員一覧（変更）'!Q205)</f>
        <v/>
      </c>
      <c r="R207" s="158"/>
      <c r="U207" s="63"/>
    </row>
    <row r="208" spans="1:24" ht="18" customHeight="1">
      <c r="A208" s="46">
        <v>194</v>
      </c>
      <c r="B208" s="46" t="str">
        <f t="shared" si="3"/>
        <v/>
      </c>
      <c r="C208" s="47" t="str">
        <f>IF('②【入力】別紙_職員一覧（変更）'!C206="","",'②【入力】別紙_職員一覧（変更）'!C206)</f>
        <v/>
      </c>
      <c r="D208" s="47" t="str">
        <f>IF('②【入力】別紙_職員一覧（変更）'!D206="","",'②【入力】別紙_職員一覧（変更）'!D206)</f>
        <v/>
      </c>
      <c r="E208" s="47" t="str">
        <f>IF('②【入力】別紙_職員一覧（変更）'!E206="","",'②【入力】別紙_職員一覧（変更）'!E206)</f>
        <v/>
      </c>
      <c r="F208" s="47" t="str">
        <f>IF('②【入力】別紙_職員一覧（変更）'!F206="","",'②【入力】別紙_職員一覧（変更）'!F206)</f>
        <v/>
      </c>
      <c r="G208" s="47" t="str">
        <f>IF('②【入力】別紙_職員一覧（変更）'!G206="","",'②【入力】別紙_職員一覧（変更）'!G206)</f>
        <v/>
      </c>
      <c r="H208" s="47" t="str">
        <f>IF('②【入力】別紙_職員一覧（変更）'!H206="","",'②【入力】別紙_職員一覧（変更）'!H206)</f>
        <v/>
      </c>
      <c r="I208" s="411" t="str">
        <f>IF('②【入力】別紙_職員一覧（変更）'!I206="","",'②【入力】別紙_職員一覧（変更）'!I206)</f>
        <v/>
      </c>
      <c r="J208" s="47" t="str">
        <f>IF('②【入力】別紙_職員一覧（変更）'!J206="","",'②【入力】別紙_職員一覧（変更）'!J206)</f>
        <v/>
      </c>
      <c r="K208" s="47" t="str">
        <f>IF('②【入力】別紙_職員一覧（変更）'!K206="","",'②【入力】別紙_職員一覧（変更）'!K206)</f>
        <v/>
      </c>
      <c r="L208" s="47" t="str">
        <f>IF('②【入力】別紙_職員一覧（変更）'!L206="","",'②【入力】別紙_職員一覧（変更）'!L206)</f>
        <v/>
      </c>
      <c r="M208" s="47" t="str">
        <f>IF('②【入力】別紙_職員一覧（変更）'!M206="","",'②【入力】別紙_職員一覧（変更）'!M206)</f>
        <v/>
      </c>
      <c r="N208" s="189" t="str">
        <f>IF('②【入力】別紙_職員一覧（変更）'!N206="","",'②【入力】別紙_職員一覧（変更）'!N206)</f>
        <v/>
      </c>
      <c r="O208" s="189" t="str">
        <f>IF('②【入力】別紙_職員一覧（変更）'!O206="","",'②【入力】別紙_職員一覧（変更）'!O206)</f>
        <v/>
      </c>
      <c r="P208" s="189" t="str">
        <f>IF('②【入力】別紙_職員一覧（変更）'!P206="","",'②【入力】別紙_職員一覧（変更）'!P206)</f>
        <v/>
      </c>
      <c r="Q208" s="189" t="str">
        <f>IF('②【入力】別紙_職員一覧（変更）'!Q206="","",'②【入力】別紙_職員一覧（変更）'!Q206)</f>
        <v/>
      </c>
      <c r="R208" s="158"/>
      <c r="U208" s="63"/>
    </row>
    <row r="209" spans="1:24" ht="18" customHeight="1">
      <c r="A209" s="46">
        <v>195</v>
      </c>
      <c r="B209" s="46" t="str">
        <f t="shared" si="3"/>
        <v/>
      </c>
      <c r="C209" s="47" t="str">
        <f>IF('②【入力】別紙_職員一覧（変更）'!C207="","",'②【入力】別紙_職員一覧（変更）'!C207)</f>
        <v/>
      </c>
      <c r="D209" s="47" t="str">
        <f>IF('②【入力】別紙_職員一覧（変更）'!D207="","",'②【入力】別紙_職員一覧（変更）'!D207)</f>
        <v/>
      </c>
      <c r="E209" s="47" t="str">
        <f>IF('②【入力】別紙_職員一覧（変更）'!E207="","",'②【入力】別紙_職員一覧（変更）'!E207)</f>
        <v/>
      </c>
      <c r="F209" s="47" t="str">
        <f>IF('②【入力】別紙_職員一覧（変更）'!F207="","",'②【入力】別紙_職員一覧（変更）'!F207)</f>
        <v/>
      </c>
      <c r="G209" s="47" t="str">
        <f>IF('②【入力】別紙_職員一覧（変更）'!G207="","",'②【入力】別紙_職員一覧（変更）'!G207)</f>
        <v/>
      </c>
      <c r="H209" s="47" t="str">
        <f>IF('②【入力】別紙_職員一覧（変更）'!H207="","",'②【入力】別紙_職員一覧（変更）'!H207)</f>
        <v/>
      </c>
      <c r="I209" s="411" t="str">
        <f>IF('②【入力】別紙_職員一覧（変更）'!I207="","",'②【入力】別紙_職員一覧（変更）'!I207)</f>
        <v/>
      </c>
      <c r="J209" s="47" t="str">
        <f>IF('②【入力】別紙_職員一覧（変更）'!J207="","",'②【入力】別紙_職員一覧（変更）'!J207)</f>
        <v/>
      </c>
      <c r="K209" s="47" t="str">
        <f>IF('②【入力】別紙_職員一覧（変更）'!K207="","",'②【入力】別紙_職員一覧（変更）'!K207)</f>
        <v/>
      </c>
      <c r="L209" s="47" t="str">
        <f>IF('②【入力】別紙_職員一覧（変更）'!L207="","",'②【入力】別紙_職員一覧（変更）'!L207)</f>
        <v/>
      </c>
      <c r="M209" s="47" t="str">
        <f>IF('②【入力】別紙_職員一覧（変更）'!M207="","",'②【入力】別紙_職員一覧（変更）'!M207)</f>
        <v/>
      </c>
      <c r="N209" s="189" t="str">
        <f>IF('②【入力】別紙_職員一覧（変更）'!N207="","",'②【入力】別紙_職員一覧（変更）'!N207)</f>
        <v/>
      </c>
      <c r="O209" s="189" t="str">
        <f>IF('②【入力】別紙_職員一覧（変更）'!O207="","",'②【入力】別紙_職員一覧（変更）'!O207)</f>
        <v/>
      </c>
      <c r="P209" s="189" t="str">
        <f>IF('②【入力】別紙_職員一覧（変更）'!P207="","",'②【入力】別紙_職員一覧（変更）'!P207)</f>
        <v/>
      </c>
      <c r="Q209" s="189" t="str">
        <f>IF('②【入力】別紙_職員一覧（変更）'!Q207="","",'②【入力】別紙_職員一覧（変更）'!Q207)</f>
        <v/>
      </c>
      <c r="R209" s="158"/>
      <c r="U209" s="63"/>
    </row>
    <row r="210" spans="1:24" ht="18" customHeight="1">
      <c r="A210" s="46">
        <v>196</v>
      </c>
      <c r="B210" s="46" t="str">
        <f t="shared" si="3"/>
        <v/>
      </c>
      <c r="C210" s="47" t="str">
        <f>IF('②【入力】別紙_職員一覧（変更）'!C208="","",'②【入力】別紙_職員一覧（変更）'!C208)</f>
        <v/>
      </c>
      <c r="D210" s="47" t="str">
        <f>IF('②【入力】別紙_職員一覧（変更）'!D208="","",'②【入力】別紙_職員一覧（変更）'!D208)</f>
        <v/>
      </c>
      <c r="E210" s="47" t="str">
        <f>IF('②【入力】別紙_職員一覧（変更）'!E208="","",'②【入力】別紙_職員一覧（変更）'!E208)</f>
        <v/>
      </c>
      <c r="F210" s="47" t="str">
        <f>IF('②【入力】別紙_職員一覧（変更）'!F208="","",'②【入力】別紙_職員一覧（変更）'!F208)</f>
        <v/>
      </c>
      <c r="G210" s="47" t="str">
        <f>IF('②【入力】別紙_職員一覧（変更）'!G208="","",'②【入力】別紙_職員一覧（変更）'!G208)</f>
        <v/>
      </c>
      <c r="H210" s="47" t="str">
        <f>IF('②【入力】別紙_職員一覧（変更）'!H208="","",'②【入力】別紙_職員一覧（変更）'!H208)</f>
        <v/>
      </c>
      <c r="I210" s="411" t="str">
        <f>IF('②【入力】別紙_職員一覧（変更）'!I208="","",'②【入力】別紙_職員一覧（変更）'!I208)</f>
        <v/>
      </c>
      <c r="J210" s="47" t="str">
        <f>IF('②【入力】別紙_職員一覧（変更）'!J208="","",'②【入力】別紙_職員一覧（変更）'!J208)</f>
        <v/>
      </c>
      <c r="K210" s="47" t="str">
        <f>IF('②【入力】別紙_職員一覧（変更）'!K208="","",'②【入力】別紙_職員一覧（変更）'!K208)</f>
        <v/>
      </c>
      <c r="L210" s="47" t="str">
        <f>IF('②【入力】別紙_職員一覧（変更）'!L208="","",'②【入力】別紙_職員一覧（変更）'!L208)</f>
        <v/>
      </c>
      <c r="M210" s="47" t="str">
        <f>IF('②【入力】別紙_職員一覧（変更）'!M208="","",'②【入力】別紙_職員一覧（変更）'!M208)</f>
        <v/>
      </c>
      <c r="N210" s="189" t="str">
        <f>IF('②【入力】別紙_職員一覧（変更）'!N208="","",'②【入力】別紙_職員一覧（変更）'!N208)</f>
        <v/>
      </c>
      <c r="O210" s="189" t="str">
        <f>IF('②【入力】別紙_職員一覧（変更）'!O208="","",'②【入力】別紙_職員一覧（変更）'!O208)</f>
        <v/>
      </c>
      <c r="P210" s="189" t="str">
        <f>IF('②【入力】別紙_職員一覧（変更）'!P208="","",'②【入力】別紙_職員一覧（変更）'!P208)</f>
        <v/>
      </c>
      <c r="Q210" s="189" t="str">
        <f>IF('②【入力】別紙_職員一覧（変更）'!Q208="","",'②【入力】別紙_職員一覧（変更）'!Q208)</f>
        <v/>
      </c>
      <c r="R210" s="158"/>
      <c r="U210" s="63"/>
    </row>
    <row r="211" spans="1:24" ht="18" customHeight="1">
      <c r="A211" s="46">
        <v>197</v>
      </c>
      <c r="B211" s="46" t="str">
        <f t="shared" si="3"/>
        <v/>
      </c>
      <c r="C211" s="47" t="str">
        <f>IF('②【入力】別紙_職員一覧（変更）'!C209="","",'②【入力】別紙_職員一覧（変更）'!C209)</f>
        <v/>
      </c>
      <c r="D211" s="47" t="str">
        <f>IF('②【入力】別紙_職員一覧（変更）'!D209="","",'②【入力】別紙_職員一覧（変更）'!D209)</f>
        <v/>
      </c>
      <c r="E211" s="47" t="str">
        <f>IF('②【入力】別紙_職員一覧（変更）'!E209="","",'②【入力】別紙_職員一覧（変更）'!E209)</f>
        <v/>
      </c>
      <c r="F211" s="47" t="str">
        <f>IF('②【入力】別紙_職員一覧（変更）'!F209="","",'②【入力】別紙_職員一覧（変更）'!F209)</f>
        <v/>
      </c>
      <c r="G211" s="47" t="str">
        <f>IF('②【入力】別紙_職員一覧（変更）'!G209="","",'②【入力】別紙_職員一覧（変更）'!G209)</f>
        <v/>
      </c>
      <c r="H211" s="47" t="str">
        <f>IF('②【入力】別紙_職員一覧（変更）'!H209="","",'②【入力】別紙_職員一覧（変更）'!H209)</f>
        <v/>
      </c>
      <c r="I211" s="411" t="str">
        <f>IF('②【入力】別紙_職員一覧（変更）'!I209="","",'②【入力】別紙_職員一覧（変更）'!I209)</f>
        <v/>
      </c>
      <c r="J211" s="47" t="str">
        <f>IF('②【入力】別紙_職員一覧（変更）'!J209="","",'②【入力】別紙_職員一覧（変更）'!J209)</f>
        <v/>
      </c>
      <c r="K211" s="47" t="str">
        <f>IF('②【入力】別紙_職員一覧（変更）'!K209="","",'②【入力】別紙_職員一覧（変更）'!K209)</f>
        <v/>
      </c>
      <c r="L211" s="47" t="str">
        <f>IF('②【入力】別紙_職員一覧（変更）'!L209="","",'②【入力】別紙_職員一覧（変更）'!L209)</f>
        <v/>
      </c>
      <c r="M211" s="47" t="str">
        <f>IF('②【入力】別紙_職員一覧（変更）'!M209="","",'②【入力】別紙_職員一覧（変更）'!M209)</f>
        <v/>
      </c>
      <c r="N211" s="189" t="str">
        <f>IF('②【入力】別紙_職員一覧（変更）'!N209="","",'②【入力】別紙_職員一覧（変更）'!N209)</f>
        <v/>
      </c>
      <c r="O211" s="189" t="str">
        <f>IF('②【入力】別紙_職員一覧（変更）'!O209="","",'②【入力】別紙_職員一覧（変更）'!O209)</f>
        <v/>
      </c>
      <c r="P211" s="189" t="str">
        <f>IF('②【入力】別紙_職員一覧（変更）'!P209="","",'②【入力】別紙_職員一覧（変更）'!P209)</f>
        <v/>
      </c>
      <c r="Q211" s="189" t="str">
        <f>IF('②【入力】別紙_職員一覧（変更）'!Q209="","",'②【入力】別紙_職員一覧（変更）'!Q209)</f>
        <v/>
      </c>
      <c r="R211" s="158"/>
      <c r="U211" s="63"/>
    </row>
    <row r="212" spans="1:24" ht="18" customHeight="1">
      <c r="A212" s="46">
        <v>198</v>
      </c>
      <c r="B212" s="46" t="str">
        <f t="shared" ref="B212:B275" si="4">C212&amp;D212</f>
        <v/>
      </c>
      <c r="C212" s="47" t="str">
        <f>IF('②【入力】別紙_職員一覧（変更）'!C210="","",'②【入力】別紙_職員一覧（変更）'!C210)</f>
        <v/>
      </c>
      <c r="D212" s="47" t="str">
        <f>IF('②【入力】別紙_職員一覧（変更）'!D210="","",'②【入力】別紙_職員一覧（変更）'!D210)</f>
        <v/>
      </c>
      <c r="E212" s="47" t="str">
        <f>IF('②【入力】別紙_職員一覧（変更）'!E210="","",'②【入力】別紙_職員一覧（変更）'!E210)</f>
        <v/>
      </c>
      <c r="F212" s="47" t="str">
        <f>IF('②【入力】別紙_職員一覧（変更）'!F210="","",'②【入力】別紙_職員一覧（変更）'!F210)</f>
        <v/>
      </c>
      <c r="G212" s="47" t="str">
        <f>IF('②【入力】別紙_職員一覧（変更）'!G210="","",'②【入力】別紙_職員一覧（変更）'!G210)</f>
        <v/>
      </c>
      <c r="H212" s="47" t="str">
        <f>IF('②【入力】別紙_職員一覧（変更）'!H210="","",'②【入力】別紙_職員一覧（変更）'!H210)</f>
        <v/>
      </c>
      <c r="I212" s="411" t="str">
        <f>IF('②【入力】別紙_職員一覧（変更）'!I210="","",'②【入力】別紙_職員一覧（変更）'!I210)</f>
        <v/>
      </c>
      <c r="J212" s="47" t="str">
        <f>IF('②【入力】別紙_職員一覧（変更）'!J210="","",'②【入力】別紙_職員一覧（変更）'!J210)</f>
        <v/>
      </c>
      <c r="K212" s="47" t="str">
        <f>IF('②【入力】別紙_職員一覧（変更）'!K210="","",'②【入力】別紙_職員一覧（変更）'!K210)</f>
        <v/>
      </c>
      <c r="L212" s="47" t="str">
        <f>IF('②【入力】別紙_職員一覧（変更）'!L210="","",'②【入力】別紙_職員一覧（変更）'!L210)</f>
        <v/>
      </c>
      <c r="M212" s="47" t="str">
        <f>IF('②【入力】別紙_職員一覧（変更）'!M210="","",'②【入力】別紙_職員一覧（変更）'!M210)</f>
        <v/>
      </c>
      <c r="N212" s="189" t="str">
        <f>IF('②【入力】別紙_職員一覧（変更）'!N210="","",'②【入力】別紙_職員一覧（変更）'!N210)</f>
        <v/>
      </c>
      <c r="O212" s="189" t="str">
        <f>IF('②【入力】別紙_職員一覧（変更）'!O210="","",'②【入力】別紙_職員一覧（変更）'!O210)</f>
        <v/>
      </c>
      <c r="P212" s="189" t="str">
        <f>IF('②【入力】別紙_職員一覧（変更）'!P210="","",'②【入力】別紙_職員一覧（変更）'!P210)</f>
        <v/>
      </c>
      <c r="Q212" s="189" t="str">
        <f>IF('②【入力】別紙_職員一覧（変更）'!Q210="","",'②【入力】別紙_職員一覧（変更）'!Q210)</f>
        <v/>
      </c>
      <c r="R212" s="158"/>
      <c r="U212" s="63"/>
    </row>
    <row r="213" spans="1:24" ht="18" customHeight="1">
      <c r="A213" s="46">
        <v>199</v>
      </c>
      <c r="B213" s="46" t="str">
        <f t="shared" si="4"/>
        <v/>
      </c>
      <c r="C213" s="47" t="str">
        <f>IF('②【入力】別紙_職員一覧（変更）'!C211="","",'②【入力】別紙_職員一覧（変更）'!C211)</f>
        <v/>
      </c>
      <c r="D213" s="47" t="str">
        <f>IF('②【入力】別紙_職員一覧（変更）'!D211="","",'②【入力】別紙_職員一覧（変更）'!D211)</f>
        <v/>
      </c>
      <c r="E213" s="47" t="str">
        <f>IF('②【入力】別紙_職員一覧（変更）'!E211="","",'②【入力】別紙_職員一覧（変更）'!E211)</f>
        <v/>
      </c>
      <c r="F213" s="47" t="str">
        <f>IF('②【入力】別紙_職員一覧（変更）'!F211="","",'②【入力】別紙_職員一覧（変更）'!F211)</f>
        <v/>
      </c>
      <c r="G213" s="47" t="str">
        <f>IF('②【入力】別紙_職員一覧（変更）'!G211="","",'②【入力】別紙_職員一覧（変更）'!G211)</f>
        <v/>
      </c>
      <c r="H213" s="47" t="str">
        <f>IF('②【入力】別紙_職員一覧（変更）'!H211="","",'②【入力】別紙_職員一覧（変更）'!H211)</f>
        <v/>
      </c>
      <c r="I213" s="411" t="str">
        <f>IF('②【入力】別紙_職員一覧（変更）'!I211="","",'②【入力】別紙_職員一覧（変更）'!I211)</f>
        <v/>
      </c>
      <c r="J213" s="47" t="str">
        <f>IF('②【入力】別紙_職員一覧（変更）'!J211="","",'②【入力】別紙_職員一覧（変更）'!J211)</f>
        <v/>
      </c>
      <c r="K213" s="47" t="str">
        <f>IF('②【入力】別紙_職員一覧（変更）'!K211="","",'②【入力】別紙_職員一覧（変更）'!K211)</f>
        <v/>
      </c>
      <c r="L213" s="47" t="str">
        <f>IF('②【入力】別紙_職員一覧（変更）'!L211="","",'②【入力】別紙_職員一覧（変更）'!L211)</f>
        <v/>
      </c>
      <c r="M213" s="47" t="str">
        <f>IF('②【入力】別紙_職員一覧（変更）'!M211="","",'②【入力】別紙_職員一覧（変更）'!M211)</f>
        <v/>
      </c>
      <c r="N213" s="189" t="str">
        <f>IF('②【入力】別紙_職員一覧（変更）'!N211="","",'②【入力】別紙_職員一覧（変更）'!N211)</f>
        <v/>
      </c>
      <c r="O213" s="189" t="str">
        <f>IF('②【入力】別紙_職員一覧（変更）'!O211="","",'②【入力】別紙_職員一覧（変更）'!O211)</f>
        <v/>
      </c>
      <c r="P213" s="189" t="str">
        <f>IF('②【入力】別紙_職員一覧（変更）'!P211="","",'②【入力】別紙_職員一覧（変更）'!P211)</f>
        <v/>
      </c>
      <c r="Q213" s="189" t="str">
        <f>IF('②【入力】別紙_職員一覧（変更）'!Q211="","",'②【入力】別紙_職員一覧（変更）'!Q211)</f>
        <v/>
      </c>
      <c r="R213" s="158"/>
      <c r="U213" s="63"/>
    </row>
    <row r="214" spans="1:24" ht="18" customHeight="1">
      <c r="A214" s="46">
        <v>200</v>
      </c>
      <c r="B214" s="46" t="str">
        <f t="shared" si="4"/>
        <v/>
      </c>
      <c r="C214" s="47" t="str">
        <f>IF('②【入力】別紙_職員一覧（変更）'!C212="","",'②【入力】別紙_職員一覧（変更）'!C212)</f>
        <v/>
      </c>
      <c r="D214" s="47" t="str">
        <f>IF('②【入力】別紙_職員一覧（変更）'!D212="","",'②【入力】別紙_職員一覧（変更）'!D212)</f>
        <v/>
      </c>
      <c r="E214" s="47" t="str">
        <f>IF('②【入力】別紙_職員一覧（変更）'!E212="","",'②【入力】別紙_職員一覧（変更）'!E212)</f>
        <v/>
      </c>
      <c r="F214" s="47" t="str">
        <f>IF('②【入力】別紙_職員一覧（変更）'!F212="","",'②【入力】別紙_職員一覧（変更）'!F212)</f>
        <v/>
      </c>
      <c r="G214" s="47" t="str">
        <f>IF('②【入力】別紙_職員一覧（変更）'!G212="","",'②【入力】別紙_職員一覧（変更）'!G212)</f>
        <v/>
      </c>
      <c r="H214" s="47" t="str">
        <f>IF('②【入力】別紙_職員一覧（変更）'!H212="","",'②【入力】別紙_職員一覧（変更）'!H212)</f>
        <v/>
      </c>
      <c r="I214" s="411" t="str">
        <f>IF('②【入力】別紙_職員一覧（変更）'!I212="","",'②【入力】別紙_職員一覧（変更）'!I212)</f>
        <v/>
      </c>
      <c r="J214" s="47" t="str">
        <f>IF('②【入力】別紙_職員一覧（変更）'!J212="","",'②【入力】別紙_職員一覧（変更）'!J212)</f>
        <v/>
      </c>
      <c r="K214" s="47" t="str">
        <f>IF('②【入力】別紙_職員一覧（変更）'!K212="","",'②【入力】別紙_職員一覧（変更）'!K212)</f>
        <v/>
      </c>
      <c r="L214" s="47" t="str">
        <f>IF('②【入力】別紙_職員一覧（変更）'!L212="","",'②【入力】別紙_職員一覧（変更）'!L212)</f>
        <v/>
      </c>
      <c r="M214" s="47" t="str">
        <f>IF('②【入力】別紙_職員一覧（変更）'!M212="","",'②【入力】別紙_職員一覧（変更）'!M212)</f>
        <v/>
      </c>
      <c r="N214" s="189" t="str">
        <f>IF('②【入力】別紙_職員一覧（変更）'!N212="","",'②【入力】別紙_職員一覧（変更）'!N212)</f>
        <v/>
      </c>
      <c r="O214" s="189" t="str">
        <f>IF('②【入力】別紙_職員一覧（変更）'!O212="","",'②【入力】別紙_職員一覧（変更）'!O212)</f>
        <v/>
      </c>
      <c r="P214" s="189" t="str">
        <f>IF('②【入力】別紙_職員一覧（変更）'!P212="","",'②【入力】別紙_職員一覧（変更）'!P212)</f>
        <v/>
      </c>
      <c r="Q214" s="189" t="str">
        <f>IF('②【入力】別紙_職員一覧（変更）'!Q212="","",'②【入力】別紙_職員一覧（変更）'!Q212)</f>
        <v/>
      </c>
      <c r="R214" s="158"/>
      <c r="U214" s="63"/>
    </row>
    <row r="215" spans="1:24" ht="18" customHeight="1">
      <c r="A215" s="46">
        <v>201</v>
      </c>
      <c r="B215" s="46" t="str">
        <f t="shared" si="4"/>
        <v/>
      </c>
      <c r="C215" s="47" t="str">
        <f>IF('②【入力】別紙_職員一覧（変更）'!C213="","",'②【入力】別紙_職員一覧（変更）'!C213)</f>
        <v/>
      </c>
      <c r="D215" s="47" t="str">
        <f>IF('②【入力】別紙_職員一覧（変更）'!D213="","",'②【入力】別紙_職員一覧（変更）'!D213)</f>
        <v/>
      </c>
      <c r="E215" s="47" t="str">
        <f>IF('②【入力】別紙_職員一覧（変更）'!E213="","",'②【入力】別紙_職員一覧（変更）'!E213)</f>
        <v/>
      </c>
      <c r="F215" s="47" t="str">
        <f>IF('②【入力】別紙_職員一覧（変更）'!F213="","",'②【入力】別紙_職員一覧（変更）'!F213)</f>
        <v/>
      </c>
      <c r="G215" s="47" t="str">
        <f>IF('②【入力】別紙_職員一覧（変更）'!G213="","",'②【入力】別紙_職員一覧（変更）'!G213)</f>
        <v/>
      </c>
      <c r="H215" s="47" t="str">
        <f>IF('②【入力】別紙_職員一覧（変更）'!H213="","",'②【入力】別紙_職員一覧（変更）'!H213)</f>
        <v/>
      </c>
      <c r="I215" s="411" t="str">
        <f>IF('②【入力】別紙_職員一覧（変更）'!I213="","",'②【入力】別紙_職員一覧（変更）'!I213)</f>
        <v/>
      </c>
      <c r="J215" s="47" t="str">
        <f>IF('②【入力】別紙_職員一覧（変更）'!J213="","",'②【入力】別紙_職員一覧（変更）'!J213)</f>
        <v/>
      </c>
      <c r="K215" s="47" t="str">
        <f>IF('②【入力】別紙_職員一覧（変更）'!K213="","",'②【入力】別紙_職員一覧（変更）'!K213)</f>
        <v/>
      </c>
      <c r="L215" s="47" t="str">
        <f>IF('②【入力】別紙_職員一覧（変更）'!L213="","",'②【入力】別紙_職員一覧（変更）'!L213)</f>
        <v/>
      </c>
      <c r="M215" s="47" t="str">
        <f>IF('②【入力】別紙_職員一覧（変更）'!M213="","",'②【入力】別紙_職員一覧（変更）'!M213)</f>
        <v/>
      </c>
      <c r="N215" s="189" t="str">
        <f>IF('②【入力】別紙_職員一覧（変更）'!N213="","",'②【入力】別紙_職員一覧（変更）'!N213)</f>
        <v/>
      </c>
      <c r="O215" s="189" t="str">
        <f>IF('②【入力】別紙_職員一覧（変更）'!O213="","",'②【入力】別紙_職員一覧（変更）'!O213)</f>
        <v/>
      </c>
      <c r="P215" s="189" t="str">
        <f>IF('②【入力】別紙_職員一覧（変更）'!P213="","",'②【入力】別紙_職員一覧（変更）'!P213)</f>
        <v/>
      </c>
      <c r="Q215" s="189" t="str">
        <f>IF('②【入力】別紙_職員一覧（変更）'!Q213="","",'②【入力】別紙_職員一覧（変更）'!Q213)</f>
        <v/>
      </c>
      <c r="R215" s="158"/>
      <c r="U215" s="63"/>
    </row>
    <row r="216" spans="1:24" ht="18" customHeight="1">
      <c r="A216" s="46">
        <v>202</v>
      </c>
      <c r="B216" s="46" t="str">
        <f t="shared" si="4"/>
        <v/>
      </c>
      <c r="C216" s="47" t="str">
        <f>IF('②【入力】別紙_職員一覧（変更）'!C214="","",'②【入力】別紙_職員一覧（変更）'!C214)</f>
        <v/>
      </c>
      <c r="D216" s="47" t="str">
        <f>IF('②【入力】別紙_職員一覧（変更）'!D214="","",'②【入力】別紙_職員一覧（変更）'!D214)</f>
        <v/>
      </c>
      <c r="E216" s="47" t="str">
        <f>IF('②【入力】別紙_職員一覧（変更）'!E214="","",'②【入力】別紙_職員一覧（変更）'!E214)</f>
        <v/>
      </c>
      <c r="F216" s="47" t="str">
        <f>IF('②【入力】別紙_職員一覧（変更）'!F214="","",'②【入力】別紙_職員一覧（変更）'!F214)</f>
        <v/>
      </c>
      <c r="G216" s="47" t="str">
        <f>IF('②【入力】別紙_職員一覧（変更）'!G214="","",'②【入力】別紙_職員一覧（変更）'!G214)</f>
        <v/>
      </c>
      <c r="H216" s="47" t="str">
        <f>IF('②【入力】別紙_職員一覧（変更）'!H214="","",'②【入力】別紙_職員一覧（変更）'!H214)</f>
        <v/>
      </c>
      <c r="I216" s="411" t="str">
        <f>IF('②【入力】別紙_職員一覧（変更）'!I214="","",'②【入力】別紙_職員一覧（変更）'!I214)</f>
        <v/>
      </c>
      <c r="J216" s="47" t="str">
        <f>IF('②【入力】別紙_職員一覧（変更）'!J214="","",'②【入力】別紙_職員一覧（変更）'!J214)</f>
        <v/>
      </c>
      <c r="K216" s="47" t="str">
        <f>IF('②【入力】別紙_職員一覧（変更）'!K214="","",'②【入力】別紙_職員一覧（変更）'!K214)</f>
        <v/>
      </c>
      <c r="L216" s="47" t="str">
        <f>IF('②【入力】別紙_職員一覧（変更）'!L214="","",'②【入力】別紙_職員一覧（変更）'!L214)</f>
        <v/>
      </c>
      <c r="M216" s="47" t="str">
        <f>IF('②【入力】別紙_職員一覧（変更）'!M214="","",'②【入力】別紙_職員一覧（変更）'!M214)</f>
        <v/>
      </c>
      <c r="N216" s="189" t="str">
        <f>IF('②【入力】別紙_職員一覧（変更）'!N214="","",'②【入力】別紙_職員一覧（変更）'!N214)</f>
        <v/>
      </c>
      <c r="O216" s="189" t="str">
        <f>IF('②【入力】別紙_職員一覧（変更）'!O214="","",'②【入力】別紙_職員一覧（変更）'!O214)</f>
        <v/>
      </c>
      <c r="P216" s="189" t="str">
        <f>IF('②【入力】別紙_職員一覧（変更）'!P214="","",'②【入力】別紙_職員一覧（変更）'!P214)</f>
        <v/>
      </c>
      <c r="Q216" s="189" t="str">
        <f>IF('②【入力】別紙_職員一覧（変更）'!Q214="","",'②【入力】別紙_職員一覧（変更）'!Q214)</f>
        <v/>
      </c>
      <c r="R216" s="158"/>
      <c r="U216" s="63"/>
    </row>
    <row r="217" spans="1:24" ht="18" customHeight="1">
      <c r="A217" s="46">
        <v>203</v>
      </c>
      <c r="B217" s="46" t="str">
        <f t="shared" si="4"/>
        <v/>
      </c>
      <c r="C217" s="47" t="str">
        <f>IF('②【入力】別紙_職員一覧（変更）'!C215="","",'②【入力】別紙_職員一覧（変更）'!C215)</f>
        <v/>
      </c>
      <c r="D217" s="47" t="str">
        <f>IF('②【入力】別紙_職員一覧（変更）'!D215="","",'②【入力】別紙_職員一覧（変更）'!D215)</f>
        <v/>
      </c>
      <c r="E217" s="47" t="str">
        <f>IF('②【入力】別紙_職員一覧（変更）'!E215="","",'②【入力】別紙_職員一覧（変更）'!E215)</f>
        <v/>
      </c>
      <c r="F217" s="47" t="str">
        <f>IF('②【入力】別紙_職員一覧（変更）'!F215="","",'②【入力】別紙_職員一覧（変更）'!F215)</f>
        <v/>
      </c>
      <c r="G217" s="47" t="str">
        <f>IF('②【入力】別紙_職員一覧（変更）'!G215="","",'②【入力】別紙_職員一覧（変更）'!G215)</f>
        <v/>
      </c>
      <c r="H217" s="47" t="str">
        <f>IF('②【入力】別紙_職員一覧（変更）'!H215="","",'②【入力】別紙_職員一覧（変更）'!H215)</f>
        <v/>
      </c>
      <c r="I217" s="411" t="str">
        <f>IF('②【入力】別紙_職員一覧（変更）'!I215="","",'②【入力】別紙_職員一覧（変更）'!I215)</f>
        <v/>
      </c>
      <c r="J217" s="47" t="str">
        <f>IF('②【入力】別紙_職員一覧（変更）'!J215="","",'②【入力】別紙_職員一覧（変更）'!J215)</f>
        <v/>
      </c>
      <c r="K217" s="47" t="str">
        <f>IF('②【入力】別紙_職員一覧（変更）'!K215="","",'②【入力】別紙_職員一覧（変更）'!K215)</f>
        <v/>
      </c>
      <c r="L217" s="47" t="str">
        <f>IF('②【入力】別紙_職員一覧（変更）'!L215="","",'②【入力】別紙_職員一覧（変更）'!L215)</f>
        <v/>
      </c>
      <c r="M217" s="47" t="str">
        <f>IF('②【入力】別紙_職員一覧（変更）'!M215="","",'②【入力】別紙_職員一覧（変更）'!M215)</f>
        <v/>
      </c>
      <c r="N217" s="189" t="str">
        <f>IF('②【入力】別紙_職員一覧（変更）'!N215="","",'②【入力】別紙_職員一覧（変更）'!N215)</f>
        <v/>
      </c>
      <c r="O217" s="189" t="str">
        <f>IF('②【入力】別紙_職員一覧（変更）'!O215="","",'②【入力】別紙_職員一覧（変更）'!O215)</f>
        <v/>
      </c>
      <c r="P217" s="189" t="str">
        <f>IF('②【入力】別紙_職員一覧（変更）'!P215="","",'②【入力】別紙_職員一覧（変更）'!P215)</f>
        <v/>
      </c>
      <c r="Q217" s="189" t="str">
        <f>IF('②【入力】別紙_職員一覧（変更）'!Q215="","",'②【入力】別紙_職員一覧（変更）'!Q215)</f>
        <v/>
      </c>
      <c r="R217" s="158"/>
      <c r="U217" s="63"/>
    </row>
    <row r="218" spans="1:24" ht="18" customHeight="1">
      <c r="A218" s="46">
        <v>204</v>
      </c>
      <c r="B218" s="46" t="str">
        <f t="shared" si="4"/>
        <v/>
      </c>
      <c r="C218" s="47" t="str">
        <f>IF('②【入力】別紙_職員一覧（変更）'!C216="","",'②【入力】別紙_職員一覧（変更）'!C216)</f>
        <v/>
      </c>
      <c r="D218" s="47" t="str">
        <f>IF('②【入力】別紙_職員一覧（変更）'!D216="","",'②【入力】別紙_職員一覧（変更）'!D216)</f>
        <v/>
      </c>
      <c r="E218" s="47" t="str">
        <f>IF('②【入力】別紙_職員一覧（変更）'!E216="","",'②【入力】別紙_職員一覧（変更）'!E216)</f>
        <v/>
      </c>
      <c r="F218" s="47" t="str">
        <f>IF('②【入力】別紙_職員一覧（変更）'!F216="","",'②【入力】別紙_職員一覧（変更）'!F216)</f>
        <v/>
      </c>
      <c r="G218" s="47" t="str">
        <f>IF('②【入力】別紙_職員一覧（変更）'!G216="","",'②【入力】別紙_職員一覧（変更）'!G216)</f>
        <v/>
      </c>
      <c r="H218" s="47" t="str">
        <f>IF('②【入力】別紙_職員一覧（変更）'!H216="","",'②【入力】別紙_職員一覧（変更）'!H216)</f>
        <v/>
      </c>
      <c r="I218" s="411" t="str">
        <f>IF('②【入力】別紙_職員一覧（変更）'!I216="","",'②【入力】別紙_職員一覧（変更）'!I216)</f>
        <v/>
      </c>
      <c r="J218" s="47" t="str">
        <f>IF('②【入力】別紙_職員一覧（変更）'!J216="","",'②【入力】別紙_職員一覧（変更）'!J216)</f>
        <v/>
      </c>
      <c r="K218" s="47" t="str">
        <f>IF('②【入力】別紙_職員一覧（変更）'!K216="","",'②【入力】別紙_職員一覧（変更）'!K216)</f>
        <v/>
      </c>
      <c r="L218" s="47" t="str">
        <f>IF('②【入力】別紙_職員一覧（変更）'!L216="","",'②【入力】別紙_職員一覧（変更）'!L216)</f>
        <v/>
      </c>
      <c r="M218" s="47" t="str">
        <f>IF('②【入力】別紙_職員一覧（変更）'!M216="","",'②【入力】別紙_職員一覧（変更）'!M216)</f>
        <v/>
      </c>
      <c r="N218" s="189" t="str">
        <f>IF('②【入力】別紙_職員一覧（変更）'!N216="","",'②【入力】別紙_職員一覧（変更）'!N216)</f>
        <v/>
      </c>
      <c r="O218" s="189" t="str">
        <f>IF('②【入力】別紙_職員一覧（変更）'!O216="","",'②【入力】別紙_職員一覧（変更）'!O216)</f>
        <v/>
      </c>
      <c r="P218" s="189" t="str">
        <f>IF('②【入力】別紙_職員一覧（変更）'!P216="","",'②【入力】別紙_職員一覧（変更）'!P216)</f>
        <v/>
      </c>
      <c r="Q218" s="189" t="str">
        <f>IF('②【入力】別紙_職員一覧（変更）'!Q216="","",'②【入力】別紙_職員一覧（変更）'!Q216)</f>
        <v/>
      </c>
      <c r="R218" s="158"/>
      <c r="U218" s="63"/>
    </row>
    <row r="219" spans="1:24" ht="18" customHeight="1">
      <c r="A219" s="46">
        <v>205</v>
      </c>
      <c r="B219" s="46" t="str">
        <f t="shared" si="4"/>
        <v/>
      </c>
      <c r="C219" s="47" t="str">
        <f>IF('②【入力】別紙_職員一覧（変更）'!C217="","",'②【入力】別紙_職員一覧（変更）'!C217)</f>
        <v/>
      </c>
      <c r="D219" s="47" t="str">
        <f>IF('②【入力】別紙_職員一覧（変更）'!D217="","",'②【入力】別紙_職員一覧（変更）'!D217)</f>
        <v/>
      </c>
      <c r="E219" s="47" t="str">
        <f>IF('②【入力】別紙_職員一覧（変更）'!E217="","",'②【入力】別紙_職員一覧（変更）'!E217)</f>
        <v/>
      </c>
      <c r="F219" s="47" t="str">
        <f>IF('②【入力】別紙_職員一覧（変更）'!F217="","",'②【入力】別紙_職員一覧（変更）'!F217)</f>
        <v/>
      </c>
      <c r="G219" s="47" t="str">
        <f>IF('②【入力】別紙_職員一覧（変更）'!G217="","",'②【入力】別紙_職員一覧（変更）'!G217)</f>
        <v/>
      </c>
      <c r="H219" s="47" t="str">
        <f>IF('②【入力】別紙_職員一覧（変更）'!H217="","",'②【入力】別紙_職員一覧（変更）'!H217)</f>
        <v/>
      </c>
      <c r="I219" s="411" t="str">
        <f>IF('②【入力】別紙_職員一覧（変更）'!I217="","",'②【入力】別紙_職員一覧（変更）'!I217)</f>
        <v/>
      </c>
      <c r="J219" s="47" t="str">
        <f>IF('②【入力】別紙_職員一覧（変更）'!J217="","",'②【入力】別紙_職員一覧（変更）'!J217)</f>
        <v/>
      </c>
      <c r="K219" s="47" t="str">
        <f>IF('②【入力】別紙_職員一覧（変更）'!K217="","",'②【入力】別紙_職員一覧（変更）'!K217)</f>
        <v/>
      </c>
      <c r="L219" s="47" t="str">
        <f>IF('②【入力】別紙_職員一覧（変更）'!L217="","",'②【入力】別紙_職員一覧（変更）'!L217)</f>
        <v/>
      </c>
      <c r="M219" s="47" t="str">
        <f>IF('②【入力】別紙_職員一覧（変更）'!M217="","",'②【入力】別紙_職員一覧（変更）'!M217)</f>
        <v/>
      </c>
      <c r="N219" s="189" t="str">
        <f>IF('②【入力】別紙_職員一覧（変更）'!N217="","",'②【入力】別紙_職員一覧（変更）'!N217)</f>
        <v/>
      </c>
      <c r="O219" s="189" t="str">
        <f>IF('②【入力】別紙_職員一覧（変更）'!O217="","",'②【入力】別紙_職員一覧（変更）'!O217)</f>
        <v/>
      </c>
      <c r="P219" s="189" t="str">
        <f>IF('②【入力】別紙_職員一覧（変更）'!P217="","",'②【入力】別紙_職員一覧（変更）'!P217)</f>
        <v/>
      </c>
      <c r="Q219" s="189" t="str">
        <f>IF('②【入力】別紙_職員一覧（変更）'!Q217="","",'②【入力】別紙_職員一覧（変更）'!Q217)</f>
        <v/>
      </c>
      <c r="R219" s="158"/>
      <c r="U219" s="63"/>
    </row>
    <row r="220" spans="1:24" ht="18" customHeight="1">
      <c r="A220" s="46">
        <v>206</v>
      </c>
      <c r="B220" s="46" t="str">
        <f t="shared" si="4"/>
        <v/>
      </c>
      <c r="C220" s="47" t="str">
        <f>IF('②【入力】別紙_職員一覧（変更）'!C218="","",'②【入力】別紙_職員一覧（変更）'!C218)</f>
        <v/>
      </c>
      <c r="D220" s="47" t="str">
        <f>IF('②【入力】別紙_職員一覧（変更）'!D218="","",'②【入力】別紙_職員一覧（変更）'!D218)</f>
        <v/>
      </c>
      <c r="E220" s="47" t="str">
        <f>IF('②【入力】別紙_職員一覧（変更）'!E218="","",'②【入力】別紙_職員一覧（変更）'!E218)</f>
        <v/>
      </c>
      <c r="F220" s="47" t="str">
        <f>IF('②【入力】別紙_職員一覧（変更）'!F218="","",'②【入力】別紙_職員一覧（変更）'!F218)</f>
        <v/>
      </c>
      <c r="G220" s="47" t="str">
        <f>IF('②【入力】別紙_職員一覧（変更）'!G218="","",'②【入力】別紙_職員一覧（変更）'!G218)</f>
        <v/>
      </c>
      <c r="H220" s="47" t="str">
        <f>IF('②【入力】別紙_職員一覧（変更）'!H218="","",'②【入力】別紙_職員一覧（変更）'!H218)</f>
        <v/>
      </c>
      <c r="I220" s="411" t="str">
        <f>IF('②【入力】別紙_職員一覧（変更）'!I218="","",'②【入力】別紙_職員一覧（変更）'!I218)</f>
        <v/>
      </c>
      <c r="J220" s="47" t="str">
        <f>IF('②【入力】別紙_職員一覧（変更）'!J218="","",'②【入力】別紙_職員一覧（変更）'!J218)</f>
        <v/>
      </c>
      <c r="K220" s="47" t="str">
        <f>IF('②【入力】別紙_職員一覧（変更）'!K218="","",'②【入力】別紙_職員一覧（変更）'!K218)</f>
        <v/>
      </c>
      <c r="L220" s="47" t="str">
        <f>IF('②【入力】別紙_職員一覧（変更）'!L218="","",'②【入力】別紙_職員一覧（変更）'!L218)</f>
        <v/>
      </c>
      <c r="M220" s="47" t="str">
        <f>IF('②【入力】別紙_職員一覧（変更）'!M218="","",'②【入力】別紙_職員一覧（変更）'!M218)</f>
        <v/>
      </c>
      <c r="N220" s="189" t="str">
        <f>IF('②【入力】別紙_職員一覧（変更）'!N218="","",'②【入力】別紙_職員一覧（変更）'!N218)</f>
        <v/>
      </c>
      <c r="O220" s="189" t="str">
        <f>IF('②【入力】別紙_職員一覧（変更）'!O218="","",'②【入力】別紙_職員一覧（変更）'!O218)</f>
        <v/>
      </c>
      <c r="P220" s="189" t="str">
        <f>IF('②【入力】別紙_職員一覧（変更）'!P218="","",'②【入力】別紙_職員一覧（変更）'!P218)</f>
        <v/>
      </c>
      <c r="Q220" s="189" t="str">
        <f>IF('②【入力】別紙_職員一覧（変更）'!Q218="","",'②【入力】別紙_職員一覧（変更）'!Q218)</f>
        <v/>
      </c>
      <c r="R220" s="158"/>
      <c r="U220" s="63"/>
    </row>
    <row r="221" spans="1:24" ht="18" customHeight="1">
      <c r="A221" s="46">
        <v>207</v>
      </c>
      <c r="B221" s="46" t="str">
        <f t="shared" si="4"/>
        <v/>
      </c>
      <c r="C221" s="47" t="str">
        <f>IF('②【入力】別紙_職員一覧（変更）'!C219="","",'②【入力】別紙_職員一覧（変更）'!C219)</f>
        <v/>
      </c>
      <c r="D221" s="47" t="str">
        <f>IF('②【入力】別紙_職員一覧（変更）'!D219="","",'②【入力】別紙_職員一覧（変更）'!D219)</f>
        <v/>
      </c>
      <c r="E221" s="47" t="str">
        <f>IF('②【入力】別紙_職員一覧（変更）'!E219="","",'②【入力】別紙_職員一覧（変更）'!E219)</f>
        <v/>
      </c>
      <c r="F221" s="47" t="str">
        <f>IF('②【入力】別紙_職員一覧（変更）'!F219="","",'②【入力】別紙_職員一覧（変更）'!F219)</f>
        <v/>
      </c>
      <c r="G221" s="47" t="str">
        <f>IF('②【入力】別紙_職員一覧（変更）'!G219="","",'②【入力】別紙_職員一覧（変更）'!G219)</f>
        <v/>
      </c>
      <c r="H221" s="47" t="str">
        <f>IF('②【入力】別紙_職員一覧（変更）'!H219="","",'②【入力】別紙_職員一覧（変更）'!H219)</f>
        <v/>
      </c>
      <c r="I221" s="411" t="str">
        <f>IF('②【入力】別紙_職員一覧（変更）'!I219="","",'②【入力】別紙_職員一覧（変更）'!I219)</f>
        <v/>
      </c>
      <c r="J221" s="47" t="str">
        <f>IF('②【入力】別紙_職員一覧（変更）'!J219="","",'②【入力】別紙_職員一覧（変更）'!J219)</f>
        <v/>
      </c>
      <c r="K221" s="47" t="str">
        <f>IF('②【入力】別紙_職員一覧（変更）'!K219="","",'②【入力】別紙_職員一覧（変更）'!K219)</f>
        <v/>
      </c>
      <c r="L221" s="47" t="str">
        <f>IF('②【入力】別紙_職員一覧（変更）'!L219="","",'②【入力】別紙_職員一覧（変更）'!L219)</f>
        <v/>
      </c>
      <c r="M221" s="47" t="str">
        <f>IF('②【入力】別紙_職員一覧（変更）'!M219="","",'②【入力】別紙_職員一覧（変更）'!M219)</f>
        <v/>
      </c>
      <c r="N221" s="189" t="str">
        <f>IF('②【入力】別紙_職員一覧（変更）'!N219="","",'②【入力】別紙_職員一覧（変更）'!N219)</f>
        <v/>
      </c>
      <c r="O221" s="189" t="str">
        <f>IF('②【入力】別紙_職員一覧（変更）'!O219="","",'②【入力】別紙_職員一覧（変更）'!O219)</f>
        <v/>
      </c>
      <c r="P221" s="189" t="str">
        <f>IF('②【入力】別紙_職員一覧（変更）'!P219="","",'②【入力】別紙_職員一覧（変更）'!P219)</f>
        <v/>
      </c>
      <c r="Q221" s="189" t="str">
        <f>IF('②【入力】別紙_職員一覧（変更）'!Q219="","",'②【入力】別紙_職員一覧（変更）'!Q219)</f>
        <v/>
      </c>
      <c r="R221" s="158"/>
      <c r="U221" s="63"/>
    </row>
    <row r="222" spans="1:24" ht="18" customHeight="1">
      <c r="A222" s="46">
        <v>208</v>
      </c>
      <c r="B222" s="46" t="str">
        <f t="shared" si="4"/>
        <v/>
      </c>
      <c r="C222" s="47" t="str">
        <f>IF('②【入力】別紙_職員一覧（変更）'!C220="","",'②【入力】別紙_職員一覧（変更）'!C220)</f>
        <v/>
      </c>
      <c r="D222" s="47" t="str">
        <f>IF('②【入力】別紙_職員一覧（変更）'!D220="","",'②【入力】別紙_職員一覧（変更）'!D220)</f>
        <v/>
      </c>
      <c r="E222" s="47" t="str">
        <f>IF('②【入力】別紙_職員一覧（変更）'!E220="","",'②【入力】別紙_職員一覧（変更）'!E220)</f>
        <v/>
      </c>
      <c r="F222" s="47" t="str">
        <f>IF('②【入力】別紙_職員一覧（変更）'!F220="","",'②【入力】別紙_職員一覧（変更）'!F220)</f>
        <v/>
      </c>
      <c r="G222" s="47" t="str">
        <f>IF('②【入力】別紙_職員一覧（変更）'!G220="","",'②【入力】別紙_職員一覧（変更）'!G220)</f>
        <v/>
      </c>
      <c r="H222" s="47" t="str">
        <f>IF('②【入力】別紙_職員一覧（変更）'!H220="","",'②【入力】別紙_職員一覧（変更）'!H220)</f>
        <v/>
      </c>
      <c r="I222" s="411" t="str">
        <f>IF('②【入力】別紙_職員一覧（変更）'!I220="","",'②【入力】別紙_職員一覧（変更）'!I220)</f>
        <v/>
      </c>
      <c r="J222" s="47" t="str">
        <f>IF('②【入力】別紙_職員一覧（変更）'!J220="","",'②【入力】別紙_職員一覧（変更）'!J220)</f>
        <v/>
      </c>
      <c r="K222" s="47" t="str">
        <f>IF('②【入力】別紙_職員一覧（変更）'!K220="","",'②【入力】別紙_職員一覧（変更）'!K220)</f>
        <v/>
      </c>
      <c r="L222" s="47" t="str">
        <f>IF('②【入力】別紙_職員一覧（変更）'!L220="","",'②【入力】別紙_職員一覧（変更）'!L220)</f>
        <v/>
      </c>
      <c r="M222" s="47" t="str">
        <f>IF('②【入力】別紙_職員一覧（変更）'!M220="","",'②【入力】別紙_職員一覧（変更）'!M220)</f>
        <v/>
      </c>
      <c r="N222" s="189" t="str">
        <f>IF('②【入力】別紙_職員一覧（変更）'!N220="","",'②【入力】別紙_職員一覧（変更）'!N220)</f>
        <v/>
      </c>
      <c r="O222" s="189" t="str">
        <f>IF('②【入力】別紙_職員一覧（変更）'!O220="","",'②【入力】別紙_職員一覧（変更）'!O220)</f>
        <v/>
      </c>
      <c r="P222" s="189" t="str">
        <f>IF('②【入力】別紙_職員一覧（変更）'!P220="","",'②【入力】別紙_職員一覧（変更）'!P220)</f>
        <v/>
      </c>
      <c r="Q222" s="189" t="str">
        <f>IF('②【入力】別紙_職員一覧（変更）'!Q220="","",'②【入力】別紙_職員一覧（変更）'!Q220)</f>
        <v/>
      </c>
      <c r="R222" s="158"/>
      <c r="U222" s="63"/>
      <c r="X222" s="59"/>
    </row>
    <row r="223" spans="1:24" ht="18" customHeight="1">
      <c r="A223" s="46">
        <v>209</v>
      </c>
      <c r="B223" s="46" t="str">
        <f t="shared" si="4"/>
        <v/>
      </c>
      <c r="C223" s="47" t="str">
        <f>IF('②【入力】別紙_職員一覧（変更）'!C221="","",'②【入力】別紙_職員一覧（変更）'!C221)</f>
        <v/>
      </c>
      <c r="D223" s="47" t="str">
        <f>IF('②【入力】別紙_職員一覧（変更）'!D221="","",'②【入力】別紙_職員一覧（変更）'!D221)</f>
        <v/>
      </c>
      <c r="E223" s="47" t="str">
        <f>IF('②【入力】別紙_職員一覧（変更）'!E221="","",'②【入力】別紙_職員一覧（変更）'!E221)</f>
        <v/>
      </c>
      <c r="F223" s="47" t="str">
        <f>IF('②【入力】別紙_職員一覧（変更）'!F221="","",'②【入力】別紙_職員一覧（変更）'!F221)</f>
        <v/>
      </c>
      <c r="G223" s="47" t="str">
        <f>IF('②【入力】別紙_職員一覧（変更）'!G221="","",'②【入力】別紙_職員一覧（変更）'!G221)</f>
        <v/>
      </c>
      <c r="H223" s="47" t="str">
        <f>IF('②【入力】別紙_職員一覧（変更）'!H221="","",'②【入力】別紙_職員一覧（変更）'!H221)</f>
        <v/>
      </c>
      <c r="I223" s="411" t="str">
        <f>IF('②【入力】別紙_職員一覧（変更）'!I221="","",'②【入力】別紙_職員一覧（変更）'!I221)</f>
        <v/>
      </c>
      <c r="J223" s="47" t="str">
        <f>IF('②【入力】別紙_職員一覧（変更）'!J221="","",'②【入力】別紙_職員一覧（変更）'!J221)</f>
        <v/>
      </c>
      <c r="K223" s="47" t="str">
        <f>IF('②【入力】別紙_職員一覧（変更）'!K221="","",'②【入力】別紙_職員一覧（変更）'!K221)</f>
        <v/>
      </c>
      <c r="L223" s="47" t="str">
        <f>IF('②【入力】別紙_職員一覧（変更）'!L221="","",'②【入力】別紙_職員一覧（変更）'!L221)</f>
        <v/>
      </c>
      <c r="M223" s="47" t="str">
        <f>IF('②【入力】別紙_職員一覧（変更）'!M221="","",'②【入力】別紙_職員一覧（変更）'!M221)</f>
        <v/>
      </c>
      <c r="N223" s="189" t="str">
        <f>IF('②【入力】別紙_職員一覧（変更）'!N221="","",'②【入力】別紙_職員一覧（変更）'!N221)</f>
        <v/>
      </c>
      <c r="O223" s="189" t="str">
        <f>IF('②【入力】別紙_職員一覧（変更）'!O221="","",'②【入力】別紙_職員一覧（変更）'!O221)</f>
        <v/>
      </c>
      <c r="P223" s="189" t="str">
        <f>IF('②【入力】別紙_職員一覧（変更）'!P221="","",'②【入力】別紙_職員一覧（変更）'!P221)</f>
        <v/>
      </c>
      <c r="Q223" s="189" t="str">
        <f>IF('②【入力】別紙_職員一覧（変更）'!Q221="","",'②【入力】別紙_職員一覧（変更）'!Q221)</f>
        <v/>
      </c>
      <c r="R223" s="158"/>
      <c r="U223" s="63"/>
    </row>
    <row r="224" spans="1:24" ht="18" customHeight="1">
      <c r="A224" s="46">
        <v>210</v>
      </c>
      <c r="B224" s="46" t="str">
        <f t="shared" si="4"/>
        <v/>
      </c>
      <c r="C224" s="47" t="str">
        <f>IF('②【入力】別紙_職員一覧（変更）'!C222="","",'②【入力】別紙_職員一覧（変更）'!C222)</f>
        <v/>
      </c>
      <c r="D224" s="47" t="str">
        <f>IF('②【入力】別紙_職員一覧（変更）'!D222="","",'②【入力】別紙_職員一覧（変更）'!D222)</f>
        <v/>
      </c>
      <c r="E224" s="47" t="str">
        <f>IF('②【入力】別紙_職員一覧（変更）'!E222="","",'②【入力】別紙_職員一覧（変更）'!E222)</f>
        <v/>
      </c>
      <c r="F224" s="47" t="str">
        <f>IF('②【入力】別紙_職員一覧（変更）'!F222="","",'②【入力】別紙_職員一覧（変更）'!F222)</f>
        <v/>
      </c>
      <c r="G224" s="47" t="str">
        <f>IF('②【入力】別紙_職員一覧（変更）'!G222="","",'②【入力】別紙_職員一覧（変更）'!G222)</f>
        <v/>
      </c>
      <c r="H224" s="47" t="str">
        <f>IF('②【入力】別紙_職員一覧（変更）'!H222="","",'②【入力】別紙_職員一覧（変更）'!H222)</f>
        <v/>
      </c>
      <c r="I224" s="411" t="str">
        <f>IF('②【入力】別紙_職員一覧（変更）'!I222="","",'②【入力】別紙_職員一覧（変更）'!I222)</f>
        <v/>
      </c>
      <c r="J224" s="47" t="str">
        <f>IF('②【入力】別紙_職員一覧（変更）'!J222="","",'②【入力】別紙_職員一覧（変更）'!J222)</f>
        <v/>
      </c>
      <c r="K224" s="47" t="str">
        <f>IF('②【入力】別紙_職員一覧（変更）'!K222="","",'②【入力】別紙_職員一覧（変更）'!K222)</f>
        <v/>
      </c>
      <c r="L224" s="47" t="str">
        <f>IF('②【入力】別紙_職員一覧（変更）'!L222="","",'②【入力】別紙_職員一覧（変更）'!L222)</f>
        <v/>
      </c>
      <c r="M224" s="47" t="str">
        <f>IF('②【入力】別紙_職員一覧（変更）'!M222="","",'②【入力】別紙_職員一覧（変更）'!M222)</f>
        <v/>
      </c>
      <c r="N224" s="189" t="str">
        <f>IF('②【入力】別紙_職員一覧（変更）'!N222="","",'②【入力】別紙_職員一覧（変更）'!N222)</f>
        <v/>
      </c>
      <c r="O224" s="189" t="str">
        <f>IF('②【入力】別紙_職員一覧（変更）'!O222="","",'②【入力】別紙_職員一覧（変更）'!O222)</f>
        <v/>
      </c>
      <c r="P224" s="189" t="str">
        <f>IF('②【入力】別紙_職員一覧（変更）'!P222="","",'②【入力】別紙_職員一覧（変更）'!P222)</f>
        <v/>
      </c>
      <c r="Q224" s="189" t="str">
        <f>IF('②【入力】別紙_職員一覧（変更）'!Q222="","",'②【入力】別紙_職員一覧（変更）'!Q222)</f>
        <v/>
      </c>
      <c r="R224" s="158"/>
      <c r="U224" s="63"/>
    </row>
    <row r="225" spans="1:24" ht="18" customHeight="1">
      <c r="A225" s="46">
        <v>211</v>
      </c>
      <c r="B225" s="46" t="str">
        <f t="shared" si="4"/>
        <v/>
      </c>
      <c r="C225" s="47" t="str">
        <f>IF('②【入力】別紙_職員一覧（変更）'!C223="","",'②【入力】別紙_職員一覧（変更）'!C223)</f>
        <v/>
      </c>
      <c r="D225" s="47" t="str">
        <f>IF('②【入力】別紙_職員一覧（変更）'!D223="","",'②【入力】別紙_職員一覧（変更）'!D223)</f>
        <v/>
      </c>
      <c r="E225" s="47" t="str">
        <f>IF('②【入力】別紙_職員一覧（変更）'!E223="","",'②【入力】別紙_職員一覧（変更）'!E223)</f>
        <v/>
      </c>
      <c r="F225" s="47" t="str">
        <f>IF('②【入力】別紙_職員一覧（変更）'!F223="","",'②【入力】別紙_職員一覧（変更）'!F223)</f>
        <v/>
      </c>
      <c r="G225" s="47" t="str">
        <f>IF('②【入力】別紙_職員一覧（変更）'!G223="","",'②【入力】別紙_職員一覧（変更）'!G223)</f>
        <v/>
      </c>
      <c r="H225" s="47" t="str">
        <f>IF('②【入力】別紙_職員一覧（変更）'!H223="","",'②【入力】別紙_職員一覧（変更）'!H223)</f>
        <v/>
      </c>
      <c r="I225" s="411" t="str">
        <f>IF('②【入力】別紙_職員一覧（変更）'!I223="","",'②【入力】別紙_職員一覧（変更）'!I223)</f>
        <v/>
      </c>
      <c r="J225" s="47" t="str">
        <f>IF('②【入力】別紙_職員一覧（変更）'!J223="","",'②【入力】別紙_職員一覧（変更）'!J223)</f>
        <v/>
      </c>
      <c r="K225" s="47" t="str">
        <f>IF('②【入力】別紙_職員一覧（変更）'!K223="","",'②【入力】別紙_職員一覧（変更）'!K223)</f>
        <v/>
      </c>
      <c r="L225" s="47" t="str">
        <f>IF('②【入力】別紙_職員一覧（変更）'!L223="","",'②【入力】別紙_職員一覧（変更）'!L223)</f>
        <v/>
      </c>
      <c r="M225" s="47" t="str">
        <f>IF('②【入力】別紙_職員一覧（変更）'!M223="","",'②【入力】別紙_職員一覧（変更）'!M223)</f>
        <v/>
      </c>
      <c r="N225" s="189" t="str">
        <f>IF('②【入力】別紙_職員一覧（変更）'!N223="","",'②【入力】別紙_職員一覧（変更）'!N223)</f>
        <v/>
      </c>
      <c r="O225" s="189" t="str">
        <f>IF('②【入力】別紙_職員一覧（変更）'!O223="","",'②【入力】別紙_職員一覧（変更）'!O223)</f>
        <v/>
      </c>
      <c r="P225" s="189" t="str">
        <f>IF('②【入力】別紙_職員一覧（変更）'!P223="","",'②【入力】別紙_職員一覧（変更）'!P223)</f>
        <v/>
      </c>
      <c r="Q225" s="189" t="str">
        <f>IF('②【入力】別紙_職員一覧（変更）'!Q223="","",'②【入力】別紙_職員一覧（変更）'!Q223)</f>
        <v/>
      </c>
      <c r="R225" s="158"/>
      <c r="U225" s="63"/>
    </row>
    <row r="226" spans="1:24" ht="18" customHeight="1">
      <c r="A226" s="46">
        <v>212</v>
      </c>
      <c r="B226" s="46" t="str">
        <f t="shared" si="4"/>
        <v/>
      </c>
      <c r="C226" s="47" t="str">
        <f>IF('②【入力】別紙_職員一覧（変更）'!C224="","",'②【入力】別紙_職員一覧（変更）'!C224)</f>
        <v/>
      </c>
      <c r="D226" s="47" t="str">
        <f>IF('②【入力】別紙_職員一覧（変更）'!D224="","",'②【入力】別紙_職員一覧（変更）'!D224)</f>
        <v/>
      </c>
      <c r="E226" s="47" t="str">
        <f>IF('②【入力】別紙_職員一覧（変更）'!E224="","",'②【入力】別紙_職員一覧（変更）'!E224)</f>
        <v/>
      </c>
      <c r="F226" s="47" t="str">
        <f>IF('②【入力】別紙_職員一覧（変更）'!F224="","",'②【入力】別紙_職員一覧（変更）'!F224)</f>
        <v/>
      </c>
      <c r="G226" s="47" t="str">
        <f>IF('②【入力】別紙_職員一覧（変更）'!G224="","",'②【入力】別紙_職員一覧（変更）'!G224)</f>
        <v/>
      </c>
      <c r="H226" s="47" t="str">
        <f>IF('②【入力】別紙_職員一覧（変更）'!H224="","",'②【入力】別紙_職員一覧（変更）'!H224)</f>
        <v/>
      </c>
      <c r="I226" s="411" t="str">
        <f>IF('②【入力】別紙_職員一覧（変更）'!I224="","",'②【入力】別紙_職員一覧（変更）'!I224)</f>
        <v/>
      </c>
      <c r="J226" s="47" t="str">
        <f>IF('②【入力】別紙_職員一覧（変更）'!J224="","",'②【入力】別紙_職員一覧（変更）'!J224)</f>
        <v/>
      </c>
      <c r="K226" s="47" t="str">
        <f>IF('②【入力】別紙_職員一覧（変更）'!K224="","",'②【入力】別紙_職員一覧（変更）'!K224)</f>
        <v/>
      </c>
      <c r="L226" s="47" t="str">
        <f>IF('②【入力】別紙_職員一覧（変更）'!L224="","",'②【入力】別紙_職員一覧（変更）'!L224)</f>
        <v/>
      </c>
      <c r="M226" s="47" t="str">
        <f>IF('②【入力】別紙_職員一覧（変更）'!M224="","",'②【入力】別紙_職員一覧（変更）'!M224)</f>
        <v/>
      </c>
      <c r="N226" s="189" t="str">
        <f>IF('②【入力】別紙_職員一覧（変更）'!N224="","",'②【入力】別紙_職員一覧（変更）'!N224)</f>
        <v/>
      </c>
      <c r="O226" s="189" t="str">
        <f>IF('②【入力】別紙_職員一覧（変更）'!O224="","",'②【入力】別紙_職員一覧（変更）'!O224)</f>
        <v/>
      </c>
      <c r="P226" s="189" t="str">
        <f>IF('②【入力】別紙_職員一覧（変更）'!P224="","",'②【入力】別紙_職員一覧（変更）'!P224)</f>
        <v/>
      </c>
      <c r="Q226" s="189" t="str">
        <f>IF('②【入力】別紙_職員一覧（変更）'!Q224="","",'②【入力】別紙_職員一覧（変更）'!Q224)</f>
        <v/>
      </c>
      <c r="R226" s="158"/>
      <c r="U226" s="63"/>
    </row>
    <row r="227" spans="1:24" ht="18" customHeight="1">
      <c r="A227" s="46">
        <v>213</v>
      </c>
      <c r="B227" s="46" t="str">
        <f t="shared" si="4"/>
        <v/>
      </c>
      <c r="C227" s="47" t="str">
        <f>IF('②【入力】別紙_職員一覧（変更）'!C225="","",'②【入力】別紙_職員一覧（変更）'!C225)</f>
        <v/>
      </c>
      <c r="D227" s="47" t="str">
        <f>IF('②【入力】別紙_職員一覧（変更）'!D225="","",'②【入力】別紙_職員一覧（変更）'!D225)</f>
        <v/>
      </c>
      <c r="E227" s="47" t="str">
        <f>IF('②【入力】別紙_職員一覧（変更）'!E225="","",'②【入力】別紙_職員一覧（変更）'!E225)</f>
        <v/>
      </c>
      <c r="F227" s="47" t="str">
        <f>IF('②【入力】別紙_職員一覧（変更）'!F225="","",'②【入力】別紙_職員一覧（変更）'!F225)</f>
        <v/>
      </c>
      <c r="G227" s="47" t="str">
        <f>IF('②【入力】別紙_職員一覧（変更）'!G225="","",'②【入力】別紙_職員一覧（変更）'!G225)</f>
        <v/>
      </c>
      <c r="H227" s="47" t="str">
        <f>IF('②【入力】別紙_職員一覧（変更）'!H225="","",'②【入力】別紙_職員一覧（変更）'!H225)</f>
        <v/>
      </c>
      <c r="I227" s="411" t="str">
        <f>IF('②【入力】別紙_職員一覧（変更）'!I225="","",'②【入力】別紙_職員一覧（変更）'!I225)</f>
        <v/>
      </c>
      <c r="J227" s="47" t="str">
        <f>IF('②【入力】別紙_職員一覧（変更）'!J225="","",'②【入力】別紙_職員一覧（変更）'!J225)</f>
        <v/>
      </c>
      <c r="K227" s="47" t="str">
        <f>IF('②【入力】別紙_職員一覧（変更）'!K225="","",'②【入力】別紙_職員一覧（変更）'!K225)</f>
        <v/>
      </c>
      <c r="L227" s="47" t="str">
        <f>IF('②【入力】別紙_職員一覧（変更）'!L225="","",'②【入力】別紙_職員一覧（変更）'!L225)</f>
        <v/>
      </c>
      <c r="M227" s="47" t="str">
        <f>IF('②【入力】別紙_職員一覧（変更）'!M225="","",'②【入力】別紙_職員一覧（変更）'!M225)</f>
        <v/>
      </c>
      <c r="N227" s="189" t="str">
        <f>IF('②【入力】別紙_職員一覧（変更）'!N225="","",'②【入力】別紙_職員一覧（変更）'!N225)</f>
        <v/>
      </c>
      <c r="O227" s="189" t="str">
        <f>IF('②【入力】別紙_職員一覧（変更）'!O225="","",'②【入力】別紙_職員一覧（変更）'!O225)</f>
        <v/>
      </c>
      <c r="P227" s="189" t="str">
        <f>IF('②【入力】別紙_職員一覧（変更）'!P225="","",'②【入力】別紙_職員一覧（変更）'!P225)</f>
        <v/>
      </c>
      <c r="Q227" s="189" t="str">
        <f>IF('②【入力】別紙_職員一覧（変更）'!Q225="","",'②【入力】別紙_職員一覧（変更）'!Q225)</f>
        <v/>
      </c>
      <c r="R227" s="158"/>
      <c r="U227" s="63"/>
    </row>
    <row r="228" spans="1:24" ht="18" customHeight="1">
      <c r="A228" s="46">
        <v>214</v>
      </c>
      <c r="B228" s="46" t="str">
        <f t="shared" si="4"/>
        <v/>
      </c>
      <c r="C228" s="47" t="str">
        <f>IF('②【入力】別紙_職員一覧（変更）'!C226="","",'②【入力】別紙_職員一覧（変更）'!C226)</f>
        <v/>
      </c>
      <c r="D228" s="47" t="str">
        <f>IF('②【入力】別紙_職員一覧（変更）'!D226="","",'②【入力】別紙_職員一覧（変更）'!D226)</f>
        <v/>
      </c>
      <c r="E228" s="47" t="str">
        <f>IF('②【入力】別紙_職員一覧（変更）'!E226="","",'②【入力】別紙_職員一覧（変更）'!E226)</f>
        <v/>
      </c>
      <c r="F228" s="47" t="str">
        <f>IF('②【入力】別紙_職員一覧（変更）'!F226="","",'②【入力】別紙_職員一覧（変更）'!F226)</f>
        <v/>
      </c>
      <c r="G228" s="47" t="str">
        <f>IF('②【入力】別紙_職員一覧（変更）'!G226="","",'②【入力】別紙_職員一覧（変更）'!G226)</f>
        <v/>
      </c>
      <c r="H228" s="47" t="str">
        <f>IF('②【入力】別紙_職員一覧（変更）'!H226="","",'②【入力】別紙_職員一覧（変更）'!H226)</f>
        <v/>
      </c>
      <c r="I228" s="411" t="str">
        <f>IF('②【入力】別紙_職員一覧（変更）'!I226="","",'②【入力】別紙_職員一覧（変更）'!I226)</f>
        <v/>
      </c>
      <c r="J228" s="47" t="str">
        <f>IF('②【入力】別紙_職員一覧（変更）'!J226="","",'②【入力】別紙_職員一覧（変更）'!J226)</f>
        <v/>
      </c>
      <c r="K228" s="47" t="str">
        <f>IF('②【入力】別紙_職員一覧（変更）'!K226="","",'②【入力】別紙_職員一覧（変更）'!K226)</f>
        <v/>
      </c>
      <c r="L228" s="47" t="str">
        <f>IF('②【入力】別紙_職員一覧（変更）'!L226="","",'②【入力】別紙_職員一覧（変更）'!L226)</f>
        <v/>
      </c>
      <c r="M228" s="47" t="str">
        <f>IF('②【入力】別紙_職員一覧（変更）'!M226="","",'②【入力】別紙_職員一覧（変更）'!M226)</f>
        <v/>
      </c>
      <c r="N228" s="189" t="str">
        <f>IF('②【入力】別紙_職員一覧（変更）'!N226="","",'②【入力】別紙_職員一覧（変更）'!N226)</f>
        <v/>
      </c>
      <c r="O228" s="189" t="str">
        <f>IF('②【入力】別紙_職員一覧（変更）'!O226="","",'②【入力】別紙_職員一覧（変更）'!O226)</f>
        <v/>
      </c>
      <c r="P228" s="189" t="str">
        <f>IF('②【入力】別紙_職員一覧（変更）'!P226="","",'②【入力】別紙_職員一覧（変更）'!P226)</f>
        <v/>
      </c>
      <c r="Q228" s="189" t="str">
        <f>IF('②【入力】別紙_職員一覧（変更）'!Q226="","",'②【入力】別紙_職員一覧（変更）'!Q226)</f>
        <v/>
      </c>
      <c r="R228" s="158"/>
      <c r="U228" s="63"/>
    </row>
    <row r="229" spans="1:24" ht="18" customHeight="1">
      <c r="A229" s="46">
        <v>215</v>
      </c>
      <c r="B229" s="46" t="str">
        <f t="shared" si="4"/>
        <v/>
      </c>
      <c r="C229" s="47" t="str">
        <f>IF('②【入力】別紙_職員一覧（変更）'!C227="","",'②【入力】別紙_職員一覧（変更）'!C227)</f>
        <v/>
      </c>
      <c r="D229" s="47" t="str">
        <f>IF('②【入力】別紙_職員一覧（変更）'!D227="","",'②【入力】別紙_職員一覧（変更）'!D227)</f>
        <v/>
      </c>
      <c r="E229" s="47" t="str">
        <f>IF('②【入力】別紙_職員一覧（変更）'!E227="","",'②【入力】別紙_職員一覧（変更）'!E227)</f>
        <v/>
      </c>
      <c r="F229" s="47" t="str">
        <f>IF('②【入力】別紙_職員一覧（変更）'!F227="","",'②【入力】別紙_職員一覧（変更）'!F227)</f>
        <v/>
      </c>
      <c r="G229" s="47" t="str">
        <f>IF('②【入力】別紙_職員一覧（変更）'!G227="","",'②【入力】別紙_職員一覧（変更）'!G227)</f>
        <v/>
      </c>
      <c r="H229" s="47" t="str">
        <f>IF('②【入力】別紙_職員一覧（変更）'!H227="","",'②【入力】別紙_職員一覧（変更）'!H227)</f>
        <v/>
      </c>
      <c r="I229" s="411" t="str">
        <f>IF('②【入力】別紙_職員一覧（変更）'!I227="","",'②【入力】別紙_職員一覧（変更）'!I227)</f>
        <v/>
      </c>
      <c r="J229" s="47" t="str">
        <f>IF('②【入力】別紙_職員一覧（変更）'!J227="","",'②【入力】別紙_職員一覧（変更）'!J227)</f>
        <v/>
      </c>
      <c r="K229" s="47" t="str">
        <f>IF('②【入力】別紙_職員一覧（変更）'!K227="","",'②【入力】別紙_職員一覧（変更）'!K227)</f>
        <v/>
      </c>
      <c r="L229" s="47" t="str">
        <f>IF('②【入力】別紙_職員一覧（変更）'!L227="","",'②【入力】別紙_職員一覧（変更）'!L227)</f>
        <v/>
      </c>
      <c r="M229" s="47" t="str">
        <f>IF('②【入力】別紙_職員一覧（変更）'!M227="","",'②【入力】別紙_職員一覧（変更）'!M227)</f>
        <v/>
      </c>
      <c r="N229" s="189" t="str">
        <f>IF('②【入力】別紙_職員一覧（変更）'!N227="","",'②【入力】別紙_職員一覧（変更）'!N227)</f>
        <v/>
      </c>
      <c r="O229" s="189" t="str">
        <f>IF('②【入力】別紙_職員一覧（変更）'!O227="","",'②【入力】別紙_職員一覧（変更）'!O227)</f>
        <v/>
      </c>
      <c r="P229" s="189" t="str">
        <f>IF('②【入力】別紙_職員一覧（変更）'!P227="","",'②【入力】別紙_職員一覧（変更）'!P227)</f>
        <v/>
      </c>
      <c r="Q229" s="189" t="str">
        <f>IF('②【入力】別紙_職員一覧（変更）'!Q227="","",'②【入力】別紙_職員一覧（変更）'!Q227)</f>
        <v/>
      </c>
      <c r="R229" s="158"/>
      <c r="U229" s="63"/>
    </row>
    <row r="230" spans="1:24" ht="18" customHeight="1">
      <c r="A230" s="46">
        <v>216</v>
      </c>
      <c r="B230" s="46" t="str">
        <f t="shared" si="4"/>
        <v/>
      </c>
      <c r="C230" s="47" t="str">
        <f>IF('②【入力】別紙_職員一覧（変更）'!C228="","",'②【入力】別紙_職員一覧（変更）'!C228)</f>
        <v/>
      </c>
      <c r="D230" s="47" t="str">
        <f>IF('②【入力】別紙_職員一覧（変更）'!D228="","",'②【入力】別紙_職員一覧（変更）'!D228)</f>
        <v/>
      </c>
      <c r="E230" s="47" t="str">
        <f>IF('②【入力】別紙_職員一覧（変更）'!E228="","",'②【入力】別紙_職員一覧（変更）'!E228)</f>
        <v/>
      </c>
      <c r="F230" s="47" t="str">
        <f>IF('②【入力】別紙_職員一覧（変更）'!F228="","",'②【入力】別紙_職員一覧（変更）'!F228)</f>
        <v/>
      </c>
      <c r="G230" s="47" t="str">
        <f>IF('②【入力】別紙_職員一覧（変更）'!G228="","",'②【入力】別紙_職員一覧（変更）'!G228)</f>
        <v/>
      </c>
      <c r="H230" s="47" t="str">
        <f>IF('②【入力】別紙_職員一覧（変更）'!H228="","",'②【入力】別紙_職員一覧（変更）'!H228)</f>
        <v/>
      </c>
      <c r="I230" s="411" t="str">
        <f>IF('②【入力】別紙_職員一覧（変更）'!I228="","",'②【入力】別紙_職員一覧（変更）'!I228)</f>
        <v/>
      </c>
      <c r="J230" s="47" t="str">
        <f>IF('②【入力】別紙_職員一覧（変更）'!J228="","",'②【入力】別紙_職員一覧（変更）'!J228)</f>
        <v/>
      </c>
      <c r="K230" s="47" t="str">
        <f>IF('②【入力】別紙_職員一覧（変更）'!K228="","",'②【入力】別紙_職員一覧（変更）'!K228)</f>
        <v/>
      </c>
      <c r="L230" s="47" t="str">
        <f>IF('②【入力】別紙_職員一覧（変更）'!L228="","",'②【入力】別紙_職員一覧（変更）'!L228)</f>
        <v/>
      </c>
      <c r="M230" s="47" t="str">
        <f>IF('②【入力】別紙_職員一覧（変更）'!M228="","",'②【入力】別紙_職員一覧（変更）'!M228)</f>
        <v/>
      </c>
      <c r="N230" s="189" t="str">
        <f>IF('②【入力】別紙_職員一覧（変更）'!N228="","",'②【入力】別紙_職員一覧（変更）'!N228)</f>
        <v/>
      </c>
      <c r="O230" s="189" t="str">
        <f>IF('②【入力】別紙_職員一覧（変更）'!O228="","",'②【入力】別紙_職員一覧（変更）'!O228)</f>
        <v/>
      </c>
      <c r="P230" s="189" t="str">
        <f>IF('②【入力】別紙_職員一覧（変更）'!P228="","",'②【入力】別紙_職員一覧（変更）'!P228)</f>
        <v/>
      </c>
      <c r="Q230" s="189" t="str">
        <f>IF('②【入力】別紙_職員一覧（変更）'!Q228="","",'②【入力】別紙_職員一覧（変更）'!Q228)</f>
        <v/>
      </c>
      <c r="R230" s="158"/>
      <c r="U230" s="63"/>
    </row>
    <row r="231" spans="1:24" ht="18" customHeight="1">
      <c r="A231" s="46">
        <v>217</v>
      </c>
      <c r="B231" s="46" t="str">
        <f t="shared" si="4"/>
        <v/>
      </c>
      <c r="C231" s="47" t="str">
        <f>IF('②【入力】別紙_職員一覧（変更）'!C229="","",'②【入力】別紙_職員一覧（変更）'!C229)</f>
        <v/>
      </c>
      <c r="D231" s="47" t="str">
        <f>IF('②【入力】別紙_職員一覧（変更）'!D229="","",'②【入力】別紙_職員一覧（変更）'!D229)</f>
        <v/>
      </c>
      <c r="E231" s="47" t="str">
        <f>IF('②【入力】別紙_職員一覧（変更）'!E229="","",'②【入力】別紙_職員一覧（変更）'!E229)</f>
        <v/>
      </c>
      <c r="F231" s="47" t="str">
        <f>IF('②【入力】別紙_職員一覧（変更）'!F229="","",'②【入力】別紙_職員一覧（変更）'!F229)</f>
        <v/>
      </c>
      <c r="G231" s="47" t="str">
        <f>IF('②【入力】別紙_職員一覧（変更）'!G229="","",'②【入力】別紙_職員一覧（変更）'!G229)</f>
        <v/>
      </c>
      <c r="H231" s="47" t="str">
        <f>IF('②【入力】別紙_職員一覧（変更）'!H229="","",'②【入力】別紙_職員一覧（変更）'!H229)</f>
        <v/>
      </c>
      <c r="I231" s="411" t="str">
        <f>IF('②【入力】別紙_職員一覧（変更）'!I229="","",'②【入力】別紙_職員一覧（変更）'!I229)</f>
        <v/>
      </c>
      <c r="J231" s="47" t="str">
        <f>IF('②【入力】別紙_職員一覧（変更）'!J229="","",'②【入力】別紙_職員一覧（変更）'!J229)</f>
        <v/>
      </c>
      <c r="K231" s="47" t="str">
        <f>IF('②【入力】別紙_職員一覧（変更）'!K229="","",'②【入力】別紙_職員一覧（変更）'!K229)</f>
        <v/>
      </c>
      <c r="L231" s="47" t="str">
        <f>IF('②【入力】別紙_職員一覧（変更）'!L229="","",'②【入力】別紙_職員一覧（変更）'!L229)</f>
        <v/>
      </c>
      <c r="M231" s="47" t="str">
        <f>IF('②【入力】別紙_職員一覧（変更）'!M229="","",'②【入力】別紙_職員一覧（変更）'!M229)</f>
        <v/>
      </c>
      <c r="N231" s="189" t="str">
        <f>IF('②【入力】別紙_職員一覧（変更）'!N229="","",'②【入力】別紙_職員一覧（変更）'!N229)</f>
        <v/>
      </c>
      <c r="O231" s="189" t="str">
        <f>IF('②【入力】別紙_職員一覧（変更）'!O229="","",'②【入力】別紙_職員一覧（変更）'!O229)</f>
        <v/>
      </c>
      <c r="P231" s="189" t="str">
        <f>IF('②【入力】別紙_職員一覧（変更）'!P229="","",'②【入力】別紙_職員一覧（変更）'!P229)</f>
        <v/>
      </c>
      <c r="Q231" s="189" t="str">
        <f>IF('②【入力】別紙_職員一覧（変更）'!Q229="","",'②【入力】別紙_職員一覧（変更）'!Q229)</f>
        <v/>
      </c>
      <c r="R231" s="158"/>
      <c r="U231" s="63"/>
    </row>
    <row r="232" spans="1:24" ht="18" customHeight="1">
      <c r="A232" s="46">
        <v>218</v>
      </c>
      <c r="B232" s="46" t="str">
        <f t="shared" si="4"/>
        <v/>
      </c>
      <c r="C232" s="47" t="str">
        <f>IF('②【入力】別紙_職員一覧（変更）'!C230="","",'②【入力】別紙_職員一覧（変更）'!C230)</f>
        <v/>
      </c>
      <c r="D232" s="47" t="str">
        <f>IF('②【入力】別紙_職員一覧（変更）'!D230="","",'②【入力】別紙_職員一覧（変更）'!D230)</f>
        <v/>
      </c>
      <c r="E232" s="47" t="str">
        <f>IF('②【入力】別紙_職員一覧（変更）'!E230="","",'②【入力】別紙_職員一覧（変更）'!E230)</f>
        <v/>
      </c>
      <c r="F232" s="47" t="str">
        <f>IF('②【入力】別紙_職員一覧（変更）'!F230="","",'②【入力】別紙_職員一覧（変更）'!F230)</f>
        <v/>
      </c>
      <c r="G232" s="47" t="str">
        <f>IF('②【入力】別紙_職員一覧（変更）'!G230="","",'②【入力】別紙_職員一覧（変更）'!G230)</f>
        <v/>
      </c>
      <c r="H232" s="47" t="str">
        <f>IF('②【入力】別紙_職員一覧（変更）'!H230="","",'②【入力】別紙_職員一覧（変更）'!H230)</f>
        <v/>
      </c>
      <c r="I232" s="411" t="str">
        <f>IF('②【入力】別紙_職員一覧（変更）'!I230="","",'②【入力】別紙_職員一覧（変更）'!I230)</f>
        <v/>
      </c>
      <c r="J232" s="47" t="str">
        <f>IF('②【入力】別紙_職員一覧（変更）'!J230="","",'②【入力】別紙_職員一覧（変更）'!J230)</f>
        <v/>
      </c>
      <c r="K232" s="47" t="str">
        <f>IF('②【入力】別紙_職員一覧（変更）'!K230="","",'②【入力】別紙_職員一覧（変更）'!K230)</f>
        <v/>
      </c>
      <c r="L232" s="47" t="str">
        <f>IF('②【入力】別紙_職員一覧（変更）'!L230="","",'②【入力】別紙_職員一覧（変更）'!L230)</f>
        <v/>
      </c>
      <c r="M232" s="47" t="str">
        <f>IF('②【入力】別紙_職員一覧（変更）'!M230="","",'②【入力】別紙_職員一覧（変更）'!M230)</f>
        <v/>
      </c>
      <c r="N232" s="189" t="str">
        <f>IF('②【入力】別紙_職員一覧（変更）'!N230="","",'②【入力】別紙_職員一覧（変更）'!N230)</f>
        <v/>
      </c>
      <c r="O232" s="189" t="str">
        <f>IF('②【入力】別紙_職員一覧（変更）'!O230="","",'②【入力】別紙_職員一覧（変更）'!O230)</f>
        <v/>
      </c>
      <c r="P232" s="189" t="str">
        <f>IF('②【入力】別紙_職員一覧（変更）'!P230="","",'②【入力】別紙_職員一覧（変更）'!P230)</f>
        <v/>
      </c>
      <c r="Q232" s="189" t="str">
        <f>IF('②【入力】別紙_職員一覧（変更）'!Q230="","",'②【入力】別紙_職員一覧（変更）'!Q230)</f>
        <v/>
      </c>
      <c r="R232" s="158"/>
      <c r="U232" s="63"/>
    </row>
    <row r="233" spans="1:24" ht="18" customHeight="1">
      <c r="A233" s="46">
        <v>219</v>
      </c>
      <c r="B233" s="46" t="str">
        <f t="shared" si="4"/>
        <v/>
      </c>
      <c r="C233" s="47" t="str">
        <f>IF('②【入力】別紙_職員一覧（変更）'!C231="","",'②【入力】別紙_職員一覧（変更）'!C231)</f>
        <v/>
      </c>
      <c r="D233" s="47" t="str">
        <f>IF('②【入力】別紙_職員一覧（変更）'!D231="","",'②【入力】別紙_職員一覧（変更）'!D231)</f>
        <v/>
      </c>
      <c r="E233" s="47" t="str">
        <f>IF('②【入力】別紙_職員一覧（変更）'!E231="","",'②【入力】別紙_職員一覧（変更）'!E231)</f>
        <v/>
      </c>
      <c r="F233" s="47" t="str">
        <f>IF('②【入力】別紙_職員一覧（変更）'!F231="","",'②【入力】別紙_職員一覧（変更）'!F231)</f>
        <v/>
      </c>
      <c r="G233" s="47" t="str">
        <f>IF('②【入力】別紙_職員一覧（変更）'!G231="","",'②【入力】別紙_職員一覧（変更）'!G231)</f>
        <v/>
      </c>
      <c r="H233" s="47" t="str">
        <f>IF('②【入力】別紙_職員一覧（変更）'!H231="","",'②【入力】別紙_職員一覧（変更）'!H231)</f>
        <v/>
      </c>
      <c r="I233" s="411" t="str">
        <f>IF('②【入力】別紙_職員一覧（変更）'!I231="","",'②【入力】別紙_職員一覧（変更）'!I231)</f>
        <v/>
      </c>
      <c r="J233" s="47" t="str">
        <f>IF('②【入力】別紙_職員一覧（変更）'!J231="","",'②【入力】別紙_職員一覧（変更）'!J231)</f>
        <v/>
      </c>
      <c r="K233" s="47" t="str">
        <f>IF('②【入力】別紙_職員一覧（変更）'!K231="","",'②【入力】別紙_職員一覧（変更）'!K231)</f>
        <v/>
      </c>
      <c r="L233" s="47" t="str">
        <f>IF('②【入力】別紙_職員一覧（変更）'!L231="","",'②【入力】別紙_職員一覧（変更）'!L231)</f>
        <v/>
      </c>
      <c r="M233" s="47" t="str">
        <f>IF('②【入力】別紙_職員一覧（変更）'!M231="","",'②【入力】別紙_職員一覧（変更）'!M231)</f>
        <v/>
      </c>
      <c r="N233" s="189" t="str">
        <f>IF('②【入力】別紙_職員一覧（変更）'!N231="","",'②【入力】別紙_職員一覧（変更）'!N231)</f>
        <v/>
      </c>
      <c r="O233" s="189" t="str">
        <f>IF('②【入力】別紙_職員一覧（変更）'!O231="","",'②【入力】別紙_職員一覧（変更）'!O231)</f>
        <v/>
      </c>
      <c r="P233" s="189" t="str">
        <f>IF('②【入力】別紙_職員一覧（変更）'!P231="","",'②【入力】別紙_職員一覧（変更）'!P231)</f>
        <v/>
      </c>
      <c r="Q233" s="189" t="str">
        <f>IF('②【入力】別紙_職員一覧（変更）'!Q231="","",'②【入力】別紙_職員一覧（変更）'!Q231)</f>
        <v/>
      </c>
      <c r="R233" s="158"/>
      <c r="U233" s="63"/>
    </row>
    <row r="234" spans="1:24" ht="18" customHeight="1">
      <c r="A234" s="46">
        <v>220</v>
      </c>
      <c r="B234" s="46" t="str">
        <f t="shared" si="4"/>
        <v/>
      </c>
      <c r="C234" s="47" t="str">
        <f>IF('②【入力】別紙_職員一覧（変更）'!C232="","",'②【入力】別紙_職員一覧（変更）'!C232)</f>
        <v/>
      </c>
      <c r="D234" s="47" t="str">
        <f>IF('②【入力】別紙_職員一覧（変更）'!D232="","",'②【入力】別紙_職員一覧（変更）'!D232)</f>
        <v/>
      </c>
      <c r="E234" s="47" t="str">
        <f>IF('②【入力】別紙_職員一覧（変更）'!E232="","",'②【入力】別紙_職員一覧（変更）'!E232)</f>
        <v/>
      </c>
      <c r="F234" s="47" t="str">
        <f>IF('②【入力】別紙_職員一覧（変更）'!F232="","",'②【入力】別紙_職員一覧（変更）'!F232)</f>
        <v/>
      </c>
      <c r="G234" s="47" t="str">
        <f>IF('②【入力】別紙_職員一覧（変更）'!G232="","",'②【入力】別紙_職員一覧（変更）'!G232)</f>
        <v/>
      </c>
      <c r="H234" s="47" t="str">
        <f>IF('②【入力】別紙_職員一覧（変更）'!H232="","",'②【入力】別紙_職員一覧（変更）'!H232)</f>
        <v/>
      </c>
      <c r="I234" s="411" t="str">
        <f>IF('②【入力】別紙_職員一覧（変更）'!I232="","",'②【入力】別紙_職員一覧（変更）'!I232)</f>
        <v/>
      </c>
      <c r="J234" s="47" t="str">
        <f>IF('②【入力】別紙_職員一覧（変更）'!J232="","",'②【入力】別紙_職員一覧（変更）'!J232)</f>
        <v/>
      </c>
      <c r="K234" s="47" t="str">
        <f>IF('②【入力】別紙_職員一覧（変更）'!K232="","",'②【入力】別紙_職員一覧（変更）'!K232)</f>
        <v/>
      </c>
      <c r="L234" s="47" t="str">
        <f>IF('②【入力】別紙_職員一覧（変更）'!L232="","",'②【入力】別紙_職員一覧（変更）'!L232)</f>
        <v/>
      </c>
      <c r="M234" s="47" t="str">
        <f>IF('②【入力】別紙_職員一覧（変更）'!M232="","",'②【入力】別紙_職員一覧（変更）'!M232)</f>
        <v/>
      </c>
      <c r="N234" s="189" t="str">
        <f>IF('②【入力】別紙_職員一覧（変更）'!N232="","",'②【入力】別紙_職員一覧（変更）'!N232)</f>
        <v/>
      </c>
      <c r="O234" s="189" t="str">
        <f>IF('②【入力】別紙_職員一覧（変更）'!O232="","",'②【入力】別紙_職員一覧（変更）'!O232)</f>
        <v/>
      </c>
      <c r="P234" s="189" t="str">
        <f>IF('②【入力】別紙_職員一覧（変更）'!P232="","",'②【入力】別紙_職員一覧（変更）'!P232)</f>
        <v/>
      </c>
      <c r="Q234" s="189" t="str">
        <f>IF('②【入力】別紙_職員一覧（変更）'!Q232="","",'②【入力】別紙_職員一覧（変更）'!Q232)</f>
        <v/>
      </c>
      <c r="R234" s="158"/>
      <c r="U234" s="63"/>
    </row>
    <row r="235" spans="1:24" ht="18" customHeight="1">
      <c r="A235" s="46">
        <v>221</v>
      </c>
      <c r="B235" s="46" t="str">
        <f t="shared" si="4"/>
        <v/>
      </c>
      <c r="C235" s="47" t="str">
        <f>IF('②【入力】別紙_職員一覧（変更）'!C233="","",'②【入力】別紙_職員一覧（変更）'!C233)</f>
        <v/>
      </c>
      <c r="D235" s="47" t="str">
        <f>IF('②【入力】別紙_職員一覧（変更）'!D233="","",'②【入力】別紙_職員一覧（変更）'!D233)</f>
        <v/>
      </c>
      <c r="E235" s="47" t="str">
        <f>IF('②【入力】別紙_職員一覧（変更）'!E233="","",'②【入力】別紙_職員一覧（変更）'!E233)</f>
        <v/>
      </c>
      <c r="F235" s="47" t="str">
        <f>IF('②【入力】別紙_職員一覧（変更）'!F233="","",'②【入力】別紙_職員一覧（変更）'!F233)</f>
        <v/>
      </c>
      <c r="G235" s="47" t="str">
        <f>IF('②【入力】別紙_職員一覧（変更）'!G233="","",'②【入力】別紙_職員一覧（変更）'!G233)</f>
        <v/>
      </c>
      <c r="H235" s="47" t="str">
        <f>IF('②【入力】別紙_職員一覧（変更）'!H233="","",'②【入力】別紙_職員一覧（変更）'!H233)</f>
        <v/>
      </c>
      <c r="I235" s="411" t="str">
        <f>IF('②【入力】別紙_職員一覧（変更）'!I233="","",'②【入力】別紙_職員一覧（変更）'!I233)</f>
        <v/>
      </c>
      <c r="J235" s="47" t="str">
        <f>IF('②【入力】別紙_職員一覧（変更）'!J233="","",'②【入力】別紙_職員一覧（変更）'!J233)</f>
        <v/>
      </c>
      <c r="K235" s="47" t="str">
        <f>IF('②【入力】別紙_職員一覧（変更）'!K233="","",'②【入力】別紙_職員一覧（変更）'!K233)</f>
        <v/>
      </c>
      <c r="L235" s="47" t="str">
        <f>IF('②【入力】別紙_職員一覧（変更）'!L233="","",'②【入力】別紙_職員一覧（変更）'!L233)</f>
        <v/>
      </c>
      <c r="M235" s="47" t="str">
        <f>IF('②【入力】別紙_職員一覧（変更）'!M233="","",'②【入力】別紙_職員一覧（変更）'!M233)</f>
        <v/>
      </c>
      <c r="N235" s="189" t="str">
        <f>IF('②【入力】別紙_職員一覧（変更）'!N233="","",'②【入力】別紙_職員一覧（変更）'!N233)</f>
        <v/>
      </c>
      <c r="O235" s="189" t="str">
        <f>IF('②【入力】別紙_職員一覧（変更）'!O233="","",'②【入力】別紙_職員一覧（変更）'!O233)</f>
        <v/>
      </c>
      <c r="P235" s="189" t="str">
        <f>IF('②【入力】別紙_職員一覧（変更）'!P233="","",'②【入力】別紙_職員一覧（変更）'!P233)</f>
        <v/>
      </c>
      <c r="Q235" s="189" t="str">
        <f>IF('②【入力】別紙_職員一覧（変更）'!Q233="","",'②【入力】別紙_職員一覧（変更）'!Q233)</f>
        <v/>
      </c>
      <c r="R235" s="158"/>
      <c r="U235" s="63"/>
      <c r="X235" s="59"/>
    </row>
    <row r="236" spans="1:24" ht="18" customHeight="1">
      <c r="A236" s="46">
        <v>222</v>
      </c>
      <c r="B236" s="46" t="str">
        <f t="shared" si="4"/>
        <v/>
      </c>
      <c r="C236" s="47" t="str">
        <f>IF('②【入力】別紙_職員一覧（変更）'!C234="","",'②【入力】別紙_職員一覧（変更）'!C234)</f>
        <v/>
      </c>
      <c r="D236" s="47" t="str">
        <f>IF('②【入力】別紙_職員一覧（変更）'!D234="","",'②【入力】別紙_職員一覧（変更）'!D234)</f>
        <v/>
      </c>
      <c r="E236" s="47" t="str">
        <f>IF('②【入力】別紙_職員一覧（変更）'!E234="","",'②【入力】別紙_職員一覧（変更）'!E234)</f>
        <v/>
      </c>
      <c r="F236" s="47" t="str">
        <f>IF('②【入力】別紙_職員一覧（変更）'!F234="","",'②【入力】別紙_職員一覧（変更）'!F234)</f>
        <v/>
      </c>
      <c r="G236" s="47" t="str">
        <f>IF('②【入力】別紙_職員一覧（変更）'!G234="","",'②【入力】別紙_職員一覧（変更）'!G234)</f>
        <v/>
      </c>
      <c r="H236" s="47" t="str">
        <f>IF('②【入力】別紙_職員一覧（変更）'!H234="","",'②【入力】別紙_職員一覧（変更）'!H234)</f>
        <v/>
      </c>
      <c r="I236" s="411" t="str">
        <f>IF('②【入力】別紙_職員一覧（変更）'!I234="","",'②【入力】別紙_職員一覧（変更）'!I234)</f>
        <v/>
      </c>
      <c r="J236" s="47" t="str">
        <f>IF('②【入力】別紙_職員一覧（変更）'!J234="","",'②【入力】別紙_職員一覧（変更）'!J234)</f>
        <v/>
      </c>
      <c r="K236" s="47" t="str">
        <f>IF('②【入力】別紙_職員一覧（変更）'!K234="","",'②【入力】別紙_職員一覧（変更）'!K234)</f>
        <v/>
      </c>
      <c r="L236" s="47" t="str">
        <f>IF('②【入力】別紙_職員一覧（変更）'!L234="","",'②【入力】別紙_職員一覧（変更）'!L234)</f>
        <v/>
      </c>
      <c r="M236" s="47" t="str">
        <f>IF('②【入力】別紙_職員一覧（変更）'!M234="","",'②【入力】別紙_職員一覧（変更）'!M234)</f>
        <v/>
      </c>
      <c r="N236" s="189" t="str">
        <f>IF('②【入力】別紙_職員一覧（変更）'!N234="","",'②【入力】別紙_職員一覧（変更）'!N234)</f>
        <v/>
      </c>
      <c r="O236" s="189" t="str">
        <f>IF('②【入力】別紙_職員一覧（変更）'!O234="","",'②【入力】別紙_職員一覧（変更）'!O234)</f>
        <v/>
      </c>
      <c r="P236" s="189" t="str">
        <f>IF('②【入力】別紙_職員一覧（変更）'!P234="","",'②【入力】別紙_職員一覧（変更）'!P234)</f>
        <v/>
      </c>
      <c r="Q236" s="189" t="str">
        <f>IF('②【入力】別紙_職員一覧（変更）'!Q234="","",'②【入力】別紙_職員一覧（変更）'!Q234)</f>
        <v/>
      </c>
      <c r="R236" s="158"/>
      <c r="U236" s="63"/>
    </row>
    <row r="237" spans="1:24" ht="18" customHeight="1">
      <c r="A237" s="46">
        <v>223</v>
      </c>
      <c r="B237" s="46" t="str">
        <f t="shared" si="4"/>
        <v/>
      </c>
      <c r="C237" s="47" t="str">
        <f>IF('②【入力】別紙_職員一覧（変更）'!C235="","",'②【入力】別紙_職員一覧（変更）'!C235)</f>
        <v/>
      </c>
      <c r="D237" s="47" t="str">
        <f>IF('②【入力】別紙_職員一覧（変更）'!D235="","",'②【入力】別紙_職員一覧（変更）'!D235)</f>
        <v/>
      </c>
      <c r="E237" s="47" t="str">
        <f>IF('②【入力】別紙_職員一覧（変更）'!E235="","",'②【入力】別紙_職員一覧（変更）'!E235)</f>
        <v/>
      </c>
      <c r="F237" s="47" t="str">
        <f>IF('②【入力】別紙_職員一覧（変更）'!F235="","",'②【入力】別紙_職員一覧（変更）'!F235)</f>
        <v/>
      </c>
      <c r="G237" s="47" t="str">
        <f>IF('②【入力】別紙_職員一覧（変更）'!G235="","",'②【入力】別紙_職員一覧（変更）'!G235)</f>
        <v/>
      </c>
      <c r="H237" s="47" t="str">
        <f>IF('②【入力】別紙_職員一覧（変更）'!H235="","",'②【入力】別紙_職員一覧（変更）'!H235)</f>
        <v/>
      </c>
      <c r="I237" s="411" t="str">
        <f>IF('②【入力】別紙_職員一覧（変更）'!I235="","",'②【入力】別紙_職員一覧（変更）'!I235)</f>
        <v/>
      </c>
      <c r="J237" s="47" t="str">
        <f>IF('②【入力】別紙_職員一覧（変更）'!J235="","",'②【入力】別紙_職員一覧（変更）'!J235)</f>
        <v/>
      </c>
      <c r="K237" s="47" t="str">
        <f>IF('②【入力】別紙_職員一覧（変更）'!K235="","",'②【入力】別紙_職員一覧（変更）'!K235)</f>
        <v/>
      </c>
      <c r="L237" s="47" t="str">
        <f>IF('②【入力】別紙_職員一覧（変更）'!L235="","",'②【入力】別紙_職員一覧（変更）'!L235)</f>
        <v/>
      </c>
      <c r="M237" s="47" t="str">
        <f>IF('②【入力】別紙_職員一覧（変更）'!M235="","",'②【入力】別紙_職員一覧（変更）'!M235)</f>
        <v/>
      </c>
      <c r="N237" s="189" t="str">
        <f>IF('②【入力】別紙_職員一覧（変更）'!N235="","",'②【入力】別紙_職員一覧（変更）'!N235)</f>
        <v/>
      </c>
      <c r="O237" s="189" t="str">
        <f>IF('②【入力】別紙_職員一覧（変更）'!O235="","",'②【入力】別紙_職員一覧（変更）'!O235)</f>
        <v/>
      </c>
      <c r="P237" s="189" t="str">
        <f>IF('②【入力】別紙_職員一覧（変更）'!P235="","",'②【入力】別紙_職員一覧（変更）'!P235)</f>
        <v/>
      </c>
      <c r="Q237" s="189" t="str">
        <f>IF('②【入力】別紙_職員一覧（変更）'!Q235="","",'②【入力】別紙_職員一覧（変更）'!Q235)</f>
        <v/>
      </c>
      <c r="R237" s="158"/>
      <c r="U237" s="63"/>
    </row>
    <row r="238" spans="1:24" ht="18" customHeight="1">
      <c r="A238" s="46">
        <v>224</v>
      </c>
      <c r="B238" s="46" t="str">
        <f t="shared" si="4"/>
        <v/>
      </c>
      <c r="C238" s="47" t="str">
        <f>IF('②【入力】別紙_職員一覧（変更）'!C236="","",'②【入力】別紙_職員一覧（変更）'!C236)</f>
        <v/>
      </c>
      <c r="D238" s="47" t="str">
        <f>IF('②【入力】別紙_職員一覧（変更）'!D236="","",'②【入力】別紙_職員一覧（変更）'!D236)</f>
        <v/>
      </c>
      <c r="E238" s="47" t="str">
        <f>IF('②【入力】別紙_職員一覧（変更）'!E236="","",'②【入力】別紙_職員一覧（変更）'!E236)</f>
        <v/>
      </c>
      <c r="F238" s="47" t="str">
        <f>IF('②【入力】別紙_職員一覧（変更）'!F236="","",'②【入力】別紙_職員一覧（変更）'!F236)</f>
        <v/>
      </c>
      <c r="G238" s="47" t="str">
        <f>IF('②【入力】別紙_職員一覧（変更）'!G236="","",'②【入力】別紙_職員一覧（変更）'!G236)</f>
        <v/>
      </c>
      <c r="H238" s="47" t="str">
        <f>IF('②【入力】別紙_職員一覧（変更）'!H236="","",'②【入力】別紙_職員一覧（変更）'!H236)</f>
        <v/>
      </c>
      <c r="I238" s="411" t="str">
        <f>IF('②【入力】別紙_職員一覧（変更）'!I236="","",'②【入力】別紙_職員一覧（変更）'!I236)</f>
        <v/>
      </c>
      <c r="J238" s="47" t="str">
        <f>IF('②【入力】別紙_職員一覧（変更）'!J236="","",'②【入力】別紙_職員一覧（変更）'!J236)</f>
        <v/>
      </c>
      <c r="K238" s="47" t="str">
        <f>IF('②【入力】別紙_職員一覧（変更）'!K236="","",'②【入力】別紙_職員一覧（変更）'!K236)</f>
        <v/>
      </c>
      <c r="L238" s="47" t="str">
        <f>IF('②【入力】別紙_職員一覧（変更）'!L236="","",'②【入力】別紙_職員一覧（変更）'!L236)</f>
        <v/>
      </c>
      <c r="M238" s="47" t="str">
        <f>IF('②【入力】別紙_職員一覧（変更）'!M236="","",'②【入力】別紙_職員一覧（変更）'!M236)</f>
        <v/>
      </c>
      <c r="N238" s="189" t="str">
        <f>IF('②【入力】別紙_職員一覧（変更）'!N236="","",'②【入力】別紙_職員一覧（変更）'!N236)</f>
        <v/>
      </c>
      <c r="O238" s="189" t="str">
        <f>IF('②【入力】別紙_職員一覧（変更）'!O236="","",'②【入力】別紙_職員一覧（変更）'!O236)</f>
        <v/>
      </c>
      <c r="P238" s="189" t="str">
        <f>IF('②【入力】別紙_職員一覧（変更）'!P236="","",'②【入力】別紙_職員一覧（変更）'!P236)</f>
        <v/>
      </c>
      <c r="Q238" s="189" t="str">
        <f>IF('②【入力】別紙_職員一覧（変更）'!Q236="","",'②【入力】別紙_職員一覧（変更）'!Q236)</f>
        <v/>
      </c>
      <c r="R238" s="158"/>
      <c r="U238" s="63"/>
    </row>
    <row r="239" spans="1:24" ht="18" customHeight="1">
      <c r="A239" s="46">
        <v>225</v>
      </c>
      <c r="B239" s="46" t="str">
        <f t="shared" si="4"/>
        <v/>
      </c>
      <c r="C239" s="47" t="str">
        <f>IF('②【入力】別紙_職員一覧（変更）'!C237="","",'②【入力】別紙_職員一覧（変更）'!C237)</f>
        <v/>
      </c>
      <c r="D239" s="47" t="str">
        <f>IF('②【入力】別紙_職員一覧（変更）'!D237="","",'②【入力】別紙_職員一覧（変更）'!D237)</f>
        <v/>
      </c>
      <c r="E239" s="47" t="str">
        <f>IF('②【入力】別紙_職員一覧（変更）'!E237="","",'②【入力】別紙_職員一覧（変更）'!E237)</f>
        <v/>
      </c>
      <c r="F239" s="47" t="str">
        <f>IF('②【入力】別紙_職員一覧（変更）'!F237="","",'②【入力】別紙_職員一覧（変更）'!F237)</f>
        <v/>
      </c>
      <c r="G239" s="47" t="str">
        <f>IF('②【入力】別紙_職員一覧（変更）'!G237="","",'②【入力】別紙_職員一覧（変更）'!G237)</f>
        <v/>
      </c>
      <c r="H239" s="47" t="str">
        <f>IF('②【入力】別紙_職員一覧（変更）'!H237="","",'②【入力】別紙_職員一覧（変更）'!H237)</f>
        <v/>
      </c>
      <c r="I239" s="411" t="str">
        <f>IF('②【入力】別紙_職員一覧（変更）'!I237="","",'②【入力】別紙_職員一覧（変更）'!I237)</f>
        <v/>
      </c>
      <c r="J239" s="47" t="str">
        <f>IF('②【入力】別紙_職員一覧（変更）'!J237="","",'②【入力】別紙_職員一覧（変更）'!J237)</f>
        <v/>
      </c>
      <c r="K239" s="47" t="str">
        <f>IF('②【入力】別紙_職員一覧（変更）'!K237="","",'②【入力】別紙_職員一覧（変更）'!K237)</f>
        <v/>
      </c>
      <c r="L239" s="47" t="str">
        <f>IF('②【入力】別紙_職員一覧（変更）'!L237="","",'②【入力】別紙_職員一覧（変更）'!L237)</f>
        <v/>
      </c>
      <c r="M239" s="47" t="str">
        <f>IF('②【入力】別紙_職員一覧（変更）'!M237="","",'②【入力】別紙_職員一覧（変更）'!M237)</f>
        <v/>
      </c>
      <c r="N239" s="189" t="str">
        <f>IF('②【入力】別紙_職員一覧（変更）'!N237="","",'②【入力】別紙_職員一覧（変更）'!N237)</f>
        <v/>
      </c>
      <c r="O239" s="189" t="str">
        <f>IF('②【入力】別紙_職員一覧（変更）'!O237="","",'②【入力】別紙_職員一覧（変更）'!O237)</f>
        <v/>
      </c>
      <c r="P239" s="189" t="str">
        <f>IF('②【入力】別紙_職員一覧（変更）'!P237="","",'②【入力】別紙_職員一覧（変更）'!P237)</f>
        <v/>
      </c>
      <c r="Q239" s="189" t="str">
        <f>IF('②【入力】別紙_職員一覧（変更）'!Q237="","",'②【入力】別紙_職員一覧（変更）'!Q237)</f>
        <v/>
      </c>
      <c r="R239" s="158"/>
      <c r="U239" s="63"/>
    </row>
    <row r="240" spans="1:24" ht="18" customHeight="1">
      <c r="A240" s="46">
        <v>226</v>
      </c>
      <c r="B240" s="46" t="str">
        <f t="shared" si="4"/>
        <v/>
      </c>
      <c r="C240" s="47" t="str">
        <f>IF('②【入力】別紙_職員一覧（変更）'!C238="","",'②【入力】別紙_職員一覧（変更）'!C238)</f>
        <v/>
      </c>
      <c r="D240" s="47" t="str">
        <f>IF('②【入力】別紙_職員一覧（変更）'!D238="","",'②【入力】別紙_職員一覧（変更）'!D238)</f>
        <v/>
      </c>
      <c r="E240" s="47" t="str">
        <f>IF('②【入力】別紙_職員一覧（変更）'!E238="","",'②【入力】別紙_職員一覧（変更）'!E238)</f>
        <v/>
      </c>
      <c r="F240" s="47" t="str">
        <f>IF('②【入力】別紙_職員一覧（変更）'!F238="","",'②【入力】別紙_職員一覧（変更）'!F238)</f>
        <v/>
      </c>
      <c r="G240" s="47" t="str">
        <f>IF('②【入力】別紙_職員一覧（変更）'!G238="","",'②【入力】別紙_職員一覧（変更）'!G238)</f>
        <v/>
      </c>
      <c r="H240" s="47" t="str">
        <f>IF('②【入力】別紙_職員一覧（変更）'!H238="","",'②【入力】別紙_職員一覧（変更）'!H238)</f>
        <v/>
      </c>
      <c r="I240" s="411" t="str">
        <f>IF('②【入力】別紙_職員一覧（変更）'!I238="","",'②【入力】別紙_職員一覧（変更）'!I238)</f>
        <v/>
      </c>
      <c r="J240" s="47" t="str">
        <f>IF('②【入力】別紙_職員一覧（変更）'!J238="","",'②【入力】別紙_職員一覧（変更）'!J238)</f>
        <v/>
      </c>
      <c r="K240" s="47" t="str">
        <f>IF('②【入力】別紙_職員一覧（変更）'!K238="","",'②【入力】別紙_職員一覧（変更）'!K238)</f>
        <v/>
      </c>
      <c r="L240" s="47" t="str">
        <f>IF('②【入力】別紙_職員一覧（変更）'!L238="","",'②【入力】別紙_職員一覧（変更）'!L238)</f>
        <v/>
      </c>
      <c r="M240" s="47" t="str">
        <f>IF('②【入力】別紙_職員一覧（変更）'!M238="","",'②【入力】別紙_職員一覧（変更）'!M238)</f>
        <v/>
      </c>
      <c r="N240" s="189" t="str">
        <f>IF('②【入力】別紙_職員一覧（変更）'!N238="","",'②【入力】別紙_職員一覧（変更）'!N238)</f>
        <v/>
      </c>
      <c r="O240" s="189" t="str">
        <f>IF('②【入力】別紙_職員一覧（変更）'!O238="","",'②【入力】別紙_職員一覧（変更）'!O238)</f>
        <v/>
      </c>
      <c r="P240" s="189" t="str">
        <f>IF('②【入力】別紙_職員一覧（変更）'!P238="","",'②【入力】別紙_職員一覧（変更）'!P238)</f>
        <v/>
      </c>
      <c r="Q240" s="189" t="str">
        <f>IF('②【入力】別紙_職員一覧（変更）'!Q238="","",'②【入力】別紙_職員一覧（変更）'!Q238)</f>
        <v/>
      </c>
      <c r="R240" s="158"/>
      <c r="U240" s="63"/>
    </row>
    <row r="241" spans="1:24" ht="18" customHeight="1">
      <c r="A241" s="46">
        <v>227</v>
      </c>
      <c r="B241" s="46" t="str">
        <f t="shared" si="4"/>
        <v/>
      </c>
      <c r="C241" s="47" t="str">
        <f>IF('②【入力】別紙_職員一覧（変更）'!C239="","",'②【入力】別紙_職員一覧（変更）'!C239)</f>
        <v/>
      </c>
      <c r="D241" s="47" t="str">
        <f>IF('②【入力】別紙_職員一覧（変更）'!D239="","",'②【入力】別紙_職員一覧（変更）'!D239)</f>
        <v/>
      </c>
      <c r="E241" s="47" t="str">
        <f>IF('②【入力】別紙_職員一覧（変更）'!E239="","",'②【入力】別紙_職員一覧（変更）'!E239)</f>
        <v/>
      </c>
      <c r="F241" s="47" t="str">
        <f>IF('②【入力】別紙_職員一覧（変更）'!F239="","",'②【入力】別紙_職員一覧（変更）'!F239)</f>
        <v/>
      </c>
      <c r="G241" s="47" t="str">
        <f>IF('②【入力】別紙_職員一覧（変更）'!G239="","",'②【入力】別紙_職員一覧（変更）'!G239)</f>
        <v/>
      </c>
      <c r="H241" s="47" t="str">
        <f>IF('②【入力】別紙_職員一覧（変更）'!H239="","",'②【入力】別紙_職員一覧（変更）'!H239)</f>
        <v/>
      </c>
      <c r="I241" s="411" t="str">
        <f>IF('②【入力】別紙_職員一覧（変更）'!I239="","",'②【入力】別紙_職員一覧（変更）'!I239)</f>
        <v/>
      </c>
      <c r="J241" s="47" t="str">
        <f>IF('②【入力】別紙_職員一覧（変更）'!J239="","",'②【入力】別紙_職員一覧（変更）'!J239)</f>
        <v/>
      </c>
      <c r="K241" s="47" t="str">
        <f>IF('②【入力】別紙_職員一覧（変更）'!K239="","",'②【入力】別紙_職員一覧（変更）'!K239)</f>
        <v/>
      </c>
      <c r="L241" s="47" t="str">
        <f>IF('②【入力】別紙_職員一覧（変更）'!L239="","",'②【入力】別紙_職員一覧（変更）'!L239)</f>
        <v/>
      </c>
      <c r="M241" s="47" t="str">
        <f>IF('②【入力】別紙_職員一覧（変更）'!M239="","",'②【入力】別紙_職員一覧（変更）'!M239)</f>
        <v/>
      </c>
      <c r="N241" s="189" t="str">
        <f>IF('②【入力】別紙_職員一覧（変更）'!N239="","",'②【入力】別紙_職員一覧（変更）'!N239)</f>
        <v/>
      </c>
      <c r="O241" s="189" t="str">
        <f>IF('②【入力】別紙_職員一覧（変更）'!O239="","",'②【入力】別紙_職員一覧（変更）'!O239)</f>
        <v/>
      </c>
      <c r="P241" s="189" t="str">
        <f>IF('②【入力】別紙_職員一覧（変更）'!P239="","",'②【入力】別紙_職員一覧（変更）'!P239)</f>
        <v/>
      </c>
      <c r="Q241" s="189" t="str">
        <f>IF('②【入力】別紙_職員一覧（変更）'!Q239="","",'②【入力】別紙_職員一覧（変更）'!Q239)</f>
        <v/>
      </c>
      <c r="R241" s="158"/>
      <c r="U241" s="63"/>
    </row>
    <row r="242" spans="1:24" ht="18" customHeight="1">
      <c r="A242" s="46">
        <v>228</v>
      </c>
      <c r="B242" s="46" t="str">
        <f t="shared" si="4"/>
        <v/>
      </c>
      <c r="C242" s="47" t="str">
        <f>IF('②【入力】別紙_職員一覧（変更）'!C240="","",'②【入力】別紙_職員一覧（変更）'!C240)</f>
        <v/>
      </c>
      <c r="D242" s="47" t="str">
        <f>IF('②【入力】別紙_職員一覧（変更）'!D240="","",'②【入力】別紙_職員一覧（変更）'!D240)</f>
        <v/>
      </c>
      <c r="E242" s="47" t="str">
        <f>IF('②【入力】別紙_職員一覧（変更）'!E240="","",'②【入力】別紙_職員一覧（変更）'!E240)</f>
        <v/>
      </c>
      <c r="F242" s="47" t="str">
        <f>IF('②【入力】別紙_職員一覧（変更）'!F240="","",'②【入力】別紙_職員一覧（変更）'!F240)</f>
        <v/>
      </c>
      <c r="G242" s="47" t="str">
        <f>IF('②【入力】別紙_職員一覧（変更）'!G240="","",'②【入力】別紙_職員一覧（変更）'!G240)</f>
        <v/>
      </c>
      <c r="H242" s="47" t="str">
        <f>IF('②【入力】別紙_職員一覧（変更）'!H240="","",'②【入力】別紙_職員一覧（変更）'!H240)</f>
        <v/>
      </c>
      <c r="I242" s="411" t="str">
        <f>IF('②【入力】別紙_職員一覧（変更）'!I240="","",'②【入力】別紙_職員一覧（変更）'!I240)</f>
        <v/>
      </c>
      <c r="J242" s="47" t="str">
        <f>IF('②【入力】別紙_職員一覧（変更）'!J240="","",'②【入力】別紙_職員一覧（変更）'!J240)</f>
        <v/>
      </c>
      <c r="K242" s="47" t="str">
        <f>IF('②【入力】別紙_職員一覧（変更）'!K240="","",'②【入力】別紙_職員一覧（変更）'!K240)</f>
        <v/>
      </c>
      <c r="L242" s="47" t="str">
        <f>IF('②【入力】別紙_職員一覧（変更）'!L240="","",'②【入力】別紙_職員一覧（変更）'!L240)</f>
        <v/>
      </c>
      <c r="M242" s="47" t="str">
        <f>IF('②【入力】別紙_職員一覧（変更）'!M240="","",'②【入力】別紙_職員一覧（変更）'!M240)</f>
        <v/>
      </c>
      <c r="N242" s="189" t="str">
        <f>IF('②【入力】別紙_職員一覧（変更）'!N240="","",'②【入力】別紙_職員一覧（変更）'!N240)</f>
        <v/>
      </c>
      <c r="O242" s="189" t="str">
        <f>IF('②【入力】別紙_職員一覧（変更）'!O240="","",'②【入力】別紙_職員一覧（変更）'!O240)</f>
        <v/>
      </c>
      <c r="P242" s="189" t="str">
        <f>IF('②【入力】別紙_職員一覧（変更）'!P240="","",'②【入力】別紙_職員一覧（変更）'!P240)</f>
        <v/>
      </c>
      <c r="Q242" s="189" t="str">
        <f>IF('②【入力】別紙_職員一覧（変更）'!Q240="","",'②【入力】別紙_職員一覧（変更）'!Q240)</f>
        <v/>
      </c>
      <c r="R242" s="158"/>
      <c r="U242" s="63"/>
    </row>
    <row r="243" spans="1:24" ht="18" customHeight="1">
      <c r="A243" s="46">
        <v>229</v>
      </c>
      <c r="B243" s="46" t="str">
        <f t="shared" si="4"/>
        <v/>
      </c>
      <c r="C243" s="47" t="str">
        <f>IF('②【入力】別紙_職員一覧（変更）'!C241="","",'②【入力】別紙_職員一覧（変更）'!C241)</f>
        <v/>
      </c>
      <c r="D243" s="47" t="str">
        <f>IF('②【入力】別紙_職員一覧（変更）'!D241="","",'②【入力】別紙_職員一覧（変更）'!D241)</f>
        <v/>
      </c>
      <c r="E243" s="47" t="str">
        <f>IF('②【入力】別紙_職員一覧（変更）'!E241="","",'②【入力】別紙_職員一覧（変更）'!E241)</f>
        <v/>
      </c>
      <c r="F243" s="47" t="str">
        <f>IF('②【入力】別紙_職員一覧（変更）'!F241="","",'②【入力】別紙_職員一覧（変更）'!F241)</f>
        <v/>
      </c>
      <c r="G243" s="47" t="str">
        <f>IF('②【入力】別紙_職員一覧（変更）'!G241="","",'②【入力】別紙_職員一覧（変更）'!G241)</f>
        <v/>
      </c>
      <c r="H243" s="47" t="str">
        <f>IF('②【入力】別紙_職員一覧（変更）'!H241="","",'②【入力】別紙_職員一覧（変更）'!H241)</f>
        <v/>
      </c>
      <c r="I243" s="411" t="str">
        <f>IF('②【入力】別紙_職員一覧（変更）'!I241="","",'②【入力】別紙_職員一覧（変更）'!I241)</f>
        <v/>
      </c>
      <c r="J243" s="47" t="str">
        <f>IF('②【入力】別紙_職員一覧（変更）'!J241="","",'②【入力】別紙_職員一覧（変更）'!J241)</f>
        <v/>
      </c>
      <c r="K243" s="47" t="str">
        <f>IF('②【入力】別紙_職員一覧（変更）'!K241="","",'②【入力】別紙_職員一覧（変更）'!K241)</f>
        <v/>
      </c>
      <c r="L243" s="47" t="str">
        <f>IF('②【入力】別紙_職員一覧（変更）'!L241="","",'②【入力】別紙_職員一覧（変更）'!L241)</f>
        <v/>
      </c>
      <c r="M243" s="47" t="str">
        <f>IF('②【入力】別紙_職員一覧（変更）'!M241="","",'②【入力】別紙_職員一覧（変更）'!M241)</f>
        <v/>
      </c>
      <c r="N243" s="189" t="str">
        <f>IF('②【入力】別紙_職員一覧（変更）'!N241="","",'②【入力】別紙_職員一覧（変更）'!N241)</f>
        <v/>
      </c>
      <c r="O243" s="189" t="str">
        <f>IF('②【入力】別紙_職員一覧（変更）'!O241="","",'②【入力】別紙_職員一覧（変更）'!O241)</f>
        <v/>
      </c>
      <c r="P243" s="189" t="str">
        <f>IF('②【入力】別紙_職員一覧（変更）'!P241="","",'②【入力】別紙_職員一覧（変更）'!P241)</f>
        <v/>
      </c>
      <c r="Q243" s="189" t="str">
        <f>IF('②【入力】別紙_職員一覧（変更）'!Q241="","",'②【入力】別紙_職員一覧（変更）'!Q241)</f>
        <v/>
      </c>
      <c r="R243" s="158"/>
      <c r="U243" s="63"/>
    </row>
    <row r="244" spans="1:24" ht="18" customHeight="1">
      <c r="A244" s="46">
        <v>230</v>
      </c>
      <c r="B244" s="46" t="str">
        <f t="shared" si="4"/>
        <v/>
      </c>
      <c r="C244" s="47" t="str">
        <f>IF('②【入力】別紙_職員一覧（変更）'!C242="","",'②【入力】別紙_職員一覧（変更）'!C242)</f>
        <v/>
      </c>
      <c r="D244" s="47" t="str">
        <f>IF('②【入力】別紙_職員一覧（変更）'!D242="","",'②【入力】別紙_職員一覧（変更）'!D242)</f>
        <v/>
      </c>
      <c r="E244" s="47" t="str">
        <f>IF('②【入力】別紙_職員一覧（変更）'!E242="","",'②【入力】別紙_職員一覧（変更）'!E242)</f>
        <v/>
      </c>
      <c r="F244" s="47" t="str">
        <f>IF('②【入力】別紙_職員一覧（変更）'!F242="","",'②【入力】別紙_職員一覧（変更）'!F242)</f>
        <v/>
      </c>
      <c r="G244" s="47" t="str">
        <f>IF('②【入力】別紙_職員一覧（変更）'!G242="","",'②【入力】別紙_職員一覧（変更）'!G242)</f>
        <v/>
      </c>
      <c r="H244" s="47" t="str">
        <f>IF('②【入力】別紙_職員一覧（変更）'!H242="","",'②【入力】別紙_職員一覧（変更）'!H242)</f>
        <v/>
      </c>
      <c r="I244" s="411" t="str">
        <f>IF('②【入力】別紙_職員一覧（変更）'!I242="","",'②【入力】別紙_職員一覧（変更）'!I242)</f>
        <v/>
      </c>
      <c r="J244" s="47" t="str">
        <f>IF('②【入力】別紙_職員一覧（変更）'!J242="","",'②【入力】別紙_職員一覧（変更）'!J242)</f>
        <v/>
      </c>
      <c r="K244" s="47" t="str">
        <f>IF('②【入力】別紙_職員一覧（変更）'!K242="","",'②【入力】別紙_職員一覧（変更）'!K242)</f>
        <v/>
      </c>
      <c r="L244" s="47" t="str">
        <f>IF('②【入力】別紙_職員一覧（変更）'!L242="","",'②【入力】別紙_職員一覧（変更）'!L242)</f>
        <v/>
      </c>
      <c r="M244" s="47" t="str">
        <f>IF('②【入力】別紙_職員一覧（変更）'!M242="","",'②【入力】別紙_職員一覧（変更）'!M242)</f>
        <v/>
      </c>
      <c r="N244" s="189" t="str">
        <f>IF('②【入力】別紙_職員一覧（変更）'!N242="","",'②【入力】別紙_職員一覧（変更）'!N242)</f>
        <v/>
      </c>
      <c r="O244" s="189" t="str">
        <f>IF('②【入力】別紙_職員一覧（変更）'!O242="","",'②【入力】別紙_職員一覧（変更）'!O242)</f>
        <v/>
      </c>
      <c r="P244" s="189" t="str">
        <f>IF('②【入力】別紙_職員一覧（変更）'!P242="","",'②【入力】別紙_職員一覧（変更）'!P242)</f>
        <v/>
      </c>
      <c r="Q244" s="189" t="str">
        <f>IF('②【入力】別紙_職員一覧（変更）'!Q242="","",'②【入力】別紙_職員一覧（変更）'!Q242)</f>
        <v/>
      </c>
      <c r="R244" s="158"/>
      <c r="U244" s="63"/>
    </row>
    <row r="245" spans="1:24" ht="18" customHeight="1">
      <c r="A245" s="46">
        <v>231</v>
      </c>
      <c r="B245" s="46" t="str">
        <f t="shared" si="4"/>
        <v/>
      </c>
      <c r="C245" s="47" t="str">
        <f>IF('②【入力】別紙_職員一覧（変更）'!C243="","",'②【入力】別紙_職員一覧（変更）'!C243)</f>
        <v/>
      </c>
      <c r="D245" s="47" t="str">
        <f>IF('②【入力】別紙_職員一覧（変更）'!D243="","",'②【入力】別紙_職員一覧（変更）'!D243)</f>
        <v/>
      </c>
      <c r="E245" s="47" t="str">
        <f>IF('②【入力】別紙_職員一覧（変更）'!E243="","",'②【入力】別紙_職員一覧（変更）'!E243)</f>
        <v/>
      </c>
      <c r="F245" s="47" t="str">
        <f>IF('②【入力】別紙_職員一覧（変更）'!F243="","",'②【入力】別紙_職員一覧（変更）'!F243)</f>
        <v/>
      </c>
      <c r="G245" s="47" t="str">
        <f>IF('②【入力】別紙_職員一覧（変更）'!G243="","",'②【入力】別紙_職員一覧（変更）'!G243)</f>
        <v/>
      </c>
      <c r="H245" s="47" t="str">
        <f>IF('②【入力】別紙_職員一覧（変更）'!H243="","",'②【入力】別紙_職員一覧（変更）'!H243)</f>
        <v/>
      </c>
      <c r="I245" s="411" t="str">
        <f>IF('②【入力】別紙_職員一覧（変更）'!I243="","",'②【入力】別紙_職員一覧（変更）'!I243)</f>
        <v/>
      </c>
      <c r="J245" s="47" t="str">
        <f>IF('②【入力】別紙_職員一覧（変更）'!J243="","",'②【入力】別紙_職員一覧（変更）'!J243)</f>
        <v/>
      </c>
      <c r="K245" s="47" t="str">
        <f>IF('②【入力】別紙_職員一覧（変更）'!K243="","",'②【入力】別紙_職員一覧（変更）'!K243)</f>
        <v/>
      </c>
      <c r="L245" s="47" t="str">
        <f>IF('②【入力】別紙_職員一覧（変更）'!L243="","",'②【入力】別紙_職員一覧（変更）'!L243)</f>
        <v/>
      </c>
      <c r="M245" s="47" t="str">
        <f>IF('②【入力】別紙_職員一覧（変更）'!M243="","",'②【入力】別紙_職員一覧（変更）'!M243)</f>
        <v/>
      </c>
      <c r="N245" s="189" t="str">
        <f>IF('②【入力】別紙_職員一覧（変更）'!N243="","",'②【入力】別紙_職員一覧（変更）'!N243)</f>
        <v/>
      </c>
      <c r="O245" s="189" t="str">
        <f>IF('②【入力】別紙_職員一覧（変更）'!O243="","",'②【入力】別紙_職員一覧（変更）'!O243)</f>
        <v/>
      </c>
      <c r="P245" s="189" t="str">
        <f>IF('②【入力】別紙_職員一覧（変更）'!P243="","",'②【入力】別紙_職員一覧（変更）'!P243)</f>
        <v/>
      </c>
      <c r="Q245" s="189" t="str">
        <f>IF('②【入力】別紙_職員一覧（変更）'!Q243="","",'②【入力】別紙_職員一覧（変更）'!Q243)</f>
        <v/>
      </c>
      <c r="R245" s="158"/>
      <c r="U245" s="63"/>
    </row>
    <row r="246" spans="1:24" ht="18" customHeight="1">
      <c r="A246" s="46">
        <v>232</v>
      </c>
      <c r="B246" s="46" t="str">
        <f t="shared" si="4"/>
        <v/>
      </c>
      <c r="C246" s="47" t="str">
        <f>IF('②【入力】別紙_職員一覧（変更）'!C244="","",'②【入力】別紙_職員一覧（変更）'!C244)</f>
        <v/>
      </c>
      <c r="D246" s="47" t="str">
        <f>IF('②【入力】別紙_職員一覧（変更）'!D244="","",'②【入力】別紙_職員一覧（変更）'!D244)</f>
        <v/>
      </c>
      <c r="E246" s="47" t="str">
        <f>IF('②【入力】別紙_職員一覧（変更）'!E244="","",'②【入力】別紙_職員一覧（変更）'!E244)</f>
        <v/>
      </c>
      <c r="F246" s="47" t="str">
        <f>IF('②【入力】別紙_職員一覧（変更）'!F244="","",'②【入力】別紙_職員一覧（変更）'!F244)</f>
        <v/>
      </c>
      <c r="G246" s="47" t="str">
        <f>IF('②【入力】別紙_職員一覧（変更）'!G244="","",'②【入力】別紙_職員一覧（変更）'!G244)</f>
        <v/>
      </c>
      <c r="H246" s="47" t="str">
        <f>IF('②【入力】別紙_職員一覧（変更）'!H244="","",'②【入力】別紙_職員一覧（変更）'!H244)</f>
        <v/>
      </c>
      <c r="I246" s="411" t="str">
        <f>IF('②【入力】別紙_職員一覧（変更）'!I244="","",'②【入力】別紙_職員一覧（変更）'!I244)</f>
        <v/>
      </c>
      <c r="J246" s="47" t="str">
        <f>IF('②【入力】別紙_職員一覧（変更）'!J244="","",'②【入力】別紙_職員一覧（変更）'!J244)</f>
        <v/>
      </c>
      <c r="K246" s="47" t="str">
        <f>IF('②【入力】別紙_職員一覧（変更）'!K244="","",'②【入力】別紙_職員一覧（変更）'!K244)</f>
        <v/>
      </c>
      <c r="L246" s="47" t="str">
        <f>IF('②【入力】別紙_職員一覧（変更）'!L244="","",'②【入力】別紙_職員一覧（変更）'!L244)</f>
        <v/>
      </c>
      <c r="M246" s="47" t="str">
        <f>IF('②【入力】別紙_職員一覧（変更）'!M244="","",'②【入力】別紙_職員一覧（変更）'!M244)</f>
        <v/>
      </c>
      <c r="N246" s="189" t="str">
        <f>IF('②【入力】別紙_職員一覧（変更）'!N244="","",'②【入力】別紙_職員一覧（変更）'!N244)</f>
        <v/>
      </c>
      <c r="O246" s="189" t="str">
        <f>IF('②【入力】別紙_職員一覧（変更）'!O244="","",'②【入力】別紙_職員一覧（変更）'!O244)</f>
        <v/>
      </c>
      <c r="P246" s="189" t="str">
        <f>IF('②【入力】別紙_職員一覧（変更）'!P244="","",'②【入力】別紙_職員一覧（変更）'!P244)</f>
        <v/>
      </c>
      <c r="Q246" s="189" t="str">
        <f>IF('②【入力】別紙_職員一覧（変更）'!Q244="","",'②【入力】別紙_職員一覧（変更）'!Q244)</f>
        <v/>
      </c>
      <c r="R246" s="158"/>
      <c r="U246" s="63"/>
    </row>
    <row r="247" spans="1:24" ht="18" customHeight="1">
      <c r="A247" s="46">
        <v>233</v>
      </c>
      <c r="B247" s="46" t="str">
        <f t="shared" si="4"/>
        <v/>
      </c>
      <c r="C247" s="47" t="str">
        <f>IF('②【入力】別紙_職員一覧（変更）'!C245="","",'②【入力】別紙_職員一覧（変更）'!C245)</f>
        <v/>
      </c>
      <c r="D247" s="47" t="str">
        <f>IF('②【入力】別紙_職員一覧（変更）'!D245="","",'②【入力】別紙_職員一覧（変更）'!D245)</f>
        <v/>
      </c>
      <c r="E247" s="47" t="str">
        <f>IF('②【入力】別紙_職員一覧（変更）'!E245="","",'②【入力】別紙_職員一覧（変更）'!E245)</f>
        <v/>
      </c>
      <c r="F247" s="47" t="str">
        <f>IF('②【入力】別紙_職員一覧（変更）'!F245="","",'②【入力】別紙_職員一覧（変更）'!F245)</f>
        <v/>
      </c>
      <c r="G247" s="47" t="str">
        <f>IF('②【入力】別紙_職員一覧（変更）'!G245="","",'②【入力】別紙_職員一覧（変更）'!G245)</f>
        <v/>
      </c>
      <c r="H247" s="47" t="str">
        <f>IF('②【入力】別紙_職員一覧（変更）'!H245="","",'②【入力】別紙_職員一覧（変更）'!H245)</f>
        <v/>
      </c>
      <c r="I247" s="411" t="str">
        <f>IF('②【入力】別紙_職員一覧（変更）'!I245="","",'②【入力】別紙_職員一覧（変更）'!I245)</f>
        <v/>
      </c>
      <c r="J247" s="47" t="str">
        <f>IF('②【入力】別紙_職員一覧（変更）'!J245="","",'②【入力】別紙_職員一覧（変更）'!J245)</f>
        <v/>
      </c>
      <c r="K247" s="47" t="str">
        <f>IF('②【入力】別紙_職員一覧（変更）'!K245="","",'②【入力】別紙_職員一覧（変更）'!K245)</f>
        <v/>
      </c>
      <c r="L247" s="47" t="str">
        <f>IF('②【入力】別紙_職員一覧（変更）'!L245="","",'②【入力】別紙_職員一覧（変更）'!L245)</f>
        <v/>
      </c>
      <c r="M247" s="47" t="str">
        <f>IF('②【入力】別紙_職員一覧（変更）'!M245="","",'②【入力】別紙_職員一覧（変更）'!M245)</f>
        <v/>
      </c>
      <c r="N247" s="189" t="str">
        <f>IF('②【入力】別紙_職員一覧（変更）'!N245="","",'②【入力】別紙_職員一覧（変更）'!N245)</f>
        <v/>
      </c>
      <c r="O247" s="189" t="str">
        <f>IF('②【入力】別紙_職員一覧（変更）'!O245="","",'②【入力】別紙_職員一覧（変更）'!O245)</f>
        <v/>
      </c>
      <c r="P247" s="189" t="str">
        <f>IF('②【入力】別紙_職員一覧（変更）'!P245="","",'②【入力】別紙_職員一覧（変更）'!P245)</f>
        <v/>
      </c>
      <c r="Q247" s="189" t="str">
        <f>IF('②【入力】別紙_職員一覧（変更）'!Q245="","",'②【入力】別紙_職員一覧（変更）'!Q245)</f>
        <v/>
      </c>
      <c r="R247" s="158"/>
      <c r="U247" s="63"/>
    </row>
    <row r="248" spans="1:24" ht="18" customHeight="1">
      <c r="A248" s="46">
        <v>234</v>
      </c>
      <c r="B248" s="46" t="str">
        <f t="shared" si="4"/>
        <v/>
      </c>
      <c r="C248" s="47" t="str">
        <f>IF('②【入力】別紙_職員一覧（変更）'!C246="","",'②【入力】別紙_職員一覧（変更）'!C246)</f>
        <v/>
      </c>
      <c r="D248" s="47" t="str">
        <f>IF('②【入力】別紙_職員一覧（変更）'!D246="","",'②【入力】別紙_職員一覧（変更）'!D246)</f>
        <v/>
      </c>
      <c r="E248" s="47" t="str">
        <f>IF('②【入力】別紙_職員一覧（変更）'!E246="","",'②【入力】別紙_職員一覧（変更）'!E246)</f>
        <v/>
      </c>
      <c r="F248" s="47" t="str">
        <f>IF('②【入力】別紙_職員一覧（変更）'!F246="","",'②【入力】別紙_職員一覧（変更）'!F246)</f>
        <v/>
      </c>
      <c r="G248" s="47" t="str">
        <f>IF('②【入力】別紙_職員一覧（変更）'!G246="","",'②【入力】別紙_職員一覧（変更）'!G246)</f>
        <v/>
      </c>
      <c r="H248" s="47" t="str">
        <f>IF('②【入力】別紙_職員一覧（変更）'!H246="","",'②【入力】別紙_職員一覧（変更）'!H246)</f>
        <v/>
      </c>
      <c r="I248" s="411" t="str">
        <f>IF('②【入力】別紙_職員一覧（変更）'!I246="","",'②【入力】別紙_職員一覧（変更）'!I246)</f>
        <v/>
      </c>
      <c r="J248" s="47" t="str">
        <f>IF('②【入力】別紙_職員一覧（変更）'!J246="","",'②【入力】別紙_職員一覧（変更）'!J246)</f>
        <v/>
      </c>
      <c r="K248" s="47" t="str">
        <f>IF('②【入力】別紙_職員一覧（変更）'!K246="","",'②【入力】別紙_職員一覧（変更）'!K246)</f>
        <v/>
      </c>
      <c r="L248" s="47" t="str">
        <f>IF('②【入力】別紙_職員一覧（変更）'!L246="","",'②【入力】別紙_職員一覧（変更）'!L246)</f>
        <v/>
      </c>
      <c r="M248" s="47" t="str">
        <f>IF('②【入力】別紙_職員一覧（変更）'!M246="","",'②【入力】別紙_職員一覧（変更）'!M246)</f>
        <v/>
      </c>
      <c r="N248" s="189" t="str">
        <f>IF('②【入力】別紙_職員一覧（変更）'!N246="","",'②【入力】別紙_職員一覧（変更）'!N246)</f>
        <v/>
      </c>
      <c r="O248" s="189" t="str">
        <f>IF('②【入力】別紙_職員一覧（変更）'!O246="","",'②【入力】別紙_職員一覧（変更）'!O246)</f>
        <v/>
      </c>
      <c r="P248" s="189" t="str">
        <f>IF('②【入力】別紙_職員一覧（変更）'!P246="","",'②【入力】別紙_職員一覧（変更）'!P246)</f>
        <v/>
      </c>
      <c r="Q248" s="189" t="str">
        <f>IF('②【入力】別紙_職員一覧（変更）'!Q246="","",'②【入力】別紙_職員一覧（変更）'!Q246)</f>
        <v/>
      </c>
      <c r="R248" s="158"/>
      <c r="U248" s="63"/>
      <c r="X248" s="59"/>
    </row>
    <row r="249" spans="1:24" ht="18" customHeight="1">
      <c r="A249" s="46">
        <v>235</v>
      </c>
      <c r="B249" s="46" t="str">
        <f t="shared" si="4"/>
        <v/>
      </c>
      <c r="C249" s="47" t="str">
        <f>IF('②【入力】別紙_職員一覧（変更）'!C247="","",'②【入力】別紙_職員一覧（変更）'!C247)</f>
        <v/>
      </c>
      <c r="D249" s="47" t="str">
        <f>IF('②【入力】別紙_職員一覧（変更）'!D247="","",'②【入力】別紙_職員一覧（変更）'!D247)</f>
        <v/>
      </c>
      <c r="E249" s="47" t="str">
        <f>IF('②【入力】別紙_職員一覧（変更）'!E247="","",'②【入力】別紙_職員一覧（変更）'!E247)</f>
        <v/>
      </c>
      <c r="F249" s="47" t="str">
        <f>IF('②【入力】別紙_職員一覧（変更）'!F247="","",'②【入力】別紙_職員一覧（変更）'!F247)</f>
        <v/>
      </c>
      <c r="G249" s="47" t="str">
        <f>IF('②【入力】別紙_職員一覧（変更）'!G247="","",'②【入力】別紙_職員一覧（変更）'!G247)</f>
        <v/>
      </c>
      <c r="H249" s="47" t="str">
        <f>IF('②【入力】別紙_職員一覧（変更）'!H247="","",'②【入力】別紙_職員一覧（変更）'!H247)</f>
        <v/>
      </c>
      <c r="I249" s="411" t="str">
        <f>IF('②【入力】別紙_職員一覧（変更）'!I247="","",'②【入力】別紙_職員一覧（変更）'!I247)</f>
        <v/>
      </c>
      <c r="J249" s="47" t="str">
        <f>IF('②【入力】別紙_職員一覧（変更）'!J247="","",'②【入力】別紙_職員一覧（変更）'!J247)</f>
        <v/>
      </c>
      <c r="K249" s="47" t="str">
        <f>IF('②【入力】別紙_職員一覧（変更）'!K247="","",'②【入力】別紙_職員一覧（変更）'!K247)</f>
        <v/>
      </c>
      <c r="L249" s="47" t="str">
        <f>IF('②【入力】別紙_職員一覧（変更）'!L247="","",'②【入力】別紙_職員一覧（変更）'!L247)</f>
        <v/>
      </c>
      <c r="M249" s="47" t="str">
        <f>IF('②【入力】別紙_職員一覧（変更）'!M247="","",'②【入力】別紙_職員一覧（変更）'!M247)</f>
        <v/>
      </c>
      <c r="N249" s="189" t="str">
        <f>IF('②【入力】別紙_職員一覧（変更）'!N247="","",'②【入力】別紙_職員一覧（変更）'!N247)</f>
        <v/>
      </c>
      <c r="O249" s="189" t="str">
        <f>IF('②【入力】別紙_職員一覧（変更）'!O247="","",'②【入力】別紙_職員一覧（変更）'!O247)</f>
        <v/>
      </c>
      <c r="P249" s="189" t="str">
        <f>IF('②【入力】別紙_職員一覧（変更）'!P247="","",'②【入力】別紙_職員一覧（変更）'!P247)</f>
        <v/>
      </c>
      <c r="Q249" s="189" t="str">
        <f>IF('②【入力】別紙_職員一覧（変更）'!Q247="","",'②【入力】別紙_職員一覧（変更）'!Q247)</f>
        <v/>
      </c>
      <c r="R249" s="158"/>
      <c r="U249" s="63"/>
    </row>
    <row r="250" spans="1:24" ht="18" customHeight="1">
      <c r="A250" s="46">
        <v>236</v>
      </c>
      <c r="B250" s="46" t="str">
        <f t="shared" si="4"/>
        <v/>
      </c>
      <c r="C250" s="47" t="str">
        <f>IF('②【入力】別紙_職員一覧（変更）'!C248="","",'②【入力】別紙_職員一覧（変更）'!C248)</f>
        <v/>
      </c>
      <c r="D250" s="47" t="str">
        <f>IF('②【入力】別紙_職員一覧（変更）'!D248="","",'②【入力】別紙_職員一覧（変更）'!D248)</f>
        <v/>
      </c>
      <c r="E250" s="47" t="str">
        <f>IF('②【入力】別紙_職員一覧（変更）'!E248="","",'②【入力】別紙_職員一覧（変更）'!E248)</f>
        <v/>
      </c>
      <c r="F250" s="47" t="str">
        <f>IF('②【入力】別紙_職員一覧（変更）'!F248="","",'②【入力】別紙_職員一覧（変更）'!F248)</f>
        <v/>
      </c>
      <c r="G250" s="47" t="str">
        <f>IF('②【入力】別紙_職員一覧（変更）'!G248="","",'②【入力】別紙_職員一覧（変更）'!G248)</f>
        <v/>
      </c>
      <c r="H250" s="47" t="str">
        <f>IF('②【入力】別紙_職員一覧（変更）'!H248="","",'②【入力】別紙_職員一覧（変更）'!H248)</f>
        <v/>
      </c>
      <c r="I250" s="411" t="str">
        <f>IF('②【入力】別紙_職員一覧（変更）'!I248="","",'②【入力】別紙_職員一覧（変更）'!I248)</f>
        <v/>
      </c>
      <c r="J250" s="47" t="str">
        <f>IF('②【入力】別紙_職員一覧（変更）'!J248="","",'②【入力】別紙_職員一覧（変更）'!J248)</f>
        <v/>
      </c>
      <c r="K250" s="47" t="str">
        <f>IF('②【入力】別紙_職員一覧（変更）'!K248="","",'②【入力】別紙_職員一覧（変更）'!K248)</f>
        <v/>
      </c>
      <c r="L250" s="47" t="str">
        <f>IF('②【入力】別紙_職員一覧（変更）'!L248="","",'②【入力】別紙_職員一覧（変更）'!L248)</f>
        <v/>
      </c>
      <c r="M250" s="47" t="str">
        <f>IF('②【入力】別紙_職員一覧（変更）'!M248="","",'②【入力】別紙_職員一覧（変更）'!M248)</f>
        <v/>
      </c>
      <c r="N250" s="189" t="str">
        <f>IF('②【入力】別紙_職員一覧（変更）'!N248="","",'②【入力】別紙_職員一覧（変更）'!N248)</f>
        <v/>
      </c>
      <c r="O250" s="189" t="str">
        <f>IF('②【入力】別紙_職員一覧（変更）'!O248="","",'②【入力】別紙_職員一覧（変更）'!O248)</f>
        <v/>
      </c>
      <c r="P250" s="189" t="str">
        <f>IF('②【入力】別紙_職員一覧（変更）'!P248="","",'②【入力】別紙_職員一覧（変更）'!P248)</f>
        <v/>
      </c>
      <c r="Q250" s="189" t="str">
        <f>IF('②【入力】別紙_職員一覧（変更）'!Q248="","",'②【入力】別紙_職員一覧（変更）'!Q248)</f>
        <v/>
      </c>
      <c r="R250" s="158"/>
      <c r="U250" s="63"/>
    </row>
    <row r="251" spans="1:24" ht="18" customHeight="1">
      <c r="A251" s="46">
        <v>237</v>
      </c>
      <c r="B251" s="46" t="str">
        <f t="shared" si="4"/>
        <v/>
      </c>
      <c r="C251" s="47" t="str">
        <f>IF('②【入力】別紙_職員一覧（変更）'!C249="","",'②【入力】別紙_職員一覧（変更）'!C249)</f>
        <v/>
      </c>
      <c r="D251" s="47" t="str">
        <f>IF('②【入力】別紙_職員一覧（変更）'!D249="","",'②【入力】別紙_職員一覧（変更）'!D249)</f>
        <v/>
      </c>
      <c r="E251" s="47" t="str">
        <f>IF('②【入力】別紙_職員一覧（変更）'!E249="","",'②【入力】別紙_職員一覧（変更）'!E249)</f>
        <v/>
      </c>
      <c r="F251" s="47" t="str">
        <f>IF('②【入力】別紙_職員一覧（変更）'!F249="","",'②【入力】別紙_職員一覧（変更）'!F249)</f>
        <v/>
      </c>
      <c r="G251" s="47" t="str">
        <f>IF('②【入力】別紙_職員一覧（変更）'!G249="","",'②【入力】別紙_職員一覧（変更）'!G249)</f>
        <v/>
      </c>
      <c r="H251" s="47" t="str">
        <f>IF('②【入力】別紙_職員一覧（変更）'!H249="","",'②【入力】別紙_職員一覧（変更）'!H249)</f>
        <v/>
      </c>
      <c r="I251" s="411" t="str">
        <f>IF('②【入力】別紙_職員一覧（変更）'!I249="","",'②【入力】別紙_職員一覧（変更）'!I249)</f>
        <v/>
      </c>
      <c r="J251" s="47" t="str">
        <f>IF('②【入力】別紙_職員一覧（変更）'!J249="","",'②【入力】別紙_職員一覧（変更）'!J249)</f>
        <v/>
      </c>
      <c r="K251" s="47" t="str">
        <f>IF('②【入力】別紙_職員一覧（変更）'!K249="","",'②【入力】別紙_職員一覧（変更）'!K249)</f>
        <v/>
      </c>
      <c r="L251" s="47" t="str">
        <f>IF('②【入力】別紙_職員一覧（変更）'!L249="","",'②【入力】別紙_職員一覧（変更）'!L249)</f>
        <v/>
      </c>
      <c r="M251" s="47" t="str">
        <f>IF('②【入力】別紙_職員一覧（変更）'!M249="","",'②【入力】別紙_職員一覧（変更）'!M249)</f>
        <v/>
      </c>
      <c r="N251" s="189" t="str">
        <f>IF('②【入力】別紙_職員一覧（変更）'!N249="","",'②【入力】別紙_職員一覧（変更）'!N249)</f>
        <v/>
      </c>
      <c r="O251" s="189" t="str">
        <f>IF('②【入力】別紙_職員一覧（変更）'!O249="","",'②【入力】別紙_職員一覧（変更）'!O249)</f>
        <v/>
      </c>
      <c r="P251" s="189" t="str">
        <f>IF('②【入力】別紙_職員一覧（変更）'!P249="","",'②【入力】別紙_職員一覧（変更）'!P249)</f>
        <v/>
      </c>
      <c r="Q251" s="189" t="str">
        <f>IF('②【入力】別紙_職員一覧（変更）'!Q249="","",'②【入力】別紙_職員一覧（変更）'!Q249)</f>
        <v/>
      </c>
      <c r="R251" s="158"/>
      <c r="U251" s="63"/>
    </row>
    <row r="252" spans="1:24" ht="18" customHeight="1">
      <c r="A252" s="46">
        <v>238</v>
      </c>
      <c r="B252" s="46" t="str">
        <f t="shared" si="4"/>
        <v/>
      </c>
      <c r="C252" s="47" t="str">
        <f>IF('②【入力】別紙_職員一覧（変更）'!C250="","",'②【入力】別紙_職員一覧（変更）'!C250)</f>
        <v/>
      </c>
      <c r="D252" s="47" t="str">
        <f>IF('②【入力】別紙_職員一覧（変更）'!D250="","",'②【入力】別紙_職員一覧（変更）'!D250)</f>
        <v/>
      </c>
      <c r="E252" s="47" t="str">
        <f>IF('②【入力】別紙_職員一覧（変更）'!E250="","",'②【入力】別紙_職員一覧（変更）'!E250)</f>
        <v/>
      </c>
      <c r="F252" s="47" t="str">
        <f>IF('②【入力】別紙_職員一覧（変更）'!F250="","",'②【入力】別紙_職員一覧（変更）'!F250)</f>
        <v/>
      </c>
      <c r="G252" s="47" t="str">
        <f>IF('②【入力】別紙_職員一覧（変更）'!G250="","",'②【入力】別紙_職員一覧（変更）'!G250)</f>
        <v/>
      </c>
      <c r="H252" s="47" t="str">
        <f>IF('②【入力】別紙_職員一覧（変更）'!H250="","",'②【入力】別紙_職員一覧（変更）'!H250)</f>
        <v/>
      </c>
      <c r="I252" s="411" t="str">
        <f>IF('②【入力】別紙_職員一覧（変更）'!I250="","",'②【入力】別紙_職員一覧（変更）'!I250)</f>
        <v/>
      </c>
      <c r="J252" s="47" t="str">
        <f>IF('②【入力】別紙_職員一覧（変更）'!J250="","",'②【入力】別紙_職員一覧（変更）'!J250)</f>
        <v/>
      </c>
      <c r="K252" s="47" t="str">
        <f>IF('②【入力】別紙_職員一覧（変更）'!K250="","",'②【入力】別紙_職員一覧（変更）'!K250)</f>
        <v/>
      </c>
      <c r="L252" s="47" t="str">
        <f>IF('②【入力】別紙_職員一覧（変更）'!L250="","",'②【入力】別紙_職員一覧（変更）'!L250)</f>
        <v/>
      </c>
      <c r="M252" s="47" t="str">
        <f>IF('②【入力】別紙_職員一覧（変更）'!M250="","",'②【入力】別紙_職員一覧（変更）'!M250)</f>
        <v/>
      </c>
      <c r="N252" s="189" t="str">
        <f>IF('②【入力】別紙_職員一覧（変更）'!N250="","",'②【入力】別紙_職員一覧（変更）'!N250)</f>
        <v/>
      </c>
      <c r="O252" s="189" t="str">
        <f>IF('②【入力】別紙_職員一覧（変更）'!O250="","",'②【入力】別紙_職員一覧（変更）'!O250)</f>
        <v/>
      </c>
      <c r="P252" s="189" t="str">
        <f>IF('②【入力】別紙_職員一覧（変更）'!P250="","",'②【入力】別紙_職員一覧（変更）'!P250)</f>
        <v/>
      </c>
      <c r="Q252" s="189" t="str">
        <f>IF('②【入力】別紙_職員一覧（変更）'!Q250="","",'②【入力】別紙_職員一覧（変更）'!Q250)</f>
        <v/>
      </c>
      <c r="R252" s="158"/>
      <c r="U252" s="63"/>
    </row>
    <row r="253" spans="1:24" ht="18" customHeight="1">
      <c r="A253" s="46">
        <v>239</v>
      </c>
      <c r="B253" s="46" t="str">
        <f t="shared" si="4"/>
        <v/>
      </c>
      <c r="C253" s="47" t="str">
        <f>IF('②【入力】別紙_職員一覧（変更）'!C251="","",'②【入力】別紙_職員一覧（変更）'!C251)</f>
        <v/>
      </c>
      <c r="D253" s="47" t="str">
        <f>IF('②【入力】別紙_職員一覧（変更）'!D251="","",'②【入力】別紙_職員一覧（変更）'!D251)</f>
        <v/>
      </c>
      <c r="E253" s="47" t="str">
        <f>IF('②【入力】別紙_職員一覧（変更）'!E251="","",'②【入力】別紙_職員一覧（変更）'!E251)</f>
        <v/>
      </c>
      <c r="F253" s="47" t="str">
        <f>IF('②【入力】別紙_職員一覧（変更）'!F251="","",'②【入力】別紙_職員一覧（変更）'!F251)</f>
        <v/>
      </c>
      <c r="G253" s="47" t="str">
        <f>IF('②【入力】別紙_職員一覧（変更）'!G251="","",'②【入力】別紙_職員一覧（変更）'!G251)</f>
        <v/>
      </c>
      <c r="H253" s="47" t="str">
        <f>IF('②【入力】別紙_職員一覧（変更）'!H251="","",'②【入力】別紙_職員一覧（変更）'!H251)</f>
        <v/>
      </c>
      <c r="I253" s="411" t="str">
        <f>IF('②【入力】別紙_職員一覧（変更）'!I251="","",'②【入力】別紙_職員一覧（変更）'!I251)</f>
        <v/>
      </c>
      <c r="J253" s="47" t="str">
        <f>IF('②【入力】別紙_職員一覧（変更）'!J251="","",'②【入力】別紙_職員一覧（変更）'!J251)</f>
        <v/>
      </c>
      <c r="K253" s="47" t="str">
        <f>IF('②【入力】別紙_職員一覧（変更）'!K251="","",'②【入力】別紙_職員一覧（変更）'!K251)</f>
        <v/>
      </c>
      <c r="L253" s="47" t="str">
        <f>IF('②【入力】別紙_職員一覧（変更）'!L251="","",'②【入力】別紙_職員一覧（変更）'!L251)</f>
        <v/>
      </c>
      <c r="M253" s="47" t="str">
        <f>IF('②【入力】別紙_職員一覧（変更）'!M251="","",'②【入力】別紙_職員一覧（変更）'!M251)</f>
        <v/>
      </c>
      <c r="N253" s="189" t="str">
        <f>IF('②【入力】別紙_職員一覧（変更）'!N251="","",'②【入力】別紙_職員一覧（変更）'!N251)</f>
        <v/>
      </c>
      <c r="O253" s="189" t="str">
        <f>IF('②【入力】別紙_職員一覧（変更）'!O251="","",'②【入力】別紙_職員一覧（変更）'!O251)</f>
        <v/>
      </c>
      <c r="P253" s="189" t="str">
        <f>IF('②【入力】別紙_職員一覧（変更）'!P251="","",'②【入力】別紙_職員一覧（変更）'!P251)</f>
        <v/>
      </c>
      <c r="Q253" s="189" t="str">
        <f>IF('②【入力】別紙_職員一覧（変更）'!Q251="","",'②【入力】別紙_職員一覧（変更）'!Q251)</f>
        <v/>
      </c>
      <c r="R253" s="158"/>
      <c r="U253" s="63"/>
    </row>
    <row r="254" spans="1:24" ht="18" customHeight="1">
      <c r="A254" s="46">
        <v>240</v>
      </c>
      <c r="B254" s="46" t="str">
        <f t="shared" si="4"/>
        <v/>
      </c>
      <c r="C254" s="47" t="str">
        <f>IF('②【入力】別紙_職員一覧（変更）'!C252="","",'②【入力】別紙_職員一覧（変更）'!C252)</f>
        <v/>
      </c>
      <c r="D254" s="47" t="str">
        <f>IF('②【入力】別紙_職員一覧（変更）'!D252="","",'②【入力】別紙_職員一覧（変更）'!D252)</f>
        <v/>
      </c>
      <c r="E254" s="47" t="str">
        <f>IF('②【入力】別紙_職員一覧（変更）'!E252="","",'②【入力】別紙_職員一覧（変更）'!E252)</f>
        <v/>
      </c>
      <c r="F254" s="47" t="str">
        <f>IF('②【入力】別紙_職員一覧（変更）'!F252="","",'②【入力】別紙_職員一覧（変更）'!F252)</f>
        <v/>
      </c>
      <c r="G254" s="47" t="str">
        <f>IF('②【入力】別紙_職員一覧（変更）'!G252="","",'②【入力】別紙_職員一覧（変更）'!G252)</f>
        <v/>
      </c>
      <c r="H254" s="47" t="str">
        <f>IF('②【入力】別紙_職員一覧（変更）'!H252="","",'②【入力】別紙_職員一覧（変更）'!H252)</f>
        <v/>
      </c>
      <c r="I254" s="411" t="str">
        <f>IF('②【入力】別紙_職員一覧（変更）'!I252="","",'②【入力】別紙_職員一覧（変更）'!I252)</f>
        <v/>
      </c>
      <c r="J254" s="47" t="str">
        <f>IF('②【入力】別紙_職員一覧（変更）'!J252="","",'②【入力】別紙_職員一覧（変更）'!J252)</f>
        <v/>
      </c>
      <c r="K254" s="47" t="str">
        <f>IF('②【入力】別紙_職員一覧（変更）'!K252="","",'②【入力】別紙_職員一覧（変更）'!K252)</f>
        <v/>
      </c>
      <c r="L254" s="47" t="str">
        <f>IF('②【入力】別紙_職員一覧（変更）'!L252="","",'②【入力】別紙_職員一覧（変更）'!L252)</f>
        <v/>
      </c>
      <c r="M254" s="47" t="str">
        <f>IF('②【入力】別紙_職員一覧（変更）'!M252="","",'②【入力】別紙_職員一覧（変更）'!M252)</f>
        <v/>
      </c>
      <c r="N254" s="189" t="str">
        <f>IF('②【入力】別紙_職員一覧（変更）'!N252="","",'②【入力】別紙_職員一覧（変更）'!N252)</f>
        <v/>
      </c>
      <c r="O254" s="189" t="str">
        <f>IF('②【入力】別紙_職員一覧（変更）'!O252="","",'②【入力】別紙_職員一覧（変更）'!O252)</f>
        <v/>
      </c>
      <c r="P254" s="189" t="str">
        <f>IF('②【入力】別紙_職員一覧（変更）'!P252="","",'②【入力】別紙_職員一覧（変更）'!P252)</f>
        <v/>
      </c>
      <c r="Q254" s="189" t="str">
        <f>IF('②【入力】別紙_職員一覧（変更）'!Q252="","",'②【入力】別紙_職員一覧（変更）'!Q252)</f>
        <v/>
      </c>
      <c r="R254" s="158"/>
      <c r="U254" s="63"/>
    </row>
    <row r="255" spans="1:24" ht="18" customHeight="1">
      <c r="A255" s="46">
        <v>241</v>
      </c>
      <c r="B255" s="46" t="str">
        <f t="shared" si="4"/>
        <v/>
      </c>
      <c r="C255" s="47" t="str">
        <f>IF('②【入力】別紙_職員一覧（変更）'!C253="","",'②【入力】別紙_職員一覧（変更）'!C253)</f>
        <v/>
      </c>
      <c r="D255" s="47" t="str">
        <f>IF('②【入力】別紙_職員一覧（変更）'!D253="","",'②【入力】別紙_職員一覧（変更）'!D253)</f>
        <v/>
      </c>
      <c r="E255" s="47" t="str">
        <f>IF('②【入力】別紙_職員一覧（変更）'!E253="","",'②【入力】別紙_職員一覧（変更）'!E253)</f>
        <v/>
      </c>
      <c r="F255" s="47" t="str">
        <f>IF('②【入力】別紙_職員一覧（変更）'!F253="","",'②【入力】別紙_職員一覧（変更）'!F253)</f>
        <v/>
      </c>
      <c r="G255" s="47" t="str">
        <f>IF('②【入力】別紙_職員一覧（変更）'!G253="","",'②【入力】別紙_職員一覧（変更）'!G253)</f>
        <v/>
      </c>
      <c r="H255" s="47" t="str">
        <f>IF('②【入力】別紙_職員一覧（変更）'!H253="","",'②【入力】別紙_職員一覧（変更）'!H253)</f>
        <v/>
      </c>
      <c r="I255" s="411" t="str">
        <f>IF('②【入力】別紙_職員一覧（変更）'!I253="","",'②【入力】別紙_職員一覧（変更）'!I253)</f>
        <v/>
      </c>
      <c r="J255" s="47" t="str">
        <f>IF('②【入力】別紙_職員一覧（変更）'!J253="","",'②【入力】別紙_職員一覧（変更）'!J253)</f>
        <v/>
      </c>
      <c r="K255" s="47" t="str">
        <f>IF('②【入力】別紙_職員一覧（変更）'!K253="","",'②【入力】別紙_職員一覧（変更）'!K253)</f>
        <v/>
      </c>
      <c r="L255" s="47" t="str">
        <f>IF('②【入力】別紙_職員一覧（変更）'!L253="","",'②【入力】別紙_職員一覧（変更）'!L253)</f>
        <v/>
      </c>
      <c r="M255" s="47" t="str">
        <f>IF('②【入力】別紙_職員一覧（変更）'!M253="","",'②【入力】別紙_職員一覧（変更）'!M253)</f>
        <v/>
      </c>
      <c r="N255" s="189" t="str">
        <f>IF('②【入力】別紙_職員一覧（変更）'!N253="","",'②【入力】別紙_職員一覧（変更）'!N253)</f>
        <v/>
      </c>
      <c r="O255" s="189" t="str">
        <f>IF('②【入力】別紙_職員一覧（変更）'!O253="","",'②【入力】別紙_職員一覧（変更）'!O253)</f>
        <v/>
      </c>
      <c r="P255" s="189" t="str">
        <f>IF('②【入力】別紙_職員一覧（変更）'!P253="","",'②【入力】別紙_職員一覧（変更）'!P253)</f>
        <v/>
      </c>
      <c r="Q255" s="189" t="str">
        <f>IF('②【入力】別紙_職員一覧（変更）'!Q253="","",'②【入力】別紙_職員一覧（変更）'!Q253)</f>
        <v/>
      </c>
      <c r="R255" s="158"/>
      <c r="U255" s="63"/>
    </row>
    <row r="256" spans="1:24" ht="18" customHeight="1">
      <c r="A256" s="46">
        <v>242</v>
      </c>
      <c r="B256" s="46" t="str">
        <f t="shared" si="4"/>
        <v/>
      </c>
      <c r="C256" s="47" t="str">
        <f>IF('②【入力】別紙_職員一覧（変更）'!C254="","",'②【入力】別紙_職員一覧（変更）'!C254)</f>
        <v/>
      </c>
      <c r="D256" s="47" t="str">
        <f>IF('②【入力】別紙_職員一覧（変更）'!D254="","",'②【入力】別紙_職員一覧（変更）'!D254)</f>
        <v/>
      </c>
      <c r="E256" s="47" t="str">
        <f>IF('②【入力】別紙_職員一覧（変更）'!E254="","",'②【入力】別紙_職員一覧（変更）'!E254)</f>
        <v/>
      </c>
      <c r="F256" s="47" t="str">
        <f>IF('②【入力】別紙_職員一覧（変更）'!F254="","",'②【入力】別紙_職員一覧（変更）'!F254)</f>
        <v/>
      </c>
      <c r="G256" s="47" t="str">
        <f>IF('②【入力】別紙_職員一覧（変更）'!G254="","",'②【入力】別紙_職員一覧（変更）'!G254)</f>
        <v/>
      </c>
      <c r="H256" s="47" t="str">
        <f>IF('②【入力】別紙_職員一覧（変更）'!H254="","",'②【入力】別紙_職員一覧（変更）'!H254)</f>
        <v/>
      </c>
      <c r="I256" s="411" t="str">
        <f>IF('②【入力】別紙_職員一覧（変更）'!I254="","",'②【入力】別紙_職員一覧（変更）'!I254)</f>
        <v/>
      </c>
      <c r="J256" s="47" t="str">
        <f>IF('②【入力】別紙_職員一覧（変更）'!J254="","",'②【入力】別紙_職員一覧（変更）'!J254)</f>
        <v/>
      </c>
      <c r="K256" s="47" t="str">
        <f>IF('②【入力】別紙_職員一覧（変更）'!K254="","",'②【入力】別紙_職員一覧（変更）'!K254)</f>
        <v/>
      </c>
      <c r="L256" s="47" t="str">
        <f>IF('②【入力】別紙_職員一覧（変更）'!L254="","",'②【入力】別紙_職員一覧（変更）'!L254)</f>
        <v/>
      </c>
      <c r="M256" s="47" t="str">
        <f>IF('②【入力】別紙_職員一覧（変更）'!M254="","",'②【入力】別紙_職員一覧（変更）'!M254)</f>
        <v/>
      </c>
      <c r="N256" s="189" t="str">
        <f>IF('②【入力】別紙_職員一覧（変更）'!N254="","",'②【入力】別紙_職員一覧（変更）'!N254)</f>
        <v/>
      </c>
      <c r="O256" s="189" t="str">
        <f>IF('②【入力】別紙_職員一覧（変更）'!O254="","",'②【入力】別紙_職員一覧（変更）'!O254)</f>
        <v/>
      </c>
      <c r="P256" s="189" t="str">
        <f>IF('②【入力】別紙_職員一覧（変更）'!P254="","",'②【入力】別紙_職員一覧（変更）'!P254)</f>
        <v/>
      </c>
      <c r="Q256" s="189" t="str">
        <f>IF('②【入力】別紙_職員一覧（変更）'!Q254="","",'②【入力】別紙_職員一覧（変更）'!Q254)</f>
        <v/>
      </c>
      <c r="R256" s="158"/>
      <c r="U256" s="63"/>
    </row>
    <row r="257" spans="1:24" ht="18" customHeight="1">
      <c r="A257" s="46">
        <v>243</v>
      </c>
      <c r="B257" s="46" t="str">
        <f t="shared" si="4"/>
        <v/>
      </c>
      <c r="C257" s="47" t="str">
        <f>IF('②【入力】別紙_職員一覧（変更）'!C255="","",'②【入力】別紙_職員一覧（変更）'!C255)</f>
        <v/>
      </c>
      <c r="D257" s="47" t="str">
        <f>IF('②【入力】別紙_職員一覧（変更）'!D255="","",'②【入力】別紙_職員一覧（変更）'!D255)</f>
        <v/>
      </c>
      <c r="E257" s="47" t="str">
        <f>IF('②【入力】別紙_職員一覧（変更）'!E255="","",'②【入力】別紙_職員一覧（変更）'!E255)</f>
        <v/>
      </c>
      <c r="F257" s="47" t="str">
        <f>IF('②【入力】別紙_職員一覧（変更）'!F255="","",'②【入力】別紙_職員一覧（変更）'!F255)</f>
        <v/>
      </c>
      <c r="G257" s="47" t="str">
        <f>IF('②【入力】別紙_職員一覧（変更）'!G255="","",'②【入力】別紙_職員一覧（変更）'!G255)</f>
        <v/>
      </c>
      <c r="H257" s="47" t="str">
        <f>IF('②【入力】別紙_職員一覧（変更）'!H255="","",'②【入力】別紙_職員一覧（変更）'!H255)</f>
        <v/>
      </c>
      <c r="I257" s="411" t="str">
        <f>IF('②【入力】別紙_職員一覧（変更）'!I255="","",'②【入力】別紙_職員一覧（変更）'!I255)</f>
        <v/>
      </c>
      <c r="J257" s="47" t="str">
        <f>IF('②【入力】別紙_職員一覧（変更）'!J255="","",'②【入力】別紙_職員一覧（変更）'!J255)</f>
        <v/>
      </c>
      <c r="K257" s="47" t="str">
        <f>IF('②【入力】別紙_職員一覧（変更）'!K255="","",'②【入力】別紙_職員一覧（変更）'!K255)</f>
        <v/>
      </c>
      <c r="L257" s="47" t="str">
        <f>IF('②【入力】別紙_職員一覧（変更）'!L255="","",'②【入力】別紙_職員一覧（変更）'!L255)</f>
        <v/>
      </c>
      <c r="M257" s="47" t="str">
        <f>IF('②【入力】別紙_職員一覧（変更）'!M255="","",'②【入力】別紙_職員一覧（変更）'!M255)</f>
        <v/>
      </c>
      <c r="N257" s="189" t="str">
        <f>IF('②【入力】別紙_職員一覧（変更）'!N255="","",'②【入力】別紙_職員一覧（変更）'!N255)</f>
        <v/>
      </c>
      <c r="O257" s="189" t="str">
        <f>IF('②【入力】別紙_職員一覧（変更）'!O255="","",'②【入力】別紙_職員一覧（変更）'!O255)</f>
        <v/>
      </c>
      <c r="P257" s="189" t="str">
        <f>IF('②【入力】別紙_職員一覧（変更）'!P255="","",'②【入力】別紙_職員一覧（変更）'!P255)</f>
        <v/>
      </c>
      <c r="Q257" s="189" t="str">
        <f>IF('②【入力】別紙_職員一覧（変更）'!Q255="","",'②【入力】別紙_職員一覧（変更）'!Q255)</f>
        <v/>
      </c>
      <c r="R257" s="158"/>
      <c r="U257" s="63"/>
    </row>
    <row r="258" spans="1:24" ht="18" customHeight="1">
      <c r="A258" s="46">
        <v>244</v>
      </c>
      <c r="B258" s="46" t="str">
        <f t="shared" si="4"/>
        <v/>
      </c>
      <c r="C258" s="47" t="str">
        <f>IF('②【入力】別紙_職員一覧（変更）'!C256="","",'②【入力】別紙_職員一覧（変更）'!C256)</f>
        <v/>
      </c>
      <c r="D258" s="47" t="str">
        <f>IF('②【入力】別紙_職員一覧（変更）'!D256="","",'②【入力】別紙_職員一覧（変更）'!D256)</f>
        <v/>
      </c>
      <c r="E258" s="47" t="str">
        <f>IF('②【入力】別紙_職員一覧（変更）'!E256="","",'②【入力】別紙_職員一覧（変更）'!E256)</f>
        <v/>
      </c>
      <c r="F258" s="47" t="str">
        <f>IF('②【入力】別紙_職員一覧（変更）'!F256="","",'②【入力】別紙_職員一覧（変更）'!F256)</f>
        <v/>
      </c>
      <c r="G258" s="47" t="str">
        <f>IF('②【入力】別紙_職員一覧（変更）'!G256="","",'②【入力】別紙_職員一覧（変更）'!G256)</f>
        <v/>
      </c>
      <c r="H258" s="47" t="str">
        <f>IF('②【入力】別紙_職員一覧（変更）'!H256="","",'②【入力】別紙_職員一覧（変更）'!H256)</f>
        <v/>
      </c>
      <c r="I258" s="411" t="str">
        <f>IF('②【入力】別紙_職員一覧（変更）'!I256="","",'②【入力】別紙_職員一覧（変更）'!I256)</f>
        <v/>
      </c>
      <c r="J258" s="47" t="str">
        <f>IF('②【入力】別紙_職員一覧（変更）'!J256="","",'②【入力】別紙_職員一覧（変更）'!J256)</f>
        <v/>
      </c>
      <c r="K258" s="47" t="str">
        <f>IF('②【入力】別紙_職員一覧（変更）'!K256="","",'②【入力】別紙_職員一覧（変更）'!K256)</f>
        <v/>
      </c>
      <c r="L258" s="47" t="str">
        <f>IF('②【入力】別紙_職員一覧（変更）'!L256="","",'②【入力】別紙_職員一覧（変更）'!L256)</f>
        <v/>
      </c>
      <c r="M258" s="47" t="str">
        <f>IF('②【入力】別紙_職員一覧（変更）'!M256="","",'②【入力】別紙_職員一覧（変更）'!M256)</f>
        <v/>
      </c>
      <c r="N258" s="189" t="str">
        <f>IF('②【入力】別紙_職員一覧（変更）'!N256="","",'②【入力】別紙_職員一覧（変更）'!N256)</f>
        <v/>
      </c>
      <c r="O258" s="189" t="str">
        <f>IF('②【入力】別紙_職員一覧（変更）'!O256="","",'②【入力】別紙_職員一覧（変更）'!O256)</f>
        <v/>
      </c>
      <c r="P258" s="189" t="str">
        <f>IF('②【入力】別紙_職員一覧（変更）'!P256="","",'②【入力】別紙_職員一覧（変更）'!P256)</f>
        <v/>
      </c>
      <c r="Q258" s="189" t="str">
        <f>IF('②【入力】別紙_職員一覧（変更）'!Q256="","",'②【入力】別紙_職員一覧（変更）'!Q256)</f>
        <v/>
      </c>
      <c r="R258" s="158"/>
      <c r="U258" s="63"/>
    </row>
    <row r="259" spans="1:24" ht="18" customHeight="1">
      <c r="A259" s="46">
        <v>245</v>
      </c>
      <c r="B259" s="46" t="str">
        <f t="shared" si="4"/>
        <v/>
      </c>
      <c r="C259" s="47" t="str">
        <f>IF('②【入力】別紙_職員一覧（変更）'!C257="","",'②【入力】別紙_職員一覧（変更）'!C257)</f>
        <v/>
      </c>
      <c r="D259" s="47" t="str">
        <f>IF('②【入力】別紙_職員一覧（変更）'!D257="","",'②【入力】別紙_職員一覧（変更）'!D257)</f>
        <v/>
      </c>
      <c r="E259" s="47" t="str">
        <f>IF('②【入力】別紙_職員一覧（変更）'!E257="","",'②【入力】別紙_職員一覧（変更）'!E257)</f>
        <v/>
      </c>
      <c r="F259" s="47" t="str">
        <f>IF('②【入力】別紙_職員一覧（変更）'!F257="","",'②【入力】別紙_職員一覧（変更）'!F257)</f>
        <v/>
      </c>
      <c r="G259" s="47" t="str">
        <f>IF('②【入力】別紙_職員一覧（変更）'!G257="","",'②【入力】別紙_職員一覧（変更）'!G257)</f>
        <v/>
      </c>
      <c r="H259" s="47" t="str">
        <f>IF('②【入力】別紙_職員一覧（変更）'!H257="","",'②【入力】別紙_職員一覧（変更）'!H257)</f>
        <v/>
      </c>
      <c r="I259" s="411" t="str">
        <f>IF('②【入力】別紙_職員一覧（変更）'!I257="","",'②【入力】別紙_職員一覧（変更）'!I257)</f>
        <v/>
      </c>
      <c r="J259" s="47" t="str">
        <f>IF('②【入力】別紙_職員一覧（変更）'!J257="","",'②【入力】別紙_職員一覧（変更）'!J257)</f>
        <v/>
      </c>
      <c r="K259" s="47" t="str">
        <f>IF('②【入力】別紙_職員一覧（変更）'!K257="","",'②【入力】別紙_職員一覧（変更）'!K257)</f>
        <v/>
      </c>
      <c r="L259" s="47" t="str">
        <f>IF('②【入力】別紙_職員一覧（変更）'!L257="","",'②【入力】別紙_職員一覧（変更）'!L257)</f>
        <v/>
      </c>
      <c r="M259" s="47" t="str">
        <f>IF('②【入力】別紙_職員一覧（変更）'!M257="","",'②【入力】別紙_職員一覧（変更）'!M257)</f>
        <v/>
      </c>
      <c r="N259" s="189" t="str">
        <f>IF('②【入力】別紙_職員一覧（変更）'!N257="","",'②【入力】別紙_職員一覧（変更）'!N257)</f>
        <v/>
      </c>
      <c r="O259" s="189" t="str">
        <f>IF('②【入力】別紙_職員一覧（変更）'!O257="","",'②【入力】別紙_職員一覧（変更）'!O257)</f>
        <v/>
      </c>
      <c r="P259" s="189" t="str">
        <f>IF('②【入力】別紙_職員一覧（変更）'!P257="","",'②【入力】別紙_職員一覧（変更）'!P257)</f>
        <v/>
      </c>
      <c r="Q259" s="189" t="str">
        <f>IF('②【入力】別紙_職員一覧（変更）'!Q257="","",'②【入力】別紙_職員一覧（変更）'!Q257)</f>
        <v/>
      </c>
      <c r="R259" s="158"/>
      <c r="U259" s="63"/>
    </row>
    <row r="260" spans="1:24" ht="18" customHeight="1">
      <c r="A260" s="46">
        <v>246</v>
      </c>
      <c r="B260" s="46" t="str">
        <f t="shared" si="4"/>
        <v/>
      </c>
      <c r="C260" s="47" t="str">
        <f>IF('②【入力】別紙_職員一覧（変更）'!C258="","",'②【入力】別紙_職員一覧（変更）'!C258)</f>
        <v/>
      </c>
      <c r="D260" s="47" t="str">
        <f>IF('②【入力】別紙_職員一覧（変更）'!D258="","",'②【入力】別紙_職員一覧（変更）'!D258)</f>
        <v/>
      </c>
      <c r="E260" s="47" t="str">
        <f>IF('②【入力】別紙_職員一覧（変更）'!E258="","",'②【入力】別紙_職員一覧（変更）'!E258)</f>
        <v/>
      </c>
      <c r="F260" s="47" t="str">
        <f>IF('②【入力】別紙_職員一覧（変更）'!F258="","",'②【入力】別紙_職員一覧（変更）'!F258)</f>
        <v/>
      </c>
      <c r="G260" s="47" t="str">
        <f>IF('②【入力】別紙_職員一覧（変更）'!G258="","",'②【入力】別紙_職員一覧（変更）'!G258)</f>
        <v/>
      </c>
      <c r="H260" s="47" t="str">
        <f>IF('②【入力】別紙_職員一覧（変更）'!H258="","",'②【入力】別紙_職員一覧（変更）'!H258)</f>
        <v/>
      </c>
      <c r="I260" s="411" t="str">
        <f>IF('②【入力】別紙_職員一覧（変更）'!I258="","",'②【入力】別紙_職員一覧（変更）'!I258)</f>
        <v/>
      </c>
      <c r="J260" s="47" t="str">
        <f>IF('②【入力】別紙_職員一覧（変更）'!J258="","",'②【入力】別紙_職員一覧（変更）'!J258)</f>
        <v/>
      </c>
      <c r="K260" s="47" t="str">
        <f>IF('②【入力】別紙_職員一覧（変更）'!K258="","",'②【入力】別紙_職員一覧（変更）'!K258)</f>
        <v/>
      </c>
      <c r="L260" s="47" t="str">
        <f>IF('②【入力】別紙_職員一覧（変更）'!L258="","",'②【入力】別紙_職員一覧（変更）'!L258)</f>
        <v/>
      </c>
      <c r="M260" s="47" t="str">
        <f>IF('②【入力】別紙_職員一覧（変更）'!M258="","",'②【入力】別紙_職員一覧（変更）'!M258)</f>
        <v/>
      </c>
      <c r="N260" s="189" t="str">
        <f>IF('②【入力】別紙_職員一覧（変更）'!N258="","",'②【入力】別紙_職員一覧（変更）'!N258)</f>
        <v/>
      </c>
      <c r="O260" s="189" t="str">
        <f>IF('②【入力】別紙_職員一覧（変更）'!O258="","",'②【入力】別紙_職員一覧（変更）'!O258)</f>
        <v/>
      </c>
      <c r="P260" s="189" t="str">
        <f>IF('②【入力】別紙_職員一覧（変更）'!P258="","",'②【入力】別紙_職員一覧（変更）'!P258)</f>
        <v/>
      </c>
      <c r="Q260" s="189" t="str">
        <f>IF('②【入力】別紙_職員一覧（変更）'!Q258="","",'②【入力】別紙_職員一覧（変更）'!Q258)</f>
        <v/>
      </c>
      <c r="R260" s="158"/>
      <c r="U260" s="63"/>
    </row>
    <row r="261" spans="1:24" ht="18" customHeight="1">
      <c r="A261" s="46">
        <v>247</v>
      </c>
      <c r="B261" s="46" t="str">
        <f t="shared" si="4"/>
        <v/>
      </c>
      <c r="C261" s="47" t="str">
        <f>IF('②【入力】別紙_職員一覧（変更）'!C259="","",'②【入力】別紙_職員一覧（変更）'!C259)</f>
        <v/>
      </c>
      <c r="D261" s="47" t="str">
        <f>IF('②【入力】別紙_職員一覧（変更）'!D259="","",'②【入力】別紙_職員一覧（変更）'!D259)</f>
        <v/>
      </c>
      <c r="E261" s="47" t="str">
        <f>IF('②【入力】別紙_職員一覧（変更）'!E259="","",'②【入力】別紙_職員一覧（変更）'!E259)</f>
        <v/>
      </c>
      <c r="F261" s="47" t="str">
        <f>IF('②【入力】別紙_職員一覧（変更）'!F259="","",'②【入力】別紙_職員一覧（変更）'!F259)</f>
        <v/>
      </c>
      <c r="G261" s="47" t="str">
        <f>IF('②【入力】別紙_職員一覧（変更）'!G259="","",'②【入力】別紙_職員一覧（変更）'!G259)</f>
        <v/>
      </c>
      <c r="H261" s="47" t="str">
        <f>IF('②【入力】別紙_職員一覧（変更）'!H259="","",'②【入力】別紙_職員一覧（変更）'!H259)</f>
        <v/>
      </c>
      <c r="I261" s="411" t="str">
        <f>IF('②【入力】別紙_職員一覧（変更）'!I259="","",'②【入力】別紙_職員一覧（変更）'!I259)</f>
        <v/>
      </c>
      <c r="J261" s="47" t="str">
        <f>IF('②【入力】別紙_職員一覧（変更）'!J259="","",'②【入力】別紙_職員一覧（変更）'!J259)</f>
        <v/>
      </c>
      <c r="K261" s="47" t="str">
        <f>IF('②【入力】別紙_職員一覧（変更）'!K259="","",'②【入力】別紙_職員一覧（変更）'!K259)</f>
        <v/>
      </c>
      <c r="L261" s="47" t="str">
        <f>IF('②【入力】別紙_職員一覧（変更）'!L259="","",'②【入力】別紙_職員一覧（変更）'!L259)</f>
        <v/>
      </c>
      <c r="M261" s="47" t="str">
        <f>IF('②【入力】別紙_職員一覧（変更）'!M259="","",'②【入力】別紙_職員一覧（変更）'!M259)</f>
        <v/>
      </c>
      <c r="N261" s="189" t="str">
        <f>IF('②【入力】別紙_職員一覧（変更）'!N259="","",'②【入力】別紙_職員一覧（変更）'!N259)</f>
        <v/>
      </c>
      <c r="O261" s="189" t="str">
        <f>IF('②【入力】別紙_職員一覧（変更）'!O259="","",'②【入力】別紙_職員一覧（変更）'!O259)</f>
        <v/>
      </c>
      <c r="P261" s="189" t="str">
        <f>IF('②【入力】別紙_職員一覧（変更）'!P259="","",'②【入力】別紙_職員一覧（変更）'!P259)</f>
        <v/>
      </c>
      <c r="Q261" s="189" t="str">
        <f>IF('②【入力】別紙_職員一覧（変更）'!Q259="","",'②【入力】別紙_職員一覧（変更）'!Q259)</f>
        <v/>
      </c>
      <c r="R261" s="158"/>
      <c r="U261" s="63"/>
      <c r="X261" s="59"/>
    </row>
    <row r="262" spans="1:24" ht="18" customHeight="1">
      <c r="A262" s="46">
        <v>248</v>
      </c>
      <c r="B262" s="46" t="str">
        <f t="shared" si="4"/>
        <v/>
      </c>
      <c r="C262" s="47" t="str">
        <f>IF('②【入力】別紙_職員一覧（変更）'!C260="","",'②【入力】別紙_職員一覧（変更）'!C260)</f>
        <v/>
      </c>
      <c r="D262" s="47" t="str">
        <f>IF('②【入力】別紙_職員一覧（変更）'!D260="","",'②【入力】別紙_職員一覧（変更）'!D260)</f>
        <v/>
      </c>
      <c r="E262" s="47" t="str">
        <f>IF('②【入力】別紙_職員一覧（変更）'!E260="","",'②【入力】別紙_職員一覧（変更）'!E260)</f>
        <v/>
      </c>
      <c r="F262" s="47" t="str">
        <f>IF('②【入力】別紙_職員一覧（変更）'!F260="","",'②【入力】別紙_職員一覧（変更）'!F260)</f>
        <v/>
      </c>
      <c r="G262" s="47" t="str">
        <f>IF('②【入力】別紙_職員一覧（変更）'!G260="","",'②【入力】別紙_職員一覧（変更）'!G260)</f>
        <v/>
      </c>
      <c r="H262" s="47" t="str">
        <f>IF('②【入力】別紙_職員一覧（変更）'!H260="","",'②【入力】別紙_職員一覧（変更）'!H260)</f>
        <v/>
      </c>
      <c r="I262" s="411" t="str">
        <f>IF('②【入力】別紙_職員一覧（変更）'!I260="","",'②【入力】別紙_職員一覧（変更）'!I260)</f>
        <v/>
      </c>
      <c r="J262" s="47" t="str">
        <f>IF('②【入力】別紙_職員一覧（変更）'!J260="","",'②【入力】別紙_職員一覧（変更）'!J260)</f>
        <v/>
      </c>
      <c r="K262" s="47" t="str">
        <f>IF('②【入力】別紙_職員一覧（変更）'!K260="","",'②【入力】別紙_職員一覧（変更）'!K260)</f>
        <v/>
      </c>
      <c r="L262" s="47" t="str">
        <f>IF('②【入力】別紙_職員一覧（変更）'!L260="","",'②【入力】別紙_職員一覧（変更）'!L260)</f>
        <v/>
      </c>
      <c r="M262" s="47" t="str">
        <f>IF('②【入力】別紙_職員一覧（変更）'!M260="","",'②【入力】別紙_職員一覧（変更）'!M260)</f>
        <v/>
      </c>
      <c r="N262" s="189" t="str">
        <f>IF('②【入力】別紙_職員一覧（変更）'!N260="","",'②【入力】別紙_職員一覧（変更）'!N260)</f>
        <v/>
      </c>
      <c r="O262" s="189" t="str">
        <f>IF('②【入力】別紙_職員一覧（変更）'!O260="","",'②【入力】別紙_職員一覧（変更）'!O260)</f>
        <v/>
      </c>
      <c r="P262" s="189" t="str">
        <f>IF('②【入力】別紙_職員一覧（変更）'!P260="","",'②【入力】別紙_職員一覧（変更）'!P260)</f>
        <v/>
      </c>
      <c r="Q262" s="189" t="str">
        <f>IF('②【入力】別紙_職員一覧（変更）'!Q260="","",'②【入力】別紙_職員一覧（変更）'!Q260)</f>
        <v/>
      </c>
      <c r="R262" s="158"/>
      <c r="U262" s="63"/>
    </row>
    <row r="263" spans="1:24" ht="18" customHeight="1">
      <c r="A263" s="46">
        <v>249</v>
      </c>
      <c r="B263" s="46" t="str">
        <f t="shared" si="4"/>
        <v/>
      </c>
      <c r="C263" s="47" t="str">
        <f>IF('②【入力】別紙_職員一覧（変更）'!C261="","",'②【入力】別紙_職員一覧（変更）'!C261)</f>
        <v/>
      </c>
      <c r="D263" s="47" t="str">
        <f>IF('②【入力】別紙_職員一覧（変更）'!D261="","",'②【入力】別紙_職員一覧（変更）'!D261)</f>
        <v/>
      </c>
      <c r="E263" s="47" t="str">
        <f>IF('②【入力】別紙_職員一覧（変更）'!E261="","",'②【入力】別紙_職員一覧（変更）'!E261)</f>
        <v/>
      </c>
      <c r="F263" s="47" t="str">
        <f>IF('②【入力】別紙_職員一覧（変更）'!F261="","",'②【入力】別紙_職員一覧（変更）'!F261)</f>
        <v/>
      </c>
      <c r="G263" s="47" t="str">
        <f>IF('②【入力】別紙_職員一覧（変更）'!G261="","",'②【入力】別紙_職員一覧（変更）'!G261)</f>
        <v/>
      </c>
      <c r="H263" s="47" t="str">
        <f>IF('②【入力】別紙_職員一覧（変更）'!H261="","",'②【入力】別紙_職員一覧（変更）'!H261)</f>
        <v/>
      </c>
      <c r="I263" s="411" t="str">
        <f>IF('②【入力】別紙_職員一覧（変更）'!I261="","",'②【入力】別紙_職員一覧（変更）'!I261)</f>
        <v/>
      </c>
      <c r="J263" s="47" t="str">
        <f>IF('②【入力】別紙_職員一覧（変更）'!J261="","",'②【入力】別紙_職員一覧（変更）'!J261)</f>
        <v/>
      </c>
      <c r="K263" s="47" t="str">
        <f>IF('②【入力】別紙_職員一覧（変更）'!K261="","",'②【入力】別紙_職員一覧（変更）'!K261)</f>
        <v/>
      </c>
      <c r="L263" s="47" t="str">
        <f>IF('②【入力】別紙_職員一覧（変更）'!L261="","",'②【入力】別紙_職員一覧（変更）'!L261)</f>
        <v/>
      </c>
      <c r="M263" s="47" t="str">
        <f>IF('②【入力】別紙_職員一覧（変更）'!M261="","",'②【入力】別紙_職員一覧（変更）'!M261)</f>
        <v/>
      </c>
      <c r="N263" s="189" t="str">
        <f>IF('②【入力】別紙_職員一覧（変更）'!N261="","",'②【入力】別紙_職員一覧（変更）'!N261)</f>
        <v/>
      </c>
      <c r="O263" s="189" t="str">
        <f>IF('②【入力】別紙_職員一覧（変更）'!O261="","",'②【入力】別紙_職員一覧（変更）'!O261)</f>
        <v/>
      </c>
      <c r="P263" s="189" t="str">
        <f>IF('②【入力】別紙_職員一覧（変更）'!P261="","",'②【入力】別紙_職員一覧（変更）'!P261)</f>
        <v/>
      </c>
      <c r="Q263" s="189" t="str">
        <f>IF('②【入力】別紙_職員一覧（変更）'!Q261="","",'②【入力】別紙_職員一覧（変更）'!Q261)</f>
        <v/>
      </c>
      <c r="R263" s="158"/>
      <c r="U263" s="63"/>
    </row>
    <row r="264" spans="1:24" ht="18" customHeight="1">
      <c r="A264" s="46">
        <v>250</v>
      </c>
      <c r="B264" s="46" t="str">
        <f t="shared" si="4"/>
        <v/>
      </c>
      <c r="C264" s="47" t="str">
        <f>IF('②【入力】別紙_職員一覧（変更）'!C262="","",'②【入力】別紙_職員一覧（変更）'!C262)</f>
        <v/>
      </c>
      <c r="D264" s="47" t="str">
        <f>IF('②【入力】別紙_職員一覧（変更）'!D262="","",'②【入力】別紙_職員一覧（変更）'!D262)</f>
        <v/>
      </c>
      <c r="E264" s="47" t="str">
        <f>IF('②【入力】別紙_職員一覧（変更）'!E262="","",'②【入力】別紙_職員一覧（変更）'!E262)</f>
        <v/>
      </c>
      <c r="F264" s="47" t="str">
        <f>IF('②【入力】別紙_職員一覧（変更）'!F262="","",'②【入力】別紙_職員一覧（変更）'!F262)</f>
        <v/>
      </c>
      <c r="G264" s="47" t="str">
        <f>IF('②【入力】別紙_職員一覧（変更）'!G262="","",'②【入力】別紙_職員一覧（変更）'!G262)</f>
        <v/>
      </c>
      <c r="H264" s="47" t="str">
        <f>IF('②【入力】別紙_職員一覧（変更）'!H262="","",'②【入力】別紙_職員一覧（変更）'!H262)</f>
        <v/>
      </c>
      <c r="I264" s="411" t="str">
        <f>IF('②【入力】別紙_職員一覧（変更）'!I262="","",'②【入力】別紙_職員一覧（変更）'!I262)</f>
        <v/>
      </c>
      <c r="J264" s="47" t="str">
        <f>IF('②【入力】別紙_職員一覧（変更）'!J262="","",'②【入力】別紙_職員一覧（変更）'!J262)</f>
        <v/>
      </c>
      <c r="K264" s="47" t="str">
        <f>IF('②【入力】別紙_職員一覧（変更）'!K262="","",'②【入力】別紙_職員一覧（変更）'!K262)</f>
        <v/>
      </c>
      <c r="L264" s="47" t="str">
        <f>IF('②【入力】別紙_職員一覧（変更）'!L262="","",'②【入力】別紙_職員一覧（変更）'!L262)</f>
        <v/>
      </c>
      <c r="M264" s="47" t="str">
        <f>IF('②【入力】別紙_職員一覧（変更）'!M262="","",'②【入力】別紙_職員一覧（変更）'!M262)</f>
        <v/>
      </c>
      <c r="N264" s="189" t="str">
        <f>IF('②【入力】別紙_職員一覧（変更）'!N262="","",'②【入力】別紙_職員一覧（変更）'!N262)</f>
        <v/>
      </c>
      <c r="O264" s="189" t="str">
        <f>IF('②【入力】別紙_職員一覧（変更）'!O262="","",'②【入力】別紙_職員一覧（変更）'!O262)</f>
        <v/>
      </c>
      <c r="P264" s="189" t="str">
        <f>IF('②【入力】別紙_職員一覧（変更）'!P262="","",'②【入力】別紙_職員一覧（変更）'!P262)</f>
        <v/>
      </c>
      <c r="Q264" s="189" t="str">
        <f>IF('②【入力】別紙_職員一覧（変更）'!Q262="","",'②【入力】別紙_職員一覧（変更）'!Q262)</f>
        <v/>
      </c>
      <c r="R264" s="158"/>
      <c r="U264" s="63"/>
    </row>
    <row r="265" spans="1:24" ht="18" customHeight="1">
      <c r="A265" s="46">
        <v>251</v>
      </c>
      <c r="B265" s="46" t="str">
        <f t="shared" si="4"/>
        <v/>
      </c>
      <c r="C265" s="47" t="str">
        <f>IF('②【入力】別紙_職員一覧（変更）'!C263="","",'②【入力】別紙_職員一覧（変更）'!C263)</f>
        <v/>
      </c>
      <c r="D265" s="47" t="str">
        <f>IF('②【入力】別紙_職員一覧（変更）'!D263="","",'②【入力】別紙_職員一覧（変更）'!D263)</f>
        <v/>
      </c>
      <c r="E265" s="47" t="str">
        <f>IF('②【入力】別紙_職員一覧（変更）'!E263="","",'②【入力】別紙_職員一覧（変更）'!E263)</f>
        <v/>
      </c>
      <c r="F265" s="47" t="str">
        <f>IF('②【入力】別紙_職員一覧（変更）'!F263="","",'②【入力】別紙_職員一覧（変更）'!F263)</f>
        <v/>
      </c>
      <c r="G265" s="47" t="str">
        <f>IF('②【入力】別紙_職員一覧（変更）'!G263="","",'②【入力】別紙_職員一覧（変更）'!G263)</f>
        <v/>
      </c>
      <c r="H265" s="47" t="str">
        <f>IF('②【入力】別紙_職員一覧（変更）'!H263="","",'②【入力】別紙_職員一覧（変更）'!H263)</f>
        <v/>
      </c>
      <c r="I265" s="411" t="str">
        <f>IF('②【入力】別紙_職員一覧（変更）'!I263="","",'②【入力】別紙_職員一覧（変更）'!I263)</f>
        <v/>
      </c>
      <c r="J265" s="47" t="str">
        <f>IF('②【入力】別紙_職員一覧（変更）'!J263="","",'②【入力】別紙_職員一覧（変更）'!J263)</f>
        <v/>
      </c>
      <c r="K265" s="47" t="str">
        <f>IF('②【入力】別紙_職員一覧（変更）'!K263="","",'②【入力】別紙_職員一覧（変更）'!K263)</f>
        <v/>
      </c>
      <c r="L265" s="47" t="str">
        <f>IF('②【入力】別紙_職員一覧（変更）'!L263="","",'②【入力】別紙_職員一覧（変更）'!L263)</f>
        <v/>
      </c>
      <c r="M265" s="47" t="str">
        <f>IF('②【入力】別紙_職員一覧（変更）'!M263="","",'②【入力】別紙_職員一覧（変更）'!M263)</f>
        <v/>
      </c>
      <c r="N265" s="189" t="str">
        <f>IF('②【入力】別紙_職員一覧（変更）'!N263="","",'②【入力】別紙_職員一覧（変更）'!N263)</f>
        <v/>
      </c>
      <c r="O265" s="189" t="str">
        <f>IF('②【入力】別紙_職員一覧（変更）'!O263="","",'②【入力】別紙_職員一覧（変更）'!O263)</f>
        <v/>
      </c>
      <c r="P265" s="189" t="str">
        <f>IF('②【入力】別紙_職員一覧（変更）'!P263="","",'②【入力】別紙_職員一覧（変更）'!P263)</f>
        <v/>
      </c>
      <c r="Q265" s="189" t="str">
        <f>IF('②【入力】別紙_職員一覧（変更）'!Q263="","",'②【入力】別紙_職員一覧（変更）'!Q263)</f>
        <v/>
      </c>
      <c r="R265" s="158"/>
      <c r="U265" s="63"/>
    </row>
    <row r="266" spans="1:24" ht="18" customHeight="1">
      <c r="A266" s="46">
        <v>252</v>
      </c>
      <c r="B266" s="46" t="str">
        <f t="shared" si="4"/>
        <v/>
      </c>
      <c r="C266" s="47" t="str">
        <f>IF('②【入力】別紙_職員一覧（変更）'!C264="","",'②【入力】別紙_職員一覧（変更）'!C264)</f>
        <v/>
      </c>
      <c r="D266" s="47" t="str">
        <f>IF('②【入力】別紙_職員一覧（変更）'!D264="","",'②【入力】別紙_職員一覧（変更）'!D264)</f>
        <v/>
      </c>
      <c r="E266" s="47" t="str">
        <f>IF('②【入力】別紙_職員一覧（変更）'!E264="","",'②【入力】別紙_職員一覧（変更）'!E264)</f>
        <v/>
      </c>
      <c r="F266" s="47" t="str">
        <f>IF('②【入力】別紙_職員一覧（変更）'!F264="","",'②【入力】別紙_職員一覧（変更）'!F264)</f>
        <v/>
      </c>
      <c r="G266" s="47" t="str">
        <f>IF('②【入力】別紙_職員一覧（変更）'!G264="","",'②【入力】別紙_職員一覧（変更）'!G264)</f>
        <v/>
      </c>
      <c r="H266" s="47" t="str">
        <f>IF('②【入力】別紙_職員一覧（変更）'!H264="","",'②【入力】別紙_職員一覧（変更）'!H264)</f>
        <v/>
      </c>
      <c r="I266" s="411" t="str">
        <f>IF('②【入力】別紙_職員一覧（変更）'!I264="","",'②【入力】別紙_職員一覧（変更）'!I264)</f>
        <v/>
      </c>
      <c r="J266" s="47" t="str">
        <f>IF('②【入力】別紙_職員一覧（変更）'!J264="","",'②【入力】別紙_職員一覧（変更）'!J264)</f>
        <v/>
      </c>
      <c r="K266" s="47" t="str">
        <f>IF('②【入力】別紙_職員一覧（変更）'!K264="","",'②【入力】別紙_職員一覧（変更）'!K264)</f>
        <v/>
      </c>
      <c r="L266" s="47" t="str">
        <f>IF('②【入力】別紙_職員一覧（変更）'!L264="","",'②【入力】別紙_職員一覧（変更）'!L264)</f>
        <v/>
      </c>
      <c r="M266" s="47" t="str">
        <f>IF('②【入力】別紙_職員一覧（変更）'!M264="","",'②【入力】別紙_職員一覧（変更）'!M264)</f>
        <v/>
      </c>
      <c r="N266" s="189" t="str">
        <f>IF('②【入力】別紙_職員一覧（変更）'!N264="","",'②【入力】別紙_職員一覧（変更）'!N264)</f>
        <v/>
      </c>
      <c r="O266" s="189" t="str">
        <f>IF('②【入力】別紙_職員一覧（変更）'!O264="","",'②【入力】別紙_職員一覧（変更）'!O264)</f>
        <v/>
      </c>
      <c r="P266" s="189" t="str">
        <f>IF('②【入力】別紙_職員一覧（変更）'!P264="","",'②【入力】別紙_職員一覧（変更）'!P264)</f>
        <v/>
      </c>
      <c r="Q266" s="189" t="str">
        <f>IF('②【入力】別紙_職員一覧（変更）'!Q264="","",'②【入力】別紙_職員一覧（変更）'!Q264)</f>
        <v/>
      </c>
      <c r="R266" s="158"/>
      <c r="U266" s="63"/>
    </row>
    <row r="267" spans="1:24" ht="18" customHeight="1">
      <c r="A267" s="46">
        <v>253</v>
      </c>
      <c r="B267" s="46" t="str">
        <f t="shared" si="4"/>
        <v/>
      </c>
      <c r="C267" s="47" t="str">
        <f>IF('②【入力】別紙_職員一覧（変更）'!C265="","",'②【入力】別紙_職員一覧（変更）'!C265)</f>
        <v/>
      </c>
      <c r="D267" s="47" t="str">
        <f>IF('②【入力】別紙_職員一覧（変更）'!D265="","",'②【入力】別紙_職員一覧（変更）'!D265)</f>
        <v/>
      </c>
      <c r="E267" s="47" t="str">
        <f>IF('②【入力】別紙_職員一覧（変更）'!E265="","",'②【入力】別紙_職員一覧（変更）'!E265)</f>
        <v/>
      </c>
      <c r="F267" s="47" t="str">
        <f>IF('②【入力】別紙_職員一覧（変更）'!F265="","",'②【入力】別紙_職員一覧（変更）'!F265)</f>
        <v/>
      </c>
      <c r="G267" s="47" t="str">
        <f>IF('②【入力】別紙_職員一覧（変更）'!G265="","",'②【入力】別紙_職員一覧（変更）'!G265)</f>
        <v/>
      </c>
      <c r="H267" s="47" t="str">
        <f>IF('②【入力】別紙_職員一覧（変更）'!H265="","",'②【入力】別紙_職員一覧（変更）'!H265)</f>
        <v/>
      </c>
      <c r="I267" s="411" t="str">
        <f>IF('②【入力】別紙_職員一覧（変更）'!I265="","",'②【入力】別紙_職員一覧（変更）'!I265)</f>
        <v/>
      </c>
      <c r="J267" s="47" t="str">
        <f>IF('②【入力】別紙_職員一覧（変更）'!J265="","",'②【入力】別紙_職員一覧（変更）'!J265)</f>
        <v/>
      </c>
      <c r="K267" s="47" t="str">
        <f>IF('②【入力】別紙_職員一覧（変更）'!K265="","",'②【入力】別紙_職員一覧（変更）'!K265)</f>
        <v/>
      </c>
      <c r="L267" s="47" t="str">
        <f>IF('②【入力】別紙_職員一覧（変更）'!L265="","",'②【入力】別紙_職員一覧（変更）'!L265)</f>
        <v/>
      </c>
      <c r="M267" s="47" t="str">
        <f>IF('②【入力】別紙_職員一覧（変更）'!M265="","",'②【入力】別紙_職員一覧（変更）'!M265)</f>
        <v/>
      </c>
      <c r="N267" s="189" t="str">
        <f>IF('②【入力】別紙_職員一覧（変更）'!N265="","",'②【入力】別紙_職員一覧（変更）'!N265)</f>
        <v/>
      </c>
      <c r="O267" s="189" t="str">
        <f>IF('②【入力】別紙_職員一覧（変更）'!O265="","",'②【入力】別紙_職員一覧（変更）'!O265)</f>
        <v/>
      </c>
      <c r="P267" s="189" t="str">
        <f>IF('②【入力】別紙_職員一覧（変更）'!P265="","",'②【入力】別紙_職員一覧（変更）'!P265)</f>
        <v/>
      </c>
      <c r="Q267" s="189" t="str">
        <f>IF('②【入力】別紙_職員一覧（変更）'!Q265="","",'②【入力】別紙_職員一覧（変更）'!Q265)</f>
        <v/>
      </c>
      <c r="R267" s="158"/>
      <c r="U267" s="63"/>
    </row>
    <row r="268" spans="1:24" ht="18" customHeight="1">
      <c r="A268" s="46">
        <v>254</v>
      </c>
      <c r="B268" s="46" t="str">
        <f t="shared" si="4"/>
        <v/>
      </c>
      <c r="C268" s="47" t="str">
        <f>IF('②【入力】別紙_職員一覧（変更）'!C266="","",'②【入力】別紙_職員一覧（変更）'!C266)</f>
        <v/>
      </c>
      <c r="D268" s="47" t="str">
        <f>IF('②【入力】別紙_職員一覧（変更）'!D266="","",'②【入力】別紙_職員一覧（変更）'!D266)</f>
        <v/>
      </c>
      <c r="E268" s="47" t="str">
        <f>IF('②【入力】別紙_職員一覧（変更）'!E266="","",'②【入力】別紙_職員一覧（変更）'!E266)</f>
        <v/>
      </c>
      <c r="F268" s="47" t="str">
        <f>IF('②【入力】別紙_職員一覧（変更）'!F266="","",'②【入力】別紙_職員一覧（変更）'!F266)</f>
        <v/>
      </c>
      <c r="G268" s="47" t="str">
        <f>IF('②【入力】別紙_職員一覧（変更）'!G266="","",'②【入力】別紙_職員一覧（変更）'!G266)</f>
        <v/>
      </c>
      <c r="H268" s="47" t="str">
        <f>IF('②【入力】別紙_職員一覧（変更）'!H266="","",'②【入力】別紙_職員一覧（変更）'!H266)</f>
        <v/>
      </c>
      <c r="I268" s="411" t="str">
        <f>IF('②【入力】別紙_職員一覧（変更）'!I266="","",'②【入力】別紙_職員一覧（変更）'!I266)</f>
        <v/>
      </c>
      <c r="J268" s="47" t="str">
        <f>IF('②【入力】別紙_職員一覧（変更）'!J266="","",'②【入力】別紙_職員一覧（変更）'!J266)</f>
        <v/>
      </c>
      <c r="K268" s="47" t="str">
        <f>IF('②【入力】別紙_職員一覧（変更）'!K266="","",'②【入力】別紙_職員一覧（変更）'!K266)</f>
        <v/>
      </c>
      <c r="L268" s="47" t="str">
        <f>IF('②【入力】別紙_職員一覧（変更）'!L266="","",'②【入力】別紙_職員一覧（変更）'!L266)</f>
        <v/>
      </c>
      <c r="M268" s="47" t="str">
        <f>IF('②【入力】別紙_職員一覧（変更）'!M266="","",'②【入力】別紙_職員一覧（変更）'!M266)</f>
        <v/>
      </c>
      <c r="N268" s="189" t="str">
        <f>IF('②【入力】別紙_職員一覧（変更）'!N266="","",'②【入力】別紙_職員一覧（変更）'!N266)</f>
        <v/>
      </c>
      <c r="O268" s="189" t="str">
        <f>IF('②【入力】別紙_職員一覧（変更）'!O266="","",'②【入力】別紙_職員一覧（変更）'!O266)</f>
        <v/>
      </c>
      <c r="P268" s="189" t="str">
        <f>IF('②【入力】別紙_職員一覧（変更）'!P266="","",'②【入力】別紙_職員一覧（変更）'!P266)</f>
        <v/>
      </c>
      <c r="Q268" s="189" t="str">
        <f>IF('②【入力】別紙_職員一覧（変更）'!Q266="","",'②【入力】別紙_職員一覧（変更）'!Q266)</f>
        <v/>
      </c>
      <c r="R268" s="158"/>
      <c r="U268" s="63"/>
    </row>
    <row r="269" spans="1:24" ht="18" customHeight="1">
      <c r="A269" s="46">
        <v>255</v>
      </c>
      <c r="B269" s="46" t="str">
        <f t="shared" si="4"/>
        <v/>
      </c>
      <c r="C269" s="47" t="str">
        <f>IF('②【入力】別紙_職員一覧（変更）'!C267="","",'②【入力】別紙_職員一覧（変更）'!C267)</f>
        <v/>
      </c>
      <c r="D269" s="47" t="str">
        <f>IF('②【入力】別紙_職員一覧（変更）'!D267="","",'②【入力】別紙_職員一覧（変更）'!D267)</f>
        <v/>
      </c>
      <c r="E269" s="47" t="str">
        <f>IF('②【入力】別紙_職員一覧（変更）'!E267="","",'②【入力】別紙_職員一覧（変更）'!E267)</f>
        <v/>
      </c>
      <c r="F269" s="47" t="str">
        <f>IF('②【入力】別紙_職員一覧（変更）'!F267="","",'②【入力】別紙_職員一覧（変更）'!F267)</f>
        <v/>
      </c>
      <c r="G269" s="47" t="str">
        <f>IF('②【入力】別紙_職員一覧（変更）'!G267="","",'②【入力】別紙_職員一覧（変更）'!G267)</f>
        <v/>
      </c>
      <c r="H269" s="47" t="str">
        <f>IF('②【入力】別紙_職員一覧（変更）'!H267="","",'②【入力】別紙_職員一覧（変更）'!H267)</f>
        <v/>
      </c>
      <c r="I269" s="411" t="str">
        <f>IF('②【入力】別紙_職員一覧（変更）'!I267="","",'②【入力】別紙_職員一覧（変更）'!I267)</f>
        <v/>
      </c>
      <c r="J269" s="47" t="str">
        <f>IF('②【入力】別紙_職員一覧（変更）'!J267="","",'②【入力】別紙_職員一覧（変更）'!J267)</f>
        <v/>
      </c>
      <c r="K269" s="47" t="str">
        <f>IF('②【入力】別紙_職員一覧（変更）'!K267="","",'②【入力】別紙_職員一覧（変更）'!K267)</f>
        <v/>
      </c>
      <c r="L269" s="47" t="str">
        <f>IF('②【入力】別紙_職員一覧（変更）'!L267="","",'②【入力】別紙_職員一覧（変更）'!L267)</f>
        <v/>
      </c>
      <c r="M269" s="47" t="str">
        <f>IF('②【入力】別紙_職員一覧（変更）'!M267="","",'②【入力】別紙_職員一覧（変更）'!M267)</f>
        <v/>
      </c>
      <c r="N269" s="189" t="str">
        <f>IF('②【入力】別紙_職員一覧（変更）'!N267="","",'②【入力】別紙_職員一覧（変更）'!N267)</f>
        <v/>
      </c>
      <c r="O269" s="189" t="str">
        <f>IF('②【入力】別紙_職員一覧（変更）'!O267="","",'②【入力】別紙_職員一覧（変更）'!O267)</f>
        <v/>
      </c>
      <c r="P269" s="189" t="str">
        <f>IF('②【入力】別紙_職員一覧（変更）'!P267="","",'②【入力】別紙_職員一覧（変更）'!P267)</f>
        <v/>
      </c>
      <c r="Q269" s="189" t="str">
        <f>IF('②【入力】別紙_職員一覧（変更）'!Q267="","",'②【入力】別紙_職員一覧（変更）'!Q267)</f>
        <v/>
      </c>
      <c r="R269" s="158"/>
      <c r="U269" s="63"/>
    </row>
    <row r="270" spans="1:24" ht="18" customHeight="1">
      <c r="A270" s="46">
        <v>256</v>
      </c>
      <c r="B270" s="46" t="str">
        <f t="shared" si="4"/>
        <v/>
      </c>
      <c r="C270" s="47" t="str">
        <f>IF('②【入力】別紙_職員一覧（変更）'!C268="","",'②【入力】別紙_職員一覧（変更）'!C268)</f>
        <v/>
      </c>
      <c r="D270" s="47" t="str">
        <f>IF('②【入力】別紙_職員一覧（変更）'!D268="","",'②【入力】別紙_職員一覧（変更）'!D268)</f>
        <v/>
      </c>
      <c r="E270" s="47" t="str">
        <f>IF('②【入力】別紙_職員一覧（変更）'!E268="","",'②【入力】別紙_職員一覧（変更）'!E268)</f>
        <v/>
      </c>
      <c r="F270" s="47" t="str">
        <f>IF('②【入力】別紙_職員一覧（変更）'!F268="","",'②【入力】別紙_職員一覧（変更）'!F268)</f>
        <v/>
      </c>
      <c r="G270" s="47" t="str">
        <f>IF('②【入力】別紙_職員一覧（変更）'!G268="","",'②【入力】別紙_職員一覧（変更）'!G268)</f>
        <v/>
      </c>
      <c r="H270" s="47" t="str">
        <f>IF('②【入力】別紙_職員一覧（変更）'!H268="","",'②【入力】別紙_職員一覧（変更）'!H268)</f>
        <v/>
      </c>
      <c r="I270" s="411" t="str">
        <f>IF('②【入力】別紙_職員一覧（変更）'!I268="","",'②【入力】別紙_職員一覧（変更）'!I268)</f>
        <v/>
      </c>
      <c r="J270" s="47" t="str">
        <f>IF('②【入力】別紙_職員一覧（変更）'!J268="","",'②【入力】別紙_職員一覧（変更）'!J268)</f>
        <v/>
      </c>
      <c r="K270" s="47" t="str">
        <f>IF('②【入力】別紙_職員一覧（変更）'!K268="","",'②【入力】別紙_職員一覧（変更）'!K268)</f>
        <v/>
      </c>
      <c r="L270" s="47" t="str">
        <f>IF('②【入力】別紙_職員一覧（変更）'!L268="","",'②【入力】別紙_職員一覧（変更）'!L268)</f>
        <v/>
      </c>
      <c r="M270" s="47" t="str">
        <f>IF('②【入力】別紙_職員一覧（変更）'!M268="","",'②【入力】別紙_職員一覧（変更）'!M268)</f>
        <v/>
      </c>
      <c r="N270" s="189" t="str">
        <f>IF('②【入力】別紙_職員一覧（変更）'!N268="","",'②【入力】別紙_職員一覧（変更）'!N268)</f>
        <v/>
      </c>
      <c r="O270" s="189" t="str">
        <f>IF('②【入力】別紙_職員一覧（変更）'!O268="","",'②【入力】別紙_職員一覧（変更）'!O268)</f>
        <v/>
      </c>
      <c r="P270" s="189" t="str">
        <f>IF('②【入力】別紙_職員一覧（変更）'!P268="","",'②【入力】別紙_職員一覧（変更）'!P268)</f>
        <v/>
      </c>
      <c r="Q270" s="189" t="str">
        <f>IF('②【入力】別紙_職員一覧（変更）'!Q268="","",'②【入力】別紙_職員一覧（変更）'!Q268)</f>
        <v/>
      </c>
      <c r="R270" s="158"/>
      <c r="U270" s="63"/>
    </row>
    <row r="271" spans="1:24" ht="18" customHeight="1">
      <c r="A271" s="46">
        <v>257</v>
      </c>
      <c r="B271" s="46" t="str">
        <f t="shared" si="4"/>
        <v/>
      </c>
      <c r="C271" s="47" t="str">
        <f>IF('②【入力】別紙_職員一覧（変更）'!C269="","",'②【入力】別紙_職員一覧（変更）'!C269)</f>
        <v/>
      </c>
      <c r="D271" s="47" t="str">
        <f>IF('②【入力】別紙_職員一覧（変更）'!D269="","",'②【入力】別紙_職員一覧（変更）'!D269)</f>
        <v/>
      </c>
      <c r="E271" s="47" t="str">
        <f>IF('②【入力】別紙_職員一覧（変更）'!E269="","",'②【入力】別紙_職員一覧（変更）'!E269)</f>
        <v/>
      </c>
      <c r="F271" s="47" t="str">
        <f>IF('②【入力】別紙_職員一覧（変更）'!F269="","",'②【入力】別紙_職員一覧（変更）'!F269)</f>
        <v/>
      </c>
      <c r="G271" s="47" t="str">
        <f>IF('②【入力】別紙_職員一覧（変更）'!G269="","",'②【入力】別紙_職員一覧（変更）'!G269)</f>
        <v/>
      </c>
      <c r="H271" s="47" t="str">
        <f>IF('②【入力】別紙_職員一覧（変更）'!H269="","",'②【入力】別紙_職員一覧（変更）'!H269)</f>
        <v/>
      </c>
      <c r="I271" s="411" t="str">
        <f>IF('②【入力】別紙_職員一覧（変更）'!I269="","",'②【入力】別紙_職員一覧（変更）'!I269)</f>
        <v/>
      </c>
      <c r="J271" s="47" t="str">
        <f>IF('②【入力】別紙_職員一覧（変更）'!J269="","",'②【入力】別紙_職員一覧（変更）'!J269)</f>
        <v/>
      </c>
      <c r="K271" s="47" t="str">
        <f>IF('②【入力】別紙_職員一覧（変更）'!K269="","",'②【入力】別紙_職員一覧（変更）'!K269)</f>
        <v/>
      </c>
      <c r="L271" s="47" t="str">
        <f>IF('②【入力】別紙_職員一覧（変更）'!L269="","",'②【入力】別紙_職員一覧（変更）'!L269)</f>
        <v/>
      </c>
      <c r="M271" s="47" t="str">
        <f>IF('②【入力】別紙_職員一覧（変更）'!M269="","",'②【入力】別紙_職員一覧（変更）'!M269)</f>
        <v/>
      </c>
      <c r="N271" s="189" t="str">
        <f>IF('②【入力】別紙_職員一覧（変更）'!N269="","",'②【入力】別紙_職員一覧（変更）'!N269)</f>
        <v/>
      </c>
      <c r="O271" s="189" t="str">
        <f>IF('②【入力】別紙_職員一覧（変更）'!O269="","",'②【入力】別紙_職員一覧（変更）'!O269)</f>
        <v/>
      </c>
      <c r="P271" s="189" t="str">
        <f>IF('②【入力】別紙_職員一覧（変更）'!P269="","",'②【入力】別紙_職員一覧（変更）'!P269)</f>
        <v/>
      </c>
      <c r="Q271" s="189" t="str">
        <f>IF('②【入力】別紙_職員一覧（変更）'!Q269="","",'②【入力】別紙_職員一覧（変更）'!Q269)</f>
        <v/>
      </c>
      <c r="R271" s="158"/>
      <c r="U271" s="63"/>
    </row>
    <row r="272" spans="1:24" ht="18" customHeight="1">
      <c r="A272" s="46">
        <v>258</v>
      </c>
      <c r="B272" s="46" t="str">
        <f t="shared" si="4"/>
        <v/>
      </c>
      <c r="C272" s="47" t="str">
        <f>IF('②【入力】別紙_職員一覧（変更）'!C270="","",'②【入力】別紙_職員一覧（変更）'!C270)</f>
        <v/>
      </c>
      <c r="D272" s="47" t="str">
        <f>IF('②【入力】別紙_職員一覧（変更）'!D270="","",'②【入力】別紙_職員一覧（変更）'!D270)</f>
        <v/>
      </c>
      <c r="E272" s="47" t="str">
        <f>IF('②【入力】別紙_職員一覧（変更）'!E270="","",'②【入力】別紙_職員一覧（変更）'!E270)</f>
        <v/>
      </c>
      <c r="F272" s="47" t="str">
        <f>IF('②【入力】別紙_職員一覧（変更）'!F270="","",'②【入力】別紙_職員一覧（変更）'!F270)</f>
        <v/>
      </c>
      <c r="G272" s="47" t="str">
        <f>IF('②【入力】別紙_職員一覧（変更）'!G270="","",'②【入力】別紙_職員一覧（変更）'!G270)</f>
        <v/>
      </c>
      <c r="H272" s="47" t="str">
        <f>IF('②【入力】別紙_職員一覧（変更）'!H270="","",'②【入力】別紙_職員一覧（変更）'!H270)</f>
        <v/>
      </c>
      <c r="I272" s="411" t="str">
        <f>IF('②【入力】別紙_職員一覧（変更）'!I270="","",'②【入力】別紙_職員一覧（変更）'!I270)</f>
        <v/>
      </c>
      <c r="J272" s="47" t="str">
        <f>IF('②【入力】別紙_職員一覧（変更）'!J270="","",'②【入力】別紙_職員一覧（変更）'!J270)</f>
        <v/>
      </c>
      <c r="K272" s="47" t="str">
        <f>IF('②【入力】別紙_職員一覧（変更）'!K270="","",'②【入力】別紙_職員一覧（変更）'!K270)</f>
        <v/>
      </c>
      <c r="L272" s="47" t="str">
        <f>IF('②【入力】別紙_職員一覧（変更）'!L270="","",'②【入力】別紙_職員一覧（変更）'!L270)</f>
        <v/>
      </c>
      <c r="M272" s="47" t="str">
        <f>IF('②【入力】別紙_職員一覧（変更）'!M270="","",'②【入力】別紙_職員一覧（変更）'!M270)</f>
        <v/>
      </c>
      <c r="N272" s="189" t="str">
        <f>IF('②【入力】別紙_職員一覧（変更）'!N270="","",'②【入力】別紙_職員一覧（変更）'!N270)</f>
        <v/>
      </c>
      <c r="O272" s="189" t="str">
        <f>IF('②【入力】別紙_職員一覧（変更）'!O270="","",'②【入力】別紙_職員一覧（変更）'!O270)</f>
        <v/>
      </c>
      <c r="P272" s="189" t="str">
        <f>IF('②【入力】別紙_職員一覧（変更）'!P270="","",'②【入力】別紙_職員一覧（変更）'!P270)</f>
        <v/>
      </c>
      <c r="Q272" s="189" t="str">
        <f>IF('②【入力】別紙_職員一覧（変更）'!Q270="","",'②【入力】別紙_職員一覧（変更）'!Q270)</f>
        <v/>
      </c>
      <c r="R272" s="158"/>
      <c r="U272" s="63"/>
    </row>
    <row r="273" spans="1:24" ht="18" customHeight="1">
      <c r="A273" s="46">
        <v>259</v>
      </c>
      <c r="B273" s="46" t="str">
        <f t="shared" si="4"/>
        <v/>
      </c>
      <c r="C273" s="47" t="str">
        <f>IF('②【入力】別紙_職員一覧（変更）'!C271="","",'②【入力】別紙_職員一覧（変更）'!C271)</f>
        <v/>
      </c>
      <c r="D273" s="47" t="str">
        <f>IF('②【入力】別紙_職員一覧（変更）'!D271="","",'②【入力】別紙_職員一覧（変更）'!D271)</f>
        <v/>
      </c>
      <c r="E273" s="47" t="str">
        <f>IF('②【入力】別紙_職員一覧（変更）'!E271="","",'②【入力】別紙_職員一覧（変更）'!E271)</f>
        <v/>
      </c>
      <c r="F273" s="47" t="str">
        <f>IF('②【入力】別紙_職員一覧（変更）'!F271="","",'②【入力】別紙_職員一覧（変更）'!F271)</f>
        <v/>
      </c>
      <c r="G273" s="47" t="str">
        <f>IF('②【入力】別紙_職員一覧（変更）'!G271="","",'②【入力】別紙_職員一覧（変更）'!G271)</f>
        <v/>
      </c>
      <c r="H273" s="47" t="str">
        <f>IF('②【入力】別紙_職員一覧（変更）'!H271="","",'②【入力】別紙_職員一覧（変更）'!H271)</f>
        <v/>
      </c>
      <c r="I273" s="411" t="str">
        <f>IF('②【入力】別紙_職員一覧（変更）'!I271="","",'②【入力】別紙_職員一覧（変更）'!I271)</f>
        <v/>
      </c>
      <c r="J273" s="47" t="str">
        <f>IF('②【入力】別紙_職員一覧（変更）'!J271="","",'②【入力】別紙_職員一覧（変更）'!J271)</f>
        <v/>
      </c>
      <c r="K273" s="47" t="str">
        <f>IF('②【入力】別紙_職員一覧（変更）'!K271="","",'②【入力】別紙_職員一覧（変更）'!K271)</f>
        <v/>
      </c>
      <c r="L273" s="47" t="str">
        <f>IF('②【入力】別紙_職員一覧（変更）'!L271="","",'②【入力】別紙_職員一覧（変更）'!L271)</f>
        <v/>
      </c>
      <c r="M273" s="47" t="str">
        <f>IF('②【入力】別紙_職員一覧（変更）'!M271="","",'②【入力】別紙_職員一覧（変更）'!M271)</f>
        <v/>
      </c>
      <c r="N273" s="189" t="str">
        <f>IF('②【入力】別紙_職員一覧（変更）'!N271="","",'②【入力】別紙_職員一覧（変更）'!N271)</f>
        <v/>
      </c>
      <c r="O273" s="189" t="str">
        <f>IF('②【入力】別紙_職員一覧（変更）'!O271="","",'②【入力】別紙_職員一覧（変更）'!O271)</f>
        <v/>
      </c>
      <c r="P273" s="189" t="str">
        <f>IF('②【入力】別紙_職員一覧（変更）'!P271="","",'②【入力】別紙_職員一覧（変更）'!P271)</f>
        <v/>
      </c>
      <c r="Q273" s="189" t="str">
        <f>IF('②【入力】別紙_職員一覧（変更）'!Q271="","",'②【入力】別紙_職員一覧（変更）'!Q271)</f>
        <v/>
      </c>
      <c r="R273" s="158"/>
      <c r="U273" s="63"/>
    </row>
    <row r="274" spans="1:24" ht="18" customHeight="1">
      <c r="A274" s="46">
        <v>260</v>
      </c>
      <c r="B274" s="46" t="str">
        <f t="shared" si="4"/>
        <v/>
      </c>
      <c r="C274" s="47" t="str">
        <f>IF('②【入力】別紙_職員一覧（変更）'!C272="","",'②【入力】別紙_職員一覧（変更）'!C272)</f>
        <v/>
      </c>
      <c r="D274" s="47" t="str">
        <f>IF('②【入力】別紙_職員一覧（変更）'!D272="","",'②【入力】別紙_職員一覧（変更）'!D272)</f>
        <v/>
      </c>
      <c r="E274" s="47" t="str">
        <f>IF('②【入力】別紙_職員一覧（変更）'!E272="","",'②【入力】別紙_職員一覧（変更）'!E272)</f>
        <v/>
      </c>
      <c r="F274" s="47" t="str">
        <f>IF('②【入力】別紙_職員一覧（変更）'!F272="","",'②【入力】別紙_職員一覧（変更）'!F272)</f>
        <v/>
      </c>
      <c r="G274" s="47" t="str">
        <f>IF('②【入力】別紙_職員一覧（変更）'!G272="","",'②【入力】別紙_職員一覧（変更）'!G272)</f>
        <v/>
      </c>
      <c r="H274" s="47" t="str">
        <f>IF('②【入力】別紙_職員一覧（変更）'!H272="","",'②【入力】別紙_職員一覧（変更）'!H272)</f>
        <v/>
      </c>
      <c r="I274" s="411" t="str">
        <f>IF('②【入力】別紙_職員一覧（変更）'!I272="","",'②【入力】別紙_職員一覧（変更）'!I272)</f>
        <v/>
      </c>
      <c r="J274" s="47" t="str">
        <f>IF('②【入力】別紙_職員一覧（変更）'!J272="","",'②【入力】別紙_職員一覧（変更）'!J272)</f>
        <v/>
      </c>
      <c r="K274" s="47" t="str">
        <f>IF('②【入力】別紙_職員一覧（変更）'!K272="","",'②【入力】別紙_職員一覧（変更）'!K272)</f>
        <v/>
      </c>
      <c r="L274" s="47" t="str">
        <f>IF('②【入力】別紙_職員一覧（変更）'!L272="","",'②【入力】別紙_職員一覧（変更）'!L272)</f>
        <v/>
      </c>
      <c r="M274" s="47" t="str">
        <f>IF('②【入力】別紙_職員一覧（変更）'!M272="","",'②【入力】別紙_職員一覧（変更）'!M272)</f>
        <v/>
      </c>
      <c r="N274" s="189" t="str">
        <f>IF('②【入力】別紙_職員一覧（変更）'!N272="","",'②【入力】別紙_職員一覧（変更）'!N272)</f>
        <v/>
      </c>
      <c r="O274" s="189" t="str">
        <f>IF('②【入力】別紙_職員一覧（変更）'!O272="","",'②【入力】別紙_職員一覧（変更）'!O272)</f>
        <v/>
      </c>
      <c r="P274" s="189" t="str">
        <f>IF('②【入力】別紙_職員一覧（変更）'!P272="","",'②【入力】別紙_職員一覧（変更）'!P272)</f>
        <v/>
      </c>
      <c r="Q274" s="189" t="str">
        <f>IF('②【入力】別紙_職員一覧（変更）'!Q272="","",'②【入力】別紙_職員一覧（変更）'!Q272)</f>
        <v/>
      </c>
      <c r="R274" s="158"/>
      <c r="U274" s="63"/>
      <c r="X274" s="59"/>
    </row>
    <row r="275" spans="1:24" ht="18" customHeight="1">
      <c r="A275" s="46">
        <v>261</v>
      </c>
      <c r="B275" s="46" t="str">
        <f t="shared" si="4"/>
        <v/>
      </c>
      <c r="C275" s="47" t="str">
        <f>IF('②【入力】別紙_職員一覧（変更）'!C273="","",'②【入力】別紙_職員一覧（変更）'!C273)</f>
        <v/>
      </c>
      <c r="D275" s="47" t="str">
        <f>IF('②【入力】別紙_職員一覧（変更）'!D273="","",'②【入力】別紙_職員一覧（変更）'!D273)</f>
        <v/>
      </c>
      <c r="E275" s="47" t="str">
        <f>IF('②【入力】別紙_職員一覧（変更）'!E273="","",'②【入力】別紙_職員一覧（変更）'!E273)</f>
        <v/>
      </c>
      <c r="F275" s="47" t="str">
        <f>IF('②【入力】別紙_職員一覧（変更）'!F273="","",'②【入力】別紙_職員一覧（変更）'!F273)</f>
        <v/>
      </c>
      <c r="G275" s="47" t="str">
        <f>IF('②【入力】別紙_職員一覧（変更）'!G273="","",'②【入力】別紙_職員一覧（変更）'!G273)</f>
        <v/>
      </c>
      <c r="H275" s="47" t="str">
        <f>IF('②【入力】別紙_職員一覧（変更）'!H273="","",'②【入力】別紙_職員一覧（変更）'!H273)</f>
        <v/>
      </c>
      <c r="I275" s="411" t="str">
        <f>IF('②【入力】別紙_職員一覧（変更）'!I273="","",'②【入力】別紙_職員一覧（変更）'!I273)</f>
        <v/>
      </c>
      <c r="J275" s="47" t="str">
        <f>IF('②【入力】別紙_職員一覧（変更）'!J273="","",'②【入力】別紙_職員一覧（変更）'!J273)</f>
        <v/>
      </c>
      <c r="K275" s="47" t="str">
        <f>IF('②【入力】別紙_職員一覧（変更）'!K273="","",'②【入力】別紙_職員一覧（変更）'!K273)</f>
        <v/>
      </c>
      <c r="L275" s="47" t="str">
        <f>IF('②【入力】別紙_職員一覧（変更）'!L273="","",'②【入力】別紙_職員一覧（変更）'!L273)</f>
        <v/>
      </c>
      <c r="M275" s="47" t="str">
        <f>IF('②【入力】別紙_職員一覧（変更）'!M273="","",'②【入力】別紙_職員一覧（変更）'!M273)</f>
        <v/>
      </c>
      <c r="N275" s="189" t="str">
        <f>IF('②【入力】別紙_職員一覧（変更）'!N273="","",'②【入力】別紙_職員一覧（変更）'!N273)</f>
        <v/>
      </c>
      <c r="O275" s="189" t="str">
        <f>IF('②【入力】別紙_職員一覧（変更）'!O273="","",'②【入力】別紙_職員一覧（変更）'!O273)</f>
        <v/>
      </c>
      <c r="P275" s="189" t="str">
        <f>IF('②【入力】別紙_職員一覧（変更）'!P273="","",'②【入力】別紙_職員一覧（変更）'!P273)</f>
        <v/>
      </c>
      <c r="Q275" s="189" t="str">
        <f>IF('②【入力】別紙_職員一覧（変更）'!Q273="","",'②【入力】別紙_職員一覧（変更）'!Q273)</f>
        <v/>
      </c>
      <c r="R275" s="158"/>
      <c r="U275" s="63"/>
    </row>
    <row r="276" spans="1:24" ht="18" customHeight="1">
      <c r="A276" s="46">
        <v>262</v>
      </c>
      <c r="B276" s="46" t="str">
        <f t="shared" ref="B276:B309" si="5">C276&amp;D276</f>
        <v/>
      </c>
      <c r="C276" s="47" t="str">
        <f>IF('②【入力】別紙_職員一覧（変更）'!C274="","",'②【入力】別紙_職員一覧（変更）'!C274)</f>
        <v/>
      </c>
      <c r="D276" s="47" t="str">
        <f>IF('②【入力】別紙_職員一覧（変更）'!D274="","",'②【入力】別紙_職員一覧（変更）'!D274)</f>
        <v/>
      </c>
      <c r="E276" s="47" t="str">
        <f>IF('②【入力】別紙_職員一覧（変更）'!E274="","",'②【入力】別紙_職員一覧（変更）'!E274)</f>
        <v/>
      </c>
      <c r="F276" s="47" t="str">
        <f>IF('②【入力】別紙_職員一覧（変更）'!F274="","",'②【入力】別紙_職員一覧（変更）'!F274)</f>
        <v/>
      </c>
      <c r="G276" s="47" t="str">
        <f>IF('②【入力】別紙_職員一覧（変更）'!G274="","",'②【入力】別紙_職員一覧（変更）'!G274)</f>
        <v/>
      </c>
      <c r="H276" s="47" t="str">
        <f>IF('②【入力】別紙_職員一覧（変更）'!H274="","",'②【入力】別紙_職員一覧（変更）'!H274)</f>
        <v/>
      </c>
      <c r="I276" s="411" t="str">
        <f>IF('②【入力】別紙_職員一覧（変更）'!I274="","",'②【入力】別紙_職員一覧（変更）'!I274)</f>
        <v/>
      </c>
      <c r="J276" s="47" t="str">
        <f>IF('②【入力】別紙_職員一覧（変更）'!J274="","",'②【入力】別紙_職員一覧（変更）'!J274)</f>
        <v/>
      </c>
      <c r="K276" s="47" t="str">
        <f>IF('②【入力】別紙_職員一覧（変更）'!K274="","",'②【入力】別紙_職員一覧（変更）'!K274)</f>
        <v/>
      </c>
      <c r="L276" s="47" t="str">
        <f>IF('②【入力】別紙_職員一覧（変更）'!L274="","",'②【入力】別紙_職員一覧（変更）'!L274)</f>
        <v/>
      </c>
      <c r="M276" s="47" t="str">
        <f>IF('②【入力】別紙_職員一覧（変更）'!M274="","",'②【入力】別紙_職員一覧（変更）'!M274)</f>
        <v/>
      </c>
      <c r="N276" s="189" t="str">
        <f>IF('②【入力】別紙_職員一覧（変更）'!N274="","",'②【入力】別紙_職員一覧（変更）'!N274)</f>
        <v/>
      </c>
      <c r="O276" s="189" t="str">
        <f>IF('②【入力】別紙_職員一覧（変更）'!O274="","",'②【入力】別紙_職員一覧（変更）'!O274)</f>
        <v/>
      </c>
      <c r="P276" s="189" t="str">
        <f>IF('②【入力】別紙_職員一覧（変更）'!P274="","",'②【入力】別紙_職員一覧（変更）'!P274)</f>
        <v/>
      </c>
      <c r="Q276" s="189" t="str">
        <f>IF('②【入力】別紙_職員一覧（変更）'!Q274="","",'②【入力】別紙_職員一覧（変更）'!Q274)</f>
        <v/>
      </c>
      <c r="R276" s="158"/>
      <c r="U276" s="63"/>
    </row>
    <row r="277" spans="1:24" ht="18" customHeight="1">
      <c r="A277" s="46">
        <v>263</v>
      </c>
      <c r="B277" s="46" t="str">
        <f t="shared" si="5"/>
        <v/>
      </c>
      <c r="C277" s="47" t="str">
        <f>IF('②【入力】別紙_職員一覧（変更）'!C275="","",'②【入力】別紙_職員一覧（変更）'!C275)</f>
        <v/>
      </c>
      <c r="D277" s="47" t="str">
        <f>IF('②【入力】別紙_職員一覧（変更）'!D275="","",'②【入力】別紙_職員一覧（変更）'!D275)</f>
        <v/>
      </c>
      <c r="E277" s="47" t="str">
        <f>IF('②【入力】別紙_職員一覧（変更）'!E275="","",'②【入力】別紙_職員一覧（変更）'!E275)</f>
        <v/>
      </c>
      <c r="F277" s="47" t="str">
        <f>IF('②【入力】別紙_職員一覧（変更）'!F275="","",'②【入力】別紙_職員一覧（変更）'!F275)</f>
        <v/>
      </c>
      <c r="G277" s="47" t="str">
        <f>IF('②【入力】別紙_職員一覧（変更）'!G275="","",'②【入力】別紙_職員一覧（変更）'!G275)</f>
        <v/>
      </c>
      <c r="H277" s="47" t="str">
        <f>IF('②【入力】別紙_職員一覧（変更）'!H275="","",'②【入力】別紙_職員一覧（変更）'!H275)</f>
        <v/>
      </c>
      <c r="I277" s="411" t="str">
        <f>IF('②【入力】別紙_職員一覧（変更）'!I275="","",'②【入力】別紙_職員一覧（変更）'!I275)</f>
        <v/>
      </c>
      <c r="J277" s="47" t="str">
        <f>IF('②【入力】別紙_職員一覧（変更）'!J275="","",'②【入力】別紙_職員一覧（変更）'!J275)</f>
        <v/>
      </c>
      <c r="K277" s="47" t="str">
        <f>IF('②【入力】別紙_職員一覧（変更）'!K275="","",'②【入力】別紙_職員一覧（変更）'!K275)</f>
        <v/>
      </c>
      <c r="L277" s="47" t="str">
        <f>IF('②【入力】別紙_職員一覧（変更）'!L275="","",'②【入力】別紙_職員一覧（変更）'!L275)</f>
        <v/>
      </c>
      <c r="M277" s="47" t="str">
        <f>IF('②【入力】別紙_職員一覧（変更）'!M275="","",'②【入力】別紙_職員一覧（変更）'!M275)</f>
        <v/>
      </c>
      <c r="N277" s="189" t="str">
        <f>IF('②【入力】別紙_職員一覧（変更）'!N275="","",'②【入力】別紙_職員一覧（変更）'!N275)</f>
        <v/>
      </c>
      <c r="O277" s="189" t="str">
        <f>IF('②【入力】別紙_職員一覧（変更）'!O275="","",'②【入力】別紙_職員一覧（変更）'!O275)</f>
        <v/>
      </c>
      <c r="P277" s="189" t="str">
        <f>IF('②【入力】別紙_職員一覧（変更）'!P275="","",'②【入力】別紙_職員一覧（変更）'!P275)</f>
        <v/>
      </c>
      <c r="Q277" s="189" t="str">
        <f>IF('②【入力】別紙_職員一覧（変更）'!Q275="","",'②【入力】別紙_職員一覧（変更）'!Q275)</f>
        <v/>
      </c>
      <c r="R277" s="158"/>
      <c r="U277" s="63"/>
    </row>
    <row r="278" spans="1:24" ht="18" customHeight="1">
      <c r="A278" s="46">
        <v>264</v>
      </c>
      <c r="B278" s="46" t="str">
        <f t="shared" si="5"/>
        <v/>
      </c>
      <c r="C278" s="47" t="str">
        <f>IF('②【入力】別紙_職員一覧（変更）'!C276="","",'②【入力】別紙_職員一覧（変更）'!C276)</f>
        <v/>
      </c>
      <c r="D278" s="47" t="str">
        <f>IF('②【入力】別紙_職員一覧（変更）'!D276="","",'②【入力】別紙_職員一覧（変更）'!D276)</f>
        <v/>
      </c>
      <c r="E278" s="47" t="str">
        <f>IF('②【入力】別紙_職員一覧（変更）'!E276="","",'②【入力】別紙_職員一覧（変更）'!E276)</f>
        <v/>
      </c>
      <c r="F278" s="47" t="str">
        <f>IF('②【入力】別紙_職員一覧（変更）'!F276="","",'②【入力】別紙_職員一覧（変更）'!F276)</f>
        <v/>
      </c>
      <c r="G278" s="47" t="str">
        <f>IF('②【入力】別紙_職員一覧（変更）'!G276="","",'②【入力】別紙_職員一覧（変更）'!G276)</f>
        <v/>
      </c>
      <c r="H278" s="47" t="str">
        <f>IF('②【入力】別紙_職員一覧（変更）'!H276="","",'②【入力】別紙_職員一覧（変更）'!H276)</f>
        <v/>
      </c>
      <c r="I278" s="411" t="str">
        <f>IF('②【入力】別紙_職員一覧（変更）'!I276="","",'②【入力】別紙_職員一覧（変更）'!I276)</f>
        <v/>
      </c>
      <c r="J278" s="47" t="str">
        <f>IF('②【入力】別紙_職員一覧（変更）'!J276="","",'②【入力】別紙_職員一覧（変更）'!J276)</f>
        <v/>
      </c>
      <c r="K278" s="47" t="str">
        <f>IF('②【入力】別紙_職員一覧（変更）'!K276="","",'②【入力】別紙_職員一覧（変更）'!K276)</f>
        <v/>
      </c>
      <c r="L278" s="47" t="str">
        <f>IF('②【入力】別紙_職員一覧（変更）'!L276="","",'②【入力】別紙_職員一覧（変更）'!L276)</f>
        <v/>
      </c>
      <c r="M278" s="47" t="str">
        <f>IF('②【入力】別紙_職員一覧（変更）'!M276="","",'②【入力】別紙_職員一覧（変更）'!M276)</f>
        <v/>
      </c>
      <c r="N278" s="189" t="str">
        <f>IF('②【入力】別紙_職員一覧（変更）'!N276="","",'②【入力】別紙_職員一覧（変更）'!N276)</f>
        <v/>
      </c>
      <c r="O278" s="189" t="str">
        <f>IF('②【入力】別紙_職員一覧（変更）'!O276="","",'②【入力】別紙_職員一覧（変更）'!O276)</f>
        <v/>
      </c>
      <c r="P278" s="189" t="str">
        <f>IF('②【入力】別紙_職員一覧（変更）'!P276="","",'②【入力】別紙_職員一覧（変更）'!P276)</f>
        <v/>
      </c>
      <c r="Q278" s="189" t="str">
        <f>IF('②【入力】別紙_職員一覧（変更）'!Q276="","",'②【入力】別紙_職員一覧（変更）'!Q276)</f>
        <v/>
      </c>
      <c r="R278" s="158"/>
      <c r="U278" s="63"/>
    </row>
    <row r="279" spans="1:24" ht="18" customHeight="1">
      <c r="A279" s="46">
        <v>265</v>
      </c>
      <c r="B279" s="46" t="str">
        <f t="shared" si="5"/>
        <v/>
      </c>
      <c r="C279" s="47" t="str">
        <f>IF('②【入力】別紙_職員一覧（変更）'!C277="","",'②【入力】別紙_職員一覧（変更）'!C277)</f>
        <v/>
      </c>
      <c r="D279" s="47" t="str">
        <f>IF('②【入力】別紙_職員一覧（変更）'!D277="","",'②【入力】別紙_職員一覧（変更）'!D277)</f>
        <v/>
      </c>
      <c r="E279" s="47" t="str">
        <f>IF('②【入力】別紙_職員一覧（変更）'!E277="","",'②【入力】別紙_職員一覧（変更）'!E277)</f>
        <v/>
      </c>
      <c r="F279" s="47" t="str">
        <f>IF('②【入力】別紙_職員一覧（変更）'!F277="","",'②【入力】別紙_職員一覧（変更）'!F277)</f>
        <v/>
      </c>
      <c r="G279" s="47" t="str">
        <f>IF('②【入力】別紙_職員一覧（変更）'!G277="","",'②【入力】別紙_職員一覧（変更）'!G277)</f>
        <v/>
      </c>
      <c r="H279" s="47" t="str">
        <f>IF('②【入力】別紙_職員一覧（変更）'!H277="","",'②【入力】別紙_職員一覧（変更）'!H277)</f>
        <v/>
      </c>
      <c r="I279" s="411" t="str">
        <f>IF('②【入力】別紙_職員一覧（変更）'!I277="","",'②【入力】別紙_職員一覧（変更）'!I277)</f>
        <v/>
      </c>
      <c r="J279" s="47" t="str">
        <f>IF('②【入力】別紙_職員一覧（変更）'!J277="","",'②【入力】別紙_職員一覧（変更）'!J277)</f>
        <v/>
      </c>
      <c r="K279" s="47" t="str">
        <f>IF('②【入力】別紙_職員一覧（変更）'!K277="","",'②【入力】別紙_職員一覧（変更）'!K277)</f>
        <v/>
      </c>
      <c r="L279" s="47" t="str">
        <f>IF('②【入力】別紙_職員一覧（変更）'!L277="","",'②【入力】別紙_職員一覧（変更）'!L277)</f>
        <v/>
      </c>
      <c r="M279" s="47" t="str">
        <f>IF('②【入力】別紙_職員一覧（変更）'!M277="","",'②【入力】別紙_職員一覧（変更）'!M277)</f>
        <v/>
      </c>
      <c r="N279" s="189" t="str">
        <f>IF('②【入力】別紙_職員一覧（変更）'!N277="","",'②【入力】別紙_職員一覧（変更）'!N277)</f>
        <v/>
      </c>
      <c r="O279" s="189" t="str">
        <f>IF('②【入力】別紙_職員一覧（変更）'!O277="","",'②【入力】別紙_職員一覧（変更）'!O277)</f>
        <v/>
      </c>
      <c r="P279" s="189" t="str">
        <f>IF('②【入力】別紙_職員一覧（変更）'!P277="","",'②【入力】別紙_職員一覧（変更）'!P277)</f>
        <v/>
      </c>
      <c r="Q279" s="189" t="str">
        <f>IF('②【入力】別紙_職員一覧（変更）'!Q277="","",'②【入力】別紙_職員一覧（変更）'!Q277)</f>
        <v/>
      </c>
      <c r="R279" s="158"/>
      <c r="U279" s="63"/>
    </row>
    <row r="280" spans="1:24" ht="18" customHeight="1">
      <c r="A280" s="46">
        <v>266</v>
      </c>
      <c r="B280" s="46" t="str">
        <f t="shared" si="5"/>
        <v/>
      </c>
      <c r="C280" s="47" t="str">
        <f>IF('②【入力】別紙_職員一覧（変更）'!C278="","",'②【入力】別紙_職員一覧（変更）'!C278)</f>
        <v/>
      </c>
      <c r="D280" s="47" t="str">
        <f>IF('②【入力】別紙_職員一覧（変更）'!D278="","",'②【入力】別紙_職員一覧（変更）'!D278)</f>
        <v/>
      </c>
      <c r="E280" s="47" t="str">
        <f>IF('②【入力】別紙_職員一覧（変更）'!E278="","",'②【入力】別紙_職員一覧（変更）'!E278)</f>
        <v/>
      </c>
      <c r="F280" s="47" t="str">
        <f>IF('②【入力】別紙_職員一覧（変更）'!F278="","",'②【入力】別紙_職員一覧（変更）'!F278)</f>
        <v/>
      </c>
      <c r="G280" s="47" t="str">
        <f>IF('②【入力】別紙_職員一覧（変更）'!G278="","",'②【入力】別紙_職員一覧（変更）'!G278)</f>
        <v/>
      </c>
      <c r="H280" s="47" t="str">
        <f>IF('②【入力】別紙_職員一覧（変更）'!H278="","",'②【入力】別紙_職員一覧（変更）'!H278)</f>
        <v/>
      </c>
      <c r="I280" s="411" t="str">
        <f>IF('②【入力】別紙_職員一覧（変更）'!I278="","",'②【入力】別紙_職員一覧（変更）'!I278)</f>
        <v/>
      </c>
      <c r="J280" s="47" t="str">
        <f>IF('②【入力】別紙_職員一覧（変更）'!J278="","",'②【入力】別紙_職員一覧（変更）'!J278)</f>
        <v/>
      </c>
      <c r="K280" s="47" t="str">
        <f>IF('②【入力】別紙_職員一覧（変更）'!K278="","",'②【入力】別紙_職員一覧（変更）'!K278)</f>
        <v/>
      </c>
      <c r="L280" s="47" t="str">
        <f>IF('②【入力】別紙_職員一覧（変更）'!L278="","",'②【入力】別紙_職員一覧（変更）'!L278)</f>
        <v/>
      </c>
      <c r="M280" s="47" t="str">
        <f>IF('②【入力】別紙_職員一覧（変更）'!M278="","",'②【入力】別紙_職員一覧（変更）'!M278)</f>
        <v/>
      </c>
      <c r="N280" s="189" t="str">
        <f>IF('②【入力】別紙_職員一覧（変更）'!N278="","",'②【入力】別紙_職員一覧（変更）'!N278)</f>
        <v/>
      </c>
      <c r="O280" s="189" t="str">
        <f>IF('②【入力】別紙_職員一覧（変更）'!O278="","",'②【入力】別紙_職員一覧（変更）'!O278)</f>
        <v/>
      </c>
      <c r="P280" s="189" t="str">
        <f>IF('②【入力】別紙_職員一覧（変更）'!P278="","",'②【入力】別紙_職員一覧（変更）'!P278)</f>
        <v/>
      </c>
      <c r="Q280" s="189" t="str">
        <f>IF('②【入力】別紙_職員一覧（変更）'!Q278="","",'②【入力】別紙_職員一覧（変更）'!Q278)</f>
        <v/>
      </c>
      <c r="R280" s="158"/>
      <c r="U280" s="63"/>
    </row>
    <row r="281" spans="1:24" ht="18" customHeight="1">
      <c r="A281" s="46">
        <v>267</v>
      </c>
      <c r="B281" s="46" t="str">
        <f t="shared" si="5"/>
        <v/>
      </c>
      <c r="C281" s="47" t="str">
        <f>IF('②【入力】別紙_職員一覧（変更）'!C279="","",'②【入力】別紙_職員一覧（変更）'!C279)</f>
        <v/>
      </c>
      <c r="D281" s="47" t="str">
        <f>IF('②【入力】別紙_職員一覧（変更）'!D279="","",'②【入力】別紙_職員一覧（変更）'!D279)</f>
        <v/>
      </c>
      <c r="E281" s="47" t="str">
        <f>IF('②【入力】別紙_職員一覧（変更）'!E279="","",'②【入力】別紙_職員一覧（変更）'!E279)</f>
        <v/>
      </c>
      <c r="F281" s="47" t="str">
        <f>IF('②【入力】別紙_職員一覧（変更）'!F279="","",'②【入力】別紙_職員一覧（変更）'!F279)</f>
        <v/>
      </c>
      <c r="G281" s="47" t="str">
        <f>IF('②【入力】別紙_職員一覧（変更）'!G279="","",'②【入力】別紙_職員一覧（変更）'!G279)</f>
        <v/>
      </c>
      <c r="H281" s="47" t="str">
        <f>IF('②【入力】別紙_職員一覧（変更）'!H279="","",'②【入力】別紙_職員一覧（変更）'!H279)</f>
        <v/>
      </c>
      <c r="I281" s="411" t="str">
        <f>IF('②【入力】別紙_職員一覧（変更）'!I279="","",'②【入力】別紙_職員一覧（変更）'!I279)</f>
        <v/>
      </c>
      <c r="J281" s="47" t="str">
        <f>IF('②【入力】別紙_職員一覧（変更）'!J279="","",'②【入力】別紙_職員一覧（変更）'!J279)</f>
        <v/>
      </c>
      <c r="K281" s="47" t="str">
        <f>IF('②【入力】別紙_職員一覧（変更）'!K279="","",'②【入力】別紙_職員一覧（変更）'!K279)</f>
        <v/>
      </c>
      <c r="L281" s="47" t="str">
        <f>IF('②【入力】別紙_職員一覧（変更）'!L279="","",'②【入力】別紙_職員一覧（変更）'!L279)</f>
        <v/>
      </c>
      <c r="M281" s="47" t="str">
        <f>IF('②【入力】別紙_職員一覧（変更）'!M279="","",'②【入力】別紙_職員一覧（変更）'!M279)</f>
        <v/>
      </c>
      <c r="N281" s="189" t="str">
        <f>IF('②【入力】別紙_職員一覧（変更）'!N279="","",'②【入力】別紙_職員一覧（変更）'!N279)</f>
        <v/>
      </c>
      <c r="O281" s="189" t="str">
        <f>IF('②【入力】別紙_職員一覧（変更）'!O279="","",'②【入力】別紙_職員一覧（変更）'!O279)</f>
        <v/>
      </c>
      <c r="P281" s="189" t="str">
        <f>IF('②【入力】別紙_職員一覧（変更）'!P279="","",'②【入力】別紙_職員一覧（変更）'!P279)</f>
        <v/>
      </c>
      <c r="Q281" s="189" t="str">
        <f>IF('②【入力】別紙_職員一覧（変更）'!Q279="","",'②【入力】別紙_職員一覧（変更）'!Q279)</f>
        <v/>
      </c>
      <c r="R281" s="158"/>
      <c r="U281" s="63"/>
    </row>
    <row r="282" spans="1:24" ht="18" customHeight="1">
      <c r="A282" s="46">
        <v>268</v>
      </c>
      <c r="B282" s="46" t="str">
        <f t="shared" si="5"/>
        <v/>
      </c>
      <c r="C282" s="47" t="str">
        <f>IF('②【入力】別紙_職員一覧（変更）'!C280="","",'②【入力】別紙_職員一覧（変更）'!C280)</f>
        <v/>
      </c>
      <c r="D282" s="47" t="str">
        <f>IF('②【入力】別紙_職員一覧（変更）'!D280="","",'②【入力】別紙_職員一覧（変更）'!D280)</f>
        <v/>
      </c>
      <c r="E282" s="47" t="str">
        <f>IF('②【入力】別紙_職員一覧（変更）'!E280="","",'②【入力】別紙_職員一覧（変更）'!E280)</f>
        <v/>
      </c>
      <c r="F282" s="47" t="str">
        <f>IF('②【入力】別紙_職員一覧（変更）'!F280="","",'②【入力】別紙_職員一覧（変更）'!F280)</f>
        <v/>
      </c>
      <c r="G282" s="47" t="str">
        <f>IF('②【入力】別紙_職員一覧（変更）'!G280="","",'②【入力】別紙_職員一覧（変更）'!G280)</f>
        <v/>
      </c>
      <c r="H282" s="47" t="str">
        <f>IF('②【入力】別紙_職員一覧（変更）'!H280="","",'②【入力】別紙_職員一覧（変更）'!H280)</f>
        <v/>
      </c>
      <c r="I282" s="411" t="str">
        <f>IF('②【入力】別紙_職員一覧（変更）'!I280="","",'②【入力】別紙_職員一覧（変更）'!I280)</f>
        <v/>
      </c>
      <c r="J282" s="47" t="str">
        <f>IF('②【入力】別紙_職員一覧（変更）'!J280="","",'②【入力】別紙_職員一覧（変更）'!J280)</f>
        <v/>
      </c>
      <c r="K282" s="47" t="str">
        <f>IF('②【入力】別紙_職員一覧（変更）'!K280="","",'②【入力】別紙_職員一覧（変更）'!K280)</f>
        <v/>
      </c>
      <c r="L282" s="47" t="str">
        <f>IF('②【入力】別紙_職員一覧（変更）'!L280="","",'②【入力】別紙_職員一覧（変更）'!L280)</f>
        <v/>
      </c>
      <c r="M282" s="47" t="str">
        <f>IF('②【入力】別紙_職員一覧（変更）'!M280="","",'②【入力】別紙_職員一覧（変更）'!M280)</f>
        <v/>
      </c>
      <c r="N282" s="189" t="str">
        <f>IF('②【入力】別紙_職員一覧（変更）'!N280="","",'②【入力】別紙_職員一覧（変更）'!N280)</f>
        <v/>
      </c>
      <c r="O282" s="189" t="str">
        <f>IF('②【入力】別紙_職員一覧（変更）'!O280="","",'②【入力】別紙_職員一覧（変更）'!O280)</f>
        <v/>
      </c>
      <c r="P282" s="189" t="str">
        <f>IF('②【入力】別紙_職員一覧（変更）'!P280="","",'②【入力】別紙_職員一覧（変更）'!P280)</f>
        <v/>
      </c>
      <c r="Q282" s="189" t="str">
        <f>IF('②【入力】別紙_職員一覧（変更）'!Q280="","",'②【入力】別紙_職員一覧（変更）'!Q280)</f>
        <v/>
      </c>
      <c r="R282" s="158"/>
      <c r="U282" s="63"/>
    </row>
    <row r="283" spans="1:24" ht="18" customHeight="1">
      <c r="A283" s="46">
        <v>269</v>
      </c>
      <c r="B283" s="46" t="str">
        <f t="shared" si="5"/>
        <v/>
      </c>
      <c r="C283" s="47" t="str">
        <f>IF('②【入力】別紙_職員一覧（変更）'!C281="","",'②【入力】別紙_職員一覧（変更）'!C281)</f>
        <v/>
      </c>
      <c r="D283" s="47" t="str">
        <f>IF('②【入力】別紙_職員一覧（変更）'!D281="","",'②【入力】別紙_職員一覧（変更）'!D281)</f>
        <v/>
      </c>
      <c r="E283" s="47" t="str">
        <f>IF('②【入力】別紙_職員一覧（変更）'!E281="","",'②【入力】別紙_職員一覧（変更）'!E281)</f>
        <v/>
      </c>
      <c r="F283" s="47" t="str">
        <f>IF('②【入力】別紙_職員一覧（変更）'!F281="","",'②【入力】別紙_職員一覧（変更）'!F281)</f>
        <v/>
      </c>
      <c r="G283" s="47" t="str">
        <f>IF('②【入力】別紙_職員一覧（変更）'!G281="","",'②【入力】別紙_職員一覧（変更）'!G281)</f>
        <v/>
      </c>
      <c r="H283" s="47" t="str">
        <f>IF('②【入力】別紙_職員一覧（変更）'!H281="","",'②【入力】別紙_職員一覧（変更）'!H281)</f>
        <v/>
      </c>
      <c r="I283" s="411" t="str">
        <f>IF('②【入力】別紙_職員一覧（変更）'!I281="","",'②【入力】別紙_職員一覧（変更）'!I281)</f>
        <v/>
      </c>
      <c r="J283" s="47" t="str">
        <f>IF('②【入力】別紙_職員一覧（変更）'!J281="","",'②【入力】別紙_職員一覧（変更）'!J281)</f>
        <v/>
      </c>
      <c r="K283" s="47" t="str">
        <f>IF('②【入力】別紙_職員一覧（変更）'!K281="","",'②【入力】別紙_職員一覧（変更）'!K281)</f>
        <v/>
      </c>
      <c r="L283" s="47" t="str">
        <f>IF('②【入力】別紙_職員一覧（変更）'!L281="","",'②【入力】別紙_職員一覧（変更）'!L281)</f>
        <v/>
      </c>
      <c r="M283" s="47" t="str">
        <f>IF('②【入力】別紙_職員一覧（変更）'!M281="","",'②【入力】別紙_職員一覧（変更）'!M281)</f>
        <v/>
      </c>
      <c r="N283" s="189" t="str">
        <f>IF('②【入力】別紙_職員一覧（変更）'!N281="","",'②【入力】別紙_職員一覧（変更）'!N281)</f>
        <v/>
      </c>
      <c r="O283" s="189" t="str">
        <f>IF('②【入力】別紙_職員一覧（変更）'!O281="","",'②【入力】別紙_職員一覧（変更）'!O281)</f>
        <v/>
      </c>
      <c r="P283" s="189" t="str">
        <f>IF('②【入力】別紙_職員一覧（変更）'!P281="","",'②【入力】別紙_職員一覧（変更）'!P281)</f>
        <v/>
      </c>
      <c r="Q283" s="189" t="str">
        <f>IF('②【入力】別紙_職員一覧（変更）'!Q281="","",'②【入力】別紙_職員一覧（変更）'!Q281)</f>
        <v/>
      </c>
      <c r="R283" s="158"/>
      <c r="U283" s="63"/>
    </row>
    <row r="284" spans="1:24" ht="18" customHeight="1">
      <c r="A284" s="46">
        <v>270</v>
      </c>
      <c r="B284" s="46" t="str">
        <f t="shared" si="5"/>
        <v/>
      </c>
      <c r="C284" s="47" t="str">
        <f>IF('②【入力】別紙_職員一覧（変更）'!C282="","",'②【入力】別紙_職員一覧（変更）'!C282)</f>
        <v/>
      </c>
      <c r="D284" s="47" t="str">
        <f>IF('②【入力】別紙_職員一覧（変更）'!D282="","",'②【入力】別紙_職員一覧（変更）'!D282)</f>
        <v/>
      </c>
      <c r="E284" s="47" t="str">
        <f>IF('②【入力】別紙_職員一覧（変更）'!E282="","",'②【入力】別紙_職員一覧（変更）'!E282)</f>
        <v/>
      </c>
      <c r="F284" s="47" t="str">
        <f>IF('②【入力】別紙_職員一覧（変更）'!F282="","",'②【入力】別紙_職員一覧（変更）'!F282)</f>
        <v/>
      </c>
      <c r="G284" s="47" t="str">
        <f>IF('②【入力】別紙_職員一覧（変更）'!G282="","",'②【入力】別紙_職員一覧（変更）'!G282)</f>
        <v/>
      </c>
      <c r="H284" s="47" t="str">
        <f>IF('②【入力】別紙_職員一覧（変更）'!H282="","",'②【入力】別紙_職員一覧（変更）'!H282)</f>
        <v/>
      </c>
      <c r="I284" s="411" t="str">
        <f>IF('②【入力】別紙_職員一覧（変更）'!I282="","",'②【入力】別紙_職員一覧（変更）'!I282)</f>
        <v/>
      </c>
      <c r="J284" s="47" t="str">
        <f>IF('②【入力】別紙_職員一覧（変更）'!J282="","",'②【入力】別紙_職員一覧（変更）'!J282)</f>
        <v/>
      </c>
      <c r="K284" s="47" t="str">
        <f>IF('②【入力】別紙_職員一覧（変更）'!K282="","",'②【入力】別紙_職員一覧（変更）'!K282)</f>
        <v/>
      </c>
      <c r="L284" s="47" t="str">
        <f>IF('②【入力】別紙_職員一覧（変更）'!L282="","",'②【入力】別紙_職員一覧（変更）'!L282)</f>
        <v/>
      </c>
      <c r="M284" s="47" t="str">
        <f>IF('②【入力】別紙_職員一覧（変更）'!M282="","",'②【入力】別紙_職員一覧（変更）'!M282)</f>
        <v/>
      </c>
      <c r="N284" s="189" t="str">
        <f>IF('②【入力】別紙_職員一覧（変更）'!N282="","",'②【入力】別紙_職員一覧（変更）'!N282)</f>
        <v/>
      </c>
      <c r="O284" s="189" t="str">
        <f>IF('②【入力】別紙_職員一覧（変更）'!O282="","",'②【入力】別紙_職員一覧（変更）'!O282)</f>
        <v/>
      </c>
      <c r="P284" s="189" t="str">
        <f>IF('②【入力】別紙_職員一覧（変更）'!P282="","",'②【入力】別紙_職員一覧（変更）'!P282)</f>
        <v/>
      </c>
      <c r="Q284" s="189" t="str">
        <f>IF('②【入力】別紙_職員一覧（変更）'!Q282="","",'②【入力】別紙_職員一覧（変更）'!Q282)</f>
        <v/>
      </c>
      <c r="R284" s="158"/>
      <c r="U284" s="63"/>
    </row>
    <row r="285" spans="1:24" ht="18" customHeight="1">
      <c r="A285" s="46">
        <v>271</v>
      </c>
      <c r="B285" s="46" t="str">
        <f t="shared" si="5"/>
        <v/>
      </c>
      <c r="C285" s="47" t="str">
        <f>IF('②【入力】別紙_職員一覧（変更）'!C283="","",'②【入力】別紙_職員一覧（変更）'!C283)</f>
        <v/>
      </c>
      <c r="D285" s="47" t="str">
        <f>IF('②【入力】別紙_職員一覧（変更）'!D283="","",'②【入力】別紙_職員一覧（変更）'!D283)</f>
        <v/>
      </c>
      <c r="E285" s="47" t="str">
        <f>IF('②【入力】別紙_職員一覧（変更）'!E283="","",'②【入力】別紙_職員一覧（変更）'!E283)</f>
        <v/>
      </c>
      <c r="F285" s="47" t="str">
        <f>IF('②【入力】別紙_職員一覧（変更）'!F283="","",'②【入力】別紙_職員一覧（変更）'!F283)</f>
        <v/>
      </c>
      <c r="G285" s="47" t="str">
        <f>IF('②【入力】別紙_職員一覧（変更）'!G283="","",'②【入力】別紙_職員一覧（変更）'!G283)</f>
        <v/>
      </c>
      <c r="H285" s="47" t="str">
        <f>IF('②【入力】別紙_職員一覧（変更）'!H283="","",'②【入力】別紙_職員一覧（変更）'!H283)</f>
        <v/>
      </c>
      <c r="I285" s="411" t="str">
        <f>IF('②【入力】別紙_職員一覧（変更）'!I283="","",'②【入力】別紙_職員一覧（変更）'!I283)</f>
        <v/>
      </c>
      <c r="J285" s="47" t="str">
        <f>IF('②【入力】別紙_職員一覧（変更）'!J283="","",'②【入力】別紙_職員一覧（変更）'!J283)</f>
        <v/>
      </c>
      <c r="K285" s="47" t="str">
        <f>IF('②【入力】別紙_職員一覧（変更）'!K283="","",'②【入力】別紙_職員一覧（変更）'!K283)</f>
        <v/>
      </c>
      <c r="L285" s="47" t="str">
        <f>IF('②【入力】別紙_職員一覧（変更）'!L283="","",'②【入力】別紙_職員一覧（変更）'!L283)</f>
        <v/>
      </c>
      <c r="M285" s="47" t="str">
        <f>IF('②【入力】別紙_職員一覧（変更）'!M283="","",'②【入力】別紙_職員一覧（変更）'!M283)</f>
        <v/>
      </c>
      <c r="N285" s="189" t="str">
        <f>IF('②【入力】別紙_職員一覧（変更）'!N283="","",'②【入力】別紙_職員一覧（変更）'!N283)</f>
        <v/>
      </c>
      <c r="O285" s="189" t="str">
        <f>IF('②【入力】別紙_職員一覧（変更）'!O283="","",'②【入力】別紙_職員一覧（変更）'!O283)</f>
        <v/>
      </c>
      <c r="P285" s="189" t="str">
        <f>IF('②【入力】別紙_職員一覧（変更）'!P283="","",'②【入力】別紙_職員一覧（変更）'!P283)</f>
        <v/>
      </c>
      <c r="Q285" s="189" t="str">
        <f>IF('②【入力】別紙_職員一覧（変更）'!Q283="","",'②【入力】別紙_職員一覧（変更）'!Q283)</f>
        <v/>
      </c>
      <c r="R285" s="158"/>
      <c r="U285" s="63"/>
    </row>
    <row r="286" spans="1:24" ht="18" customHeight="1">
      <c r="A286" s="46">
        <v>272</v>
      </c>
      <c r="B286" s="46" t="str">
        <f t="shared" si="5"/>
        <v/>
      </c>
      <c r="C286" s="47" t="str">
        <f>IF('②【入力】別紙_職員一覧（変更）'!C284="","",'②【入力】別紙_職員一覧（変更）'!C284)</f>
        <v/>
      </c>
      <c r="D286" s="47" t="str">
        <f>IF('②【入力】別紙_職員一覧（変更）'!D284="","",'②【入力】別紙_職員一覧（変更）'!D284)</f>
        <v/>
      </c>
      <c r="E286" s="47" t="str">
        <f>IF('②【入力】別紙_職員一覧（変更）'!E284="","",'②【入力】別紙_職員一覧（変更）'!E284)</f>
        <v/>
      </c>
      <c r="F286" s="47" t="str">
        <f>IF('②【入力】別紙_職員一覧（変更）'!F284="","",'②【入力】別紙_職員一覧（変更）'!F284)</f>
        <v/>
      </c>
      <c r="G286" s="47" t="str">
        <f>IF('②【入力】別紙_職員一覧（変更）'!G284="","",'②【入力】別紙_職員一覧（変更）'!G284)</f>
        <v/>
      </c>
      <c r="H286" s="47" t="str">
        <f>IF('②【入力】別紙_職員一覧（変更）'!H284="","",'②【入力】別紙_職員一覧（変更）'!H284)</f>
        <v/>
      </c>
      <c r="I286" s="411" t="str">
        <f>IF('②【入力】別紙_職員一覧（変更）'!I284="","",'②【入力】別紙_職員一覧（変更）'!I284)</f>
        <v/>
      </c>
      <c r="J286" s="47" t="str">
        <f>IF('②【入力】別紙_職員一覧（変更）'!J284="","",'②【入力】別紙_職員一覧（変更）'!J284)</f>
        <v/>
      </c>
      <c r="K286" s="47" t="str">
        <f>IF('②【入力】別紙_職員一覧（変更）'!K284="","",'②【入力】別紙_職員一覧（変更）'!K284)</f>
        <v/>
      </c>
      <c r="L286" s="47" t="str">
        <f>IF('②【入力】別紙_職員一覧（変更）'!L284="","",'②【入力】別紙_職員一覧（変更）'!L284)</f>
        <v/>
      </c>
      <c r="M286" s="47" t="str">
        <f>IF('②【入力】別紙_職員一覧（変更）'!M284="","",'②【入力】別紙_職員一覧（変更）'!M284)</f>
        <v/>
      </c>
      <c r="N286" s="189" t="str">
        <f>IF('②【入力】別紙_職員一覧（変更）'!N284="","",'②【入力】別紙_職員一覧（変更）'!N284)</f>
        <v/>
      </c>
      <c r="O286" s="189" t="str">
        <f>IF('②【入力】別紙_職員一覧（変更）'!O284="","",'②【入力】別紙_職員一覧（変更）'!O284)</f>
        <v/>
      </c>
      <c r="P286" s="189" t="str">
        <f>IF('②【入力】別紙_職員一覧（変更）'!P284="","",'②【入力】別紙_職員一覧（変更）'!P284)</f>
        <v/>
      </c>
      <c r="Q286" s="189" t="str">
        <f>IF('②【入力】別紙_職員一覧（変更）'!Q284="","",'②【入力】別紙_職員一覧（変更）'!Q284)</f>
        <v/>
      </c>
      <c r="R286" s="158"/>
      <c r="U286" s="63"/>
    </row>
    <row r="287" spans="1:24" ht="18" customHeight="1">
      <c r="A287" s="46">
        <v>273</v>
      </c>
      <c r="B287" s="46" t="str">
        <f t="shared" si="5"/>
        <v/>
      </c>
      <c r="C287" s="47" t="str">
        <f>IF('②【入力】別紙_職員一覧（変更）'!C285="","",'②【入力】別紙_職員一覧（変更）'!C285)</f>
        <v/>
      </c>
      <c r="D287" s="47" t="str">
        <f>IF('②【入力】別紙_職員一覧（変更）'!D285="","",'②【入力】別紙_職員一覧（変更）'!D285)</f>
        <v/>
      </c>
      <c r="E287" s="47" t="str">
        <f>IF('②【入力】別紙_職員一覧（変更）'!E285="","",'②【入力】別紙_職員一覧（変更）'!E285)</f>
        <v/>
      </c>
      <c r="F287" s="47" t="str">
        <f>IF('②【入力】別紙_職員一覧（変更）'!F285="","",'②【入力】別紙_職員一覧（変更）'!F285)</f>
        <v/>
      </c>
      <c r="G287" s="47" t="str">
        <f>IF('②【入力】別紙_職員一覧（変更）'!G285="","",'②【入力】別紙_職員一覧（変更）'!G285)</f>
        <v/>
      </c>
      <c r="H287" s="47" t="str">
        <f>IF('②【入力】別紙_職員一覧（変更）'!H285="","",'②【入力】別紙_職員一覧（変更）'!H285)</f>
        <v/>
      </c>
      <c r="I287" s="411" t="str">
        <f>IF('②【入力】別紙_職員一覧（変更）'!I285="","",'②【入力】別紙_職員一覧（変更）'!I285)</f>
        <v/>
      </c>
      <c r="J287" s="47" t="str">
        <f>IF('②【入力】別紙_職員一覧（変更）'!J285="","",'②【入力】別紙_職員一覧（変更）'!J285)</f>
        <v/>
      </c>
      <c r="K287" s="47" t="str">
        <f>IF('②【入力】別紙_職員一覧（変更）'!K285="","",'②【入力】別紙_職員一覧（変更）'!K285)</f>
        <v/>
      </c>
      <c r="L287" s="47" t="str">
        <f>IF('②【入力】別紙_職員一覧（変更）'!L285="","",'②【入力】別紙_職員一覧（変更）'!L285)</f>
        <v/>
      </c>
      <c r="M287" s="47" t="str">
        <f>IF('②【入力】別紙_職員一覧（変更）'!M285="","",'②【入力】別紙_職員一覧（変更）'!M285)</f>
        <v/>
      </c>
      <c r="N287" s="189" t="str">
        <f>IF('②【入力】別紙_職員一覧（変更）'!N285="","",'②【入力】別紙_職員一覧（変更）'!N285)</f>
        <v/>
      </c>
      <c r="O287" s="189" t="str">
        <f>IF('②【入力】別紙_職員一覧（変更）'!O285="","",'②【入力】別紙_職員一覧（変更）'!O285)</f>
        <v/>
      </c>
      <c r="P287" s="189" t="str">
        <f>IF('②【入力】別紙_職員一覧（変更）'!P285="","",'②【入力】別紙_職員一覧（変更）'!P285)</f>
        <v/>
      </c>
      <c r="Q287" s="189" t="str">
        <f>IF('②【入力】別紙_職員一覧（変更）'!Q285="","",'②【入力】別紙_職員一覧（変更）'!Q285)</f>
        <v/>
      </c>
      <c r="R287" s="158"/>
      <c r="U287" s="63"/>
      <c r="X287" s="59"/>
    </row>
    <row r="288" spans="1:24" ht="18" customHeight="1">
      <c r="A288" s="46">
        <v>274</v>
      </c>
      <c r="B288" s="46" t="str">
        <f t="shared" si="5"/>
        <v/>
      </c>
      <c r="C288" s="47" t="str">
        <f>IF('②【入力】別紙_職員一覧（変更）'!C286="","",'②【入力】別紙_職員一覧（変更）'!C286)</f>
        <v/>
      </c>
      <c r="D288" s="47" t="str">
        <f>IF('②【入力】別紙_職員一覧（変更）'!D286="","",'②【入力】別紙_職員一覧（変更）'!D286)</f>
        <v/>
      </c>
      <c r="E288" s="47" t="str">
        <f>IF('②【入力】別紙_職員一覧（変更）'!E286="","",'②【入力】別紙_職員一覧（変更）'!E286)</f>
        <v/>
      </c>
      <c r="F288" s="47" t="str">
        <f>IF('②【入力】別紙_職員一覧（変更）'!F286="","",'②【入力】別紙_職員一覧（変更）'!F286)</f>
        <v/>
      </c>
      <c r="G288" s="47" t="str">
        <f>IF('②【入力】別紙_職員一覧（変更）'!G286="","",'②【入力】別紙_職員一覧（変更）'!G286)</f>
        <v/>
      </c>
      <c r="H288" s="47" t="str">
        <f>IF('②【入力】別紙_職員一覧（変更）'!H286="","",'②【入力】別紙_職員一覧（変更）'!H286)</f>
        <v/>
      </c>
      <c r="I288" s="411" t="str">
        <f>IF('②【入力】別紙_職員一覧（変更）'!I286="","",'②【入力】別紙_職員一覧（変更）'!I286)</f>
        <v/>
      </c>
      <c r="J288" s="47" t="str">
        <f>IF('②【入力】別紙_職員一覧（変更）'!J286="","",'②【入力】別紙_職員一覧（変更）'!J286)</f>
        <v/>
      </c>
      <c r="K288" s="47" t="str">
        <f>IF('②【入力】別紙_職員一覧（変更）'!K286="","",'②【入力】別紙_職員一覧（変更）'!K286)</f>
        <v/>
      </c>
      <c r="L288" s="47" t="str">
        <f>IF('②【入力】別紙_職員一覧（変更）'!L286="","",'②【入力】別紙_職員一覧（変更）'!L286)</f>
        <v/>
      </c>
      <c r="M288" s="47" t="str">
        <f>IF('②【入力】別紙_職員一覧（変更）'!M286="","",'②【入力】別紙_職員一覧（変更）'!M286)</f>
        <v/>
      </c>
      <c r="N288" s="189" t="str">
        <f>IF('②【入力】別紙_職員一覧（変更）'!N286="","",'②【入力】別紙_職員一覧（変更）'!N286)</f>
        <v/>
      </c>
      <c r="O288" s="189" t="str">
        <f>IF('②【入力】別紙_職員一覧（変更）'!O286="","",'②【入力】別紙_職員一覧（変更）'!O286)</f>
        <v/>
      </c>
      <c r="P288" s="189" t="str">
        <f>IF('②【入力】別紙_職員一覧（変更）'!P286="","",'②【入力】別紙_職員一覧（変更）'!P286)</f>
        <v/>
      </c>
      <c r="Q288" s="189" t="str">
        <f>IF('②【入力】別紙_職員一覧（変更）'!Q286="","",'②【入力】別紙_職員一覧（変更）'!Q286)</f>
        <v/>
      </c>
      <c r="R288" s="158"/>
      <c r="U288" s="63"/>
    </row>
    <row r="289" spans="1:24" ht="18" customHeight="1">
      <c r="A289" s="46">
        <v>275</v>
      </c>
      <c r="B289" s="46" t="str">
        <f t="shared" si="5"/>
        <v/>
      </c>
      <c r="C289" s="47" t="str">
        <f>IF('②【入力】別紙_職員一覧（変更）'!C287="","",'②【入力】別紙_職員一覧（変更）'!C287)</f>
        <v/>
      </c>
      <c r="D289" s="47" t="str">
        <f>IF('②【入力】別紙_職員一覧（変更）'!D287="","",'②【入力】別紙_職員一覧（変更）'!D287)</f>
        <v/>
      </c>
      <c r="E289" s="47" t="str">
        <f>IF('②【入力】別紙_職員一覧（変更）'!E287="","",'②【入力】別紙_職員一覧（変更）'!E287)</f>
        <v/>
      </c>
      <c r="F289" s="47" t="str">
        <f>IF('②【入力】別紙_職員一覧（変更）'!F287="","",'②【入力】別紙_職員一覧（変更）'!F287)</f>
        <v/>
      </c>
      <c r="G289" s="47" t="str">
        <f>IF('②【入力】別紙_職員一覧（変更）'!G287="","",'②【入力】別紙_職員一覧（変更）'!G287)</f>
        <v/>
      </c>
      <c r="H289" s="47" t="str">
        <f>IF('②【入力】別紙_職員一覧（変更）'!H287="","",'②【入力】別紙_職員一覧（変更）'!H287)</f>
        <v/>
      </c>
      <c r="I289" s="411" t="str">
        <f>IF('②【入力】別紙_職員一覧（変更）'!I287="","",'②【入力】別紙_職員一覧（変更）'!I287)</f>
        <v/>
      </c>
      <c r="J289" s="47" t="str">
        <f>IF('②【入力】別紙_職員一覧（変更）'!J287="","",'②【入力】別紙_職員一覧（変更）'!J287)</f>
        <v/>
      </c>
      <c r="K289" s="47" t="str">
        <f>IF('②【入力】別紙_職員一覧（変更）'!K287="","",'②【入力】別紙_職員一覧（変更）'!K287)</f>
        <v/>
      </c>
      <c r="L289" s="47" t="str">
        <f>IF('②【入力】別紙_職員一覧（変更）'!L287="","",'②【入力】別紙_職員一覧（変更）'!L287)</f>
        <v/>
      </c>
      <c r="M289" s="47" t="str">
        <f>IF('②【入力】別紙_職員一覧（変更）'!M287="","",'②【入力】別紙_職員一覧（変更）'!M287)</f>
        <v/>
      </c>
      <c r="N289" s="189" t="str">
        <f>IF('②【入力】別紙_職員一覧（変更）'!N287="","",'②【入力】別紙_職員一覧（変更）'!N287)</f>
        <v/>
      </c>
      <c r="O289" s="189" t="str">
        <f>IF('②【入力】別紙_職員一覧（変更）'!O287="","",'②【入力】別紙_職員一覧（変更）'!O287)</f>
        <v/>
      </c>
      <c r="P289" s="189" t="str">
        <f>IF('②【入力】別紙_職員一覧（変更）'!P287="","",'②【入力】別紙_職員一覧（変更）'!P287)</f>
        <v/>
      </c>
      <c r="Q289" s="189" t="str">
        <f>IF('②【入力】別紙_職員一覧（変更）'!Q287="","",'②【入力】別紙_職員一覧（変更）'!Q287)</f>
        <v/>
      </c>
      <c r="R289" s="158"/>
      <c r="U289" s="63"/>
    </row>
    <row r="290" spans="1:24" ht="18" customHeight="1">
      <c r="A290" s="46">
        <v>276</v>
      </c>
      <c r="B290" s="46" t="str">
        <f t="shared" si="5"/>
        <v/>
      </c>
      <c r="C290" s="47" t="str">
        <f>IF('②【入力】別紙_職員一覧（変更）'!C288="","",'②【入力】別紙_職員一覧（変更）'!C288)</f>
        <v/>
      </c>
      <c r="D290" s="47" t="str">
        <f>IF('②【入力】別紙_職員一覧（変更）'!D288="","",'②【入力】別紙_職員一覧（変更）'!D288)</f>
        <v/>
      </c>
      <c r="E290" s="47" t="str">
        <f>IF('②【入力】別紙_職員一覧（変更）'!E288="","",'②【入力】別紙_職員一覧（変更）'!E288)</f>
        <v/>
      </c>
      <c r="F290" s="47" t="str">
        <f>IF('②【入力】別紙_職員一覧（変更）'!F288="","",'②【入力】別紙_職員一覧（変更）'!F288)</f>
        <v/>
      </c>
      <c r="G290" s="47" t="str">
        <f>IF('②【入力】別紙_職員一覧（変更）'!G288="","",'②【入力】別紙_職員一覧（変更）'!G288)</f>
        <v/>
      </c>
      <c r="H290" s="47" t="str">
        <f>IF('②【入力】別紙_職員一覧（変更）'!H288="","",'②【入力】別紙_職員一覧（変更）'!H288)</f>
        <v/>
      </c>
      <c r="I290" s="411" t="str">
        <f>IF('②【入力】別紙_職員一覧（変更）'!I288="","",'②【入力】別紙_職員一覧（変更）'!I288)</f>
        <v/>
      </c>
      <c r="J290" s="47" t="str">
        <f>IF('②【入力】別紙_職員一覧（変更）'!J288="","",'②【入力】別紙_職員一覧（変更）'!J288)</f>
        <v/>
      </c>
      <c r="K290" s="47" t="str">
        <f>IF('②【入力】別紙_職員一覧（変更）'!K288="","",'②【入力】別紙_職員一覧（変更）'!K288)</f>
        <v/>
      </c>
      <c r="L290" s="47" t="str">
        <f>IF('②【入力】別紙_職員一覧（変更）'!L288="","",'②【入力】別紙_職員一覧（変更）'!L288)</f>
        <v/>
      </c>
      <c r="M290" s="47" t="str">
        <f>IF('②【入力】別紙_職員一覧（変更）'!M288="","",'②【入力】別紙_職員一覧（変更）'!M288)</f>
        <v/>
      </c>
      <c r="N290" s="189" t="str">
        <f>IF('②【入力】別紙_職員一覧（変更）'!N288="","",'②【入力】別紙_職員一覧（変更）'!N288)</f>
        <v/>
      </c>
      <c r="O290" s="189" t="str">
        <f>IF('②【入力】別紙_職員一覧（変更）'!O288="","",'②【入力】別紙_職員一覧（変更）'!O288)</f>
        <v/>
      </c>
      <c r="P290" s="189" t="str">
        <f>IF('②【入力】別紙_職員一覧（変更）'!P288="","",'②【入力】別紙_職員一覧（変更）'!P288)</f>
        <v/>
      </c>
      <c r="Q290" s="189" t="str">
        <f>IF('②【入力】別紙_職員一覧（変更）'!Q288="","",'②【入力】別紙_職員一覧（変更）'!Q288)</f>
        <v/>
      </c>
      <c r="R290" s="158"/>
      <c r="U290" s="63"/>
    </row>
    <row r="291" spans="1:24" ht="18" customHeight="1">
      <c r="A291" s="46">
        <v>277</v>
      </c>
      <c r="B291" s="46" t="str">
        <f t="shared" si="5"/>
        <v/>
      </c>
      <c r="C291" s="47" t="str">
        <f>IF('②【入力】別紙_職員一覧（変更）'!C289="","",'②【入力】別紙_職員一覧（変更）'!C289)</f>
        <v/>
      </c>
      <c r="D291" s="47" t="str">
        <f>IF('②【入力】別紙_職員一覧（変更）'!D289="","",'②【入力】別紙_職員一覧（変更）'!D289)</f>
        <v/>
      </c>
      <c r="E291" s="47" t="str">
        <f>IF('②【入力】別紙_職員一覧（変更）'!E289="","",'②【入力】別紙_職員一覧（変更）'!E289)</f>
        <v/>
      </c>
      <c r="F291" s="47" t="str">
        <f>IF('②【入力】別紙_職員一覧（変更）'!F289="","",'②【入力】別紙_職員一覧（変更）'!F289)</f>
        <v/>
      </c>
      <c r="G291" s="47" t="str">
        <f>IF('②【入力】別紙_職員一覧（変更）'!G289="","",'②【入力】別紙_職員一覧（変更）'!G289)</f>
        <v/>
      </c>
      <c r="H291" s="47" t="str">
        <f>IF('②【入力】別紙_職員一覧（変更）'!H289="","",'②【入力】別紙_職員一覧（変更）'!H289)</f>
        <v/>
      </c>
      <c r="I291" s="411" t="str">
        <f>IF('②【入力】別紙_職員一覧（変更）'!I289="","",'②【入力】別紙_職員一覧（変更）'!I289)</f>
        <v/>
      </c>
      <c r="J291" s="47" t="str">
        <f>IF('②【入力】別紙_職員一覧（変更）'!J289="","",'②【入力】別紙_職員一覧（変更）'!J289)</f>
        <v/>
      </c>
      <c r="K291" s="47" t="str">
        <f>IF('②【入力】別紙_職員一覧（変更）'!K289="","",'②【入力】別紙_職員一覧（変更）'!K289)</f>
        <v/>
      </c>
      <c r="L291" s="47" t="str">
        <f>IF('②【入力】別紙_職員一覧（変更）'!L289="","",'②【入力】別紙_職員一覧（変更）'!L289)</f>
        <v/>
      </c>
      <c r="M291" s="47" t="str">
        <f>IF('②【入力】別紙_職員一覧（変更）'!M289="","",'②【入力】別紙_職員一覧（変更）'!M289)</f>
        <v/>
      </c>
      <c r="N291" s="189" t="str">
        <f>IF('②【入力】別紙_職員一覧（変更）'!N289="","",'②【入力】別紙_職員一覧（変更）'!N289)</f>
        <v/>
      </c>
      <c r="O291" s="189" t="str">
        <f>IF('②【入力】別紙_職員一覧（変更）'!O289="","",'②【入力】別紙_職員一覧（変更）'!O289)</f>
        <v/>
      </c>
      <c r="P291" s="189" t="str">
        <f>IF('②【入力】別紙_職員一覧（変更）'!P289="","",'②【入力】別紙_職員一覧（変更）'!P289)</f>
        <v/>
      </c>
      <c r="Q291" s="189" t="str">
        <f>IF('②【入力】別紙_職員一覧（変更）'!Q289="","",'②【入力】別紙_職員一覧（変更）'!Q289)</f>
        <v/>
      </c>
      <c r="R291" s="158"/>
      <c r="U291" s="63"/>
    </row>
    <row r="292" spans="1:24" ht="18" customHeight="1">
      <c r="A292" s="46">
        <v>278</v>
      </c>
      <c r="B292" s="46" t="str">
        <f t="shared" si="5"/>
        <v/>
      </c>
      <c r="C292" s="47" t="str">
        <f>IF('②【入力】別紙_職員一覧（変更）'!C290="","",'②【入力】別紙_職員一覧（変更）'!C290)</f>
        <v/>
      </c>
      <c r="D292" s="47" t="str">
        <f>IF('②【入力】別紙_職員一覧（変更）'!D290="","",'②【入力】別紙_職員一覧（変更）'!D290)</f>
        <v/>
      </c>
      <c r="E292" s="47" t="str">
        <f>IF('②【入力】別紙_職員一覧（変更）'!E290="","",'②【入力】別紙_職員一覧（変更）'!E290)</f>
        <v/>
      </c>
      <c r="F292" s="47" t="str">
        <f>IF('②【入力】別紙_職員一覧（変更）'!F290="","",'②【入力】別紙_職員一覧（変更）'!F290)</f>
        <v/>
      </c>
      <c r="G292" s="47" t="str">
        <f>IF('②【入力】別紙_職員一覧（変更）'!G290="","",'②【入力】別紙_職員一覧（変更）'!G290)</f>
        <v/>
      </c>
      <c r="H292" s="47" t="str">
        <f>IF('②【入力】別紙_職員一覧（変更）'!H290="","",'②【入力】別紙_職員一覧（変更）'!H290)</f>
        <v/>
      </c>
      <c r="I292" s="411" t="str">
        <f>IF('②【入力】別紙_職員一覧（変更）'!I290="","",'②【入力】別紙_職員一覧（変更）'!I290)</f>
        <v/>
      </c>
      <c r="J292" s="47" t="str">
        <f>IF('②【入力】別紙_職員一覧（変更）'!J290="","",'②【入力】別紙_職員一覧（変更）'!J290)</f>
        <v/>
      </c>
      <c r="K292" s="47" t="str">
        <f>IF('②【入力】別紙_職員一覧（変更）'!K290="","",'②【入力】別紙_職員一覧（変更）'!K290)</f>
        <v/>
      </c>
      <c r="L292" s="47" t="str">
        <f>IF('②【入力】別紙_職員一覧（変更）'!L290="","",'②【入力】別紙_職員一覧（変更）'!L290)</f>
        <v/>
      </c>
      <c r="M292" s="47" t="str">
        <f>IF('②【入力】別紙_職員一覧（変更）'!M290="","",'②【入力】別紙_職員一覧（変更）'!M290)</f>
        <v/>
      </c>
      <c r="N292" s="189" t="str">
        <f>IF('②【入力】別紙_職員一覧（変更）'!N290="","",'②【入力】別紙_職員一覧（変更）'!N290)</f>
        <v/>
      </c>
      <c r="O292" s="189" t="str">
        <f>IF('②【入力】別紙_職員一覧（変更）'!O290="","",'②【入力】別紙_職員一覧（変更）'!O290)</f>
        <v/>
      </c>
      <c r="P292" s="189" t="str">
        <f>IF('②【入力】別紙_職員一覧（変更）'!P290="","",'②【入力】別紙_職員一覧（変更）'!P290)</f>
        <v/>
      </c>
      <c r="Q292" s="189" t="str">
        <f>IF('②【入力】別紙_職員一覧（変更）'!Q290="","",'②【入力】別紙_職員一覧（変更）'!Q290)</f>
        <v/>
      </c>
      <c r="R292" s="158"/>
      <c r="U292" s="63"/>
    </row>
    <row r="293" spans="1:24" ht="18" customHeight="1">
      <c r="A293" s="46">
        <v>279</v>
      </c>
      <c r="B293" s="46" t="str">
        <f t="shared" si="5"/>
        <v/>
      </c>
      <c r="C293" s="47" t="str">
        <f>IF('②【入力】別紙_職員一覧（変更）'!C291="","",'②【入力】別紙_職員一覧（変更）'!C291)</f>
        <v/>
      </c>
      <c r="D293" s="47" t="str">
        <f>IF('②【入力】別紙_職員一覧（変更）'!D291="","",'②【入力】別紙_職員一覧（変更）'!D291)</f>
        <v/>
      </c>
      <c r="E293" s="47" t="str">
        <f>IF('②【入力】別紙_職員一覧（変更）'!E291="","",'②【入力】別紙_職員一覧（変更）'!E291)</f>
        <v/>
      </c>
      <c r="F293" s="47" t="str">
        <f>IF('②【入力】別紙_職員一覧（変更）'!F291="","",'②【入力】別紙_職員一覧（変更）'!F291)</f>
        <v/>
      </c>
      <c r="G293" s="47" t="str">
        <f>IF('②【入力】別紙_職員一覧（変更）'!G291="","",'②【入力】別紙_職員一覧（変更）'!G291)</f>
        <v/>
      </c>
      <c r="H293" s="47" t="str">
        <f>IF('②【入力】別紙_職員一覧（変更）'!H291="","",'②【入力】別紙_職員一覧（変更）'!H291)</f>
        <v/>
      </c>
      <c r="I293" s="411" t="str">
        <f>IF('②【入力】別紙_職員一覧（変更）'!I291="","",'②【入力】別紙_職員一覧（変更）'!I291)</f>
        <v/>
      </c>
      <c r="J293" s="47" t="str">
        <f>IF('②【入力】別紙_職員一覧（変更）'!J291="","",'②【入力】別紙_職員一覧（変更）'!J291)</f>
        <v/>
      </c>
      <c r="K293" s="47" t="str">
        <f>IF('②【入力】別紙_職員一覧（変更）'!K291="","",'②【入力】別紙_職員一覧（変更）'!K291)</f>
        <v/>
      </c>
      <c r="L293" s="47" t="str">
        <f>IF('②【入力】別紙_職員一覧（変更）'!L291="","",'②【入力】別紙_職員一覧（変更）'!L291)</f>
        <v/>
      </c>
      <c r="M293" s="47" t="str">
        <f>IF('②【入力】別紙_職員一覧（変更）'!M291="","",'②【入力】別紙_職員一覧（変更）'!M291)</f>
        <v/>
      </c>
      <c r="N293" s="189" t="str">
        <f>IF('②【入力】別紙_職員一覧（変更）'!N291="","",'②【入力】別紙_職員一覧（変更）'!N291)</f>
        <v/>
      </c>
      <c r="O293" s="189" t="str">
        <f>IF('②【入力】別紙_職員一覧（変更）'!O291="","",'②【入力】別紙_職員一覧（変更）'!O291)</f>
        <v/>
      </c>
      <c r="P293" s="189" t="str">
        <f>IF('②【入力】別紙_職員一覧（変更）'!P291="","",'②【入力】別紙_職員一覧（変更）'!P291)</f>
        <v/>
      </c>
      <c r="Q293" s="189" t="str">
        <f>IF('②【入力】別紙_職員一覧（変更）'!Q291="","",'②【入力】別紙_職員一覧（変更）'!Q291)</f>
        <v/>
      </c>
      <c r="R293" s="158"/>
      <c r="U293" s="63"/>
    </row>
    <row r="294" spans="1:24" ht="18" customHeight="1">
      <c r="A294" s="46">
        <v>280</v>
      </c>
      <c r="B294" s="46" t="str">
        <f t="shared" si="5"/>
        <v/>
      </c>
      <c r="C294" s="47" t="str">
        <f>IF('②【入力】別紙_職員一覧（変更）'!C292="","",'②【入力】別紙_職員一覧（変更）'!C292)</f>
        <v/>
      </c>
      <c r="D294" s="47" t="str">
        <f>IF('②【入力】別紙_職員一覧（変更）'!D292="","",'②【入力】別紙_職員一覧（変更）'!D292)</f>
        <v/>
      </c>
      <c r="E294" s="47" t="str">
        <f>IF('②【入力】別紙_職員一覧（変更）'!E292="","",'②【入力】別紙_職員一覧（変更）'!E292)</f>
        <v/>
      </c>
      <c r="F294" s="47" t="str">
        <f>IF('②【入力】別紙_職員一覧（変更）'!F292="","",'②【入力】別紙_職員一覧（変更）'!F292)</f>
        <v/>
      </c>
      <c r="G294" s="47" t="str">
        <f>IF('②【入力】別紙_職員一覧（変更）'!G292="","",'②【入力】別紙_職員一覧（変更）'!G292)</f>
        <v/>
      </c>
      <c r="H294" s="47" t="str">
        <f>IF('②【入力】別紙_職員一覧（変更）'!H292="","",'②【入力】別紙_職員一覧（変更）'!H292)</f>
        <v/>
      </c>
      <c r="I294" s="411" t="str">
        <f>IF('②【入力】別紙_職員一覧（変更）'!I292="","",'②【入力】別紙_職員一覧（変更）'!I292)</f>
        <v/>
      </c>
      <c r="J294" s="47" t="str">
        <f>IF('②【入力】別紙_職員一覧（変更）'!J292="","",'②【入力】別紙_職員一覧（変更）'!J292)</f>
        <v/>
      </c>
      <c r="K294" s="47" t="str">
        <f>IF('②【入力】別紙_職員一覧（変更）'!K292="","",'②【入力】別紙_職員一覧（変更）'!K292)</f>
        <v/>
      </c>
      <c r="L294" s="47" t="str">
        <f>IF('②【入力】別紙_職員一覧（変更）'!L292="","",'②【入力】別紙_職員一覧（変更）'!L292)</f>
        <v/>
      </c>
      <c r="M294" s="47" t="str">
        <f>IF('②【入力】別紙_職員一覧（変更）'!M292="","",'②【入力】別紙_職員一覧（変更）'!M292)</f>
        <v/>
      </c>
      <c r="N294" s="189" t="str">
        <f>IF('②【入力】別紙_職員一覧（変更）'!N292="","",'②【入力】別紙_職員一覧（変更）'!N292)</f>
        <v/>
      </c>
      <c r="O294" s="189" t="str">
        <f>IF('②【入力】別紙_職員一覧（変更）'!O292="","",'②【入力】別紙_職員一覧（変更）'!O292)</f>
        <v/>
      </c>
      <c r="P294" s="189" t="str">
        <f>IF('②【入力】別紙_職員一覧（変更）'!P292="","",'②【入力】別紙_職員一覧（変更）'!P292)</f>
        <v/>
      </c>
      <c r="Q294" s="189" t="str">
        <f>IF('②【入力】別紙_職員一覧（変更）'!Q292="","",'②【入力】別紙_職員一覧（変更）'!Q292)</f>
        <v/>
      </c>
      <c r="R294" s="158"/>
      <c r="U294" s="63"/>
    </row>
    <row r="295" spans="1:24" ht="18" customHeight="1">
      <c r="A295" s="46">
        <v>281</v>
      </c>
      <c r="B295" s="46" t="str">
        <f t="shared" si="5"/>
        <v/>
      </c>
      <c r="C295" s="47" t="str">
        <f>IF('②【入力】別紙_職員一覧（変更）'!C293="","",'②【入力】別紙_職員一覧（変更）'!C293)</f>
        <v/>
      </c>
      <c r="D295" s="47" t="str">
        <f>IF('②【入力】別紙_職員一覧（変更）'!D293="","",'②【入力】別紙_職員一覧（変更）'!D293)</f>
        <v/>
      </c>
      <c r="E295" s="47" t="str">
        <f>IF('②【入力】別紙_職員一覧（変更）'!E293="","",'②【入力】別紙_職員一覧（変更）'!E293)</f>
        <v/>
      </c>
      <c r="F295" s="47" t="str">
        <f>IF('②【入力】別紙_職員一覧（変更）'!F293="","",'②【入力】別紙_職員一覧（変更）'!F293)</f>
        <v/>
      </c>
      <c r="G295" s="47" t="str">
        <f>IF('②【入力】別紙_職員一覧（変更）'!G293="","",'②【入力】別紙_職員一覧（変更）'!G293)</f>
        <v/>
      </c>
      <c r="H295" s="47" t="str">
        <f>IF('②【入力】別紙_職員一覧（変更）'!H293="","",'②【入力】別紙_職員一覧（変更）'!H293)</f>
        <v/>
      </c>
      <c r="I295" s="411" t="str">
        <f>IF('②【入力】別紙_職員一覧（変更）'!I293="","",'②【入力】別紙_職員一覧（変更）'!I293)</f>
        <v/>
      </c>
      <c r="J295" s="47" t="str">
        <f>IF('②【入力】別紙_職員一覧（変更）'!J293="","",'②【入力】別紙_職員一覧（変更）'!J293)</f>
        <v/>
      </c>
      <c r="K295" s="47" t="str">
        <f>IF('②【入力】別紙_職員一覧（変更）'!K293="","",'②【入力】別紙_職員一覧（変更）'!K293)</f>
        <v/>
      </c>
      <c r="L295" s="47" t="str">
        <f>IF('②【入力】別紙_職員一覧（変更）'!L293="","",'②【入力】別紙_職員一覧（変更）'!L293)</f>
        <v/>
      </c>
      <c r="M295" s="47" t="str">
        <f>IF('②【入力】別紙_職員一覧（変更）'!M293="","",'②【入力】別紙_職員一覧（変更）'!M293)</f>
        <v/>
      </c>
      <c r="N295" s="189" t="str">
        <f>IF('②【入力】別紙_職員一覧（変更）'!N293="","",'②【入力】別紙_職員一覧（変更）'!N293)</f>
        <v/>
      </c>
      <c r="O295" s="189" t="str">
        <f>IF('②【入力】別紙_職員一覧（変更）'!O293="","",'②【入力】別紙_職員一覧（変更）'!O293)</f>
        <v/>
      </c>
      <c r="P295" s="189" t="str">
        <f>IF('②【入力】別紙_職員一覧（変更）'!P293="","",'②【入力】別紙_職員一覧（変更）'!P293)</f>
        <v/>
      </c>
      <c r="Q295" s="189" t="str">
        <f>IF('②【入力】別紙_職員一覧（変更）'!Q293="","",'②【入力】別紙_職員一覧（変更）'!Q293)</f>
        <v/>
      </c>
      <c r="R295" s="158"/>
      <c r="U295" s="63"/>
    </row>
    <row r="296" spans="1:24" ht="18" customHeight="1">
      <c r="A296" s="46">
        <v>282</v>
      </c>
      <c r="B296" s="46" t="str">
        <f t="shared" si="5"/>
        <v/>
      </c>
      <c r="C296" s="47" t="str">
        <f>IF('②【入力】別紙_職員一覧（変更）'!C294="","",'②【入力】別紙_職員一覧（変更）'!C294)</f>
        <v/>
      </c>
      <c r="D296" s="47" t="str">
        <f>IF('②【入力】別紙_職員一覧（変更）'!D294="","",'②【入力】別紙_職員一覧（変更）'!D294)</f>
        <v/>
      </c>
      <c r="E296" s="47" t="str">
        <f>IF('②【入力】別紙_職員一覧（変更）'!E294="","",'②【入力】別紙_職員一覧（変更）'!E294)</f>
        <v/>
      </c>
      <c r="F296" s="47" t="str">
        <f>IF('②【入力】別紙_職員一覧（変更）'!F294="","",'②【入力】別紙_職員一覧（変更）'!F294)</f>
        <v/>
      </c>
      <c r="G296" s="47" t="str">
        <f>IF('②【入力】別紙_職員一覧（変更）'!G294="","",'②【入力】別紙_職員一覧（変更）'!G294)</f>
        <v/>
      </c>
      <c r="H296" s="47" t="str">
        <f>IF('②【入力】別紙_職員一覧（変更）'!H294="","",'②【入力】別紙_職員一覧（変更）'!H294)</f>
        <v/>
      </c>
      <c r="I296" s="411" t="str">
        <f>IF('②【入力】別紙_職員一覧（変更）'!I294="","",'②【入力】別紙_職員一覧（変更）'!I294)</f>
        <v/>
      </c>
      <c r="J296" s="47" t="str">
        <f>IF('②【入力】別紙_職員一覧（変更）'!J294="","",'②【入力】別紙_職員一覧（変更）'!J294)</f>
        <v/>
      </c>
      <c r="K296" s="47" t="str">
        <f>IF('②【入力】別紙_職員一覧（変更）'!K294="","",'②【入力】別紙_職員一覧（変更）'!K294)</f>
        <v/>
      </c>
      <c r="L296" s="47" t="str">
        <f>IF('②【入力】別紙_職員一覧（変更）'!L294="","",'②【入力】別紙_職員一覧（変更）'!L294)</f>
        <v/>
      </c>
      <c r="M296" s="47" t="str">
        <f>IF('②【入力】別紙_職員一覧（変更）'!M294="","",'②【入力】別紙_職員一覧（変更）'!M294)</f>
        <v/>
      </c>
      <c r="N296" s="189" t="str">
        <f>IF('②【入力】別紙_職員一覧（変更）'!N294="","",'②【入力】別紙_職員一覧（変更）'!N294)</f>
        <v/>
      </c>
      <c r="O296" s="189" t="str">
        <f>IF('②【入力】別紙_職員一覧（変更）'!O294="","",'②【入力】別紙_職員一覧（変更）'!O294)</f>
        <v/>
      </c>
      <c r="P296" s="189" t="str">
        <f>IF('②【入力】別紙_職員一覧（変更）'!P294="","",'②【入力】別紙_職員一覧（変更）'!P294)</f>
        <v/>
      </c>
      <c r="Q296" s="189" t="str">
        <f>IF('②【入力】別紙_職員一覧（変更）'!Q294="","",'②【入力】別紙_職員一覧（変更）'!Q294)</f>
        <v/>
      </c>
      <c r="R296" s="158"/>
      <c r="U296" s="63"/>
    </row>
    <row r="297" spans="1:24" ht="18" customHeight="1">
      <c r="A297" s="46">
        <v>283</v>
      </c>
      <c r="B297" s="46" t="str">
        <f t="shared" si="5"/>
        <v/>
      </c>
      <c r="C297" s="47" t="str">
        <f>IF('②【入力】別紙_職員一覧（変更）'!C295="","",'②【入力】別紙_職員一覧（変更）'!C295)</f>
        <v/>
      </c>
      <c r="D297" s="47" t="str">
        <f>IF('②【入力】別紙_職員一覧（変更）'!D295="","",'②【入力】別紙_職員一覧（変更）'!D295)</f>
        <v/>
      </c>
      <c r="E297" s="47" t="str">
        <f>IF('②【入力】別紙_職員一覧（変更）'!E295="","",'②【入力】別紙_職員一覧（変更）'!E295)</f>
        <v/>
      </c>
      <c r="F297" s="47" t="str">
        <f>IF('②【入力】別紙_職員一覧（変更）'!F295="","",'②【入力】別紙_職員一覧（変更）'!F295)</f>
        <v/>
      </c>
      <c r="G297" s="47" t="str">
        <f>IF('②【入力】別紙_職員一覧（変更）'!G295="","",'②【入力】別紙_職員一覧（変更）'!G295)</f>
        <v/>
      </c>
      <c r="H297" s="47" t="str">
        <f>IF('②【入力】別紙_職員一覧（変更）'!H295="","",'②【入力】別紙_職員一覧（変更）'!H295)</f>
        <v/>
      </c>
      <c r="I297" s="411" t="str">
        <f>IF('②【入力】別紙_職員一覧（変更）'!I295="","",'②【入力】別紙_職員一覧（変更）'!I295)</f>
        <v/>
      </c>
      <c r="J297" s="47" t="str">
        <f>IF('②【入力】別紙_職員一覧（変更）'!J295="","",'②【入力】別紙_職員一覧（変更）'!J295)</f>
        <v/>
      </c>
      <c r="K297" s="47" t="str">
        <f>IF('②【入力】別紙_職員一覧（変更）'!K295="","",'②【入力】別紙_職員一覧（変更）'!K295)</f>
        <v/>
      </c>
      <c r="L297" s="47" t="str">
        <f>IF('②【入力】別紙_職員一覧（変更）'!L295="","",'②【入力】別紙_職員一覧（変更）'!L295)</f>
        <v/>
      </c>
      <c r="M297" s="47" t="str">
        <f>IF('②【入力】別紙_職員一覧（変更）'!M295="","",'②【入力】別紙_職員一覧（変更）'!M295)</f>
        <v/>
      </c>
      <c r="N297" s="189" t="str">
        <f>IF('②【入力】別紙_職員一覧（変更）'!N295="","",'②【入力】別紙_職員一覧（変更）'!N295)</f>
        <v/>
      </c>
      <c r="O297" s="189" t="str">
        <f>IF('②【入力】別紙_職員一覧（変更）'!O295="","",'②【入力】別紙_職員一覧（変更）'!O295)</f>
        <v/>
      </c>
      <c r="P297" s="189" t="str">
        <f>IF('②【入力】別紙_職員一覧（変更）'!P295="","",'②【入力】別紙_職員一覧（変更）'!P295)</f>
        <v/>
      </c>
      <c r="Q297" s="189" t="str">
        <f>IF('②【入力】別紙_職員一覧（変更）'!Q295="","",'②【入力】別紙_職員一覧（変更）'!Q295)</f>
        <v/>
      </c>
      <c r="R297" s="158"/>
      <c r="U297" s="63"/>
    </row>
    <row r="298" spans="1:24" ht="18" customHeight="1">
      <c r="A298" s="46">
        <v>284</v>
      </c>
      <c r="B298" s="46" t="str">
        <f t="shared" si="5"/>
        <v/>
      </c>
      <c r="C298" s="47" t="str">
        <f>IF('②【入力】別紙_職員一覧（変更）'!C296="","",'②【入力】別紙_職員一覧（変更）'!C296)</f>
        <v/>
      </c>
      <c r="D298" s="47" t="str">
        <f>IF('②【入力】別紙_職員一覧（変更）'!D296="","",'②【入力】別紙_職員一覧（変更）'!D296)</f>
        <v/>
      </c>
      <c r="E298" s="47" t="str">
        <f>IF('②【入力】別紙_職員一覧（変更）'!E296="","",'②【入力】別紙_職員一覧（変更）'!E296)</f>
        <v/>
      </c>
      <c r="F298" s="47" t="str">
        <f>IF('②【入力】別紙_職員一覧（変更）'!F296="","",'②【入力】別紙_職員一覧（変更）'!F296)</f>
        <v/>
      </c>
      <c r="G298" s="47" t="str">
        <f>IF('②【入力】別紙_職員一覧（変更）'!G296="","",'②【入力】別紙_職員一覧（変更）'!G296)</f>
        <v/>
      </c>
      <c r="H298" s="47" t="str">
        <f>IF('②【入力】別紙_職員一覧（変更）'!H296="","",'②【入力】別紙_職員一覧（変更）'!H296)</f>
        <v/>
      </c>
      <c r="I298" s="411" t="str">
        <f>IF('②【入力】別紙_職員一覧（変更）'!I296="","",'②【入力】別紙_職員一覧（変更）'!I296)</f>
        <v/>
      </c>
      <c r="J298" s="47" t="str">
        <f>IF('②【入力】別紙_職員一覧（変更）'!J296="","",'②【入力】別紙_職員一覧（変更）'!J296)</f>
        <v/>
      </c>
      <c r="K298" s="47" t="str">
        <f>IF('②【入力】別紙_職員一覧（変更）'!K296="","",'②【入力】別紙_職員一覧（変更）'!K296)</f>
        <v/>
      </c>
      <c r="L298" s="47" t="str">
        <f>IF('②【入力】別紙_職員一覧（変更）'!L296="","",'②【入力】別紙_職員一覧（変更）'!L296)</f>
        <v/>
      </c>
      <c r="M298" s="47" t="str">
        <f>IF('②【入力】別紙_職員一覧（変更）'!M296="","",'②【入力】別紙_職員一覧（変更）'!M296)</f>
        <v/>
      </c>
      <c r="N298" s="189" t="str">
        <f>IF('②【入力】別紙_職員一覧（変更）'!N296="","",'②【入力】別紙_職員一覧（変更）'!N296)</f>
        <v/>
      </c>
      <c r="O298" s="189" t="str">
        <f>IF('②【入力】別紙_職員一覧（変更）'!O296="","",'②【入力】別紙_職員一覧（変更）'!O296)</f>
        <v/>
      </c>
      <c r="P298" s="189" t="str">
        <f>IF('②【入力】別紙_職員一覧（変更）'!P296="","",'②【入力】別紙_職員一覧（変更）'!P296)</f>
        <v/>
      </c>
      <c r="Q298" s="189" t="str">
        <f>IF('②【入力】別紙_職員一覧（変更）'!Q296="","",'②【入力】別紙_職員一覧（変更）'!Q296)</f>
        <v/>
      </c>
      <c r="R298" s="158"/>
      <c r="U298" s="63"/>
    </row>
    <row r="299" spans="1:24" ht="18" customHeight="1">
      <c r="A299" s="46">
        <v>285</v>
      </c>
      <c r="B299" s="46" t="str">
        <f t="shared" si="5"/>
        <v/>
      </c>
      <c r="C299" s="47" t="str">
        <f>IF('②【入力】別紙_職員一覧（変更）'!C297="","",'②【入力】別紙_職員一覧（変更）'!C297)</f>
        <v/>
      </c>
      <c r="D299" s="47" t="str">
        <f>IF('②【入力】別紙_職員一覧（変更）'!D297="","",'②【入力】別紙_職員一覧（変更）'!D297)</f>
        <v/>
      </c>
      <c r="E299" s="47" t="str">
        <f>IF('②【入力】別紙_職員一覧（変更）'!E297="","",'②【入力】別紙_職員一覧（変更）'!E297)</f>
        <v/>
      </c>
      <c r="F299" s="47" t="str">
        <f>IF('②【入力】別紙_職員一覧（変更）'!F297="","",'②【入力】別紙_職員一覧（変更）'!F297)</f>
        <v/>
      </c>
      <c r="G299" s="47" t="str">
        <f>IF('②【入力】別紙_職員一覧（変更）'!G297="","",'②【入力】別紙_職員一覧（変更）'!G297)</f>
        <v/>
      </c>
      <c r="H299" s="47" t="str">
        <f>IF('②【入力】別紙_職員一覧（変更）'!H297="","",'②【入力】別紙_職員一覧（変更）'!H297)</f>
        <v/>
      </c>
      <c r="I299" s="411" t="str">
        <f>IF('②【入力】別紙_職員一覧（変更）'!I297="","",'②【入力】別紙_職員一覧（変更）'!I297)</f>
        <v/>
      </c>
      <c r="J299" s="47" t="str">
        <f>IF('②【入力】別紙_職員一覧（変更）'!J297="","",'②【入力】別紙_職員一覧（変更）'!J297)</f>
        <v/>
      </c>
      <c r="K299" s="47" t="str">
        <f>IF('②【入力】別紙_職員一覧（変更）'!K297="","",'②【入力】別紙_職員一覧（変更）'!K297)</f>
        <v/>
      </c>
      <c r="L299" s="47" t="str">
        <f>IF('②【入力】別紙_職員一覧（変更）'!L297="","",'②【入力】別紙_職員一覧（変更）'!L297)</f>
        <v/>
      </c>
      <c r="M299" s="47" t="str">
        <f>IF('②【入力】別紙_職員一覧（変更）'!M297="","",'②【入力】別紙_職員一覧（変更）'!M297)</f>
        <v/>
      </c>
      <c r="N299" s="189" t="str">
        <f>IF('②【入力】別紙_職員一覧（変更）'!N297="","",'②【入力】別紙_職員一覧（変更）'!N297)</f>
        <v/>
      </c>
      <c r="O299" s="189" t="str">
        <f>IF('②【入力】別紙_職員一覧（変更）'!O297="","",'②【入力】別紙_職員一覧（変更）'!O297)</f>
        <v/>
      </c>
      <c r="P299" s="189" t="str">
        <f>IF('②【入力】別紙_職員一覧（変更）'!P297="","",'②【入力】別紙_職員一覧（変更）'!P297)</f>
        <v/>
      </c>
      <c r="Q299" s="189" t="str">
        <f>IF('②【入力】別紙_職員一覧（変更）'!Q297="","",'②【入力】別紙_職員一覧（変更）'!Q297)</f>
        <v/>
      </c>
      <c r="R299" s="158"/>
      <c r="U299" s="63"/>
    </row>
    <row r="300" spans="1:24" ht="18" customHeight="1">
      <c r="A300" s="46">
        <v>286</v>
      </c>
      <c r="B300" s="46" t="str">
        <f t="shared" si="5"/>
        <v/>
      </c>
      <c r="C300" s="47" t="str">
        <f>IF('②【入力】別紙_職員一覧（変更）'!C298="","",'②【入力】別紙_職員一覧（変更）'!C298)</f>
        <v/>
      </c>
      <c r="D300" s="47" t="str">
        <f>IF('②【入力】別紙_職員一覧（変更）'!D298="","",'②【入力】別紙_職員一覧（変更）'!D298)</f>
        <v/>
      </c>
      <c r="E300" s="47" t="str">
        <f>IF('②【入力】別紙_職員一覧（変更）'!E298="","",'②【入力】別紙_職員一覧（変更）'!E298)</f>
        <v/>
      </c>
      <c r="F300" s="47" t="str">
        <f>IF('②【入力】別紙_職員一覧（変更）'!F298="","",'②【入力】別紙_職員一覧（変更）'!F298)</f>
        <v/>
      </c>
      <c r="G300" s="47" t="str">
        <f>IF('②【入力】別紙_職員一覧（変更）'!G298="","",'②【入力】別紙_職員一覧（変更）'!G298)</f>
        <v/>
      </c>
      <c r="H300" s="47" t="str">
        <f>IF('②【入力】別紙_職員一覧（変更）'!H298="","",'②【入力】別紙_職員一覧（変更）'!H298)</f>
        <v/>
      </c>
      <c r="I300" s="411" t="str">
        <f>IF('②【入力】別紙_職員一覧（変更）'!I298="","",'②【入力】別紙_職員一覧（変更）'!I298)</f>
        <v/>
      </c>
      <c r="J300" s="47" t="str">
        <f>IF('②【入力】別紙_職員一覧（変更）'!J298="","",'②【入力】別紙_職員一覧（変更）'!J298)</f>
        <v/>
      </c>
      <c r="K300" s="47" t="str">
        <f>IF('②【入力】別紙_職員一覧（変更）'!K298="","",'②【入力】別紙_職員一覧（変更）'!K298)</f>
        <v/>
      </c>
      <c r="L300" s="47" t="str">
        <f>IF('②【入力】別紙_職員一覧（変更）'!L298="","",'②【入力】別紙_職員一覧（変更）'!L298)</f>
        <v/>
      </c>
      <c r="M300" s="47" t="str">
        <f>IF('②【入力】別紙_職員一覧（変更）'!M298="","",'②【入力】別紙_職員一覧（変更）'!M298)</f>
        <v/>
      </c>
      <c r="N300" s="189" t="str">
        <f>IF('②【入力】別紙_職員一覧（変更）'!N298="","",'②【入力】別紙_職員一覧（変更）'!N298)</f>
        <v/>
      </c>
      <c r="O300" s="189" t="str">
        <f>IF('②【入力】別紙_職員一覧（変更）'!O298="","",'②【入力】別紙_職員一覧（変更）'!O298)</f>
        <v/>
      </c>
      <c r="P300" s="189" t="str">
        <f>IF('②【入力】別紙_職員一覧（変更）'!P298="","",'②【入力】別紙_職員一覧（変更）'!P298)</f>
        <v/>
      </c>
      <c r="Q300" s="189" t="str">
        <f>IF('②【入力】別紙_職員一覧（変更）'!Q298="","",'②【入力】別紙_職員一覧（変更）'!Q298)</f>
        <v/>
      </c>
      <c r="R300" s="158"/>
      <c r="U300" s="63"/>
      <c r="X300" s="59"/>
    </row>
    <row r="301" spans="1:24" ht="18" customHeight="1">
      <c r="A301" s="46">
        <v>287</v>
      </c>
      <c r="B301" s="46" t="str">
        <f t="shared" si="5"/>
        <v/>
      </c>
      <c r="C301" s="47" t="str">
        <f>IF('②【入力】別紙_職員一覧（変更）'!C299="","",'②【入力】別紙_職員一覧（変更）'!C299)</f>
        <v/>
      </c>
      <c r="D301" s="47" t="str">
        <f>IF('②【入力】別紙_職員一覧（変更）'!D299="","",'②【入力】別紙_職員一覧（変更）'!D299)</f>
        <v/>
      </c>
      <c r="E301" s="47" t="str">
        <f>IF('②【入力】別紙_職員一覧（変更）'!E299="","",'②【入力】別紙_職員一覧（変更）'!E299)</f>
        <v/>
      </c>
      <c r="F301" s="47" t="str">
        <f>IF('②【入力】別紙_職員一覧（変更）'!F299="","",'②【入力】別紙_職員一覧（変更）'!F299)</f>
        <v/>
      </c>
      <c r="G301" s="47" t="str">
        <f>IF('②【入力】別紙_職員一覧（変更）'!G299="","",'②【入力】別紙_職員一覧（変更）'!G299)</f>
        <v/>
      </c>
      <c r="H301" s="47" t="str">
        <f>IF('②【入力】別紙_職員一覧（変更）'!H299="","",'②【入力】別紙_職員一覧（変更）'!H299)</f>
        <v/>
      </c>
      <c r="I301" s="411" t="str">
        <f>IF('②【入力】別紙_職員一覧（変更）'!I299="","",'②【入力】別紙_職員一覧（変更）'!I299)</f>
        <v/>
      </c>
      <c r="J301" s="47" t="str">
        <f>IF('②【入力】別紙_職員一覧（変更）'!J299="","",'②【入力】別紙_職員一覧（変更）'!J299)</f>
        <v/>
      </c>
      <c r="K301" s="47" t="str">
        <f>IF('②【入力】別紙_職員一覧（変更）'!K299="","",'②【入力】別紙_職員一覧（変更）'!K299)</f>
        <v/>
      </c>
      <c r="L301" s="47" t="str">
        <f>IF('②【入力】別紙_職員一覧（変更）'!L299="","",'②【入力】別紙_職員一覧（変更）'!L299)</f>
        <v/>
      </c>
      <c r="M301" s="47" t="str">
        <f>IF('②【入力】別紙_職員一覧（変更）'!M299="","",'②【入力】別紙_職員一覧（変更）'!M299)</f>
        <v/>
      </c>
      <c r="N301" s="189" t="str">
        <f>IF('②【入力】別紙_職員一覧（変更）'!N299="","",'②【入力】別紙_職員一覧（変更）'!N299)</f>
        <v/>
      </c>
      <c r="O301" s="189" t="str">
        <f>IF('②【入力】別紙_職員一覧（変更）'!O299="","",'②【入力】別紙_職員一覧（変更）'!O299)</f>
        <v/>
      </c>
      <c r="P301" s="189" t="str">
        <f>IF('②【入力】別紙_職員一覧（変更）'!P299="","",'②【入力】別紙_職員一覧（変更）'!P299)</f>
        <v/>
      </c>
      <c r="Q301" s="189" t="str">
        <f>IF('②【入力】別紙_職員一覧（変更）'!Q299="","",'②【入力】別紙_職員一覧（変更）'!Q299)</f>
        <v/>
      </c>
      <c r="R301" s="158"/>
      <c r="U301" s="63"/>
    </row>
    <row r="302" spans="1:24" ht="18" customHeight="1">
      <c r="A302" s="46">
        <v>288</v>
      </c>
      <c r="B302" s="46" t="str">
        <f t="shared" si="5"/>
        <v/>
      </c>
      <c r="C302" s="47" t="str">
        <f>IF('②【入力】別紙_職員一覧（変更）'!C300="","",'②【入力】別紙_職員一覧（変更）'!C300)</f>
        <v/>
      </c>
      <c r="D302" s="47" t="str">
        <f>IF('②【入力】別紙_職員一覧（変更）'!D300="","",'②【入力】別紙_職員一覧（変更）'!D300)</f>
        <v/>
      </c>
      <c r="E302" s="47" t="str">
        <f>IF('②【入力】別紙_職員一覧（変更）'!E300="","",'②【入力】別紙_職員一覧（変更）'!E300)</f>
        <v/>
      </c>
      <c r="F302" s="47" t="str">
        <f>IF('②【入力】別紙_職員一覧（変更）'!F300="","",'②【入力】別紙_職員一覧（変更）'!F300)</f>
        <v/>
      </c>
      <c r="G302" s="47" t="str">
        <f>IF('②【入力】別紙_職員一覧（変更）'!G300="","",'②【入力】別紙_職員一覧（変更）'!G300)</f>
        <v/>
      </c>
      <c r="H302" s="47" t="str">
        <f>IF('②【入力】別紙_職員一覧（変更）'!H300="","",'②【入力】別紙_職員一覧（変更）'!H300)</f>
        <v/>
      </c>
      <c r="I302" s="411" t="str">
        <f>IF('②【入力】別紙_職員一覧（変更）'!I300="","",'②【入力】別紙_職員一覧（変更）'!I300)</f>
        <v/>
      </c>
      <c r="J302" s="47" t="str">
        <f>IF('②【入力】別紙_職員一覧（変更）'!J300="","",'②【入力】別紙_職員一覧（変更）'!J300)</f>
        <v/>
      </c>
      <c r="K302" s="47" t="str">
        <f>IF('②【入力】別紙_職員一覧（変更）'!K300="","",'②【入力】別紙_職員一覧（変更）'!K300)</f>
        <v/>
      </c>
      <c r="L302" s="47" t="str">
        <f>IF('②【入力】別紙_職員一覧（変更）'!L300="","",'②【入力】別紙_職員一覧（変更）'!L300)</f>
        <v/>
      </c>
      <c r="M302" s="47" t="str">
        <f>IF('②【入力】別紙_職員一覧（変更）'!M300="","",'②【入力】別紙_職員一覧（変更）'!M300)</f>
        <v/>
      </c>
      <c r="N302" s="189" t="str">
        <f>IF('②【入力】別紙_職員一覧（変更）'!N300="","",'②【入力】別紙_職員一覧（変更）'!N300)</f>
        <v/>
      </c>
      <c r="O302" s="189" t="str">
        <f>IF('②【入力】別紙_職員一覧（変更）'!O300="","",'②【入力】別紙_職員一覧（変更）'!O300)</f>
        <v/>
      </c>
      <c r="P302" s="189" t="str">
        <f>IF('②【入力】別紙_職員一覧（変更）'!P300="","",'②【入力】別紙_職員一覧（変更）'!P300)</f>
        <v/>
      </c>
      <c r="Q302" s="189" t="str">
        <f>IF('②【入力】別紙_職員一覧（変更）'!Q300="","",'②【入力】別紙_職員一覧（変更）'!Q300)</f>
        <v/>
      </c>
      <c r="R302" s="158"/>
      <c r="U302" s="63"/>
    </row>
    <row r="303" spans="1:24" ht="18" customHeight="1">
      <c r="A303" s="46">
        <v>289</v>
      </c>
      <c r="B303" s="46" t="str">
        <f t="shared" si="5"/>
        <v/>
      </c>
      <c r="C303" s="47" t="str">
        <f>IF('②【入力】別紙_職員一覧（変更）'!C301="","",'②【入力】別紙_職員一覧（変更）'!C301)</f>
        <v/>
      </c>
      <c r="D303" s="47" t="str">
        <f>IF('②【入力】別紙_職員一覧（変更）'!D301="","",'②【入力】別紙_職員一覧（変更）'!D301)</f>
        <v/>
      </c>
      <c r="E303" s="47" t="str">
        <f>IF('②【入力】別紙_職員一覧（変更）'!E301="","",'②【入力】別紙_職員一覧（変更）'!E301)</f>
        <v/>
      </c>
      <c r="F303" s="47" t="str">
        <f>IF('②【入力】別紙_職員一覧（変更）'!F301="","",'②【入力】別紙_職員一覧（変更）'!F301)</f>
        <v/>
      </c>
      <c r="G303" s="47" t="str">
        <f>IF('②【入力】別紙_職員一覧（変更）'!G301="","",'②【入力】別紙_職員一覧（変更）'!G301)</f>
        <v/>
      </c>
      <c r="H303" s="47" t="str">
        <f>IF('②【入力】別紙_職員一覧（変更）'!H301="","",'②【入力】別紙_職員一覧（変更）'!H301)</f>
        <v/>
      </c>
      <c r="I303" s="411" t="str">
        <f>IF('②【入力】別紙_職員一覧（変更）'!I301="","",'②【入力】別紙_職員一覧（変更）'!I301)</f>
        <v/>
      </c>
      <c r="J303" s="47" t="str">
        <f>IF('②【入力】別紙_職員一覧（変更）'!J301="","",'②【入力】別紙_職員一覧（変更）'!J301)</f>
        <v/>
      </c>
      <c r="K303" s="47" t="str">
        <f>IF('②【入力】別紙_職員一覧（変更）'!K301="","",'②【入力】別紙_職員一覧（変更）'!K301)</f>
        <v/>
      </c>
      <c r="L303" s="47" t="str">
        <f>IF('②【入力】別紙_職員一覧（変更）'!L301="","",'②【入力】別紙_職員一覧（変更）'!L301)</f>
        <v/>
      </c>
      <c r="M303" s="47" t="str">
        <f>IF('②【入力】別紙_職員一覧（変更）'!M301="","",'②【入力】別紙_職員一覧（変更）'!M301)</f>
        <v/>
      </c>
      <c r="N303" s="189" t="str">
        <f>IF('②【入力】別紙_職員一覧（変更）'!N301="","",'②【入力】別紙_職員一覧（変更）'!N301)</f>
        <v/>
      </c>
      <c r="O303" s="189" t="str">
        <f>IF('②【入力】別紙_職員一覧（変更）'!O301="","",'②【入力】別紙_職員一覧（変更）'!O301)</f>
        <v/>
      </c>
      <c r="P303" s="189" t="str">
        <f>IF('②【入力】別紙_職員一覧（変更）'!P301="","",'②【入力】別紙_職員一覧（変更）'!P301)</f>
        <v/>
      </c>
      <c r="Q303" s="189" t="str">
        <f>IF('②【入力】別紙_職員一覧（変更）'!Q301="","",'②【入力】別紙_職員一覧（変更）'!Q301)</f>
        <v/>
      </c>
      <c r="R303" s="158"/>
      <c r="U303" s="63"/>
    </row>
    <row r="304" spans="1:24" ht="18" customHeight="1">
      <c r="A304" s="46">
        <v>290</v>
      </c>
      <c r="B304" s="46" t="str">
        <f t="shared" si="5"/>
        <v/>
      </c>
      <c r="C304" s="47" t="str">
        <f>IF('②【入力】別紙_職員一覧（変更）'!C302="","",'②【入力】別紙_職員一覧（変更）'!C302)</f>
        <v/>
      </c>
      <c r="D304" s="47" t="str">
        <f>IF('②【入力】別紙_職員一覧（変更）'!D302="","",'②【入力】別紙_職員一覧（変更）'!D302)</f>
        <v/>
      </c>
      <c r="E304" s="47" t="str">
        <f>IF('②【入力】別紙_職員一覧（変更）'!E302="","",'②【入力】別紙_職員一覧（変更）'!E302)</f>
        <v/>
      </c>
      <c r="F304" s="47" t="str">
        <f>IF('②【入力】別紙_職員一覧（変更）'!F302="","",'②【入力】別紙_職員一覧（変更）'!F302)</f>
        <v/>
      </c>
      <c r="G304" s="47" t="str">
        <f>IF('②【入力】別紙_職員一覧（変更）'!G302="","",'②【入力】別紙_職員一覧（変更）'!G302)</f>
        <v/>
      </c>
      <c r="H304" s="47" t="str">
        <f>IF('②【入力】別紙_職員一覧（変更）'!H302="","",'②【入力】別紙_職員一覧（変更）'!H302)</f>
        <v/>
      </c>
      <c r="I304" s="411" t="str">
        <f>IF('②【入力】別紙_職員一覧（変更）'!I302="","",'②【入力】別紙_職員一覧（変更）'!I302)</f>
        <v/>
      </c>
      <c r="J304" s="47" t="str">
        <f>IF('②【入力】別紙_職員一覧（変更）'!J302="","",'②【入力】別紙_職員一覧（変更）'!J302)</f>
        <v/>
      </c>
      <c r="K304" s="47" t="str">
        <f>IF('②【入力】別紙_職員一覧（変更）'!K302="","",'②【入力】別紙_職員一覧（変更）'!K302)</f>
        <v/>
      </c>
      <c r="L304" s="47" t="str">
        <f>IF('②【入力】別紙_職員一覧（変更）'!L302="","",'②【入力】別紙_職員一覧（変更）'!L302)</f>
        <v/>
      </c>
      <c r="M304" s="47" t="str">
        <f>IF('②【入力】別紙_職員一覧（変更）'!M302="","",'②【入力】別紙_職員一覧（変更）'!M302)</f>
        <v/>
      </c>
      <c r="N304" s="189" t="str">
        <f>IF('②【入力】別紙_職員一覧（変更）'!N302="","",'②【入力】別紙_職員一覧（変更）'!N302)</f>
        <v/>
      </c>
      <c r="O304" s="189" t="str">
        <f>IF('②【入力】別紙_職員一覧（変更）'!O302="","",'②【入力】別紙_職員一覧（変更）'!O302)</f>
        <v/>
      </c>
      <c r="P304" s="189" t="str">
        <f>IF('②【入力】別紙_職員一覧（変更）'!P302="","",'②【入力】別紙_職員一覧（変更）'!P302)</f>
        <v/>
      </c>
      <c r="Q304" s="189" t="str">
        <f>IF('②【入力】別紙_職員一覧（変更）'!Q302="","",'②【入力】別紙_職員一覧（変更）'!Q302)</f>
        <v/>
      </c>
      <c r="R304" s="158"/>
      <c r="U304" s="63"/>
    </row>
    <row r="305" spans="1:24" ht="18" customHeight="1">
      <c r="A305" s="46">
        <v>291</v>
      </c>
      <c r="B305" s="46" t="str">
        <f t="shared" si="5"/>
        <v/>
      </c>
      <c r="C305" s="47" t="str">
        <f>IF('②【入力】別紙_職員一覧（変更）'!C303="","",'②【入力】別紙_職員一覧（変更）'!C303)</f>
        <v/>
      </c>
      <c r="D305" s="47" t="str">
        <f>IF('②【入力】別紙_職員一覧（変更）'!D303="","",'②【入力】別紙_職員一覧（変更）'!D303)</f>
        <v/>
      </c>
      <c r="E305" s="47" t="str">
        <f>IF('②【入力】別紙_職員一覧（変更）'!E303="","",'②【入力】別紙_職員一覧（変更）'!E303)</f>
        <v/>
      </c>
      <c r="F305" s="47" t="str">
        <f>IF('②【入力】別紙_職員一覧（変更）'!F303="","",'②【入力】別紙_職員一覧（変更）'!F303)</f>
        <v/>
      </c>
      <c r="G305" s="47" t="str">
        <f>IF('②【入力】別紙_職員一覧（変更）'!G303="","",'②【入力】別紙_職員一覧（変更）'!G303)</f>
        <v/>
      </c>
      <c r="H305" s="47" t="str">
        <f>IF('②【入力】別紙_職員一覧（変更）'!H303="","",'②【入力】別紙_職員一覧（変更）'!H303)</f>
        <v/>
      </c>
      <c r="I305" s="411" t="str">
        <f>IF('②【入力】別紙_職員一覧（変更）'!I303="","",'②【入力】別紙_職員一覧（変更）'!I303)</f>
        <v/>
      </c>
      <c r="J305" s="47" t="str">
        <f>IF('②【入力】別紙_職員一覧（変更）'!J303="","",'②【入力】別紙_職員一覧（変更）'!J303)</f>
        <v/>
      </c>
      <c r="K305" s="47" t="str">
        <f>IF('②【入力】別紙_職員一覧（変更）'!K303="","",'②【入力】別紙_職員一覧（変更）'!K303)</f>
        <v/>
      </c>
      <c r="L305" s="47" t="str">
        <f>IF('②【入力】別紙_職員一覧（変更）'!L303="","",'②【入力】別紙_職員一覧（変更）'!L303)</f>
        <v/>
      </c>
      <c r="M305" s="47" t="str">
        <f>IF('②【入力】別紙_職員一覧（変更）'!M303="","",'②【入力】別紙_職員一覧（変更）'!M303)</f>
        <v/>
      </c>
      <c r="N305" s="189" t="str">
        <f>IF('②【入力】別紙_職員一覧（変更）'!N303="","",'②【入力】別紙_職員一覧（変更）'!N303)</f>
        <v/>
      </c>
      <c r="O305" s="189" t="str">
        <f>IF('②【入力】別紙_職員一覧（変更）'!O303="","",'②【入力】別紙_職員一覧（変更）'!O303)</f>
        <v/>
      </c>
      <c r="P305" s="189" t="str">
        <f>IF('②【入力】別紙_職員一覧（変更）'!P303="","",'②【入力】別紙_職員一覧（変更）'!P303)</f>
        <v/>
      </c>
      <c r="Q305" s="189" t="str">
        <f>IF('②【入力】別紙_職員一覧（変更）'!Q303="","",'②【入力】別紙_職員一覧（変更）'!Q303)</f>
        <v/>
      </c>
      <c r="R305" s="158"/>
      <c r="U305" s="63"/>
    </row>
    <row r="306" spans="1:24" ht="18" customHeight="1">
      <c r="A306" s="46">
        <v>292</v>
      </c>
      <c r="B306" s="46" t="str">
        <f t="shared" si="5"/>
        <v/>
      </c>
      <c r="C306" s="47" t="str">
        <f>IF('②【入力】別紙_職員一覧（変更）'!C304="","",'②【入力】別紙_職員一覧（変更）'!C304)</f>
        <v/>
      </c>
      <c r="D306" s="47" t="str">
        <f>IF('②【入力】別紙_職員一覧（変更）'!D304="","",'②【入力】別紙_職員一覧（変更）'!D304)</f>
        <v/>
      </c>
      <c r="E306" s="47" t="str">
        <f>IF('②【入力】別紙_職員一覧（変更）'!E304="","",'②【入力】別紙_職員一覧（変更）'!E304)</f>
        <v/>
      </c>
      <c r="F306" s="47" t="str">
        <f>IF('②【入力】別紙_職員一覧（変更）'!F304="","",'②【入力】別紙_職員一覧（変更）'!F304)</f>
        <v/>
      </c>
      <c r="G306" s="47" t="str">
        <f>IF('②【入力】別紙_職員一覧（変更）'!G304="","",'②【入力】別紙_職員一覧（変更）'!G304)</f>
        <v/>
      </c>
      <c r="H306" s="47" t="str">
        <f>IF('②【入力】別紙_職員一覧（変更）'!H304="","",'②【入力】別紙_職員一覧（変更）'!H304)</f>
        <v/>
      </c>
      <c r="I306" s="411" t="str">
        <f>IF('②【入力】別紙_職員一覧（変更）'!I304="","",'②【入力】別紙_職員一覧（変更）'!I304)</f>
        <v/>
      </c>
      <c r="J306" s="47" t="str">
        <f>IF('②【入力】別紙_職員一覧（変更）'!J304="","",'②【入力】別紙_職員一覧（変更）'!J304)</f>
        <v/>
      </c>
      <c r="K306" s="47" t="str">
        <f>IF('②【入力】別紙_職員一覧（変更）'!K304="","",'②【入力】別紙_職員一覧（変更）'!K304)</f>
        <v/>
      </c>
      <c r="L306" s="47" t="str">
        <f>IF('②【入力】別紙_職員一覧（変更）'!L304="","",'②【入力】別紙_職員一覧（変更）'!L304)</f>
        <v/>
      </c>
      <c r="M306" s="47" t="str">
        <f>IF('②【入力】別紙_職員一覧（変更）'!M304="","",'②【入力】別紙_職員一覧（変更）'!M304)</f>
        <v/>
      </c>
      <c r="N306" s="189" t="str">
        <f>IF('②【入力】別紙_職員一覧（変更）'!N304="","",'②【入力】別紙_職員一覧（変更）'!N304)</f>
        <v/>
      </c>
      <c r="O306" s="189" t="str">
        <f>IF('②【入力】別紙_職員一覧（変更）'!O304="","",'②【入力】別紙_職員一覧（変更）'!O304)</f>
        <v/>
      </c>
      <c r="P306" s="189" t="str">
        <f>IF('②【入力】別紙_職員一覧（変更）'!P304="","",'②【入力】別紙_職員一覧（変更）'!P304)</f>
        <v/>
      </c>
      <c r="Q306" s="189" t="str">
        <f>IF('②【入力】別紙_職員一覧（変更）'!Q304="","",'②【入力】別紙_職員一覧（変更）'!Q304)</f>
        <v/>
      </c>
      <c r="R306" s="158"/>
      <c r="U306" s="63"/>
    </row>
    <row r="307" spans="1:24" ht="18" customHeight="1">
      <c r="A307" s="46">
        <v>293</v>
      </c>
      <c r="B307" s="46" t="str">
        <f t="shared" si="5"/>
        <v/>
      </c>
      <c r="C307" s="47" t="str">
        <f>IF('②【入力】別紙_職員一覧（変更）'!C305="","",'②【入力】別紙_職員一覧（変更）'!C305)</f>
        <v/>
      </c>
      <c r="D307" s="47" t="str">
        <f>IF('②【入力】別紙_職員一覧（変更）'!D305="","",'②【入力】別紙_職員一覧（変更）'!D305)</f>
        <v/>
      </c>
      <c r="E307" s="47" t="str">
        <f>IF('②【入力】別紙_職員一覧（変更）'!E305="","",'②【入力】別紙_職員一覧（変更）'!E305)</f>
        <v/>
      </c>
      <c r="F307" s="47" t="str">
        <f>IF('②【入力】別紙_職員一覧（変更）'!F305="","",'②【入力】別紙_職員一覧（変更）'!F305)</f>
        <v/>
      </c>
      <c r="G307" s="47" t="str">
        <f>IF('②【入力】別紙_職員一覧（変更）'!G305="","",'②【入力】別紙_職員一覧（変更）'!G305)</f>
        <v/>
      </c>
      <c r="H307" s="47" t="str">
        <f>IF('②【入力】別紙_職員一覧（変更）'!H305="","",'②【入力】別紙_職員一覧（変更）'!H305)</f>
        <v/>
      </c>
      <c r="I307" s="411" t="str">
        <f>IF('②【入力】別紙_職員一覧（変更）'!I305="","",'②【入力】別紙_職員一覧（変更）'!I305)</f>
        <v/>
      </c>
      <c r="J307" s="47" t="str">
        <f>IF('②【入力】別紙_職員一覧（変更）'!J305="","",'②【入力】別紙_職員一覧（変更）'!J305)</f>
        <v/>
      </c>
      <c r="K307" s="47" t="str">
        <f>IF('②【入力】別紙_職員一覧（変更）'!K305="","",'②【入力】別紙_職員一覧（変更）'!K305)</f>
        <v/>
      </c>
      <c r="L307" s="47" t="str">
        <f>IF('②【入力】別紙_職員一覧（変更）'!L305="","",'②【入力】別紙_職員一覧（変更）'!L305)</f>
        <v/>
      </c>
      <c r="M307" s="47" t="str">
        <f>IF('②【入力】別紙_職員一覧（変更）'!M305="","",'②【入力】別紙_職員一覧（変更）'!M305)</f>
        <v/>
      </c>
      <c r="N307" s="189" t="str">
        <f>IF('②【入力】別紙_職員一覧（変更）'!N305="","",'②【入力】別紙_職員一覧（変更）'!N305)</f>
        <v/>
      </c>
      <c r="O307" s="189" t="str">
        <f>IF('②【入力】別紙_職員一覧（変更）'!O305="","",'②【入力】別紙_職員一覧（変更）'!O305)</f>
        <v/>
      </c>
      <c r="P307" s="189" t="str">
        <f>IF('②【入力】別紙_職員一覧（変更）'!P305="","",'②【入力】別紙_職員一覧（変更）'!P305)</f>
        <v/>
      </c>
      <c r="Q307" s="189" t="str">
        <f>IF('②【入力】別紙_職員一覧（変更）'!Q305="","",'②【入力】別紙_職員一覧（変更）'!Q305)</f>
        <v/>
      </c>
      <c r="R307" s="158"/>
      <c r="U307" s="63"/>
    </row>
    <row r="308" spans="1:24" ht="18" customHeight="1">
      <c r="A308" s="46">
        <v>294</v>
      </c>
      <c r="B308" s="46" t="str">
        <f t="shared" si="5"/>
        <v/>
      </c>
      <c r="C308" s="47" t="str">
        <f>IF('②【入力】別紙_職員一覧（変更）'!C306="","",'②【入力】別紙_職員一覧（変更）'!C306)</f>
        <v/>
      </c>
      <c r="D308" s="47" t="str">
        <f>IF('②【入力】別紙_職員一覧（変更）'!D306="","",'②【入力】別紙_職員一覧（変更）'!D306)</f>
        <v/>
      </c>
      <c r="E308" s="47" t="str">
        <f>IF('②【入力】別紙_職員一覧（変更）'!E306="","",'②【入力】別紙_職員一覧（変更）'!E306)</f>
        <v/>
      </c>
      <c r="F308" s="47" t="str">
        <f>IF('②【入力】別紙_職員一覧（変更）'!F306="","",'②【入力】別紙_職員一覧（変更）'!F306)</f>
        <v/>
      </c>
      <c r="G308" s="47" t="str">
        <f>IF('②【入力】別紙_職員一覧（変更）'!G306="","",'②【入力】別紙_職員一覧（変更）'!G306)</f>
        <v/>
      </c>
      <c r="H308" s="47" t="str">
        <f>IF('②【入力】別紙_職員一覧（変更）'!H306="","",'②【入力】別紙_職員一覧（変更）'!H306)</f>
        <v/>
      </c>
      <c r="I308" s="411" t="str">
        <f>IF('②【入力】別紙_職員一覧（変更）'!I306="","",'②【入力】別紙_職員一覧（変更）'!I306)</f>
        <v/>
      </c>
      <c r="J308" s="47" t="str">
        <f>IF('②【入力】別紙_職員一覧（変更）'!J306="","",'②【入力】別紙_職員一覧（変更）'!J306)</f>
        <v/>
      </c>
      <c r="K308" s="47" t="str">
        <f>IF('②【入力】別紙_職員一覧（変更）'!K306="","",'②【入力】別紙_職員一覧（変更）'!K306)</f>
        <v/>
      </c>
      <c r="L308" s="47" t="str">
        <f>IF('②【入力】別紙_職員一覧（変更）'!L306="","",'②【入力】別紙_職員一覧（変更）'!L306)</f>
        <v/>
      </c>
      <c r="M308" s="47" t="str">
        <f>IF('②【入力】別紙_職員一覧（変更）'!M306="","",'②【入力】別紙_職員一覧（変更）'!M306)</f>
        <v/>
      </c>
      <c r="N308" s="189" t="str">
        <f>IF('②【入力】別紙_職員一覧（変更）'!N306="","",'②【入力】別紙_職員一覧（変更）'!N306)</f>
        <v/>
      </c>
      <c r="O308" s="189" t="str">
        <f>IF('②【入力】別紙_職員一覧（変更）'!O306="","",'②【入力】別紙_職員一覧（変更）'!O306)</f>
        <v/>
      </c>
      <c r="P308" s="189" t="str">
        <f>IF('②【入力】別紙_職員一覧（変更）'!P306="","",'②【入力】別紙_職員一覧（変更）'!P306)</f>
        <v/>
      </c>
      <c r="Q308" s="189" t="str">
        <f>IF('②【入力】別紙_職員一覧（変更）'!Q306="","",'②【入力】別紙_職員一覧（変更）'!Q306)</f>
        <v/>
      </c>
      <c r="R308" s="158"/>
      <c r="U308" s="63"/>
    </row>
    <row r="309" spans="1:24" ht="18" customHeight="1">
      <c r="A309" s="46">
        <v>295</v>
      </c>
      <c r="B309" s="46" t="str">
        <f t="shared" si="5"/>
        <v/>
      </c>
      <c r="C309" s="47" t="str">
        <f>IF('②【入力】別紙_職員一覧（変更）'!C307="","",'②【入力】別紙_職員一覧（変更）'!C307)</f>
        <v/>
      </c>
      <c r="D309" s="47" t="str">
        <f>IF('②【入力】別紙_職員一覧（変更）'!D307="","",'②【入力】別紙_職員一覧（変更）'!D307)</f>
        <v/>
      </c>
      <c r="E309" s="47" t="str">
        <f>IF('②【入力】別紙_職員一覧（変更）'!E307="","",'②【入力】別紙_職員一覧（変更）'!E307)</f>
        <v/>
      </c>
      <c r="F309" s="47" t="str">
        <f>IF('②【入力】別紙_職員一覧（変更）'!F307="","",'②【入力】別紙_職員一覧（変更）'!F307)</f>
        <v/>
      </c>
      <c r="G309" s="47" t="str">
        <f>IF('②【入力】別紙_職員一覧（変更）'!G307="","",'②【入力】別紙_職員一覧（変更）'!G307)</f>
        <v/>
      </c>
      <c r="H309" s="47" t="str">
        <f>IF('②【入力】別紙_職員一覧（変更）'!H307="","",'②【入力】別紙_職員一覧（変更）'!H307)</f>
        <v/>
      </c>
      <c r="I309" s="411" t="str">
        <f>IF('②【入力】別紙_職員一覧（変更）'!I307="","",'②【入力】別紙_職員一覧（変更）'!I307)</f>
        <v/>
      </c>
      <c r="J309" s="47" t="str">
        <f>IF('②【入力】別紙_職員一覧（変更）'!J307="","",'②【入力】別紙_職員一覧（変更）'!J307)</f>
        <v/>
      </c>
      <c r="K309" s="47" t="str">
        <f>IF('②【入力】別紙_職員一覧（変更）'!K307="","",'②【入力】別紙_職員一覧（変更）'!K307)</f>
        <v/>
      </c>
      <c r="L309" s="47" t="str">
        <f>IF('②【入力】別紙_職員一覧（変更）'!L307="","",'②【入力】別紙_職員一覧（変更）'!L307)</f>
        <v/>
      </c>
      <c r="M309" s="47" t="str">
        <f>IF('②【入力】別紙_職員一覧（変更）'!M307="","",'②【入力】別紙_職員一覧（変更）'!M307)</f>
        <v/>
      </c>
      <c r="N309" s="189" t="str">
        <f>IF('②【入力】別紙_職員一覧（変更）'!N307="","",'②【入力】別紙_職員一覧（変更）'!N307)</f>
        <v/>
      </c>
      <c r="O309" s="189" t="str">
        <f>IF('②【入力】別紙_職員一覧（変更）'!O307="","",'②【入力】別紙_職員一覧（変更）'!O307)</f>
        <v/>
      </c>
      <c r="P309" s="189" t="str">
        <f>IF('②【入力】別紙_職員一覧（変更）'!P307="","",'②【入力】別紙_職員一覧（変更）'!P307)</f>
        <v/>
      </c>
      <c r="Q309" s="189" t="str">
        <f>IF('②【入力】別紙_職員一覧（変更）'!Q307="","",'②【入力】別紙_職員一覧（変更）'!Q307)</f>
        <v/>
      </c>
      <c r="R309" s="158"/>
      <c r="U309" s="63"/>
    </row>
    <row r="310" spans="1:24" ht="18" customHeight="1">
      <c r="A310" s="46">
        <v>296</v>
      </c>
      <c r="B310" s="46" t="str">
        <f t="shared" ref="B310:B373" si="6">C310&amp;D310</f>
        <v/>
      </c>
      <c r="C310" s="47" t="str">
        <f>IF('②【入力】別紙_職員一覧（変更）'!C308="","",'②【入力】別紙_職員一覧（変更）'!C308)</f>
        <v/>
      </c>
      <c r="D310" s="47" t="str">
        <f>IF('②【入力】別紙_職員一覧（変更）'!D308="","",'②【入力】別紙_職員一覧（変更）'!D308)</f>
        <v/>
      </c>
      <c r="E310" s="47" t="str">
        <f>IF('②【入力】別紙_職員一覧（変更）'!E308="","",'②【入力】別紙_職員一覧（変更）'!E308)</f>
        <v/>
      </c>
      <c r="F310" s="47" t="str">
        <f>IF('②【入力】別紙_職員一覧（変更）'!F308="","",'②【入力】別紙_職員一覧（変更）'!F308)</f>
        <v/>
      </c>
      <c r="G310" s="47" t="str">
        <f>IF('②【入力】別紙_職員一覧（変更）'!G308="","",'②【入力】別紙_職員一覧（変更）'!G308)</f>
        <v/>
      </c>
      <c r="H310" s="47" t="str">
        <f>IF('②【入力】別紙_職員一覧（変更）'!H308="","",'②【入力】別紙_職員一覧（変更）'!H308)</f>
        <v/>
      </c>
      <c r="I310" s="411" t="str">
        <f>IF('②【入力】別紙_職員一覧（変更）'!I308="","",'②【入力】別紙_職員一覧（変更）'!I308)</f>
        <v/>
      </c>
      <c r="J310" s="47" t="str">
        <f>IF('②【入力】別紙_職員一覧（変更）'!J308="","",'②【入力】別紙_職員一覧（変更）'!J308)</f>
        <v/>
      </c>
      <c r="K310" s="47" t="str">
        <f>IF('②【入力】別紙_職員一覧（変更）'!K308="","",'②【入力】別紙_職員一覧（変更）'!K308)</f>
        <v/>
      </c>
      <c r="L310" s="47" t="str">
        <f>IF('②【入力】別紙_職員一覧（変更）'!L308="","",'②【入力】別紙_職員一覧（変更）'!L308)</f>
        <v/>
      </c>
      <c r="M310" s="47" t="str">
        <f>IF('②【入力】別紙_職員一覧（変更）'!M308="","",'②【入力】別紙_職員一覧（変更）'!M308)</f>
        <v/>
      </c>
      <c r="N310" s="189" t="str">
        <f>IF('②【入力】別紙_職員一覧（変更）'!N308="","",'②【入力】別紙_職員一覧（変更）'!N308)</f>
        <v/>
      </c>
      <c r="O310" s="189" t="str">
        <f>IF('②【入力】別紙_職員一覧（変更）'!O308="","",'②【入力】別紙_職員一覧（変更）'!O308)</f>
        <v/>
      </c>
      <c r="P310" s="189" t="str">
        <f>IF('②【入力】別紙_職員一覧（変更）'!P308="","",'②【入力】別紙_職員一覧（変更）'!P308)</f>
        <v/>
      </c>
      <c r="Q310" s="189" t="str">
        <f>IF('②【入力】別紙_職員一覧（変更）'!Q308="","",'②【入力】別紙_職員一覧（変更）'!Q308)</f>
        <v/>
      </c>
      <c r="R310" s="158"/>
      <c r="U310" s="63"/>
    </row>
    <row r="311" spans="1:24" ht="18" customHeight="1">
      <c r="A311" s="46">
        <v>297</v>
      </c>
      <c r="B311" s="46" t="str">
        <f t="shared" si="6"/>
        <v/>
      </c>
      <c r="C311" s="47" t="str">
        <f>IF('②【入力】別紙_職員一覧（変更）'!C309="","",'②【入力】別紙_職員一覧（変更）'!C309)</f>
        <v/>
      </c>
      <c r="D311" s="47" t="str">
        <f>IF('②【入力】別紙_職員一覧（変更）'!D309="","",'②【入力】別紙_職員一覧（変更）'!D309)</f>
        <v/>
      </c>
      <c r="E311" s="47" t="str">
        <f>IF('②【入力】別紙_職員一覧（変更）'!E309="","",'②【入力】別紙_職員一覧（変更）'!E309)</f>
        <v/>
      </c>
      <c r="F311" s="47" t="str">
        <f>IF('②【入力】別紙_職員一覧（変更）'!F309="","",'②【入力】別紙_職員一覧（変更）'!F309)</f>
        <v/>
      </c>
      <c r="G311" s="47" t="str">
        <f>IF('②【入力】別紙_職員一覧（変更）'!G309="","",'②【入力】別紙_職員一覧（変更）'!G309)</f>
        <v/>
      </c>
      <c r="H311" s="47" t="str">
        <f>IF('②【入力】別紙_職員一覧（変更）'!H309="","",'②【入力】別紙_職員一覧（変更）'!H309)</f>
        <v/>
      </c>
      <c r="I311" s="411" t="str">
        <f>IF('②【入力】別紙_職員一覧（変更）'!I309="","",'②【入力】別紙_職員一覧（変更）'!I309)</f>
        <v/>
      </c>
      <c r="J311" s="47" t="str">
        <f>IF('②【入力】別紙_職員一覧（変更）'!J309="","",'②【入力】別紙_職員一覧（変更）'!J309)</f>
        <v/>
      </c>
      <c r="K311" s="47" t="str">
        <f>IF('②【入力】別紙_職員一覧（変更）'!K309="","",'②【入力】別紙_職員一覧（変更）'!K309)</f>
        <v/>
      </c>
      <c r="L311" s="47" t="str">
        <f>IF('②【入力】別紙_職員一覧（変更）'!L309="","",'②【入力】別紙_職員一覧（変更）'!L309)</f>
        <v/>
      </c>
      <c r="M311" s="47" t="str">
        <f>IF('②【入力】別紙_職員一覧（変更）'!M309="","",'②【入力】別紙_職員一覧（変更）'!M309)</f>
        <v/>
      </c>
      <c r="N311" s="189" t="str">
        <f>IF('②【入力】別紙_職員一覧（変更）'!N309="","",'②【入力】別紙_職員一覧（変更）'!N309)</f>
        <v/>
      </c>
      <c r="O311" s="189" t="str">
        <f>IF('②【入力】別紙_職員一覧（変更）'!O309="","",'②【入力】別紙_職員一覧（変更）'!O309)</f>
        <v/>
      </c>
      <c r="P311" s="189" t="str">
        <f>IF('②【入力】別紙_職員一覧（変更）'!P309="","",'②【入力】別紙_職員一覧（変更）'!P309)</f>
        <v/>
      </c>
      <c r="Q311" s="189" t="str">
        <f>IF('②【入力】別紙_職員一覧（変更）'!Q309="","",'②【入力】別紙_職員一覧（変更）'!Q309)</f>
        <v/>
      </c>
      <c r="R311" s="158"/>
      <c r="U311" s="63"/>
    </row>
    <row r="312" spans="1:24" ht="18" customHeight="1">
      <c r="A312" s="46">
        <v>298</v>
      </c>
      <c r="B312" s="46" t="str">
        <f t="shared" si="6"/>
        <v/>
      </c>
      <c r="C312" s="47" t="str">
        <f>IF('②【入力】別紙_職員一覧（変更）'!C310="","",'②【入力】別紙_職員一覧（変更）'!C310)</f>
        <v/>
      </c>
      <c r="D312" s="47" t="str">
        <f>IF('②【入力】別紙_職員一覧（変更）'!D310="","",'②【入力】別紙_職員一覧（変更）'!D310)</f>
        <v/>
      </c>
      <c r="E312" s="47" t="str">
        <f>IF('②【入力】別紙_職員一覧（変更）'!E310="","",'②【入力】別紙_職員一覧（変更）'!E310)</f>
        <v/>
      </c>
      <c r="F312" s="47" t="str">
        <f>IF('②【入力】別紙_職員一覧（変更）'!F310="","",'②【入力】別紙_職員一覧（変更）'!F310)</f>
        <v/>
      </c>
      <c r="G312" s="47" t="str">
        <f>IF('②【入力】別紙_職員一覧（変更）'!G310="","",'②【入力】別紙_職員一覧（変更）'!G310)</f>
        <v/>
      </c>
      <c r="H312" s="47" t="str">
        <f>IF('②【入力】別紙_職員一覧（変更）'!H310="","",'②【入力】別紙_職員一覧（変更）'!H310)</f>
        <v/>
      </c>
      <c r="I312" s="411" t="str">
        <f>IF('②【入力】別紙_職員一覧（変更）'!I310="","",'②【入力】別紙_職員一覧（変更）'!I310)</f>
        <v/>
      </c>
      <c r="J312" s="47" t="str">
        <f>IF('②【入力】別紙_職員一覧（変更）'!J310="","",'②【入力】別紙_職員一覧（変更）'!J310)</f>
        <v/>
      </c>
      <c r="K312" s="47" t="str">
        <f>IF('②【入力】別紙_職員一覧（変更）'!K310="","",'②【入力】別紙_職員一覧（変更）'!K310)</f>
        <v/>
      </c>
      <c r="L312" s="47" t="str">
        <f>IF('②【入力】別紙_職員一覧（変更）'!L310="","",'②【入力】別紙_職員一覧（変更）'!L310)</f>
        <v/>
      </c>
      <c r="M312" s="47" t="str">
        <f>IF('②【入力】別紙_職員一覧（変更）'!M310="","",'②【入力】別紙_職員一覧（変更）'!M310)</f>
        <v/>
      </c>
      <c r="N312" s="189" t="str">
        <f>IF('②【入力】別紙_職員一覧（変更）'!N310="","",'②【入力】別紙_職員一覧（変更）'!N310)</f>
        <v/>
      </c>
      <c r="O312" s="189" t="str">
        <f>IF('②【入力】別紙_職員一覧（変更）'!O310="","",'②【入力】別紙_職員一覧（変更）'!O310)</f>
        <v/>
      </c>
      <c r="P312" s="189" t="str">
        <f>IF('②【入力】別紙_職員一覧（変更）'!P310="","",'②【入力】別紙_職員一覧（変更）'!P310)</f>
        <v/>
      </c>
      <c r="Q312" s="189" t="str">
        <f>IF('②【入力】別紙_職員一覧（変更）'!Q310="","",'②【入力】別紙_職員一覧（変更）'!Q310)</f>
        <v/>
      </c>
      <c r="R312" s="158"/>
      <c r="U312" s="63"/>
    </row>
    <row r="313" spans="1:24" ht="18" customHeight="1">
      <c r="A313" s="46">
        <v>299</v>
      </c>
      <c r="B313" s="46" t="str">
        <f t="shared" si="6"/>
        <v/>
      </c>
      <c r="C313" s="47" t="str">
        <f>IF('②【入力】別紙_職員一覧（変更）'!C311="","",'②【入力】別紙_職員一覧（変更）'!C311)</f>
        <v/>
      </c>
      <c r="D313" s="47" t="str">
        <f>IF('②【入力】別紙_職員一覧（変更）'!D311="","",'②【入力】別紙_職員一覧（変更）'!D311)</f>
        <v/>
      </c>
      <c r="E313" s="47" t="str">
        <f>IF('②【入力】別紙_職員一覧（変更）'!E311="","",'②【入力】別紙_職員一覧（変更）'!E311)</f>
        <v/>
      </c>
      <c r="F313" s="47" t="str">
        <f>IF('②【入力】別紙_職員一覧（変更）'!F311="","",'②【入力】別紙_職員一覧（変更）'!F311)</f>
        <v/>
      </c>
      <c r="G313" s="47" t="str">
        <f>IF('②【入力】別紙_職員一覧（変更）'!G311="","",'②【入力】別紙_職員一覧（変更）'!G311)</f>
        <v/>
      </c>
      <c r="H313" s="47" t="str">
        <f>IF('②【入力】別紙_職員一覧（変更）'!H311="","",'②【入力】別紙_職員一覧（変更）'!H311)</f>
        <v/>
      </c>
      <c r="I313" s="411" t="str">
        <f>IF('②【入力】別紙_職員一覧（変更）'!I311="","",'②【入力】別紙_職員一覧（変更）'!I311)</f>
        <v/>
      </c>
      <c r="J313" s="47" t="str">
        <f>IF('②【入力】別紙_職員一覧（変更）'!J311="","",'②【入力】別紙_職員一覧（変更）'!J311)</f>
        <v/>
      </c>
      <c r="K313" s="47" t="str">
        <f>IF('②【入力】別紙_職員一覧（変更）'!K311="","",'②【入力】別紙_職員一覧（変更）'!K311)</f>
        <v/>
      </c>
      <c r="L313" s="47" t="str">
        <f>IF('②【入力】別紙_職員一覧（変更）'!L311="","",'②【入力】別紙_職員一覧（変更）'!L311)</f>
        <v/>
      </c>
      <c r="M313" s="47" t="str">
        <f>IF('②【入力】別紙_職員一覧（変更）'!M311="","",'②【入力】別紙_職員一覧（変更）'!M311)</f>
        <v/>
      </c>
      <c r="N313" s="189" t="str">
        <f>IF('②【入力】別紙_職員一覧（変更）'!N311="","",'②【入力】別紙_職員一覧（変更）'!N311)</f>
        <v/>
      </c>
      <c r="O313" s="189" t="str">
        <f>IF('②【入力】別紙_職員一覧（変更）'!O311="","",'②【入力】別紙_職員一覧（変更）'!O311)</f>
        <v/>
      </c>
      <c r="P313" s="189" t="str">
        <f>IF('②【入力】別紙_職員一覧（変更）'!P311="","",'②【入力】別紙_職員一覧（変更）'!P311)</f>
        <v/>
      </c>
      <c r="Q313" s="189" t="str">
        <f>IF('②【入力】別紙_職員一覧（変更）'!Q311="","",'②【入力】別紙_職員一覧（変更）'!Q311)</f>
        <v/>
      </c>
      <c r="R313" s="158"/>
      <c r="U313" s="63"/>
    </row>
    <row r="314" spans="1:24" ht="18" customHeight="1">
      <c r="A314" s="46">
        <v>300</v>
      </c>
      <c r="B314" s="46" t="str">
        <f t="shared" si="6"/>
        <v/>
      </c>
      <c r="C314" s="47" t="str">
        <f>IF('②【入力】別紙_職員一覧（変更）'!C312="","",'②【入力】別紙_職員一覧（変更）'!C312)</f>
        <v/>
      </c>
      <c r="D314" s="47" t="str">
        <f>IF('②【入力】別紙_職員一覧（変更）'!D312="","",'②【入力】別紙_職員一覧（変更）'!D312)</f>
        <v/>
      </c>
      <c r="E314" s="47" t="str">
        <f>IF('②【入力】別紙_職員一覧（変更）'!E312="","",'②【入力】別紙_職員一覧（変更）'!E312)</f>
        <v/>
      </c>
      <c r="F314" s="47" t="str">
        <f>IF('②【入力】別紙_職員一覧（変更）'!F312="","",'②【入力】別紙_職員一覧（変更）'!F312)</f>
        <v/>
      </c>
      <c r="G314" s="47" t="str">
        <f>IF('②【入力】別紙_職員一覧（変更）'!G312="","",'②【入力】別紙_職員一覧（変更）'!G312)</f>
        <v/>
      </c>
      <c r="H314" s="47" t="str">
        <f>IF('②【入力】別紙_職員一覧（変更）'!H312="","",'②【入力】別紙_職員一覧（変更）'!H312)</f>
        <v/>
      </c>
      <c r="I314" s="411" t="str">
        <f>IF('②【入力】別紙_職員一覧（変更）'!I312="","",'②【入力】別紙_職員一覧（変更）'!I312)</f>
        <v/>
      </c>
      <c r="J314" s="47" t="str">
        <f>IF('②【入力】別紙_職員一覧（変更）'!J312="","",'②【入力】別紙_職員一覧（変更）'!J312)</f>
        <v/>
      </c>
      <c r="K314" s="47" t="str">
        <f>IF('②【入力】別紙_職員一覧（変更）'!K312="","",'②【入力】別紙_職員一覧（変更）'!K312)</f>
        <v/>
      </c>
      <c r="L314" s="47" t="str">
        <f>IF('②【入力】別紙_職員一覧（変更）'!L312="","",'②【入力】別紙_職員一覧（変更）'!L312)</f>
        <v/>
      </c>
      <c r="M314" s="47" t="str">
        <f>IF('②【入力】別紙_職員一覧（変更）'!M312="","",'②【入力】別紙_職員一覧（変更）'!M312)</f>
        <v/>
      </c>
      <c r="N314" s="189" t="str">
        <f>IF('②【入力】別紙_職員一覧（変更）'!N312="","",'②【入力】別紙_職員一覧（変更）'!N312)</f>
        <v/>
      </c>
      <c r="O314" s="189" t="str">
        <f>IF('②【入力】別紙_職員一覧（変更）'!O312="","",'②【入力】別紙_職員一覧（変更）'!O312)</f>
        <v/>
      </c>
      <c r="P314" s="189" t="str">
        <f>IF('②【入力】別紙_職員一覧（変更）'!P312="","",'②【入力】別紙_職員一覧（変更）'!P312)</f>
        <v/>
      </c>
      <c r="Q314" s="189" t="str">
        <f>IF('②【入力】別紙_職員一覧（変更）'!Q312="","",'②【入力】別紙_職員一覧（変更）'!Q312)</f>
        <v/>
      </c>
      <c r="R314" s="158"/>
      <c r="U314" s="63"/>
    </row>
    <row r="315" spans="1:24" ht="18" customHeight="1">
      <c r="A315" s="46">
        <v>301</v>
      </c>
      <c r="B315" s="46" t="str">
        <f t="shared" si="6"/>
        <v/>
      </c>
      <c r="C315" s="47" t="str">
        <f>IF('②【入力】別紙_職員一覧（変更）'!C313="","",'②【入力】別紙_職員一覧（変更）'!C313)</f>
        <v/>
      </c>
      <c r="D315" s="47" t="str">
        <f>IF('②【入力】別紙_職員一覧（変更）'!D313="","",'②【入力】別紙_職員一覧（変更）'!D313)</f>
        <v/>
      </c>
      <c r="E315" s="47" t="str">
        <f>IF('②【入力】別紙_職員一覧（変更）'!E313="","",'②【入力】別紙_職員一覧（変更）'!E313)</f>
        <v/>
      </c>
      <c r="F315" s="47" t="str">
        <f>IF('②【入力】別紙_職員一覧（変更）'!F313="","",'②【入力】別紙_職員一覧（変更）'!F313)</f>
        <v/>
      </c>
      <c r="G315" s="47" t="str">
        <f>IF('②【入力】別紙_職員一覧（変更）'!G313="","",'②【入力】別紙_職員一覧（変更）'!G313)</f>
        <v/>
      </c>
      <c r="H315" s="47" t="str">
        <f>IF('②【入力】別紙_職員一覧（変更）'!H313="","",'②【入力】別紙_職員一覧（変更）'!H313)</f>
        <v/>
      </c>
      <c r="I315" s="411" t="str">
        <f>IF('②【入力】別紙_職員一覧（変更）'!I313="","",'②【入力】別紙_職員一覧（変更）'!I313)</f>
        <v/>
      </c>
      <c r="J315" s="47" t="str">
        <f>IF('②【入力】別紙_職員一覧（変更）'!J313="","",'②【入力】別紙_職員一覧（変更）'!J313)</f>
        <v/>
      </c>
      <c r="K315" s="47" t="str">
        <f>IF('②【入力】別紙_職員一覧（変更）'!K313="","",'②【入力】別紙_職員一覧（変更）'!K313)</f>
        <v/>
      </c>
      <c r="L315" s="47" t="str">
        <f>IF('②【入力】別紙_職員一覧（変更）'!L313="","",'②【入力】別紙_職員一覧（変更）'!L313)</f>
        <v/>
      </c>
      <c r="M315" s="47" t="str">
        <f>IF('②【入力】別紙_職員一覧（変更）'!M313="","",'②【入力】別紙_職員一覧（変更）'!M313)</f>
        <v/>
      </c>
      <c r="N315" s="189" t="str">
        <f>IF('②【入力】別紙_職員一覧（変更）'!N313="","",'②【入力】別紙_職員一覧（変更）'!N313)</f>
        <v/>
      </c>
      <c r="O315" s="189" t="str">
        <f>IF('②【入力】別紙_職員一覧（変更）'!O313="","",'②【入力】別紙_職員一覧（変更）'!O313)</f>
        <v/>
      </c>
      <c r="P315" s="189" t="str">
        <f>IF('②【入力】別紙_職員一覧（変更）'!P313="","",'②【入力】別紙_職員一覧（変更）'!P313)</f>
        <v/>
      </c>
      <c r="Q315" s="189" t="str">
        <f>IF('②【入力】別紙_職員一覧（変更）'!Q313="","",'②【入力】別紙_職員一覧（変更）'!Q313)</f>
        <v/>
      </c>
      <c r="R315" s="158"/>
      <c r="U315" s="63"/>
    </row>
    <row r="316" spans="1:24" ht="18" customHeight="1">
      <c r="A316" s="46">
        <v>302</v>
      </c>
      <c r="B316" s="46" t="str">
        <f t="shared" si="6"/>
        <v/>
      </c>
      <c r="C316" s="47" t="str">
        <f>IF('②【入力】別紙_職員一覧（変更）'!C314="","",'②【入力】別紙_職員一覧（変更）'!C314)</f>
        <v/>
      </c>
      <c r="D316" s="47" t="str">
        <f>IF('②【入力】別紙_職員一覧（変更）'!D314="","",'②【入力】別紙_職員一覧（変更）'!D314)</f>
        <v/>
      </c>
      <c r="E316" s="47" t="str">
        <f>IF('②【入力】別紙_職員一覧（変更）'!E314="","",'②【入力】別紙_職員一覧（変更）'!E314)</f>
        <v/>
      </c>
      <c r="F316" s="47" t="str">
        <f>IF('②【入力】別紙_職員一覧（変更）'!F314="","",'②【入力】別紙_職員一覧（変更）'!F314)</f>
        <v/>
      </c>
      <c r="G316" s="47" t="str">
        <f>IF('②【入力】別紙_職員一覧（変更）'!G314="","",'②【入力】別紙_職員一覧（変更）'!G314)</f>
        <v/>
      </c>
      <c r="H316" s="47" t="str">
        <f>IF('②【入力】別紙_職員一覧（変更）'!H314="","",'②【入力】別紙_職員一覧（変更）'!H314)</f>
        <v/>
      </c>
      <c r="I316" s="411" t="str">
        <f>IF('②【入力】別紙_職員一覧（変更）'!I314="","",'②【入力】別紙_職員一覧（変更）'!I314)</f>
        <v/>
      </c>
      <c r="J316" s="47" t="str">
        <f>IF('②【入力】別紙_職員一覧（変更）'!J314="","",'②【入力】別紙_職員一覧（変更）'!J314)</f>
        <v/>
      </c>
      <c r="K316" s="47" t="str">
        <f>IF('②【入力】別紙_職員一覧（変更）'!K314="","",'②【入力】別紙_職員一覧（変更）'!K314)</f>
        <v/>
      </c>
      <c r="L316" s="47" t="str">
        <f>IF('②【入力】別紙_職員一覧（変更）'!L314="","",'②【入力】別紙_職員一覧（変更）'!L314)</f>
        <v/>
      </c>
      <c r="M316" s="47" t="str">
        <f>IF('②【入力】別紙_職員一覧（変更）'!M314="","",'②【入力】別紙_職員一覧（変更）'!M314)</f>
        <v/>
      </c>
      <c r="N316" s="189" t="str">
        <f>IF('②【入力】別紙_職員一覧（変更）'!N314="","",'②【入力】別紙_職員一覧（変更）'!N314)</f>
        <v/>
      </c>
      <c r="O316" s="189" t="str">
        <f>IF('②【入力】別紙_職員一覧（変更）'!O314="","",'②【入力】別紙_職員一覧（変更）'!O314)</f>
        <v/>
      </c>
      <c r="P316" s="189" t="str">
        <f>IF('②【入力】別紙_職員一覧（変更）'!P314="","",'②【入力】別紙_職員一覧（変更）'!P314)</f>
        <v/>
      </c>
      <c r="Q316" s="189" t="str">
        <f>IF('②【入力】別紙_職員一覧（変更）'!Q314="","",'②【入力】別紙_職員一覧（変更）'!Q314)</f>
        <v/>
      </c>
      <c r="R316" s="158"/>
      <c r="U316" s="63"/>
    </row>
    <row r="317" spans="1:24" ht="18" customHeight="1">
      <c r="A317" s="46">
        <v>303</v>
      </c>
      <c r="B317" s="46" t="str">
        <f t="shared" si="6"/>
        <v/>
      </c>
      <c r="C317" s="47" t="str">
        <f>IF('②【入力】別紙_職員一覧（変更）'!C315="","",'②【入力】別紙_職員一覧（変更）'!C315)</f>
        <v/>
      </c>
      <c r="D317" s="47" t="str">
        <f>IF('②【入力】別紙_職員一覧（変更）'!D315="","",'②【入力】別紙_職員一覧（変更）'!D315)</f>
        <v/>
      </c>
      <c r="E317" s="47" t="str">
        <f>IF('②【入力】別紙_職員一覧（変更）'!E315="","",'②【入力】別紙_職員一覧（変更）'!E315)</f>
        <v/>
      </c>
      <c r="F317" s="47" t="str">
        <f>IF('②【入力】別紙_職員一覧（変更）'!F315="","",'②【入力】別紙_職員一覧（変更）'!F315)</f>
        <v/>
      </c>
      <c r="G317" s="47" t="str">
        <f>IF('②【入力】別紙_職員一覧（変更）'!G315="","",'②【入力】別紙_職員一覧（変更）'!G315)</f>
        <v/>
      </c>
      <c r="H317" s="47" t="str">
        <f>IF('②【入力】別紙_職員一覧（変更）'!H315="","",'②【入力】別紙_職員一覧（変更）'!H315)</f>
        <v/>
      </c>
      <c r="I317" s="411" t="str">
        <f>IF('②【入力】別紙_職員一覧（変更）'!I315="","",'②【入力】別紙_職員一覧（変更）'!I315)</f>
        <v/>
      </c>
      <c r="J317" s="47" t="str">
        <f>IF('②【入力】別紙_職員一覧（変更）'!J315="","",'②【入力】別紙_職員一覧（変更）'!J315)</f>
        <v/>
      </c>
      <c r="K317" s="47" t="str">
        <f>IF('②【入力】別紙_職員一覧（変更）'!K315="","",'②【入力】別紙_職員一覧（変更）'!K315)</f>
        <v/>
      </c>
      <c r="L317" s="47" t="str">
        <f>IF('②【入力】別紙_職員一覧（変更）'!L315="","",'②【入力】別紙_職員一覧（変更）'!L315)</f>
        <v/>
      </c>
      <c r="M317" s="47" t="str">
        <f>IF('②【入力】別紙_職員一覧（変更）'!M315="","",'②【入力】別紙_職員一覧（変更）'!M315)</f>
        <v/>
      </c>
      <c r="N317" s="189" t="str">
        <f>IF('②【入力】別紙_職員一覧（変更）'!N315="","",'②【入力】別紙_職員一覧（変更）'!N315)</f>
        <v/>
      </c>
      <c r="O317" s="189" t="str">
        <f>IF('②【入力】別紙_職員一覧（変更）'!O315="","",'②【入力】別紙_職員一覧（変更）'!O315)</f>
        <v/>
      </c>
      <c r="P317" s="189" t="str">
        <f>IF('②【入力】別紙_職員一覧（変更）'!P315="","",'②【入力】別紙_職員一覧（変更）'!P315)</f>
        <v/>
      </c>
      <c r="Q317" s="189" t="str">
        <f>IF('②【入力】別紙_職員一覧（変更）'!Q315="","",'②【入力】別紙_職員一覧（変更）'!Q315)</f>
        <v/>
      </c>
      <c r="R317" s="158"/>
      <c r="U317" s="63"/>
    </row>
    <row r="318" spans="1:24" ht="18" customHeight="1">
      <c r="A318" s="46">
        <v>304</v>
      </c>
      <c r="B318" s="46" t="str">
        <f t="shared" si="6"/>
        <v/>
      </c>
      <c r="C318" s="47" t="str">
        <f>IF('②【入力】別紙_職員一覧（変更）'!C316="","",'②【入力】別紙_職員一覧（変更）'!C316)</f>
        <v/>
      </c>
      <c r="D318" s="47" t="str">
        <f>IF('②【入力】別紙_職員一覧（変更）'!D316="","",'②【入力】別紙_職員一覧（変更）'!D316)</f>
        <v/>
      </c>
      <c r="E318" s="47" t="str">
        <f>IF('②【入力】別紙_職員一覧（変更）'!E316="","",'②【入力】別紙_職員一覧（変更）'!E316)</f>
        <v/>
      </c>
      <c r="F318" s="47" t="str">
        <f>IF('②【入力】別紙_職員一覧（変更）'!F316="","",'②【入力】別紙_職員一覧（変更）'!F316)</f>
        <v/>
      </c>
      <c r="G318" s="47" t="str">
        <f>IF('②【入力】別紙_職員一覧（変更）'!G316="","",'②【入力】別紙_職員一覧（変更）'!G316)</f>
        <v/>
      </c>
      <c r="H318" s="47" t="str">
        <f>IF('②【入力】別紙_職員一覧（変更）'!H316="","",'②【入力】別紙_職員一覧（変更）'!H316)</f>
        <v/>
      </c>
      <c r="I318" s="411" t="str">
        <f>IF('②【入力】別紙_職員一覧（変更）'!I316="","",'②【入力】別紙_職員一覧（変更）'!I316)</f>
        <v/>
      </c>
      <c r="J318" s="47" t="str">
        <f>IF('②【入力】別紙_職員一覧（変更）'!J316="","",'②【入力】別紙_職員一覧（変更）'!J316)</f>
        <v/>
      </c>
      <c r="K318" s="47" t="str">
        <f>IF('②【入力】別紙_職員一覧（変更）'!K316="","",'②【入力】別紙_職員一覧（変更）'!K316)</f>
        <v/>
      </c>
      <c r="L318" s="47" t="str">
        <f>IF('②【入力】別紙_職員一覧（変更）'!L316="","",'②【入力】別紙_職員一覧（変更）'!L316)</f>
        <v/>
      </c>
      <c r="M318" s="47" t="str">
        <f>IF('②【入力】別紙_職員一覧（変更）'!M316="","",'②【入力】別紙_職員一覧（変更）'!M316)</f>
        <v/>
      </c>
      <c r="N318" s="189" t="str">
        <f>IF('②【入力】別紙_職員一覧（変更）'!N316="","",'②【入力】別紙_職員一覧（変更）'!N316)</f>
        <v/>
      </c>
      <c r="O318" s="189" t="str">
        <f>IF('②【入力】別紙_職員一覧（変更）'!O316="","",'②【入力】別紙_職員一覧（変更）'!O316)</f>
        <v/>
      </c>
      <c r="P318" s="189" t="str">
        <f>IF('②【入力】別紙_職員一覧（変更）'!P316="","",'②【入力】別紙_職員一覧（変更）'!P316)</f>
        <v/>
      </c>
      <c r="Q318" s="189" t="str">
        <f>IF('②【入力】別紙_職員一覧（変更）'!Q316="","",'②【入力】別紙_職員一覧（変更）'!Q316)</f>
        <v/>
      </c>
      <c r="R318" s="158"/>
      <c r="U318" s="63"/>
    </row>
    <row r="319" spans="1:24" ht="18" customHeight="1">
      <c r="A319" s="46">
        <v>305</v>
      </c>
      <c r="B319" s="46" t="str">
        <f t="shared" si="6"/>
        <v/>
      </c>
      <c r="C319" s="47" t="str">
        <f>IF('②【入力】別紙_職員一覧（変更）'!C317="","",'②【入力】別紙_職員一覧（変更）'!C317)</f>
        <v/>
      </c>
      <c r="D319" s="47" t="str">
        <f>IF('②【入力】別紙_職員一覧（変更）'!D317="","",'②【入力】別紙_職員一覧（変更）'!D317)</f>
        <v/>
      </c>
      <c r="E319" s="47" t="str">
        <f>IF('②【入力】別紙_職員一覧（変更）'!E317="","",'②【入力】別紙_職員一覧（変更）'!E317)</f>
        <v/>
      </c>
      <c r="F319" s="47" t="str">
        <f>IF('②【入力】別紙_職員一覧（変更）'!F317="","",'②【入力】別紙_職員一覧（変更）'!F317)</f>
        <v/>
      </c>
      <c r="G319" s="47" t="str">
        <f>IF('②【入力】別紙_職員一覧（変更）'!G317="","",'②【入力】別紙_職員一覧（変更）'!G317)</f>
        <v/>
      </c>
      <c r="H319" s="47" t="str">
        <f>IF('②【入力】別紙_職員一覧（変更）'!H317="","",'②【入力】別紙_職員一覧（変更）'!H317)</f>
        <v/>
      </c>
      <c r="I319" s="411" t="str">
        <f>IF('②【入力】別紙_職員一覧（変更）'!I317="","",'②【入力】別紙_職員一覧（変更）'!I317)</f>
        <v/>
      </c>
      <c r="J319" s="47" t="str">
        <f>IF('②【入力】別紙_職員一覧（変更）'!J317="","",'②【入力】別紙_職員一覧（変更）'!J317)</f>
        <v/>
      </c>
      <c r="K319" s="47" t="str">
        <f>IF('②【入力】別紙_職員一覧（変更）'!K317="","",'②【入力】別紙_職員一覧（変更）'!K317)</f>
        <v/>
      </c>
      <c r="L319" s="47" t="str">
        <f>IF('②【入力】別紙_職員一覧（変更）'!L317="","",'②【入力】別紙_職員一覧（変更）'!L317)</f>
        <v/>
      </c>
      <c r="M319" s="47" t="str">
        <f>IF('②【入力】別紙_職員一覧（変更）'!M317="","",'②【入力】別紙_職員一覧（変更）'!M317)</f>
        <v/>
      </c>
      <c r="N319" s="189" t="str">
        <f>IF('②【入力】別紙_職員一覧（変更）'!N317="","",'②【入力】別紙_職員一覧（変更）'!N317)</f>
        <v/>
      </c>
      <c r="O319" s="189" t="str">
        <f>IF('②【入力】別紙_職員一覧（変更）'!O317="","",'②【入力】別紙_職員一覧（変更）'!O317)</f>
        <v/>
      </c>
      <c r="P319" s="189" t="str">
        <f>IF('②【入力】別紙_職員一覧（変更）'!P317="","",'②【入力】別紙_職員一覧（変更）'!P317)</f>
        <v/>
      </c>
      <c r="Q319" s="189" t="str">
        <f>IF('②【入力】別紙_職員一覧（変更）'!Q317="","",'②【入力】別紙_職員一覧（変更）'!Q317)</f>
        <v/>
      </c>
      <c r="R319" s="158"/>
      <c r="U319" s="63"/>
    </row>
    <row r="320" spans="1:24" ht="18" customHeight="1">
      <c r="A320" s="46">
        <v>306</v>
      </c>
      <c r="B320" s="46" t="str">
        <f t="shared" si="6"/>
        <v/>
      </c>
      <c r="C320" s="47" t="str">
        <f>IF('②【入力】別紙_職員一覧（変更）'!C318="","",'②【入力】別紙_職員一覧（変更）'!C318)</f>
        <v/>
      </c>
      <c r="D320" s="47" t="str">
        <f>IF('②【入力】別紙_職員一覧（変更）'!D318="","",'②【入力】別紙_職員一覧（変更）'!D318)</f>
        <v/>
      </c>
      <c r="E320" s="47" t="str">
        <f>IF('②【入力】別紙_職員一覧（変更）'!E318="","",'②【入力】別紙_職員一覧（変更）'!E318)</f>
        <v/>
      </c>
      <c r="F320" s="47" t="str">
        <f>IF('②【入力】別紙_職員一覧（変更）'!F318="","",'②【入力】別紙_職員一覧（変更）'!F318)</f>
        <v/>
      </c>
      <c r="G320" s="47" t="str">
        <f>IF('②【入力】別紙_職員一覧（変更）'!G318="","",'②【入力】別紙_職員一覧（変更）'!G318)</f>
        <v/>
      </c>
      <c r="H320" s="47" t="str">
        <f>IF('②【入力】別紙_職員一覧（変更）'!H318="","",'②【入力】別紙_職員一覧（変更）'!H318)</f>
        <v/>
      </c>
      <c r="I320" s="411" t="str">
        <f>IF('②【入力】別紙_職員一覧（変更）'!I318="","",'②【入力】別紙_職員一覧（変更）'!I318)</f>
        <v/>
      </c>
      <c r="J320" s="47" t="str">
        <f>IF('②【入力】別紙_職員一覧（変更）'!J318="","",'②【入力】別紙_職員一覧（変更）'!J318)</f>
        <v/>
      </c>
      <c r="K320" s="47" t="str">
        <f>IF('②【入力】別紙_職員一覧（変更）'!K318="","",'②【入力】別紙_職員一覧（変更）'!K318)</f>
        <v/>
      </c>
      <c r="L320" s="47" t="str">
        <f>IF('②【入力】別紙_職員一覧（変更）'!L318="","",'②【入力】別紙_職員一覧（変更）'!L318)</f>
        <v/>
      </c>
      <c r="M320" s="47" t="str">
        <f>IF('②【入力】別紙_職員一覧（変更）'!M318="","",'②【入力】別紙_職員一覧（変更）'!M318)</f>
        <v/>
      </c>
      <c r="N320" s="189" t="str">
        <f>IF('②【入力】別紙_職員一覧（変更）'!N318="","",'②【入力】別紙_職員一覧（変更）'!N318)</f>
        <v/>
      </c>
      <c r="O320" s="189" t="str">
        <f>IF('②【入力】別紙_職員一覧（変更）'!O318="","",'②【入力】別紙_職員一覧（変更）'!O318)</f>
        <v/>
      </c>
      <c r="P320" s="189" t="str">
        <f>IF('②【入力】別紙_職員一覧（変更）'!P318="","",'②【入力】別紙_職員一覧（変更）'!P318)</f>
        <v/>
      </c>
      <c r="Q320" s="189" t="str">
        <f>IF('②【入力】別紙_職員一覧（変更）'!Q318="","",'②【入力】別紙_職員一覧（変更）'!Q318)</f>
        <v/>
      </c>
      <c r="R320" s="158"/>
      <c r="U320" s="63"/>
      <c r="X320" s="59"/>
    </row>
    <row r="321" spans="1:24" ht="18" customHeight="1">
      <c r="A321" s="46">
        <v>307</v>
      </c>
      <c r="B321" s="46" t="str">
        <f t="shared" si="6"/>
        <v/>
      </c>
      <c r="C321" s="47" t="str">
        <f>IF('②【入力】別紙_職員一覧（変更）'!C319="","",'②【入力】別紙_職員一覧（変更）'!C319)</f>
        <v/>
      </c>
      <c r="D321" s="47" t="str">
        <f>IF('②【入力】別紙_職員一覧（変更）'!D319="","",'②【入力】別紙_職員一覧（変更）'!D319)</f>
        <v/>
      </c>
      <c r="E321" s="47" t="str">
        <f>IF('②【入力】別紙_職員一覧（変更）'!E319="","",'②【入力】別紙_職員一覧（変更）'!E319)</f>
        <v/>
      </c>
      <c r="F321" s="47" t="str">
        <f>IF('②【入力】別紙_職員一覧（変更）'!F319="","",'②【入力】別紙_職員一覧（変更）'!F319)</f>
        <v/>
      </c>
      <c r="G321" s="47" t="str">
        <f>IF('②【入力】別紙_職員一覧（変更）'!G319="","",'②【入力】別紙_職員一覧（変更）'!G319)</f>
        <v/>
      </c>
      <c r="H321" s="47" t="str">
        <f>IF('②【入力】別紙_職員一覧（変更）'!H319="","",'②【入力】別紙_職員一覧（変更）'!H319)</f>
        <v/>
      </c>
      <c r="I321" s="411" t="str">
        <f>IF('②【入力】別紙_職員一覧（変更）'!I319="","",'②【入力】別紙_職員一覧（変更）'!I319)</f>
        <v/>
      </c>
      <c r="J321" s="47" t="str">
        <f>IF('②【入力】別紙_職員一覧（変更）'!J319="","",'②【入力】別紙_職員一覧（変更）'!J319)</f>
        <v/>
      </c>
      <c r="K321" s="47" t="str">
        <f>IF('②【入力】別紙_職員一覧（変更）'!K319="","",'②【入力】別紙_職員一覧（変更）'!K319)</f>
        <v/>
      </c>
      <c r="L321" s="47" t="str">
        <f>IF('②【入力】別紙_職員一覧（変更）'!L319="","",'②【入力】別紙_職員一覧（変更）'!L319)</f>
        <v/>
      </c>
      <c r="M321" s="47" t="str">
        <f>IF('②【入力】別紙_職員一覧（変更）'!M319="","",'②【入力】別紙_職員一覧（変更）'!M319)</f>
        <v/>
      </c>
      <c r="N321" s="189" t="str">
        <f>IF('②【入力】別紙_職員一覧（変更）'!N319="","",'②【入力】別紙_職員一覧（変更）'!N319)</f>
        <v/>
      </c>
      <c r="O321" s="189" t="str">
        <f>IF('②【入力】別紙_職員一覧（変更）'!O319="","",'②【入力】別紙_職員一覧（変更）'!O319)</f>
        <v/>
      </c>
      <c r="P321" s="189" t="str">
        <f>IF('②【入力】別紙_職員一覧（変更）'!P319="","",'②【入力】別紙_職員一覧（変更）'!P319)</f>
        <v/>
      </c>
      <c r="Q321" s="189" t="str">
        <f>IF('②【入力】別紙_職員一覧（変更）'!Q319="","",'②【入力】別紙_職員一覧（変更）'!Q319)</f>
        <v/>
      </c>
      <c r="R321" s="158"/>
      <c r="U321" s="63"/>
    </row>
    <row r="322" spans="1:24" ht="18" customHeight="1">
      <c r="A322" s="46">
        <v>308</v>
      </c>
      <c r="B322" s="46" t="str">
        <f t="shared" si="6"/>
        <v/>
      </c>
      <c r="C322" s="47" t="str">
        <f>IF('②【入力】別紙_職員一覧（変更）'!C320="","",'②【入力】別紙_職員一覧（変更）'!C320)</f>
        <v/>
      </c>
      <c r="D322" s="47" t="str">
        <f>IF('②【入力】別紙_職員一覧（変更）'!D320="","",'②【入力】別紙_職員一覧（変更）'!D320)</f>
        <v/>
      </c>
      <c r="E322" s="47" t="str">
        <f>IF('②【入力】別紙_職員一覧（変更）'!E320="","",'②【入力】別紙_職員一覧（変更）'!E320)</f>
        <v/>
      </c>
      <c r="F322" s="47" t="str">
        <f>IF('②【入力】別紙_職員一覧（変更）'!F320="","",'②【入力】別紙_職員一覧（変更）'!F320)</f>
        <v/>
      </c>
      <c r="G322" s="47" t="str">
        <f>IF('②【入力】別紙_職員一覧（変更）'!G320="","",'②【入力】別紙_職員一覧（変更）'!G320)</f>
        <v/>
      </c>
      <c r="H322" s="47" t="str">
        <f>IF('②【入力】別紙_職員一覧（変更）'!H320="","",'②【入力】別紙_職員一覧（変更）'!H320)</f>
        <v/>
      </c>
      <c r="I322" s="411" t="str">
        <f>IF('②【入力】別紙_職員一覧（変更）'!I320="","",'②【入力】別紙_職員一覧（変更）'!I320)</f>
        <v/>
      </c>
      <c r="J322" s="47" t="str">
        <f>IF('②【入力】別紙_職員一覧（変更）'!J320="","",'②【入力】別紙_職員一覧（変更）'!J320)</f>
        <v/>
      </c>
      <c r="K322" s="47" t="str">
        <f>IF('②【入力】別紙_職員一覧（変更）'!K320="","",'②【入力】別紙_職員一覧（変更）'!K320)</f>
        <v/>
      </c>
      <c r="L322" s="47" t="str">
        <f>IF('②【入力】別紙_職員一覧（変更）'!L320="","",'②【入力】別紙_職員一覧（変更）'!L320)</f>
        <v/>
      </c>
      <c r="M322" s="47" t="str">
        <f>IF('②【入力】別紙_職員一覧（変更）'!M320="","",'②【入力】別紙_職員一覧（変更）'!M320)</f>
        <v/>
      </c>
      <c r="N322" s="189" t="str">
        <f>IF('②【入力】別紙_職員一覧（変更）'!N320="","",'②【入力】別紙_職員一覧（変更）'!N320)</f>
        <v/>
      </c>
      <c r="O322" s="189" t="str">
        <f>IF('②【入力】別紙_職員一覧（変更）'!O320="","",'②【入力】別紙_職員一覧（変更）'!O320)</f>
        <v/>
      </c>
      <c r="P322" s="189" t="str">
        <f>IF('②【入力】別紙_職員一覧（変更）'!P320="","",'②【入力】別紙_職員一覧（変更）'!P320)</f>
        <v/>
      </c>
      <c r="Q322" s="189" t="str">
        <f>IF('②【入力】別紙_職員一覧（変更）'!Q320="","",'②【入力】別紙_職員一覧（変更）'!Q320)</f>
        <v/>
      </c>
      <c r="R322" s="158"/>
      <c r="U322" s="63"/>
    </row>
    <row r="323" spans="1:24" ht="18" customHeight="1">
      <c r="A323" s="46">
        <v>309</v>
      </c>
      <c r="B323" s="46" t="str">
        <f t="shared" si="6"/>
        <v/>
      </c>
      <c r="C323" s="47" t="str">
        <f>IF('②【入力】別紙_職員一覧（変更）'!C321="","",'②【入力】別紙_職員一覧（変更）'!C321)</f>
        <v/>
      </c>
      <c r="D323" s="47" t="str">
        <f>IF('②【入力】別紙_職員一覧（変更）'!D321="","",'②【入力】別紙_職員一覧（変更）'!D321)</f>
        <v/>
      </c>
      <c r="E323" s="47" t="str">
        <f>IF('②【入力】別紙_職員一覧（変更）'!E321="","",'②【入力】別紙_職員一覧（変更）'!E321)</f>
        <v/>
      </c>
      <c r="F323" s="47" t="str">
        <f>IF('②【入力】別紙_職員一覧（変更）'!F321="","",'②【入力】別紙_職員一覧（変更）'!F321)</f>
        <v/>
      </c>
      <c r="G323" s="47" t="str">
        <f>IF('②【入力】別紙_職員一覧（変更）'!G321="","",'②【入力】別紙_職員一覧（変更）'!G321)</f>
        <v/>
      </c>
      <c r="H323" s="47" t="str">
        <f>IF('②【入力】別紙_職員一覧（変更）'!H321="","",'②【入力】別紙_職員一覧（変更）'!H321)</f>
        <v/>
      </c>
      <c r="I323" s="411" t="str">
        <f>IF('②【入力】別紙_職員一覧（変更）'!I321="","",'②【入力】別紙_職員一覧（変更）'!I321)</f>
        <v/>
      </c>
      <c r="J323" s="47" t="str">
        <f>IF('②【入力】別紙_職員一覧（変更）'!J321="","",'②【入力】別紙_職員一覧（変更）'!J321)</f>
        <v/>
      </c>
      <c r="K323" s="47" t="str">
        <f>IF('②【入力】別紙_職員一覧（変更）'!K321="","",'②【入力】別紙_職員一覧（変更）'!K321)</f>
        <v/>
      </c>
      <c r="L323" s="47" t="str">
        <f>IF('②【入力】別紙_職員一覧（変更）'!L321="","",'②【入力】別紙_職員一覧（変更）'!L321)</f>
        <v/>
      </c>
      <c r="M323" s="47" t="str">
        <f>IF('②【入力】別紙_職員一覧（変更）'!M321="","",'②【入力】別紙_職員一覧（変更）'!M321)</f>
        <v/>
      </c>
      <c r="N323" s="189" t="str">
        <f>IF('②【入力】別紙_職員一覧（変更）'!N321="","",'②【入力】別紙_職員一覧（変更）'!N321)</f>
        <v/>
      </c>
      <c r="O323" s="189" t="str">
        <f>IF('②【入力】別紙_職員一覧（変更）'!O321="","",'②【入力】別紙_職員一覧（変更）'!O321)</f>
        <v/>
      </c>
      <c r="P323" s="189" t="str">
        <f>IF('②【入力】別紙_職員一覧（変更）'!P321="","",'②【入力】別紙_職員一覧（変更）'!P321)</f>
        <v/>
      </c>
      <c r="Q323" s="189" t="str">
        <f>IF('②【入力】別紙_職員一覧（変更）'!Q321="","",'②【入力】別紙_職員一覧（変更）'!Q321)</f>
        <v/>
      </c>
      <c r="R323" s="158"/>
      <c r="U323" s="63"/>
    </row>
    <row r="324" spans="1:24" ht="18" customHeight="1">
      <c r="A324" s="46">
        <v>310</v>
      </c>
      <c r="B324" s="46" t="str">
        <f t="shared" si="6"/>
        <v/>
      </c>
      <c r="C324" s="47" t="str">
        <f>IF('②【入力】別紙_職員一覧（変更）'!C322="","",'②【入力】別紙_職員一覧（変更）'!C322)</f>
        <v/>
      </c>
      <c r="D324" s="47" t="str">
        <f>IF('②【入力】別紙_職員一覧（変更）'!D322="","",'②【入力】別紙_職員一覧（変更）'!D322)</f>
        <v/>
      </c>
      <c r="E324" s="47" t="str">
        <f>IF('②【入力】別紙_職員一覧（変更）'!E322="","",'②【入力】別紙_職員一覧（変更）'!E322)</f>
        <v/>
      </c>
      <c r="F324" s="47" t="str">
        <f>IF('②【入力】別紙_職員一覧（変更）'!F322="","",'②【入力】別紙_職員一覧（変更）'!F322)</f>
        <v/>
      </c>
      <c r="G324" s="47" t="str">
        <f>IF('②【入力】別紙_職員一覧（変更）'!G322="","",'②【入力】別紙_職員一覧（変更）'!G322)</f>
        <v/>
      </c>
      <c r="H324" s="47" t="str">
        <f>IF('②【入力】別紙_職員一覧（変更）'!H322="","",'②【入力】別紙_職員一覧（変更）'!H322)</f>
        <v/>
      </c>
      <c r="I324" s="411" t="str">
        <f>IF('②【入力】別紙_職員一覧（変更）'!I322="","",'②【入力】別紙_職員一覧（変更）'!I322)</f>
        <v/>
      </c>
      <c r="J324" s="47" t="str">
        <f>IF('②【入力】別紙_職員一覧（変更）'!J322="","",'②【入力】別紙_職員一覧（変更）'!J322)</f>
        <v/>
      </c>
      <c r="K324" s="47" t="str">
        <f>IF('②【入力】別紙_職員一覧（変更）'!K322="","",'②【入力】別紙_職員一覧（変更）'!K322)</f>
        <v/>
      </c>
      <c r="L324" s="47" t="str">
        <f>IF('②【入力】別紙_職員一覧（変更）'!L322="","",'②【入力】別紙_職員一覧（変更）'!L322)</f>
        <v/>
      </c>
      <c r="M324" s="47" t="str">
        <f>IF('②【入力】別紙_職員一覧（変更）'!M322="","",'②【入力】別紙_職員一覧（変更）'!M322)</f>
        <v/>
      </c>
      <c r="N324" s="189" t="str">
        <f>IF('②【入力】別紙_職員一覧（変更）'!N322="","",'②【入力】別紙_職員一覧（変更）'!N322)</f>
        <v/>
      </c>
      <c r="O324" s="189" t="str">
        <f>IF('②【入力】別紙_職員一覧（変更）'!O322="","",'②【入力】別紙_職員一覧（変更）'!O322)</f>
        <v/>
      </c>
      <c r="P324" s="189" t="str">
        <f>IF('②【入力】別紙_職員一覧（変更）'!P322="","",'②【入力】別紙_職員一覧（変更）'!P322)</f>
        <v/>
      </c>
      <c r="Q324" s="189" t="str">
        <f>IF('②【入力】別紙_職員一覧（変更）'!Q322="","",'②【入力】別紙_職員一覧（変更）'!Q322)</f>
        <v/>
      </c>
      <c r="R324" s="158"/>
      <c r="U324" s="63"/>
    </row>
    <row r="325" spans="1:24" ht="18" customHeight="1">
      <c r="A325" s="46">
        <v>311</v>
      </c>
      <c r="B325" s="46" t="str">
        <f t="shared" si="6"/>
        <v/>
      </c>
      <c r="C325" s="47" t="str">
        <f>IF('②【入力】別紙_職員一覧（変更）'!C323="","",'②【入力】別紙_職員一覧（変更）'!C323)</f>
        <v/>
      </c>
      <c r="D325" s="47" t="str">
        <f>IF('②【入力】別紙_職員一覧（変更）'!D323="","",'②【入力】別紙_職員一覧（変更）'!D323)</f>
        <v/>
      </c>
      <c r="E325" s="47" t="str">
        <f>IF('②【入力】別紙_職員一覧（変更）'!E323="","",'②【入力】別紙_職員一覧（変更）'!E323)</f>
        <v/>
      </c>
      <c r="F325" s="47" t="str">
        <f>IF('②【入力】別紙_職員一覧（変更）'!F323="","",'②【入力】別紙_職員一覧（変更）'!F323)</f>
        <v/>
      </c>
      <c r="G325" s="47" t="str">
        <f>IF('②【入力】別紙_職員一覧（変更）'!G323="","",'②【入力】別紙_職員一覧（変更）'!G323)</f>
        <v/>
      </c>
      <c r="H325" s="47" t="str">
        <f>IF('②【入力】別紙_職員一覧（変更）'!H323="","",'②【入力】別紙_職員一覧（変更）'!H323)</f>
        <v/>
      </c>
      <c r="I325" s="411" t="str">
        <f>IF('②【入力】別紙_職員一覧（変更）'!I323="","",'②【入力】別紙_職員一覧（変更）'!I323)</f>
        <v/>
      </c>
      <c r="J325" s="47" t="str">
        <f>IF('②【入力】別紙_職員一覧（変更）'!J323="","",'②【入力】別紙_職員一覧（変更）'!J323)</f>
        <v/>
      </c>
      <c r="K325" s="47" t="str">
        <f>IF('②【入力】別紙_職員一覧（変更）'!K323="","",'②【入力】別紙_職員一覧（変更）'!K323)</f>
        <v/>
      </c>
      <c r="L325" s="47" t="str">
        <f>IF('②【入力】別紙_職員一覧（変更）'!L323="","",'②【入力】別紙_職員一覧（変更）'!L323)</f>
        <v/>
      </c>
      <c r="M325" s="47" t="str">
        <f>IF('②【入力】別紙_職員一覧（変更）'!M323="","",'②【入力】別紙_職員一覧（変更）'!M323)</f>
        <v/>
      </c>
      <c r="N325" s="189" t="str">
        <f>IF('②【入力】別紙_職員一覧（変更）'!N323="","",'②【入力】別紙_職員一覧（変更）'!N323)</f>
        <v/>
      </c>
      <c r="O325" s="189" t="str">
        <f>IF('②【入力】別紙_職員一覧（変更）'!O323="","",'②【入力】別紙_職員一覧（変更）'!O323)</f>
        <v/>
      </c>
      <c r="P325" s="189" t="str">
        <f>IF('②【入力】別紙_職員一覧（変更）'!P323="","",'②【入力】別紙_職員一覧（変更）'!P323)</f>
        <v/>
      </c>
      <c r="Q325" s="189" t="str">
        <f>IF('②【入力】別紙_職員一覧（変更）'!Q323="","",'②【入力】別紙_職員一覧（変更）'!Q323)</f>
        <v/>
      </c>
      <c r="R325" s="158"/>
      <c r="U325" s="63"/>
    </row>
    <row r="326" spans="1:24" ht="18" customHeight="1">
      <c r="A326" s="46">
        <v>312</v>
      </c>
      <c r="B326" s="46" t="str">
        <f t="shared" si="6"/>
        <v/>
      </c>
      <c r="C326" s="47" t="str">
        <f>IF('②【入力】別紙_職員一覧（変更）'!C324="","",'②【入力】別紙_職員一覧（変更）'!C324)</f>
        <v/>
      </c>
      <c r="D326" s="47" t="str">
        <f>IF('②【入力】別紙_職員一覧（変更）'!D324="","",'②【入力】別紙_職員一覧（変更）'!D324)</f>
        <v/>
      </c>
      <c r="E326" s="47" t="str">
        <f>IF('②【入力】別紙_職員一覧（変更）'!E324="","",'②【入力】別紙_職員一覧（変更）'!E324)</f>
        <v/>
      </c>
      <c r="F326" s="47" t="str">
        <f>IF('②【入力】別紙_職員一覧（変更）'!F324="","",'②【入力】別紙_職員一覧（変更）'!F324)</f>
        <v/>
      </c>
      <c r="G326" s="47" t="str">
        <f>IF('②【入力】別紙_職員一覧（変更）'!G324="","",'②【入力】別紙_職員一覧（変更）'!G324)</f>
        <v/>
      </c>
      <c r="H326" s="47" t="str">
        <f>IF('②【入力】別紙_職員一覧（変更）'!H324="","",'②【入力】別紙_職員一覧（変更）'!H324)</f>
        <v/>
      </c>
      <c r="I326" s="411" t="str">
        <f>IF('②【入力】別紙_職員一覧（変更）'!I324="","",'②【入力】別紙_職員一覧（変更）'!I324)</f>
        <v/>
      </c>
      <c r="J326" s="47" t="str">
        <f>IF('②【入力】別紙_職員一覧（変更）'!J324="","",'②【入力】別紙_職員一覧（変更）'!J324)</f>
        <v/>
      </c>
      <c r="K326" s="47" t="str">
        <f>IF('②【入力】別紙_職員一覧（変更）'!K324="","",'②【入力】別紙_職員一覧（変更）'!K324)</f>
        <v/>
      </c>
      <c r="L326" s="47" t="str">
        <f>IF('②【入力】別紙_職員一覧（変更）'!L324="","",'②【入力】別紙_職員一覧（変更）'!L324)</f>
        <v/>
      </c>
      <c r="M326" s="47" t="str">
        <f>IF('②【入力】別紙_職員一覧（変更）'!M324="","",'②【入力】別紙_職員一覧（変更）'!M324)</f>
        <v/>
      </c>
      <c r="N326" s="189" t="str">
        <f>IF('②【入力】別紙_職員一覧（変更）'!N324="","",'②【入力】別紙_職員一覧（変更）'!N324)</f>
        <v/>
      </c>
      <c r="O326" s="189" t="str">
        <f>IF('②【入力】別紙_職員一覧（変更）'!O324="","",'②【入力】別紙_職員一覧（変更）'!O324)</f>
        <v/>
      </c>
      <c r="P326" s="189" t="str">
        <f>IF('②【入力】別紙_職員一覧（変更）'!P324="","",'②【入力】別紙_職員一覧（変更）'!P324)</f>
        <v/>
      </c>
      <c r="Q326" s="189" t="str">
        <f>IF('②【入力】別紙_職員一覧（変更）'!Q324="","",'②【入力】別紙_職員一覧（変更）'!Q324)</f>
        <v/>
      </c>
      <c r="R326" s="158"/>
      <c r="U326" s="63"/>
    </row>
    <row r="327" spans="1:24" ht="18" customHeight="1">
      <c r="A327" s="46">
        <v>313</v>
      </c>
      <c r="B327" s="46" t="str">
        <f t="shared" si="6"/>
        <v/>
      </c>
      <c r="C327" s="47" t="str">
        <f>IF('②【入力】別紙_職員一覧（変更）'!C325="","",'②【入力】別紙_職員一覧（変更）'!C325)</f>
        <v/>
      </c>
      <c r="D327" s="47" t="str">
        <f>IF('②【入力】別紙_職員一覧（変更）'!D325="","",'②【入力】別紙_職員一覧（変更）'!D325)</f>
        <v/>
      </c>
      <c r="E327" s="47" t="str">
        <f>IF('②【入力】別紙_職員一覧（変更）'!E325="","",'②【入力】別紙_職員一覧（変更）'!E325)</f>
        <v/>
      </c>
      <c r="F327" s="47" t="str">
        <f>IF('②【入力】別紙_職員一覧（変更）'!F325="","",'②【入力】別紙_職員一覧（変更）'!F325)</f>
        <v/>
      </c>
      <c r="G327" s="47" t="str">
        <f>IF('②【入力】別紙_職員一覧（変更）'!G325="","",'②【入力】別紙_職員一覧（変更）'!G325)</f>
        <v/>
      </c>
      <c r="H327" s="47" t="str">
        <f>IF('②【入力】別紙_職員一覧（変更）'!H325="","",'②【入力】別紙_職員一覧（変更）'!H325)</f>
        <v/>
      </c>
      <c r="I327" s="411" t="str">
        <f>IF('②【入力】別紙_職員一覧（変更）'!I325="","",'②【入力】別紙_職員一覧（変更）'!I325)</f>
        <v/>
      </c>
      <c r="J327" s="47" t="str">
        <f>IF('②【入力】別紙_職員一覧（変更）'!J325="","",'②【入力】別紙_職員一覧（変更）'!J325)</f>
        <v/>
      </c>
      <c r="K327" s="47" t="str">
        <f>IF('②【入力】別紙_職員一覧（変更）'!K325="","",'②【入力】別紙_職員一覧（変更）'!K325)</f>
        <v/>
      </c>
      <c r="L327" s="47" t="str">
        <f>IF('②【入力】別紙_職員一覧（変更）'!L325="","",'②【入力】別紙_職員一覧（変更）'!L325)</f>
        <v/>
      </c>
      <c r="M327" s="47" t="str">
        <f>IF('②【入力】別紙_職員一覧（変更）'!M325="","",'②【入力】別紙_職員一覧（変更）'!M325)</f>
        <v/>
      </c>
      <c r="N327" s="189" t="str">
        <f>IF('②【入力】別紙_職員一覧（変更）'!N325="","",'②【入力】別紙_職員一覧（変更）'!N325)</f>
        <v/>
      </c>
      <c r="O327" s="189" t="str">
        <f>IF('②【入力】別紙_職員一覧（変更）'!O325="","",'②【入力】別紙_職員一覧（変更）'!O325)</f>
        <v/>
      </c>
      <c r="P327" s="189" t="str">
        <f>IF('②【入力】別紙_職員一覧（変更）'!P325="","",'②【入力】別紙_職員一覧（変更）'!P325)</f>
        <v/>
      </c>
      <c r="Q327" s="189" t="str">
        <f>IF('②【入力】別紙_職員一覧（変更）'!Q325="","",'②【入力】別紙_職員一覧（変更）'!Q325)</f>
        <v/>
      </c>
      <c r="R327" s="158"/>
      <c r="U327" s="63"/>
    </row>
    <row r="328" spans="1:24" ht="18" customHeight="1">
      <c r="A328" s="46">
        <v>314</v>
      </c>
      <c r="B328" s="46" t="str">
        <f t="shared" si="6"/>
        <v/>
      </c>
      <c r="C328" s="47" t="str">
        <f>IF('②【入力】別紙_職員一覧（変更）'!C326="","",'②【入力】別紙_職員一覧（変更）'!C326)</f>
        <v/>
      </c>
      <c r="D328" s="47" t="str">
        <f>IF('②【入力】別紙_職員一覧（変更）'!D326="","",'②【入力】別紙_職員一覧（変更）'!D326)</f>
        <v/>
      </c>
      <c r="E328" s="47" t="str">
        <f>IF('②【入力】別紙_職員一覧（変更）'!E326="","",'②【入力】別紙_職員一覧（変更）'!E326)</f>
        <v/>
      </c>
      <c r="F328" s="47" t="str">
        <f>IF('②【入力】別紙_職員一覧（変更）'!F326="","",'②【入力】別紙_職員一覧（変更）'!F326)</f>
        <v/>
      </c>
      <c r="G328" s="47" t="str">
        <f>IF('②【入力】別紙_職員一覧（変更）'!G326="","",'②【入力】別紙_職員一覧（変更）'!G326)</f>
        <v/>
      </c>
      <c r="H328" s="47" t="str">
        <f>IF('②【入力】別紙_職員一覧（変更）'!H326="","",'②【入力】別紙_職員一覧（変更）'!H326)</f>
        <v/>
      </c>
      <c r="I328" s="411" t="str">
        <f>IF('②【入力】別紙_職員一覧（変更）'!I326="","",'②【入力】別紙_職員一覧（変更）'!I326)</f>
        <v/>
      </c>
      <c r="J328" s="47" t="str">
        <f>IF('②【入力】別紙_職員一覧（変更）'!J326="","",'②【入力】別紙_職員一覧（変更）'!J326)</f>
        <v/>
      </c>
      <c r="K328" s="47" t="str">
        <f>IF('②【入力】別紙_職員一覧（変更）'!K326="","",'②【入力】別紙_職員一覧（変更）'!K326)</f>
        <v/>
      </c>
      <c r="L328" s="47" t="str">
        <f>IF('②【入力】別紙_職員一覧（変更）'!L326="","",'②【入力】別紙_職員一覧（変更）'!L326)</f>
        <v/>
      </c>
      <c r="M328" s="47" t="str">
        <f>IF('②【入力】別紙_職員一覧（変更）'!M326="","",'②【入力】別紙_職員一覧（変更）'!M326)</f>
        <v/>
      </c>
      <c r="N328" s="189" t="str">
        <f>IF('②【入力】別紙_職員一覧（変更）'!N326="","",'②【入力】別紙_職員一覧（変更）'!N326)</f>
        <v/>
      </c>
      <c r="O328" s="189" t="str">
        <f>IF('②【入力】別紙_職員一覧（変更）'!O326="","",'②【入力】別紙_職員一覧（変更）'!O326)</f>
        <v/>
      </c>
      <c r="P328" s="189" t="str">
        <f>IF('②【入力】別紙_職員一覧（変更）'!P326="","",'②【入力】別紙_職員一覧（変更）'!P326)</f>
        <v/>
      </c>
      <c r="Q328" s="189" t="str">
        <f>IF('②【入力】別紙_職員一覧（変更）'!Q326="","",'②【入力】別紙_職員一覧（変更）'!Q326)</f>
        <v/>
      </c>
      <c r="R328" s="158"/>
      <c r="U328" s="63"/>
    </row>
    <row r="329" spans="1:24" ht="18" customHeight="1">
      <c r="A329" s="46">
        <v>315</v>
      </c>
      <c r="B329" s="46" t="str">
        <f t="shared" si="6"/>
        <v/>
      </c>
      <c r="C329" s="47" t="str">
        <f>IF('②【入力】別紙_職員一覧（変更）'!C327="","",'②【入力】別紙_職員一覧（変更）'!C327)</f>
        <v/>
      </c>
      <c r="D329" s="47" t="str">
        <f>IF('②【入力】別紙_職員一覧（変更）'!D327="","",'②【入力】別紙_職員一覧（変更）'!D327)</f>
        <v/>
      </c>
      <c r="E329" s="47" t="str">
        <f>IF('②【入力】別紙_職員一覧（変更）'!E327="","",'②【入力】別紙_職員一覧（変更）'!E327)</f>
        <v/>
      </c>
      <c r="F329" s="47" t="str">
        <f>IF('②【入力】別紙_職員一覧（変更）'!F327="","",'②【入力】別紙_職員一覧（変更）'!F327)</f>
        <v/>
      </c>
      <c r="G329" s="47" t="str">
        <f>IF('②【入力】別紙_職員一覧（変更）'!G327="","",'②【入力】別紙_職員一覧（変更）'!G327)</f>
        <v/>
      </c>
      <c r="H329" s="47" t="str">
        <f>IF('②【入力】別紙_職員一覧（変更）'!H327="","",'②【入力】別紙_職員一覧（変更）'!H327)</f>
        <v/>
      </c>
      <c r="I329" s="411" t="str">
        <f>IF('②【入力】別紙_職員一覧（変更）'!I327="","",'②【入力】別紙_職員一覧（変更）'!I327)</f>
        <v/>
      </c>
      <c r="J329" s="47" t="str">
        <f>IF('②【入力】別紙_職員一覧（変更）'!J327="","",'②【入力】別紙_職員一覧（変更）'!J327)</f>
        <v/>
      </c>
      <c r="K329" s="47" t="str">
        <f>IF('②【入力】別紙_職員一覧（変更）'!K327="","",'②【入力】別紙_職員一覧（変更）'!K327)</f>
        <v/>
      </c>
      <c r="L329" s="47" t="str">
        <f>IF('②【入力】別紙_職員一覧（変更）'!L327="","",'②【入力】別紙_職員一覧（変更）'!L327)</f>
        <v/>
      </c>
      <c r="M329" s="47" t="str">
        <f>IF('②【入力】別紙_職員一覧（変更）'!M327="","",'②【入力】別紙_職員一覧（変更）'!M327)</f>
        <v/>
      </c>
      <c r="N329" s="189" t="str">
        <f>IF('②【入力】別紙_職員一覧（変更）'!N327="","",'②【入力】別紙_職員一覧（変更）'!N327)</f>
        <v/>
      </c>
      <c r="O329" s="189" t="str">
        <f>IF('②【入力】別紙_職員一覧（変更）'!O327="","",'②【入力】別紙_職員一覧（変更）'!O327)</f>
        <v/>
      </c>
      <c r="P329" s="189" t="str">
        <f>IF('②【入力】別紙_職員一覧（変更）'!P327="","",'②【入力】別紙_職員一覧（変更）'!P327)</f>
        <v/>
      </c>
      <c r="Q329" s="189" t="str">
        <f>IF('②【入力】別紙_職員一覧（変更）'!Q327="","",'②【入力】別紙_職員一覧（変更）'!Q327)</f>
        <v/>
      </c>
      <c r="R329" s="158"/>
      <c r="U329" s="63"/>
    </row>
    <row r="330" spans="1:24" ht="18" customHeight="1">
      <c r="A330" s="46">
        <v>316</v>
      </c>
      <c r="B330" s="46" t="str">
        <f t="shared" si="6"/>
        <v/>
      </c>
      <c r="C330" s="47" t="str">
        <f>IF('②【入力】別紙_職員一覧（変更）'!C328="","",'②【入力】別紙_職員一覧（変更）'!C328)</f>
        <v/>
      </c>
      <c r="D330" s="47" t="str">
        <f>IF('②【入力】別紙_職員一覧（変更）'!D328="","",'②【入力】別紙_職員一覧（変更）'!D328)</f>
        <v/>
      </c>
      <c r="E330" s="47" t="str">
        <f>IF('②【入力】別紙_職員一覧（変更）'!E328="","",'②【入力】別紙_職員一覧（変更）'!E328)</f>
        <v/>
      </c>
      <c r="F330" s="47" t="str">
        <f>IF('②【入力】別紙_職員一覧（変更）'!F328="","",'②【入力】別紙_職員一覧（変更）'!F328)</f>
        <v/>
      </c>
      <c r="G330" s="47" t="str">
        <f>IF('②【入力】別紙_職員一覧（変更）'!G328="","",'②【入力】別紙_職員一覧（変更）'!G328)</f>
        <v/>
      </c>
      <c r="H330" s="47" t="str">
        <f>IF('②【入力】別紙_職員一覧（変更）'!H328="","",'②【入力】別紙_職員一覧（変更）'!H328)</f>
        <v/>
      </c>
      <c r="I330" s="411" t="str">
        <f>IF('②【入力】別紙_職員一覧（変更）'!I328="","",'②【入力】別紙_職員一覧（変更）'!I328)</f>
        <v/>
      </c>
      <c r="J330" s="47" t="str">
        <f>IF('②【入力】別紙_職員一覧（変更）'!J328="","",'②【入力】別紙_職員一覧（変更）'!J328)</f>
        <v/>
      </c>
      <c r="K330" s="47" t="str">
        <f>IF('②【入力】別紙_職員一覧（変更）'!K328="","",'②【入力】別紙_職員一覧（変更）'!K328)</f>
        <v/>
      </c>
      <c r="L330" s="47" t="str">
        <f>IF('②【入力】別紙_職員一覧（変更）'!L328="","",'②【入力】別紙_職員一覧（変更）'!L328)</f>
        <v/>
      </c>
      <c r="M330" s="47" t="str">
        <f>IF('②【入力】別紙_職員一覧（変更）'!M328="","",'②【入力】別紙_職員一覧（変更）'!M328)</f>
        <v/>
      </c>
      <c r="N330" s="189" t="str">
        <f>IF('②【入力】別紙_職員一覧（変更）'!N328="","",'②【入力】別紙_職員一覧（変更）'!N328)</f>
        <v/>
      </c>
      <c r="O330" s="189" t="str">
        <f>IF('②【入力】別紙_職員一覧（変更）'!O328="","",'②【入力】別紙_職員一覧（変更）'!O328)</f>
        <v/>
      </c>
      <c r="P330" s="189" t="str">
        <f>IF('②【入力】別紙_職員一覧（変更）'!P328="","",'②【入力】別紙_職員一覧（変更）'!P328)</f>
        <v/>
      </c>
      <c r="Q330" s="189" t="str">
        <f>IF('②【入力】別紙_職員一覧（変更）'!Q328="","",'②【入力】別紙_職員一覧（変更）'!Q328)</f>
        <v/>
      </c>
      <c r="R330" s="158"/>
      <c r="U330" s="63"/>
    </row>
    <row r="331" spans="1:24" ht="18" customHeight="1">
      <c r="A331" s="46">
        <v>317</v>
      </c>
      <c r="B331" s="46" t="str">
        <f t="shared" si="6"/>
        <v/>
      </c>
      <c r="C331" s="47" t="str">
        <f>IF('②【入力】別紙_職員一覧（変更）'!C329="","",'②【入力】別紙_職員一覧（変更）'!C329)</f>
        <v/>
      </c>
      <c r="D331" s="47" t="str">
        <f>IF('②【入力】別紙_職員一覧（変更）'!D329="","",'②【入力】別紙_職員一覧（変更）'!D329)</f>
        <v/>
      </c>
      <c r="E331" s="47" t="str">
        <f>IF('②【入力】別紙_職員一覧（変更）'!E329="","",'②【入力】別紙_職員一覧（変更）'!E329)</f>
        <v/>
      </c>
      <c r="F331" s="47" t="str">
        <f>IF('②【入力】別紙_職員一覧（変更）'!F329="","",'②【入力】別紙_職員一覧（変更）'!F329)</f>
        <v/>
      </c>
      <c r="G331" s="47" t="str">
        <f>IF('②【入力】別紙_職員一覧（変更）'!G329="","",'②【入力】別紙_職員一覧（変更）'!G329)</f>
        <v/>
      </c>
      <c r="H331" s="47" t="str">
        <f>IF('②【入力】別紙_職員一覧（変更）'!H329="","",'②【入力】別紙_職員一覧（変更）'!H329)</f>
        <v/>
      </c>
      <c r="I331" s="411" t="str">
        <f>IF('②【入力】別紙_職員一覧（変更）'!I329="","",'②【入力】別紙_職員一覧（変更）'!I329)</f>
        <v/>
      </c>
      <c r="J331" s="47" t="str">
        <f>IF('②【入力】別紙_職員一覧（変更）'!J329="","",'②【入力】別紙_職員一覧（変更）'!J329)</f>
        <v/>
      </c>
      <c r="K331" s="47" t="str">
        <f>IF('②【入力】別紙_職員一覧（変更）'!K329="","",'②【入力】別紙_職員一覧（変更）'!K329)</f>
        <v/>
      </c>
      <c r="L331" s="47" t="str">
        <f>IF('②【入力】別紙_職員一覧（変更）'!L329="","",'②【入力】別紙_職員一覧（変更）'!L329)</f>
        <v/>
      </c>
      <c r="M331" s="47" t="str">
        <f>IF('②【入力】別紙_職員一覧（変更）'!M329="","",'②【入力】別紙_職員一覧（変更）'!M329)</f>
        <v/>
      </c>
      <c r="N331" s="189" t="str">
        <f>IF('②【入力】別紙_職員一覧（変更）'!N329="","",'②【入力】別紙_職員一覧（変更）'!N329)</f>
        <v/>
      </c>
      <c r="O331" s="189" t="str">
        <f>IF('②【入力】別紙_職員一覧（変更）'!O329="","",'②【入力】別紙_職員一覧（変更）'!O329)</f>
        <v/>
      </c>
      <c r="P331" s="189" t="str">
        <f>IF('②【入力】別紙_職員一覧（変更）'!P329="","",'②【入力】別紙_職員一覧（変更）'!P329)</f>
        <v/>
      </c>
      <c r="Q331" s="189" t="str">
        <f>IF('②【入力】別紙_職員一覧（変更）'!Q329="","",'②【入力】別紙_職員一覧（変更）'!Q329)</f>
        <v/>
      </c>
      <c r="R331" s="158"/>
      <c r="U331" s="63"/>
    </row>
    <row r="332" spans="1:24" ht="18" customHeight="1">
      <c r="A332" s="46">
        <v>318</v>
      </c>
      <c r="B332" s="46" t="str">
        <f t="shared" si="6"/>
        <v/>
      </c>
      <c r="C332" s="47" t="str">
        <f>IF('②【入力】別紙_職員一覧（変更）'!C330="","",'②【入力】別紙_職員一覧（変更）'!C330)</f>
        <v/>
      </c>
      <c r="D332" s="47" t="str">
        <f>IF('②【入力】別紙_職員一覧（変更）'!D330="","",'②【入力】別紙_職員一覧（変更）'!D330)</f>
        <v/>
      </c>
      <c r="E332" s="47" t="str">
        <f>IF('②【入力】別紙_職員一覧（変更）'!E330="","",'②【入力】別紙_職員一覧（変更）'!E330)</f>
        <v/>
      </c>
      <c r="F332" s="47" t="str">
        <f>IF('②【入力】別紙_職員一覧（変更）'!F330="","",'②【入力】別紙_職員一覧（変更）'!F330)</f>
        <v/>
      </c>
      <c r="G332" s="47" t="str">
        <f>IF('②【入力】別紙_職員一覧（変更）'!G330="","",'②【入力】別紙_職員一覧（変更）'!G330)</f>
        <v/>
      </c>
      <c r="H332" s="47" t="str">
        <f>IF('②【入力】別紙_職員一覧（変更）'!H330="","",'②【入力】別紙_職員一覧（変更）'!H330)</f>
        <v/>
      </c>
      <c r="I332" s="411" t="str">
        <f>IF('②【入力】別紙_職員一覧（変更）'!I330="","",'②【入力】別紙_職員一覧（変更）'!I330)</f>
        <v/>
      </c>
      <c r="J332" s="47" t="str">
        <f>IF('②【入力】別紙_職員一覧（変更）'!J330="","",'②【入力】別紙_職員一覧（変更）'!J330)</f>
        <v/>
      </c>
      <c r="K332" s="47" t="str">
        <f>IF('②【入力】別紙_職員一覧（変更）'!K330="","",'②【入力】別紙_職員一覧（変更）'!K330)</f>
        <v/>
      </c>
      <c r="L332" s="47" t="str">
        <f>IF('②【入力】別紙_職員一覧（変更）'!L330="","",'②【入力】別紙_職員一覧（変更）'!L330)</f>
        <v/>
      </c>
      <c r="M332" s="47" t="str">
        <f>IF('②【入力】別紙_職員一覧（変更）'!M330="","",'②【入力】別紙_職員一覧（変更）'!M330)</f>
        <v/>
      </c>
      <c r="N332" s="189" t="str">
        <f>IF('②【入力】別紙_職員一覧（変更）'!N330="","",'②【入力】別紙_職員一覧（変更）'!N330)</f>
        <v/>
      </c>
      <c r="O332" s="189" t="str">
        <f>IF('②【入力】別紙_職員一覧（変更）'!O330="","",'②【入力】別紙_職員一覧（変更）'!O330)</f>
        <v/>
      </c>
      <c r="P332" s="189" t="str">
        <f>IF('②【入力】別紙_職員一覧（変更）'!P330="","",'②【入力】別紙_職員一覧（変更）'!P330)</f>
        <v/>
      </c>
      <c r="Q332" s="189" t="str">
        <f>IF('②【入力】別紙_職員一覧（変更）'!Q330="","",'②【入力】別紙_職員一覧（変更）'!Q330)</f>
        <v/>
      </c>
      <c r="R332" s="158"/>
      <c r="U332" s="63"/>
    </row>
    <row r="333" spans="1:24" ht="18" customHeight="1">
      <c r="A333" s="46">
        <v>319</v>
      </c>
      <c r="B333" s="46" t="str">
        <f t="shared" si="6"/>
        <v/>
      </c>
      <c r="C333" s="47" t="str">
        <f>IF('②【入力】別紙_職員一覧（変更）'!C331="","",'②【入力】別紙_職員一覧（変更）'!C331)</f>
        <v/>
      </c>
      <c r="D333" s="47" t="str">
        <f>IF('②【入力】別紙_職員一覧（変更）'!D331="","",'②【入力】別紙_職員一覧（変更）'!D331)</f>
        <v/>
      </c>
      <c r="E333" s="47" t="str">
        <f>IF('②【入力】別紙_職員一覧（変更）'!E331="","",'②【入力】別紙_職員一覧（変更）'!E331)</f>
        <v/>
      </c>
      <c r="F333" s="47" t="str">
        <f>IF('②【入力】別紙_職員一覧（変更）'!F331="","",'②【入力】別紙_職員一覧（変更）'!F331)</f>
        <v/>
      </c>
      <c r="G333" s="47" t="str">
        <f>IF('②【入力】別紙_職員一覧（変更）'!G331="","",'②【入力】別紙_職員一覧（変更）'!G331)</f>
        <v/>
      </c>
      <c r="H333" s="47" t="str">
        <f>IF('②【入力】別紙_職員一覧（変更）'!H331="","",'②【入力】別紙_職員一覧（変更）'!H331)</f>
        <v/>
      </c>
      <c r="I333" s="411" t="str">
        <f>IF('②【入力】別紙_職員一覧（変更）'!I331="","",'②【入力】別紙_職員一覧（変更）'!I331)</f>
        <v/>
      </c>
      <c r="J333" s="47" t="str">
        <f>IF('②【入力】別紙_職員一覧（変更）'!J331="","",'②【入力】別紙_職員一覧（変更）'!J331)</f>
        <v/>
      </c>
      <c r="K333" s="47" t="str">
        <f>IF('②【入力】別紙_職員一覧（変更）'!K331="","",'②【入力】別紙_職員一覧（変更）'!K331)</f>
        <v/>
      </c>
      <c r="L333" s="47" t="str">
        <f>IF('②【入力】別紙_職員一覧（変更）'!L331="","",'②【入力】別紙_職員一覧（変更）'!L331)</f>
        <v/>
      </c>
      <c r="M333" s="47" t="str">
        <f>IF('②【入力】別紙_職員一覧（変更）'!M331="","",'②【入力】別紙_職員一覧（変更）'!M331)</f>
        <v/>
      </c>
      <c r="N333" s="189" t="str">
        <f>IF('②【入力】別紙_職員一覧（変更）'!N331="","",'②【入力】別紙_職員一覧（変更）'!N331)</f>
        <v/>
      </c>
      <c r="O333" s="189" t="str">
        <f>IF('②【入力】別紙_職員一覧（変更）'!O331="","",'②【入力】別紙_職員一覧（変更）'!O331)</f>
        <v/>
      </c>
      <c r="P333" s="189" t="str">
        <f>IF('②【入力】別紙_職員一覧（変更）'!P331="","",'②【入力】別紙_職員一覧（変更）'!P331)</f>
        <v/>
      </c>
      <c r="Q333" s="189" t="str">
        <f>IF('②【入力】別紙_職員一覧（変更）'!Q331="","",'②【入力】別紙_職員一覧（変更）'!Q331)</f>
        <v/>
      </c>
      <c r="R333" s="158"/>
      <c r="U333" s="63"/>
      <c r="X333" s="59"/>
    </row>
    <row r="334" spans="1:24" ht="18" customHeight="1">
      <c r="A334" s="46">
        <v>320</v>
      </c>
      <c r="B334" s="46" t="str">
        <f t="shared" si="6"/>
        <v/>
      </c>
      <c r="C334" s="47" t="str">
        <f>IF('②【入力】別紙_職員一覧（変更）'!C332="","",'②【入力】別紙_職員一覧（変更）'!C332)</f>
        <v/>
      </c>
      <c r="D334" s="47" t="str">
        <f>IF('②【入力】別紙_職員一覧（変更）'!D332="","",'②【入力】別紙_職員一覧（変更）'!D332)</f>
        <v/>
      </c>
      <c r="E334" s="47" t="str">
        <f>IF('②【入力】別紙_職員一覧（変更）'!E332="","",'②【入力】別紙_職員一覧（変更）'!E332)</f>
        <v/>
      </c>
      <c r="F334" s="47" t="str">
        <f>IF('②【入力】別紙_職員一覧（変更）'!F332="","",'②【入力】別紙_職員一覧（変更）'!F332)</f>
        <v/>
      </c>
      <c r="G334" s="47" t="str">
        <f>IF('②【入力】別紙_職員一覧（変更）'!G332="","",'②【入力】別紙_職員一覧（変更）'!G332)</f>
        <v/>
      </c>
      <c r="H334" s="47" t="str">
        <f>IF('②【入力】別紙_職員一覧（変更）'!H332="","",'②【入力】別紙_職員一覧（変更）'!H332)</f>
        <v/>
      </c>
      <c r="I334" s="411" t="str">
        <f>IF('②【入力】別紙_職員一覧（変更）'!I332="","",'②【入力】別紙_職員一覧（変更）'!I332)</f>
        <v/>
      </c>
      <c r="J334" s="47" t="str">
        <f>IF('②【入力】別紙_職員一覧（変更）'!J332="","",'②【入力】別紙_職員一覧（変更）'!J332)</f>
        <v/>
      </c>
      <c r="K334" s="47" t="str">
        <f>IF('②【入力】別紙_職員一覧（変更）'!K332="","",'②【入力】別紙_職員一覧（変更）'!K332)</f>
        <v/>
      </c>
      <c r="L334" s="47" t="str">
        <f>IF('②【入力】別紙_職員一覧（変更）'!L332="","",'②【入力】別紙_職員一覧（変更）'!L332)</f>
        <v/>
      </c>
      <c r="M334" s="47" t="str">
        <f>IF('②【入力】別紙_職員一覧（変更）'!M332="","",'②【入力】別紙_職員一覧（変更）'!M332)</f>
        <v/>
      </c>
      <c r="N334" s="189" t="str">
        <f>IF('②【入力】別紙_職員一覧（変更）'!N332="","",'②【入力】別紙_職員一覧（変更）'!N332)</f>
        <v/>
      </c>
      <c r="O334" s="189" t="str">
        <f>IF('②【入力】別紙_職員一覧（変更）'!O332="","",'②【入力】別紙_職員一覧（変更）'!O332)</f>
        <v/>
      </c>
      <c r="P334" s="189" t="str">
        <f>IF('②【入力】別紙_職員一覧（変更）'!P332="","",'②【入力】別紙_職員一覧（変更）'!P332)</f>
        <v/>
      </c>
      <c r="Q334" s="189" t="str">
        <f>IF('②【入力】別紙_職員一覧（変更）'!Q332="","",'②【入力】別紙_職員一覧（変更）'!Q332)</f>
        <v/>
      </c>
      <c r="R334" s="158"/>
      <c r="U334" s="63"/>
    </row>
    <row r="335" spans="1:24" ht="18" customHeight="1">
      <c r="A335" s="46">
        <v>321</v>
      </c>
      <c r="B335" s="46" t="str">
        <f t="shared" si="6"/>
        <v/>
      </c>
      <c r="C335" s="47" t="str">
        <f>IF('②【入力】別紙_職員一覧（変更）'!C333="","",'②【入力】別紙_職員一覧（変更）'!C333)</f>
        <v/>
      </c>
      <c r="D335" s="47" t="str">
        <f>IF('②【入力】別紙_職員一覧（変更）'!D333="","",'②【入力】別紙_職員一覧（変更）'!D333)</f>
        <v/>
      </c>
      <c r="E335" s="47" t="str">
        <f>IF('②【入力】別紙_職員一覧（変更）'!E333="","",'②【入力】別紙_職員一覧（変更）'!E333)</f>
        <v/>
      </c>
      <c r="F335" s="47" t="str">
        <f>IF('②【入力】別紙_職員一覧（変更）'!F333="","",'②【入力】別紙_職員一覧（変更）'!F333)</f>
        <v/>
      </c>
      <c r="G335" s="47" t="str">
        <f>IF('②【入力】別紙_職員一覧（変更）'!G333="","",'②【入力】別紙_職員一覧（変更）'!G333)</f>
        <v/>
      </c>
      <c r="H335" s="47" t="str">
        <f>IF('②【入力】別紙_職員一覧（変更）'!H333="","",'②【入力】別紙_職員一覧（変更）'!H333)</f>
        <v/>
      </c>
      <c r="I335" s="411" t="str">
        <f>IF('②【入力】別紙_職員一覧（変更）'!I333="","",'②【入力】別紙_職員一覧（変更）'!I333)</f>
        <v/>
      </c>
      <c r="J335" s="47" t="str">
        <f>IF('②【入力】別紙_職員一覧（変更）'!J333="","",'②【入力】別紙_職員一覧（変更）'!J333)</f>
        <v/>
      </c>
      <c r="K335" s="47" t="str">
        <f>IF('②【入力】別紙_職員一覧（変更）'!K333="","",'②【入力】別紙_職員一覧（変更）'!K333)</f>
        <v/>
      </c>
      <c r="L335" s="47" t="str">
        <f>IF('②【入力】別紙_職員一覧（変更）'!L333="","",'②【入力】別紙_職員一覧（変更）'!L333)</f>
        <v/>
      </c>
      <c r="M335" s="47" t="str">
        <f>IF('②【入力】別紙_職員一覧（変更）'!M333="","",'②【入力】別紙_職員一覧（変更）'!M333)</f>
        <v/>
      </c>
      <c r="N335" s="189" t="str">
        <f>IF('②【入力】別紙_職員一覧（変更）'!N333="","",'②【入力】別紙_職員一覧（変更）'!N333)</f>
        <v/>
      </c>
      <c r="O335" s="189" t="str">
        <f>IF('②【入力】別紙_職員一覧（変更）'!O333="","",'②【入力】別紙_職員一覧（変更）'!O333)</f>
        <v/>
      </c>
      <c r="P335" s="189" t="str">
        <f>IF('②【入力】別紙_職員一覧（変更）'!P333="","",'②【入力】別紙_職員一覧（変更）'!P333)</f>
        <v/>
      </c>
      <c r="Q335" s="189" t="str">
        <f>IF('②【入力】別紙_職員一覧（変更）'!Q333="","",'②【入力】別紙_職員一覧（変更）'!Q333)</f>
        <v/>
      </c>
      <c r="R335" s="158"/>
      <c r="U335" s="63"/>
    </row>
    <row r="336" spans="1:24" ht="18" customHeight="1">
      <c r="A336" s="46">
        <v>322</v>
      </c>
      <c r="B336" s="46" t="str">
        <f t="shared" si="6"/>
        <v/>
      </c>
      <c r="C336" s="47" t="str">
        <f>IF('②【入力】別紙_職員一覧（変更）'!C334="","",'②【入力】別紙_職員一覧（変更）'!C334)</f>
        <v/>
      </c>
      <c r="D336" s="47" t="str">
        <f>IF('②【入力】別紙_職員一覧（変更）'!D334="","",'②【入力】別紙_職員一覧（変更）'!D334)</f>
        <v/>
      </c>
      <c r="E336" s="47" t="str">
        <f>IF('②【入力】別紙_職員一覧（変更）'!E334="","",'②【入力】別紙_職員一覧（変更）'!E334)</f>
        <v/>
      </c>
      <c r="F336" s="47" t="str">
        <f>IF('②【入力】別紙_職員一覧（変更）'!F334="","",'②【入力】別紙_職員一覧（変更）'!F334)</f>
        <v/>
      </c>
      <c r="G336" s="47" t="str">
        <f>IF('②【入力】別紙_職員一覧（変更）'!G334="","",'②【入力】別紙_職員一覧（変更）'!G334)</f>
        <v/>
      </c>
      <c r="H336" s="47" t="str">
        <f>IF('②【入力】別紙_職員一覧（変更）'!H334="","",'②【入力】別紙_職員一覧（変更）'!H334)</f>
        <v/>
      </c>
      <c r="I336" s="411" t="str">
        <f>IF('②【入力】別紙_職員一覧（変更）'!I334="","",'②【入力】別紙_職員一覧（変更）'!I334)</f>
        <v/>
      </c>
      <c r="J336" s="47" t="str">
        <f>IF('②【入力】別紙_職員一覧（変更）'!J334="","",'②【入力】別紙_職員一覧（変更）'!J334)</f>
        <v/>
      </c>
      <c r="K336" s="47" t="str">
        <f>IF('②【入力】別紙_職員一覧（変更）'!K334="","",'②【入力】別紙_職員一覧（変更）'!K334)</f>
        <v/>
      </c>
      <c r="L336" s="47" t="str">
        <f>IF('②【入力】別紙_職員一覧（変更）'!L334="","",'②【入力】別紙_職員一覧（変更）'!L334)</f>
        <v/>
      </c>
      <c r="M336" s="47" t="str">
        <f>IF('②【入力】別紙_職員一覧（変更）'!M334="","",'②【入力】別紙_職員一覧（変更）'!M334)</f>
        <v/>
      </c>
      <c r="N336" s="189" t="str">
        <f>IF('②【入力】別紙_職員一覧（変更）'!N334="","",'②【入力】別紙_職員一覧（変更）'!N334)</f>
        <v/>
      </c>
      <c r="O336" s="189" t="str">
        <f>IF('②【入力】別紙_職員一覧（変更）'!O334="","",'②【入力】別紙_職員一覧（変更）'!O334)</f>
        <v/>
      </c>
      <c r="P336" s="189" t="str">
        <f>IF('②【入力】別紙_職員一覧（変更）'!P334="","",'②【入力】別紙_職員一覧（変更）'!P334)</f>
        <v/>
      </c>
      <c r="Q336" s="189" t="str">
        <f>IF('②【入力】別紙_職員一覧（変更）'!Q334="","",'②【入力】別紙_職員一覧（変更）'!Q334)</f>
        <v/>
      </c>
      <c r="R336" s="158"/>
      <c r="U336" s="63"/>
    </row>
    <row r="337" spans="1:24" ht="18" customHeight="1">
      <c r="A337" s="46">
        <v>323</v>
      </c>
      <c r="B337" s="46" t="str">
        <f t="shared" si="6"/>
        <v/>
      </c>
      <c r="C337" s="47" t="str">
        <f>IF('②【入力】別紙_職員一覧（変更）'!C335="","",'②【入力】別紙_職員一覧（変更）'!C335)</f>
        <v/>
      </c>
      <c r="D337" s="47" t="str">
        <f>IF('②【入力】別紙_職員一覧（変更）'!D335="","",'②【入力】別紙_職員一覧（変更）'!D335)</f>
        <v/>
      </c>
      <c r="E337" s="47" t="str">
        <f>IF('②【入力】別紙_職員一覧（変更）'!E335="","",'②【入力】別紙_職員一覧（変更）'!E335)</f>
        <v/>
      </c>
      <c r="F337" s="47" t="str">
        <f>IF('②【入力】別紙_職員一覧（変更）'!F335="","",'②【入力】別紙_職員一覧（変更）'!F335)</f>
        <v/>
      </c>
      <c r="G337" s="47" t="str">
        <f>IF('②【入力】別紙_職員一覧（変更）'!G335="","",'②【入力】別紙_職員一覧（変更）'!G335)</f>
        <v/>
      </c>
      <c r="H337" s="47" t="str">
        <f>IF('②【入力】別紙_職員一覧（変更）'!H335="","",'②【入力】別紙_職員一覧（変更）'!H335)</f>
        <v/>
      </c>
      <c r="I337" s="411" t="str">
        <f>IF('②【入力】別紙_職員一覧（変更）'!I335="","",'②【入力】別紙_職員一覧（変更）'!I335)</f>
        <v/>
      </c>
      <c r="J337" s="47" t="str">
        <f>IF('②【入力】別紙_職員一覧（変更）'!J335="","",'②【入力】別紙_職員一覧（変更）'!J335)</f>
        <v/>
      </c>
      <c r="K337" s="47" t="str">
        <f>IF('②【入力】別紙_職員一覧（変更）'!K335="","",'②【入力】別紙_職員一覧（変更）'!K335)</f>
        <v/>
      </c>
      <c r="L337" s="47" t="str">
        <f>IF('②【入力】別紙_職員一覧（変更）'!L335="","",'②【入力】別紙_職員一覧（変更）'!L335)</f>
        <v/>
      </c>
      <c r="M337" s="47" t="str">
        <f>IF('②【入力】別紙_職員一覧（変更）'!M335="","",'②【入力】別紙_職員一覧（変更）'!M335)</f>
        <v/>
      </c>
      <c r="N337" s="189" t="str">
        <f>IF('②【入力】別紙_職員一覧（変更）'!N335="","",'②【入力】別紙_職員一覧（変更）'!N335)</f>
        <v/>
      </c>
      <c r="O337" s="189" t="str">
        <f>IF('②【入力】別紙_職員一覧（変更）'!O335="","",'②【入力】別紙_職員一覧（変更）'!O335)</f>
        <v/>
      </c>
      <c r="P337" s="189" t="str">
        <f>IF('②【入力】別紙_職員一覧（変更）'!P335="","",'②【入力】別紙_職員一覧（変更）'!P335)</f>
        <v/>
      </c>
      <c r="Q337" s="189" t="str">
        <f>IF('②【入力】別紙_職員一覧（変更）'!Q335="","",'②【入力】別紙_職員一覧（変更）'!Q335)</f>
        <v/>
      </c>
      <c r="R337" s="158"/>
      <c r="U337" s="63"/>
    </row>
    <row r="338" spans="1:24" ht="18" customHeight="1">
      <c r="A338" s="46">
        <v>324</v>
      </c>
      <c r="B338" s="46" t="str">
        <f t="shared" si="6"/>
        <v/>
      </c>
      <c r="C338" s="47" t="str">
        <f>IF('②【入力】別紙_職員一覧（変更）'!C336="","",'②【入力】別紙_職員一覧（変更）'!C336)</f>
        <v/>
      </c>
      <c r="D338" s="47" t="str">
        <f>IF('②【入力】別紙_職員一覧（変更）'!D336="","",'②【入力】別紙_職員一覧（変更）'!D336)</f>
        <v/>
      </c>
      <c r="E338" s="47" t="str">
        <f>IF('②【入力】別紙_職員一覧（変更）'!E336="","",'②【入力】別紙_職員一覧（変更）'!E336)</f>
        <v/>
      </c>
      <c r="F338" s="47" t="str">
        <f>IF('②【入力】別紙_職員一覧（変更）'!F336="","",'②【入力】別紙_職員一覧（変更）'!F336)</f>
        <v/>
      </c>
      <c r="G338" s="47" t="str">
        <f>IF('②【入力】別紙_職員一覧（変更）'!G336="","",'②【入力】別紙_職員一覧（変更）'!G336)</f>
        <v/>
      </c>
      <c r="H338" s="47" t="str">
        <f>IF('②【入力】別紙_職員一覧（変更）'!H336="","",'②【入力】別紙_職員一覧（変更）'!H336)</f>
        <v/>
      </c>
      <c r="I338" s="411" t="str">
        <f>IF('②【入力】別紙_職員一覧（変更）'!I336="","",'②【入力】別紙_職員一覧（変更）'!I336)</f>
        <v/>
      </c>
      <c r="J338" s="47" t="str">
        <f>IF('②【入力】別紙_職員一覧（変更）'!J336="","",'②【入力】別紙_職員一覧（変更）'!J336)</f>
        <v/>
      </c>
      <c r="K338" s="47" t="str">
        <f>IF('②【入力】別紙_職員一覧（変更）'!K336="","",'②【入力】別紙_職員一覧（変更）'!K336)</f>
        <v/>
      </c>
      <c r="L338" s="47" t="str">
        <f>IF('②【入力】別紙_職員一覧（変更）'!L336="","",'②【入力】別紙_職員一覧（変更）'!L336)</f>
        <v/>
      </c>
      <c r="M338" s="47" t="str">
        <f>IF('②【入力】別紙_職員一覧（変更）'!M336="","",'②【入力】別紙_職員一覧（変更）'!M336)</f>
        <v/>
      </c>
      <c r="N338" s="189" t="str">
        <f>IF('②【入力】別紙_職員一覧（変更）'!N336="","",'②【入力】別紙_職員一覧（変更）'!N336)</f>
        <v/>
      </c>
      <c r="O338" s="189" t="str">
        <f>IF('②【入力】別紙_職員一覧（変更）'!O336="","",'②【入力】別紙_職員一覧（変更）'!O336)</f>
        <v/>
      </c>
      <c r="P338" s="189" t="str">
        <f>IF('②【入力】別紙_職員一覧（変更）'!P336="","",'②【入力】別紙_職員一覧（変更）'!P336)</f>
        <v/>
      </c>
      <c r="Q338" s="189" t="str">
        <f>IF('②【入力】別紙_職員一覧（変更）'!Q336="","",'②【入力】別紙_職員一覧（変更）'!Q336)</f>
        <v/>
      </c>
      <c r="R338" s="158"/>
      <c r="U338" s="63"/>
    </row>
    <row r="339" spans="1:24" ht="18" customHeight="1">
      <c r="A339" s="46">
        <v>325</v>
      </c>
      <c r="B339" s="46" t="str">
        <f t="shared" si="6"/>
        <v/>
      </c>
      <c r="C339" s="47" t="str">
        <f>IF('②【入力】別紙_職員一覧（変更）'!C337="","",'②【入力】別紙_職員一覧（変更）'!C337)</f>
        <v/>
      </c>
      <c r="D339" s="47" t="str">
        <f>IF('②【入力】別紙_職員一覧（変更）'!D337="","",'②【入力】別紙_職員一覧（変更）'!D337)</f>
        <v/>
      </c>
      <c r="E339" s="47" t="str">
        <f>IF('②【入力】別紙_職員一覧（変更）'!E337="","",'②【入力】別紙_職員一覧（変更）'!E337)</f>
        <v/>
      </c>
      <c r="F339" s="47" t="str">
        <f>IF('②【入力】別紙_職員一覧（変更）'!F337="","",'②【入力】別紙_職員一覧（変更）'!F337)</f>
        <v/>
      </c>
      <c r="G339" s="47" t="str">
        <f>IF('②【入力】別紙_職員一覧（変更）'!G337="","",'②【入力】別紙_職員一覧（変更）'!G337)</f>
        <v/>
      </c>
      <c r="H339" s="47" t="str">
        <f>IF('②【入力】別紙_職員一覧（変更）'!H337="","",'②【入力】別紙_職員一覧（変更）'!H337)</f>
        <v/>
      </c>
      <c r="I339" s="411" t="str">
        <f>IF('②【入力】別紙_職員一覧（変更）'!I337="","",'②【入力】別紙_職員一覧（変更）'!I337)</f>
        <v/>
      </c>
      <c r="J339" s="47" t="str">
        <f>IF('②【入力】別紙_職員一覧（変更）'!J337="","",'②【入力】別紙_職員一覧（変更）'!J337)</f>
        <v/>
      </c>
      <c r="K339" s="47" t="str">
        <f>IF('②【入力】別紙_職員一覧（変更）'!K337="","",'②【入力】別紙_職員一覧（変更）'!K337)</f>
        <v/>
      </c>
      <c r="L339" s="47" t="str">
        <f>IF('②【入力】別紙_職員一覧（変更）'!L337="","",'②【入力】別紙_職員一覧（変更）'!L337)</f>
        <v/>
      </c>
      <c r="M339" s="47" t="str">
        <f>IF('②【入力】別紙_職員一覧（変更）'!M337="","",'②【入力】別紙_職員一覧（変更）'!M337)</f>
        <v/>
      </c>
      <c r="N339" s="189" t="str">
        <f>IF('②【入力】別紙_職員一覧（変更）'!N337="","",'②【入力】別紙_職員一覧（変更）'!N337)</f>
        <v/>
      </c>
      <c r="O339" s="189" t="str">
        <f>IF('②【入力】別紙_職員一覧（変更）'!O337="","",'②【入力】別紙_職員一覧（変更）'!O337)</f>
        <v/>
      </c>
      <c r="P339" s="189" t="str">
        <f>IF('②【入力】別紙_職員一覧（変更）'!P337="","",'②【入力】別紙_職員一覧（変更）'!P337)</f>
        <v/>
      </c>
      <c r="Q339" s="189" t="str">
        <f>IF('②【入力】別紙_職員一覧（変更）'!Q337="","",'②【入力】別紙_職員一覧（変更）'!Q337)</f>
        <v/>
      </c>
      <c r="R339" s="158"/>
      <c r="U339" s="63"/>
    </row>
    <row r="340" spans="1:24" ht="18" customHeight="1">
      <c r="A340" s="46">
        <v>326</v>
      </c>
      <c r="B340" s="46" t="str">
        <f t="shared" si="6"/>
        <v/>
      </c>
      <c r="C340" s="47" t="str">
        <f>IF('②【入力】別紙_職員一覧（変更）'!C338="","",'②【入力】別紙_職員一覧（変更）'!C338)</f>
        <v/>
      </c>
      <c r="D340" s="47" t="str">
        <f>IF('②【入力】別紙_職員一覧（変更）'!D338="","",'②【入力】別紙_職員一覧（変更）'!D338)</f>
        <v/>
      </c>
      <c r="E340" s="47" t="str">
        <f>IF('②【入力】別紙_職員一覧（変更）'!E338="","",'②【入力】別紙_職員一覧（変更）'!E338)</f>
        <v/>
      </c>
      <c r="F340" s="47" t="str">
        <f>IF('②【入力】別紙_職員一覧（変更）'!F338="","",'②【入力】別紙_職員一覧（変更）'!F338)</f>
        <v/>
      </c>
      <c r="G340" s="47" t="str">
        <f>IF('②【入力】別紙_職員一覧（変更）'!G338="","",'②【入力】別紙_職員一覧（変更）'!G338)</f>
        <v/>
      </c>
      <c r="H340" s="47" t="str">
        <f>IF('②【入力】別紙_職員一覧（変更）'!H338="","",'②【入力】別紙_職員一覧（変更）'!H338)</f>
        <v/>
      </c>
      <c r="I340" s="411" t="str">
        <f>IF('②【入力】別紙_職員一覧（変更）'!I338="","",'②【入力】別紙_職員一覧（変更）'!I338)</f>
        <v/>
      </c>
      <c r="J340" s="47" t="str">
        <f>IF('②【入力】別紙_職員一覧（変更）'!J338="","",'②【入力】別紙_職員一覧（変更）'!J338)</f>
        <v/>
      </c>
      <c r="K340" s="47" t="str">
        <f>IF('②【入力】別紙_職員一覧（変更）'!K338="","",'②【入力】別紙_職員一覧（変更）'!K338)</f>
        <v/>
      </c>
      <c r="L340" s="47" t="str">
        <f>IF('②【入力】別紙_職員一覧（変更）'!L338="","",'②【入力】別紙_職員一覧（変更）'!L338)</f>
        <v/>
      </c>
      <c r="M340" s="47" t="str">
        <f>IF('②【入力】別紙_職員一覧（変更）'!M338="","",'②【入力】別紙_職員一覧（変更）'!M338)</f>
        <v/>
      </c>
      <c r="N340" s="189" t="str">
        <f>IF('②【入力】別紙_職員一覧（変更）'!N338="","",'②【入力】別紙_職員一覧（変更）'!N338)</f>
        <v/>
      </c>
      <c r="O340" s="189" t="str">
        <f>IF('②【入力】別紙_職員一覧（変更）'!O338="","",'②【入力】別紙_職員一覧（変更）'!O338)</f>
        <v/>
      </c>
      <c r="P340" s="189" t="str">
        <f>IF('②【入力】別紙_職員一覧（変更）'!P338="","",'②【入力】別紙_職員一覧（変更）'!P338)</f>
        <v/>
      </c>
      <c r="Q340" s="189" t="str">
        <f>IF('②【入力】別紙_職員一覧（変更）'!Q338="","",'②【入力】別紙_職員一覧（変更）'!Q338)</f>
        <v/>
      </c>
      <c r="R340" s="158"/>
      <c r="U340" s="63"/>
    </row>
    <row r="341" spans="1:24" ht="18" customHeight="1">
      <c r="A341" s="46">
        <v>327</v>
      </c>
      <c r="B341" s="46" t="str">
        <f t="shared" si="6"/>
        <v/>
      </c>
      <c r="C341" s="47" t="str">
        <f>IF('②【入力】別紙_職員一覧（変更）'!C339="","",'②【入力】別紙_職員一覧（変更）'!C339)</f>
        <v/>
      </c>
      <c r="D341" s="47" t="str">
        <f>IF('②【入力】別紙_職員一覧（変更）'!D339="","",'②【入力】別紙_職員一覧（変更）'!D339)</f>
        <v/>
      </c>
      <c r="E341" s="47" t="str">
        <f>IF('②【入力】別紙_職員一覧（変更）'!E339="","",'②【入力】別紙_職員一覧（変更）'!E339)</f>
        <v/>
      </c>
      <c r="F341" s="47" t="str">
        <f>IF('②【入力】別紙_職員一覧（変更）'!F339="","",'②【入力】別紙_職員一覧（変更）'!F339)</f>
        <v/>
      </c>
      <c r="G341" s="47" t="str">
        <f>IF('②【入力】別紙_職員一覧（変更）'!G339="","",'②【入力】別紙_職員一覧（変更）'!G339)</f>
        <v/>
      </c>
      <c r="H341" s="47" t="str">
        <f>IF('②【入力】別紙_職員一覧（変更）'!H339="","",'②【入力】別紙_職員一覧（変更）'!H339)</f>
        <v/>
      </c>
      <c r="I341" s="411" t="str">
        <f>IF('②【入力】別紙_職員一覧（変更）'!I339="","",'②【入力】別紙_職員一覧（変更）'!I339)</f>
        <v/>
      </c>
      <c r="J341" s="47" t="str">
        <f>IF('②【入力】別紙_職員一覧（変更）'!J339="","",'②【入力】別紙_職員一覧（変更）'!J339)</f>
        <v/>
      </c>
      <c r="K341" s="47" t="str">
        <f>IF('②【入力】別紙_職員一覧（変更）'!K339="","",'②【入力】別紙_職員一覧（変更）'!K339)</f>
        <v/>
      </c>
      <c r="L341" s="47" t="str">
        <f>IF('②【入力】別紙_職員一覧（変更）'!L339="","",'②【入力】別紙_職員一覧（変更）'!L339)</f>
        <v/>
      </c>
      <c r="M341" s="47" t="str">
        <f>IF('②【入力】別紙_職員一覧（変更）'!M339="","",'②【入力】別紙_職員一覧（変更）'!M339)</f>
        <v/>
      </c>
      <c r="N341" s="189" t="str">
        <f>IF('②【入力】別紙_職員一覧（変更）'!N339="","",'②【入力】別紙_職員一覧（変更）'!N339)</f>
        <v/>
      </c>
      <c r="O341" s="189" t="str">
        <f>IF('②【入力】別紙_職員一覧（変更）'!O339="","",'②【入力】別紙_職員一覧（変更）'!O339)</f>
        <v/>
      </c>
      <c r="P341" s="189" t="str">
        <f>IF('②【入力】別紙_職員一覧（変更）'!P339="","",'②【入力】別紙_職員一覧（変更）'!P339)</f>
        <v/>
      </c>
      <c r="Q341" s="189" t="str">
        <f>IF('②【入力】別紙_職員一覧（変更）'!Q339="","",'②【入力】別紙_職員一覧（変更）'!Q339)</f>
        <v/>
      </c>
      <c r="R341" s="158"/>
      <c r="U341" s="63"/>
    </row>
    <row r="342" spans="1:24" ht="18" customHeight="1">
      <c r="A342" s="46">
        <v>328</v>
      </c>
      <c r="B342" s="46" t="str">
        <f t="shared" si="6"/>
        <v/>
      </c>
      <c r="C342" s="47" t="str">
        <f>IF('②【入力】別紙_職員一覧（変更）'!C340="","",'②【入力】別紙_職員一覧（変更）'!C340)</f>
        <v/>
      </c>
      <c r="D342" s="47" t="str">
        <f>IF('②【入力】別紙_職員一覧（変更）'!D340="","",'②【入力】別紙_職員一覧（変更）'!D340)</f>
        <v/>
      </c>
      <c r="E342" s="47" t="str">
        <f>IF('②【入力】別紙_職員一覧（変更）'!E340="","",'②【入力】別紙_職員一覧（変更）'!E340)</f>
        <v/>
      </c>
      <c r="F342" s="47" t="str">
        <f>IF('②【入力】別紙_職員一覧（変更）'!F340="","",'②【入力】別紙_職員一覧（変更）'!F340)</f>
        <v/>
      </c>
      <c r="G342" s="47" t="str">
        <f>IF('②【入力】別紙_職員一覧（変更）'!G340="","",'②【入力】別紙_職員一覧（変更）'!G340)</f>
        <v/>
      </c>
      <c r="H342" s="47" t="str">
        <f>IF('②【入力】別紙_職員一覧（変更）'!H340="","",'②【入力】別紙_職員一覧（変更）'!H340)</f>
        <v/>
      </c>
      <c r="I342" s="411" t="str">
        <f>IF('②【入力】別紙_職員一覧（変更）'!I340="","",'②【入力】別紙_職員一覧（変更）'!I340)</f>
        <v/>
      </c>
      <c r="J342" s="47" t="str">
        <f>IF('②【入力】別紙_職員一覧（変更）'!J340="","",'②【入力】別紙_職員一覧（変更）'!J340)</f>
        <v/>
      </c>
      <c r="K342" s="47" t="str">
        <f>IF('②【入力】別紙_職員一覧（変更）'!K340="","",'②【入力】別紙_職員一覧（変更）'!K340)</f>
        <v/>
      </c>
      <c r="L342" s="47" t="str">
        <f>IF('②【入力】別紙_職員一覧（変更）'!L340="","",'②【入力】別紙_職員一覧（変更）'!L340)</f>
        <v/>
      </c>
      <c r="M342" s="47" t="str">
        <f>IF('②【入力】別紙_職員一覧（変更）'!M340="","",'②【入力】別紙_職員一覧（変更）'!M340)</f>
        <v/>
      </c>
      <c r="N342" s="189" t="str">
        <f>IF('②【入力】別紙_職員一覧（変更）'!N340="","",'②【入力】別紙_職員一覧（変更）'!N340)</f>
        <v/>
      </c>
      <c r="O342" s="189" t="str">
        <f>IF('②【入力】別紙_職員一覧（変更）'!O340="","",'②【入力】別紙_職員一覧（変更）'!O340)</f>
        <v/>
      </c>
      <c r="P342" s="189" t="str">
        <f>IF('②【入力】別紙_職員一覧（変更）'!P340="","",'②【入力】別紙_職員一覧（変更）'!P340)</f>
        <v/>
      </c>
      <c r="Q342" s="189" t="str">
        <f>IF('②【入力】別紙_職員一覧（変更）'!Q340="","",'②【入力】別紙_職員一覧（変更）'!Q340)</f>
        <v/>
      </c>
      <c r="R342" s="158"/>
      <c r="U342" s="63"/>
    </row>
    <row r="343" spans="1:24" ht="18" customHeight="1">
      <c r="A343" s="46">
        <v>329</v>
      </c>
      <c r="B343" s="46" t="str">
        <f t="shared" si="6"/>
        <v/>
      </c>
      <c r="C343" s="47" t="str">
        <f>IF('②【入力】別紙_職員一覧（変更）'!C341="","",'②【入力】別紙_職員一覧（変更）'!C341)</f>
        <v/>
      </c>
      <c r="D343" s="47" t="str">
        <f>IF('②【入力】別紙_職員一覧（変更）'!D341="","",'②【入力】別紙_職員一覧（変更）'!D341)</f>
        <v/>
      </c>
      <c r="E343" s="47" t="str">
        <f>IF('②【入力】別紙_職員一覧（変更）'!E341="","",'②【入力】別紙_職員一覧（変更）'!E341)</f>
        <v/>
      </c>
      <c r="F343" s="47" t="str">
        <f>IF('②【入力】別紙_職員一覧（変更）'!F341="","",'②【入力】別紙_職員一覧（変更）'!F341)</f>
        <v/>
      </c>
      <c r="G343" s="47" t="str">
        <f>IF('②【入力】別紙_職員一覧（変更）'!G341="","",'②【入力】別紙_職員一覧（変更）'!G341)</f>
        <v/>
      </c>
      <c r="H343" s="47" t="str">
        <f>IF('②【入力】別紙_職員一覧（変更）'!H341="","",'②【入力】別紙_職員一覧（変更）'!H341)</f>
        <v/>
      </c>
      <c r="I343" s="411" t="str">
        <f>IF('②【入力】別紙_職員一覧（変更）'!I341="","",'②【入力】別紙_職員一覧（変更）'!I341)</f>
        <v/>
      </c>
      <c r="J343" s="47" t="str">
        <f>IF('②【入力】別紙_職員一覧（変更）'!J341="","",'②【入力】別紙_職員一覧（変更）'!J341)</f>
        <v/>
      </c>
      <c r="K343" s="47" t="str">
        <f>IF('②【入力】別紙_職員一覧（変更）'!K341="","",'②【入力】別紙_職員一覧（変更）'!K341)</f>
        <v/>
      </c>
      <c r="L343" s="47" t="str">
        <f>IF('②【入力】別紙_職員一覧（変更）'!L341="","",'②【入力】別紙_職員一覧（変更）'!L341)</f>
        <v/>
      </c>
      <c r="M343" s="47" t="str">
        <f>IF('②【入力】別紙_職員一覧（変更）'!M341="","",'②【入力】別紙_職員一覧（変更）'!M341)</f>
        <v/>
      </c>
      <c r="N343" s="189" t="str">
        <f>IF('②【入力】別紙_職員一覧（変更）'!N341="","",'②【入力】別紙_職員一覧（変更）'!N341)</f>
        <v/>
      </c>
      <c r="O343" s="189" t="str">
        <f>IF('②【入力】別紙_職員一覧（変更）'!O341="","",'②【入力】別紙_職員一覧（変更）'!O341)</f>
        <v/>
      </c>
      <c r="P343" s="189" t="str">
        <f>IF('②【入力】別紙_職員一覧（変更）'!P341="","",'②【入力】別紙_職員一覧（変更）'!P341)</f>
        <v/>
      </c>
      <c r="Q343" s="189" t="str">
        <f>IF('②【入力】別紙_職員一覧（変更）'!Q341="","",'②【入力】別紙_職員一覧（変更）'!Q341)</f>
        <v/>
      </c>
      <c r="R343" s="158"/>
      <c r="U343" s="63"/>
    </row>
    <row r="344" spans="1:24" ht="18" customHeight="1">
      <c r="A344" s="46">
        <v>330</v>
      </c>
      <c r="B344" s="46" t="str">
        <f t="shared" si="6"/>
        <v/>
      </c>
      <c r="C344" s="47" t="str">
        <f>IF('②【入力】別紙_職員一覧（変更）'!C342="","",'②【入力】別紙_職員一覧（変更）'!C342)</f>
        <v/>
      </c>
      <c r="D344" s="47" t="str">
        <f>IF('②【入力】別紙_職員一覧（変更）'!D342="","",'②【入力】別紙_職員一覧（変更）'!D342)</f>
        <v/>
      </c>
      <c r="E344" s="47" t="str">
        <f>IF('②【入力】別紙_職員一覧（変更）'!E342="","",'②【入力】別紙_職員一覧（変更）'!E342)</f>
        <v/>
      </c>
      <c r="F344" s="47" t="str">
        <f>IF('②【入力】別紙_職員一覧（変更）'!F342="","",'②【入力】別紙_職員一覧（変更）'!F342)</f>
        <v/>
      </c>
      <c r="G344" s="47" t="str">
        <f>IF('②【入力】別紙_職員一覧（変更）'!G342="","",'②【入力】別紙_職員一覧（変更）'!G342)</f>
        <v/>
      </c>
      <c r="H344" s="47" t="str">
        <f>IF('②【入力】別紙_職員一覧（変更）'!H342="","",'②【入力】別紙_職員一覧（変更）'!H342)</f>
        <v/>
      </c>
      <c r="I344" s="411" t="str">
        <f>IF('②【入力】別紙_職員一覧（変更）'!I342="","",'②【入力】別紙_職員一覧（変更）'!I342)</f>
        <v/>
      </c>
      <c r="J344" s="47" t="str">
        <f>IF('②【入力】別紙_職員一覧（変更）'!J342="","",'②【入力】別紙_職員一覧（変更）'!J342)</f>
        <v/>
      </c>
      <c r="K344" s="47" t="str">
        <f>IF('②【入力】別紙_職員一覧（変更）'!K342="","",'②【入力】別紙_職員一覧（変更）'!K342)</f>
        <v/>
      </c>
      <c r="L344" s="47" t="str">
        <f>IF('②【入力】別紙_職員一覧（変更）'!L342="","",'②【入力】別紙_職員一覧（変更）'!L342)</f>
        <v/>
      </c>
      <c r="M344" s="47" t="str">
        <f>IF('②【入力】別紙_職員一覧（変更）'!M342="","",'②【入力】別紙_職員一覧（変更）'!M342)</f>
        <v/>
      </c>
      <c r="N344" s="189" t="str">
        <f>IF('②【入力】別紙_職員一覧（変更）'!N342="","",'②【入力】別紙_職員一覧（変更）'!N342)</f>
        <v/>
      </c>
      <c r="O344" s="189" t="str">
        <f>IF('②【入力】別紙_職員一覧（変更）'!O342="","",'②【入力】別紙_職員一覧（変更）'!O342)</f>
        <v/>
      </c>
      <c r="P344" s="189" t="str">
        <f>IF('②【入力】別紙_職員一覧（変更）'!P342="","",'②【入力】別紙_職員一覧（変更）'!P342)</f>
        <v/>
      </c>
      <c r="Q344" s="189" t="str">
        <f>IF('②【入力】別紙_職員一覧（変更）'!Q342="","",'②【入力】別紙_職員一覧（変更）'!Q342)</f>
        <v/>
      </c>
      <c r="R344" s="158"/>
      <c r="U344" s="63"/>
    </row>
    <row r="345" spans="1:24" ht="18" customHeight="1">
      <c r="A345" s="46">
        <v>331</v>
      </c>
      <c r="B345" s="46" t="str">
        <f t="shared" si="6"/>
        <v/>
      </c>
      <c r="C345" s="47" t="str">
        <f>IF('②【入力】別紙_職員一覧（変更）'!C343="","",'②【入力】別紙_職員一覧（変更）'!C343)</f>
        <v/>
      </c>
      <c r="D345" s="47" t="str">
        <f>IF('②【入力】別紙_職員一覧（変更）'!D343="","",'②【入力】別紙_職員一覧（変更）'!D343)</f>
        <v/>
      </c>
      <c r="E345" s="47" t="str">
        <f>IF('②【入力】別紙_職員一覧（変更）'!E343="","",'②【入力】別紙_職員一覧（変更）'!E343)</f>
        <v/>
      </c>
      <c r="F345" s="47" t="str">
        <f>IF('②【入力】別紙_職員一覧（変更）'!F343="","",'②【入力】別紙_職員一覧（変更）'!F343)</f>
        <v/>
      </c>
      <c r="G345" s="47" t="str">
        <f>IF('②【入力】別紙_職員一覧（変更）'!G343="","",'②【入力】別紙_職員一覧（変更）'!G343)</f>
        <v/>
      </c>
      <c r="H345" s="47" t="str">
        <f>IF('②【入力】別紙_職員一覧（変更）'!H343="","",'②【入力】別紙_職員一覧（変更）'!H343)</f>
        <v/>
      </c>
      <c r="I345" s="411" t="str">
        <f>IF('②【入力】別紙_職員一覧（変更）'!I343="","",'②【入力】別紙_職員一覧（変更）'!I343)</f>
        <v/>
      </c>
      <c r="J345" s="47" t="str">
        <f>IF('②【入力】別紙_職員一覧（変更）'!J343="","",'②【入力】別紙_職員一覧（変更）'!J343)</f>
        <v/>
      </c>
      <c r="K345" s="47" t="str">
        <f>IF('②【入力】別紙_職員一覧（変更）'!K343="","",'②【入力】別紙_職員一覧（変更）'!K343)</f>
        <v/>
      </c>
      <c r="L345" s="47" t="str">
        <f>IF('②【入力】別紙_職員一覧（変更）'!L343="","",'②【入力】別紙_職員一覧（変更）'!L343)</f>
        <v/>
      </c>
      <c r="M345" s="47" t="str">
        <f>IF('②【入力】別紙_職員一覧（変更）'!M343="","",'②【入力】別紙_職員一覧（変更）'!M343)</f>
        <v/>
      </c>
      <c r="N345" s="189" t="str">
        <f>IF('②【入力】別紙_職員一覧（変更）'!N343="","",'②【入力】別紙_職員一覧（変更）'!N343)</f>
        <v/>
      </c>
      <c r="O345" s="189" t="str">
        <f>IF('②【入力】別紙_職員一覧（変更）'!O343="","",'②【入力】別紙_職員一覧（変更）'!O343)</f>
        <v/>
      </c>
      <c r="P345" s="189" t="str">
        <f>IF('②【入力】別紙_職員一覧（変更）'!P343="","",'②【入力】別紙_職員一覧（変更）'!P343)</f>
        <v/>
      </c>
      <c r="Q345" s="189" t="str">
        <f>IF('②【入力】別紙_職員一覧（変更）'!Q343="","",'②【入力】別紙_職員一覧（変更）'!Q343)</f>
        <v/>
      </c>
      <c r="R345" s="158"/>
      <c r="U345" s="63"/>
    </row>
    <row r="346" spans="1:24" ht="18" customHeight="1">
      <c r="A346" s="46">
        <v>332</v>
      </c>
      <c r="B346" s="46" t="str">
        <f t="shared" si="6"/>
        <v/>
      </c>
      <c r="C346" s="47" t="str">
        <f>IF('②【入力】別紙_職員一覧（変更）'!C344="","",'②【入力】別紙_職員一覧（変更）'!C344)</f>
        <v/>
      </c>
      <c r="D346" s="47" t="str">
        <f>IF('②【入力】別紙_職員一覧（変更）'!D344="","",'②【入力】別紙_職員一覧（変更）'!D344)</f>
        <v/>
      </c>
      <c r="E346" s="47" t="str">
        <f>IF('②【入力】別紙_職員一覧（変更）'!E344="","",'②【入力】別紙_職員一覧（変更）'!E344)</f>
        <v/>
      </c>
      <c r="F346" s="47" t="str">
        <f>IF('②【入力】別紙_職員一覧（変更）'!F344="","",'②【入力】別紙_職員一覧（変更）'!F344)</f>
        <v/>
      </c>
      <c r="G346" s="47" t="str">
        <f>IF('②【入力】別紙_職員一覧（変更）'!G344="","",'②【入力】別紙_職員一覧（変更）'!G344)</f>
        <v/>
      </c>
      <c r="H346" s="47" t="str">
        <f>IF('②【入力】別紙_職員一覧（変更）'!H344="","",'②【入力】別紙_職員一覧（変更）'!H344)</f>
        <v/>
      </c>
      <c r="I346" s="411" t="str">
        <f>IF('②【入力】別紙_職員一覧（変更）'!I344="","",'②【入力】別紙_職員一覧（変更）'!I344)</f>
        <v/>
      </c>
      <c r="J346" s="47" t="str">
        <f>IF('②【入力】別紙_職員一覧（変更）'!J344="","",'②【入力】別紙_職員一覧（変更）'!J344)</f>
        <v/>
      </c>
      <c r="K346" s="47" t="str">
        <f>IF('②【入力】別紙_職員一覧（変更）'!K344="","",'②【入力】別紙_職員一覧（変更）'!K344)</f>
        <v/>
      </c>
      <c r="L346" s="47" t="str">
        <f>IF('②【入力】別紙_職員一覧（変更）'!L344="","",'②【入力】別紙_職員一覧（変更）'!L344)</f>
        <v/>
      </c>
      <c r="M346" s="47" t="str">
        <f>IF('②【入力】別紙_職員一覧（変更）'!M344="","",'②【入力】別紙_職員一覧（変更）'!M344)</f>
        <v/>
      </c>
      <c r="N346" s="189" t="str">
        <f>IF('②【入力】別紙_職員一覧（変更）'!N344="","",'②【入力】別紙_職員一覧（変更）'!N344)</f>
        <v/>
      </c>
      <c r="O346" s="189" t="str">
        <f>IF('②【入力】別紙_職員一覧（変更）'!O344="","",'②【入力】別紙_職員一覧（変更）'!O344)</f>
        <v/>
      </c>
      <c r="P346" s="189" t="str">
        <f>IF('②【入力】別紙_職員一覧（変更）'!P344="","",'②【入力】別紙_職員一覧（変更）'!P344)</f>
        <v/>
      </c>
      <c r="Q346" s="189" t="str">
        <f>IF('②【入力】別紙_職員一覧（変更）'!Q344="","",'②【入力】別紙_職員一覧（変更）'!Q344)</f>
        <v/>
      </c>
      <c r="R346" s="158"/>
      <c r="U346" s="63"/>
      <c r="X346" s="59"/>
    </row>
    <row r="347" spans="1:24" ht="18" customHeight="1">
      <c r="A347" s="46">
        <v>333</v>
      </c>
      <c r="B347" s="46" t="str">
        <f t="shared" si="6"/>
        <v/>
      </c>
      <c r="C347" s="47" t="str">
        <f>IF('②【入力】別紙_職員一覧（変更）'!C345="","",'②【入力】別紙_職員一覧（変更）'!C345)</f>
        <v/>
      </c>
      <c r="D347" s="47" t="str">
        <f>IF('②【入力】別紙_職員一覧（変更）'!D345="","",'②【入力】別紙_職員一覧（変更）'!D345)</f>
        <v/>
      </c>
      <c r="E347" s="47" t="str">
        <f>IF('②【入力】別紙_職員一覧（変更）'!E345="","",'②【入力】別紙_職員一覧（変更）'!E345)</f>
        <v/>
      </c>
      <c r="F347" s="47" t="str">
        <f>IF('②【入力】別紙_職員一覧（変更）'!F345="","",'②【入力】別紙_職員一覧（変更）'!F345)</f>
        <v/>
      </c>
      <c r="G347" s="47" t="str">
        <f>IF('②【入力】別紙_職員一覧（変更）'!G345="","",'②【入力】別紙_職員一覧（変更）'!G345)</f>
        <v/>
      </c>
      <c r="H347" s="47" t="str">
        <f>IF('②【入力】別紙_職員一覧（変更）'!H345="","",'②【入力】別紙_職員一覧（変更）'!H345)</f>
        <v/>
      </c>
      <c r="I347" s="411" t="str">
        <f>IF('②【入力】別紙_職員一覧（変更）'!I345="","",'②【入力】別紙_職員一覧（変更）'!I345)</f>
        <v/>
      </c>
      <c r="J347" s="47" t="str">
        <f>IF('②【入力】別紙_職員一覧（変更）'!J345="","",'②【入力】別紙_職員一覧（変更）'!J345)</f>
        <v/>
      </c>
      <c r="K347" s="47" t="str">
        <f>IF('②【入力】別紙_職員一覧（変更）'!K345="","",'②【入力】別紙_職員一覧（変更）'!K345)</f>
        <v/>
      </c>
      <c r="L347" s="47" t="str">
        <f>IF('②【入力】別紙_職員一覧（変更）'!L345="","",'②【入力】別紙_職員一覧（変更）'!L345)</f>
        <v/>
      </c>
      <c r="M347" s="47" t="str">
        <f>IF('②【入力】別紙_職員一覧（変更）'!M345="","",'②【入力】別紙_職員一覧（変更）'!M345)</f>
        <v/>
      </c>
      <c r="N347" s="189" t="str">
        <f>IF('②【入力】別紙_職員一覧（変更）'!N345="","",'②【入力】別紙_職員一覧（変更）'!N345)</f>
        <v/>
      </c>
      <c r="O347" s="189" t="str">
        <f>IF('②【入力】別紙_職員一覧（変更）'!O345="","",'②【入力】別紙_職員一覧（変更）'!O345)</f>
        <v/>
      </c>
      <c r="P347" s="189" t="str">
        <f>IF('②【入力】別紙_職員一覧（変更）'!P345="","",'②【入力】別紙_職員一覧（変更）'!P345)</f>
        <v/>
      </c>
      <c r="Q347" s="189" t="str">
        <f>IF('②【入力】別紙_職員一覧（変更）'!Q345="","",'②【入力】別紙_職員一覧（変更）'!Q345)</f>
        <v/>
      </c>
      <c r="R347" s="158"/>
      <c r="U347" s="63"/>
    </row>
    <row r="348" spans="1:24" ht="18" customHeight="1">
      <c r="A348" s="46">
        <v>334</v>
      </c>
      <c r="B348" s="46" t="str">
        <f t="shared" si="6"/>
        <v/>
      </c>
      <c r="C348" s="47" t="str">
        <f>IF('②【入力】別紙_職員一覧（変更）'!C346="","",'②【入力】別紙_職員一覧（変更）'!C346)</f>
        <v/>
      </c>
      <c r="D348" s="47" t="str">
        <f>IF('②【入力】別紙_職員一覧（変更）'!D346="","",'②【入力】別紙_職員一覧（変更）'!D346)</f>
        <v/>
      </c>
      <c r="E348" s="47" t="str">
        <f>IF('②【入力】別紙_職員一覧（変更）'!E346="","",'②【入力】別紙_職員一覧（変更）'!E346)</f>
        <v/>
      </c>
      <c r="F348" s="47" t="str">
        <f>IF('②【入力】別紙_職員一覧（変更）'!F346="","",'②【入力】別紙_職員一覧（変更）'!F346)</f>
        <v/>
      </c>
      <c r="G348" s="47" t="str">
        <f>IF('②【入力】別紙_職員一覧（変更）'!G346="","",'②【入力】別紙_職員一覧（変更）'!G346)</f>
        <v/>
      </c>
      <c r="H348" s="47" t="str">
        <f>IF('②【入力】別紙_職員一覧（変更）'!H346="","",'②【入力】別紙_職員一覧（変更）'!H346)</f>
        <v/>
      </c>
      <c r="I348" s="411" t="str">
        <f>IF('②【入力】別紙_職員一覧（変更）'!I346="","",'②【入力】別紙_職員一覧（変更）'!I346)</f>
        <v/>
      </c>
      <c r="J348" s="47" t="str">
        <f>IF('②【入力】別紙_職員一覧（変更）'!J346="","",'②【入力】別紙_職員一覧（変更）'!J346)</f>
        <v/>
      </c>
      <c r="K348" s="47" t="str">
        <f>IF('②【入力】別紙_職員一覧（変更）'!K346="","",'②【入力】別紙_職員一覧（変更）'!K346)</f>
        <v/>
      </c>
      <c r="L348" s="47" t="str">
        <f>IF('②【入力】別紙_職員一覧（変更）'!L346="","",'②【入力】別紙_職員一覧（変更）'!L346)</f>
        <v/>
      </c>
      <c r="M348" s="47" t="str">
        <f>IF('②【入力】別紙_職員一覧（変更）'!M346="","",'②【入力】別紙_職員一覧（変更）'!M346)</f>
        <v/>
      </c>
      <c r="N348" s="189" t="str">
        <f>IF('②【入力】別紙_職員一覧（変更）'!N346="","",'②【入力】別紙_職員一覧（変更）'!N346)</f>
        <v/>
      </c>
      <c r="O348" s="189" t="str">
        <f>IF('②【入力】別紙_職員一覧（変更）'!O346="","",'②【入力】別紙_職員一覧（変更）'!O346)</f>
        <v/>
      </c>
      <c r="P348" s="189" t="str">
        <f>IF('②【入力】別紙_職員一覧（変更）'!P346="","",'②【入力】別紙_職員一覧（変更）'!P346)</f>
        <v/>
      </c>
      <c r="Q348" s="189" t="str">
        <f>IF('②【入力】別紙_職員一覧（変更）'!Q346="","",'②【入力】別紙_職員一覧（変更）'!Q346)</f>
        <v/>
      </c>
      <c r="R348" s="158"/>
      <c r="U348" s="63"/>
    </row>
    <row r="349" spans="1:24" ht="18" customHeight="1">
      <c r="A349" s="46">
        <v>335</v>
      </c>
      <c r="B349" s="46" t="str">
        <f t="shared" si="6"/>
        <v/>
      </c>
      <c r="C349" s="47" t="str">
        <f>IF('②【入力】別紙_職員一覧（変更）'!C347="","",'②【入力】別紙_職員一覧（変更）'!C347)</f>
        <v/>
      </c>
      <c r="D349" s="47" t="str">
        <f>IF('②【入力】別紙_職員一覧（変更）'!D347="","",'②【入力】別紙_職員一覧（変更）'!D347)</f>
        <v/>
      </c>
      <c r="E349" s="47" t="str">
        <f>IF('②【入力】別紙_職員一覧（変更）'!E347="","",'②【入力】別紙_職員一覧（変更）'!E347)</f>
        <v/>
      </c>
      <c r="F349" s="47" t="str">
        <f>IF('②【入力】別紙_職員一覧（変更）'!F347="","",'②【入力】別紙_職員一覧（変更）'!F347)</f>
        <v/>
      </c>
      <c r="G349" s="47" t="str">
        <f>IF('②【入力】別紙_職員一覧（変更）'!G347="","",'②【入力】別紙_職員一覧（変更）'!G347)</f>
        <v/>
      </c>
      <c r="H349" s="47" t="str">
        <f>IF('②【入力】別紙_職員一覧（変更）'!H347="","",'②【入力】別紙_職員一覧（変更）'!H347)</f>
        <v/>
      </c>
      <c r="I349" s="411" t="str">
        <f>IF('②【入力】別紙_職員一覧（変更）'!I347="","",'②【入力】別紙_職員一覧（変更）'!I347)</f>
        <v/>
      </c>
      <c r="J349" s="47" t="str">
        <f>IF('②【入力】別紙_職員一覧（変更）'!J347="","",'②【入力】別紙_職員一覧（変更）'!J347)</f>
        <v/>
      </c>
      <c r="K349" s="47" t="str">
        <f>IF('②【入力】別紙_職員一覧（変更）'!K347="","",'②【入力】別紙_職員一覧（変更）'!K347)</f>
        <v/>
      </c>
      <c r="L349" s="47" t="str">
        <f>IF('②【入力】別紙_職員一覧（変更）'!L347="","",'②【入力】別紙_職員一覧（変更）'!L347)</f>
        <v/>
      </c>
      <c r="M349" s="47" t="str">
        <f>IF('②【入力】別紙_職員一覧（変更）'!M347="","",'②【入力】別紙_職員一覧（変更）'!M347)</f>
        <v/>
      </c>
      <c r="N349" s="189" t="str">
        <f>IF('②【入力】別紙_職員一覧（変更）'!N347="","",'②【入力】別紙_職員一覧（変更）'!N347)</f>
        <v/>
      </c>
      <c r="O349" s="189" t="str">
        <f>IF('②【入力】別紙_職員一覧（変更）'!O347="","",'②【入力】別紙_職員一覧（変更）'!O347)</f>
        <v/>
      </c>
      <c r="P349" s="189" t="str">
        <f>IF('②【入力】別紙_職員一覧（変更）'!P347="","",'②【入力】別紙_職員一覧（変更）'!P347)</f>
        <v/>
      </c>
      <c r="Q349" s="189" t="str">
        <f>IF('②【入力】別紙_職員一覧（変更）'!Q347="","",'②【入力】別紙_職員一覧（変更）'!Q347)</f>
        <v/>
      </c>
      <c r="R349" s="158"/>
      <c r="U349" s="63"/>
    </row>
    <row r="350" spans="1:24" ht="18" customHeight="1">
      <c r="A350" s="46">
        <v>336</v>
      </c>
      <c r="B350" s="46" t="str">
        <f t="shared" si="6"/>
        <v/>
      </c>
      <c r="C350" s="47" t="str">
        <f>IF('②【入力】別紙_職員一覧（変更）'!C348="","",'②【入力】別紙_職員一覧（変更）'!C348)</f>
        <v/>
      </c>
      <c r="D350" s="47" t="str">
        <f>IF('②【入力】別紙_職員一覧（変更）'!D348="","",'②【入力】別紙_職員一覧（変更）'!D348)</f>
        <v/>
      </c>
      <c r="E350" s="47" t="str">
        <f>IF('②【入力】別紙_職員一覧（変更）'!E348="","",'②【入力】別紙_職員一覧（変更）'!E348)</f>
        <v/>
      </c>
      <c r="F350" s="47" t="str">
        <f>IF('②【入力】別紙_職員一覧（変更）'!F348="","",'②【入力】別紙_職員一覧（変更）'!F348)</f>
        <v/>
      </c>
      <c r="G350" s="47" t="str">
        <f>IF('②【入力】別紙_職員一覧（変更）'!G348="","",'②【入力】別紙_職員一覧（変更）'!G348)</f>
        <v/>
      </c>
      <c r="H350" s="47" t="str">
        <f>IF('②【入力】別紙_職員一覧（変更）'!H348="","",'②【入力】別紙_職員一覧（変更）'!H348)</f>
        <v/>
      </c>
      <c r="I350" s="411" t="str">
        <f>IF('②【入力】別紙_職員一覧（変更）'!I348="","",'②【入力】別紙_職員一覧（変更）'!I348)</f>
        <v/>
      </c>
      <c r="J350" s="47" t="str">
        <f>IF('②【入力】別紙_職員一覧（変更）'!J348="","",'②【入力】別紙_職員一覧（変更）'!J348)</f>
        <v/>
      </c>
      <c r="K350" s="47" t="str">
        <f>IF('②【入力】別紙_職員一覧（変更）'!K348="","",'②【入力】別紙_職員一覧（変更）'!K348)</f>
        <v/>
      </c>
      <c r="L350" s="47" t="str">
        <f>IF('②【入力】別紙_職員一覧（変更）'!L348="","",'②【入力】別紙_職員一覧（変更）'!L348)</f>
        <v/>
      </c>
      <c r="M350" s="47" t="str">
        <f>IF('②【入力】別紙_職員一覧（変更）'!M348="","",'②【入力】別紙_職員一覧（変更）'!M348)</f>
        <v/>
      </c>
      <c r="N350" s="189" t="str">
        <f>IF('②【入力】別紙_職員一覧（変更）'!N348="","",'②【入力】別紙_職員一覧（変更）'!N348)</f>
        <v/>
      </c>
      <c r="O350" s="189" t="str">
        <f>IF('②【入力】別紙_職員一覧（変更）'!O348="","",'②【入力】別紙_職員一覧（変更）'!O348)</f>
        <v/>
      </c>
      <c r="P350" s="189" t="str">
        <f>IF('②【入力】別紙_職員一覧（変更）'!P348="","",'②【入力】別紙_職員一覧（変更）'!P348)</f>
        <v/>
      </c>
      <c r="Q350" s="189" t="str">
        <f>IF('②【入力】別紙_職員一覧（変更）'!Q348="","",'②【入力】別紙_職員一覧（変更）'!Q348)</f>
        <v/>
      </c>
      <c r="R350" s="158"/>
      <c r="U350" s="63"/>
    </row>
    <row r="351" spans="1:24" ht="18" customHeight="1">
      <c r="A351" s="46">
        <v>337</v>
      </c>
      <c r="B351" s="46" t="str">
        <f t="shared" si="6"/>
        <v/>
      </c>
      <c r="C351" s="47" t="str">
        <f>IF('②【入力】別紙_職員一覧（変更）'!C349="","",'②【入力】別紙_職員一覧（変更）'!C349)</f>
        <v/>
      </c>
      <c r="D351" s="47" t="str">
        <f>IF('②【入力】別紙_職員一覧（変更）'!D349="","",'②【入力】別紙_職員一覧（変更）'!D349)</f>
        <v/>
      </c>
      <c r="E351" s="47" t="str">
        <f>IF('②【入力】別紙_職員一覧（変更）'!E349="","",'②【入力】別紙_職員一覧（変更）'!E349)</f>
        <v/>
      </c>
      <c r="F351" s="47" t="str">
        <f>IF('②【入力】別紙_職員一覧（変更）'!F349="","",'②【入力】別紙_職員一覧（変更）'!F349)</f>
        <v/>
      </c>
      <c r="G351" s="47" t="str">
        <f>IF('②【入力】別紙_職員一覧（変更）'!G349="","",'②【入力】別紙_職員一覧（変更）'!G349)</f>
        <v/>
      </c>
      <c r="H351" s="47" t="str">
        <f>IF('②【入力】別紙_職員一覧（変更）'!H349="","",'②【入力】別紙_職員一覧（変更）'!H349)</f>
        <v/>
      </c>
      <c r="I351" s="411" t="str">
        <f>IF('②【入力】別紙_職員一覧（変更）'!I349="","",'②【入力】別紙_職員一覧（変更）'!I349)</f>
        <v/>
      </c>
      <c r="J351" s="47" t="str">
        <f>IF('②【入力】別紙_職員一覧（変更）'!J349="","",'②【入力】別紙_職員一覧（変更）'!J349)</f>
        <v/>
      </c>
      <c r="K351" s="47" t="str">
        <f>IF('②【入力】別紙_職員一覧（変更）'!K349="","",'②【入力】別紙_職員一覧（変更）'!K349)</f>
        <v/>
      </c>
      <c r="L351" s="47" t="str">
        <f>IF('②【入力】別紙_職員一覧（変更）'!L349="","",'②【入力】別紙_職員一覧（変更）'!L349)</f>
        <v/>
      </c>
      <c r="M351" s="47" t="str">
        <f>IF('②【入力】別紙_職員一覧（変更）'!M349="","",'②【入力】別紙_職員一覧（変更）'!M349)</f>
        <v/>
      </c>
      <c r="N351" s="189" t="str">
        <f>IF('②【入力】別紙_職員一覧（変更）'!N349="","",'②【入力】別紙_職員一覧（変更）'!N349)</f>
        <v/>
      </c>
      <c r="O351" s="189" t="str">
        <f>IF('②【入力】別紙_職員一覧（変更）'!O349="","",'②【入力】別紙_職員一覧（変更）'!O349)</f>
        <v/>
      </c>
      <c r="P351" s="189" t="str">
        <f>IF('②【入力】別紙_職員一覧（変更）'!P349="","",'②【入力】別紙_職員一覧（変更）'!P349)</f>
        <v/>
      </c>
      <c r="Q351" s="189" t="str">
        <f>IF('②【入力】別紙_職員一覧（変更）'!Q349="","",'②【入力】別紙_職員一覧（変更）'!Q349)</f>
        <v/>
      </c>
      <c r="R351" s="158"/>
      <c r="U351" s="63"/>
    </row>
    <row r="352" spans="1:24" ht="18" customHeight="1">
      <c r="A352" s="46">
        <v>338</v>
      </c>
      <c r="B352" s="46" t="str">
        <f t="shared" si="6"/>
        <v/>
      </c>
      <c r="C352" s="47" t="str">
        <f>IF('②【入力】別紙_職員一覧（変更）'!C350="","",'②【入力】別紙_職員一覧（変更）'!C350)</f>
        <v/>
      </c>
      <c r="D352" s="47" t="str">
        <f>IF('②【入力】別紙_職員一覧（変更）'!D350="","",'②【入力】別紙_職員一覧（変更）'!D350)</f>
        <v/>
      </c>
      <c r="E352" s="47" t="str">
        <f>IF('②【入力】別紙_職員一覧（変更）'!E350="","",'②【入力】別紙_職員一覧（変更）'!E350)</f>
        <v/>
      </c>
      <c r="F352" s="47" t="str">
        <f>IF('②【入力】別紙_職員一覧（変更）'!F350="","",'②【入力】別紙_職員一覧（変更）'!F350)</f>
        <v/>
      </c>
      <c r="G352" s="47" t="str">
        <f>IF('②【入力】別紙_職員一覧（変更）'!G350="","",'②【入力】別紙_職員一覧（変更）'!G350)</f>
        <v/>
      </c>
      <c r="H352" s="47" t="str">
        <f>IF('②【入力】別紙_職員一覧（変更）'!H350="","",'②【入力】別紙_職員一覧（変更）'!H350)</f>
        <v/>
      </c>
      <c r="I352" s="411" t="str">
        <f>IF('②【入力】別紙_職員一覧（変更）'!I350="","",'②【入力】別紙_職員一覧（変更）'!I350)</f>
        <v/>
      </c>
      <c r="J352" s="47" t="str">
        <f>IF('②【入力】別紙_職員一覧（変更）'!J350="","",'②【入力】別紙_職員一覧（変更）'!J350)</f>
        <v/>
      </c>
      <c r="K352" s="47" t="str">
        <f>IF('②【入力】別紙_職員一覧（変更）'!K350="","",'②【入力】別紙_職員一覧（変更）'!K350)</f>
        <v/>
      </c>
      <c r="L352" s="47" t="str">
        <f>IF('②【入力】別紙_職員一覧（変更）'!L350="","",'②【入力】別紙_職員一覧（変更）'!L350)</f>
        <v/>
      </c>
      <c r="M352" s="47" t="str">
        <f>IF('②【入力】別紙_職員一覧（変更）'!M350="","",'②【入力】別紙_職員一覧（変更）'!M350)</f>
        <v/>
      </c>
      <c r="N352" s="189" t="str">
        <f>IF('②【入力】別紙_職員一覧（変更）'!N350="","",'②【入力】別紙_職員一覧（変更）'!N350)</f>
        <v/>
      </c>
      <c r="O352" s="189" t="str">
        <f>IF('②【入力】別紙_職員一覧（変更）'!O350="","",'②【入力】別紙_職員一覧（変更）'!O350)</f>
        <v/>
      </c>
      <c r="P352" s="189" t="str">
        <f>IF('②【入力】別紙_職員一覧（変更）'!P350="","",'②【入力】別紙_職員一覧（変更）'!P350)</f>
        <v/>
      </c>
      <c r="Q352" s="189" t="str">
        <f>IF('②【入力】別紙_職員一覧（変更）'!Q350="","",'②【入力】別紙_職員一覧（変更）'!Q350)</f>
        <v/>
      </c>
      <c r="R352" s="158"/>
      <c r="U352" s="63"/>
    </row>
    <row r="353" spans="1:24" ht="18" customHeight="1">
      <c r="A353" s="46">
        <v>339</v>
      </c>
      <c r="B353" s="46" t="str">
        <f t="shared" si="6"/>
        <v/>
      </c>
      <c r="C353" s="47" t="str">
        <f>IF('②【入力】別紙_職員一覧（変更）'!C351="","",'②【入力】別紙_職員一覧（変更）'!C351)</f>
        <v/>
      </c>
      <c r="D353" s="47" t="str">
        <f>IF('②【入力】別紙_職員一覧（変更）'!D351="","",'②【入力】別紙_職員一覧（変更）'!D351)</f>
        <v/>
      </c>
      <c r="E353" s="47" t="str">
        <f>IF('②【入力】別紙_職員一覧（変更）'!E351="","",'②【入力】別紙_職員一覧（変更）'!E351)</f>
        <v/>
      </c>
      <c r="F353" s="47" t="str">
        <f>IF('②【入力】別紙_職員一覧（変更）'!F351="","",'②【入力】別紙_職員一覧（変更）'!F351)</f>
        <v/>
      </c>
      <c r="G353" s="47" t="str">
        <f>IF('②【入力】別紙_職員一覧（変更）'!G351="","",'②【入力】別紙_職員一覧（変更）'!G351)</f>
        <v/>
      </c>
      <c r="H353" s="47" t="str">
        <f>IF('②【入力】別紙_職員一覧（変更）'!H351="","",'②【入力】別紙_職員一覧（変更）'!H351)</f>
        <v/>
      </c>
      <c r="I353" s="411" t="str">
        <f>IF('②【入力】別紙_職員一覧（変更）'!I351="","",'②【入力】別紙_職員一覧（変更）'!I351)</f>
        <v/>
      </c>
      <c r="J353" s="47" t="str">
        <f>IF('②【入力】別紙_職員一覧（変更）'!J351="","",'②【入力】別紙_職員一覧（変更）'!J351)</f>
        <v/>
      </c>
      <c r="K353" s="47" t="str">
        <f>IF('②【入力】別紙_職員一覧（変更）'!K351="","",'②【入力】別紙_職員一覧（変更）'!K351)</f>
        <v/>
      </c>
      <c r="L353" s="47" t="str">
        <f>IF('②【入力】別紙_職員一覧（変更）'!L351="","",'②【入力】別紙_職員一覧（変更）'!L351)</f>
        <v/>
      </c>
      <c r="M353" s="47" t="str">
        <f>IF('②【入力】別紙_職員一覧（変更）'!M351="","",'②【入力】別紙_職員一覧（変更）'!M351)</f>
        <v/>
      </c>
      <c r="N353" s="189" t="str">
        <f>IF('②【入力】別紙_職員一覧（変更）'!N351="","",'②【入力】別紙_職員一覧（変更）'!N351)</f>
        <v/>
      </c>
      <c r="O353" s="189" t="str">
        <f>IF('②【入力】別紙_職員一覧（変更）'!O351="","",'②【入力】別紙_職員一覧（変更）'!O351)</f>
        <v/>
      </c>
      <c r="P353" s="189" t="str">
        <f>IF('②【入力】別紙_職員一覧（変更）'!P351="","",'②【入力】別紙_職員一覧（変更）'!P351)</f>
        <v/>
      </c>
      <c r="Q353" s="189" t="str">
        <f>IF('②【入力】別紙_職員一覧（変更）'!Q351="","",'②【入力】別紙_職員一覧（変更）'!Q351)</f>
        <v/>
      </c>
      <c r="R353" s="158"/>
      <c r="U353" s="63"/>
    </row>
    <row r="354" spans="1:24" ht="18" customHeight="1">
      <c r="A354" s="46">
        <v>340</v>
      </c>
      <c r="B354" s="46" t="str">
        <f t="shared" si="6"/>
        <v/>
      </c>
      <c r="C354" s="47" t="str">
        <f>IF('②【入力】別紙_職員一覧（変更）'!C352="","",'②【入力】別紙_職員一覧（変更）'!C352)</f>
        <v/>
      </c>
      <c r="D354" s="47" t="str">
        <f>IF('②【入力】別紙_職員一覧（変更）'!D352="","",'②【入力】別紙_職員一覧（変更）'!D352)</f>
        <v/>
      </c>
      <c r="E354" s="47" t="str">
        <f>IF('②【入力】別紙_職員一覧（変更）'!E352="","",'②【入力】別紙_職員一覧（変更）'!E352)</f>
        <v/>
      </c>
      <c r="F354" s="47" t="str">
        <f>IF('②【入力】別紙_職員一覧（変更）'!F352="","",'②【入力】別紙_職員一覧（変更）'!F352)</f>
        <v/>
      </c>
      <c r="G354" s="47" t="str">
        <f>IF('②【入力】別紙_職員一覧（変更）'!G352="","",'②【入力】別紙_職員一覧（変更）'!G352)</f>
        <v/>
      </c>
      <c r="H354" s="47" t="str">
        <f>IF('②【入力】別紙_職員一覧（変更）'!H352="","",'②【入力】別紙_職員一覧（変更）'!H352)</f>
        <v/>
      </c>
      <c r="I354" s="411" t="str">
        <f>IF('②【入力】別紙_職員一覧（変更）'!I352="","",'②【入力】別紙_職員一覧（変更）'!I352)</f>
        <v/>
      </c>
      <c r="J354" s="47" t="str">
        <f>IF('②【入力】別紙_職員一覧（変更）'!J352="","",'②【入力】別紙_職員一覧（変更）'!J352)</f>
        <v/>
      </c>
      <c r="K354" s="47" t="str">
        <f>IF('②【入力】別紙_職員一覧（変更）'!K352="","",'②【入力】別紙_職員一覧（変更）'!K352)</f>
        <v/>
      </c>
      <c r="L354" s="47" t="str">
        <f>IF('②【入力】別紙_職員一覧（変更）'!L352="","",'②【入力】別紙_職員一覧（変更）'!L352)</f>
        <v/>
      </c>
      <c r="M354" s="47" t="str">
        <f>IF('②【入力】別紙_職員一覧（変更）'!M352="","",'②【入力】別紙_職員一覧（変更）'!M352)</f>
        <v/>
      </c>
      <c r="N354" s="189" t="str">
        <f>IF('②【入力】別紙_職員一覧（変更）'!N352="","",'②【入力】別紙_職員一覧（変更）'!N352)</f>
        <v/>
      </c>
      <c r="O354" s="189" t="str">
        <f>IF('②【入力】別紙_職員一覧（変更）'!O352="","",'②【入力】別紙_職員一覧（変更）'!O352)</f>
        <v/>
      </c>
      <c r="P354" s="189" t="str">
        <f>IF('②【入力】別紙_職員一覧（変更）'!P352="","",'②【入力】別紙_職員一覧（変更）'!P352)</f>
        <v/>
      </c>
      <c r="Q354" s="189" t="str">
        <f>IF('②【入力】別紙_職員一覧（変更）'!Q352="","",'②【入力】別紙_職員一覧（変更）'!Q352)</f>
        <v/>
      </c>
      <c r="R354" s="158"/>
      <c r="U354" s="63"/>
    </row>
    <row r="355" spans="1:24" ht="18" customHeight="1">
      <c r="A355" s="46">
        <v>341</v>
      </c>
      <c r="B355" s="46" t="str">
        <f t="shared" si="6"/>
        <v/>
      </c>
      <c r="C355" s="47" t="str">
        <f>IF('②【入力】別紙_職員一覧（変更）'!C353="","",'②【入力】別紙_職員一覧（変更）'!C353)</f>
        <v/>
      </c>
      <c r="D355" s="47" t="str">
        <f>IF('②【入力】別紙_職員一覧（変更）'!D353="","",'②【入力】別紙_職員一覧（変更）'!D353)</f>
        <v/>
      </c>
      <c r="E355" s="47" t="str">
        <f>IF('②【入力】別紙_職員一覧（変更）'!E353="","",'②【入力】別紙_職員一覧（変更）'!E353)</f>
        <v/>
      </c>
      <c r="F355" s="47" t="str">
        <f>IF('②【入力】別紙_職員一覧（変更）'!F353="","",'②【入力】別紙_職員一覧（変更）'!F353)</f>
        <v/>
      </c>
      <c r="G355" s="47" t="str">
        <f>IF('②【入力】別紙_職員一覧（変更）'!G353="","",'②【入力】別紙_職員一覧（変更）'!G353)</f>
        <v/>
      </c>
      <c r="H355" s="47" t="str">
        <f>IF('②【入力】別紙_職員一覧（変更）'!H353="","",'②【入力】別紙_職員一覧（変更）'!H353)</f>
        <v/>
      </c>
      <c r="I355" s="411" t="str">
        <f>IF('②【入力】別紙_職員一覧（変更）'!I353="","",'②【入力】別紙_職員一覧（変更）'!I353)</f>
        <v/>
      </c>
      <c r="J355" s="47" t="str">
        <f>IF('②【入力】別紙_職員一覧（変更）'!J353="","",'②【入力】別紙_職員一覧（変更）'!J353)</f>
        <v/>
      </c>
      <c r="K355" s="47" t="str">
        <f>IF('②【入力】別紙_職員一覧（変更）'!K353="","",'②【入力】別紙_職員一覧（変更）'!K353)</f>
        <v/>
      </c>
      <c r="L355" s="47" t="str">
        <f>IF('②【入力】別紙_職員一覧（変更）'!L353="","",'②【入力】別紙_職員一覧（変更）'!L353)</f>
        <v/>
      </c>
      <c r="M355" s="47" t="str">
        <f>IF('②【入力】別紙_職員一覧（変更）'!M353="","",'②【入力】別紙_職員一覧（変更）'!M353)</f>
        <v/>
      </c>
      <c r="N355" s="189" t="str">
        <f>IF('②【入力】別紙_職員一覧（変更）'!N353="","",'②【入力】別紙_職員一覧（変更）'!N353)</f>
        <v/>
      </c>
      <c r="O355" s="189" t="str">
        <f>IF('②【入力】別紙_職員一覧（変更）'!O353="","",'②【入力】別紙_職員一覧（変更）'!O353)</f>
        <v/>
      </c>
      <c r="P355" s="189" t="str">
        <f>IF('②【入力】別紙_職員一覧（変更）'!P353="","",'②【入力】別紙_職員一覧（変更）'!P353)</f>
        <v/>
      </c>
      <c r="Q355" s="189" t="str">
        <f>IF('②【入力】別紙_職員一覧（変更）'!Q353="","",'②【入力】別紙_職員一覧（変更）'!Q353)</f>
        <v/>
      </c>
      <c r="R355" s="158"/>
      <c r="U355" s="63"/>
    </row>
    <row r="356" spans="1:24" ht="18" customHeight="1">
      <c r="A356" s="46">
        <v>342</v>
      </c>
      <c r="B356" s="46" t="str">
        <f t="shared" si="6"/>
        <v/>
      </c>
      <c r="C356" s="47" t="str">
        <f>IF('②【入力】別紙_職員一覧（変更）'!C354="","",'②【入力】別紙_職員一覧（変更）'!C354)</f>
        <v/>
      </c>
      <c r="D356" s="47" t="str">
        <f>IF('②【入力】別紙_職員一覧（変更）'!D354="","",'②【入力】別紙_職員一覧（変更）'!D354)</f>
        <v/>
      </c>
      <c r="E356" s="47" t="str">
        <f>IF('②【入力】別紙_職員一覧（変更）'!E354="","",'②【入力】別紙_職員一覧（変更）'!E354)</f>
        <v/>
      </c>
      <c r="F356" s="47" t="str">
        <f>IF('②【入力】別紙_職員一覧（変更）'!F354="","",'②【入力】別紙_職員一覧（変更）'!F354)</f>
        <v/>
      </c>
      <c r="G356" s="47" t="str">
        <f>IF('②【入力】別紙_職員一覧（変更）'!G354="","",'②【入力】別紙_職員一覧（変更）'!G354)</f>
        <v/>
      </c>
      <c r="H356" s="47" t="str">
        <f>IF('②【入力】別紙_職員一覧（変更）'!H354="","",'②【入力】別紙_職員一覧（変更）'!H354)</f>
        <v/>
      </c>
      <c r="I356" s="411" t="str">
        <f>IF('②【入力】別紙_職員一覧（変更）'!I354="","",'②【入力】別紙_職員一覧（変更）'!I354)</f>
        <v/>
      </c>
      <c r="J356" s="47" t="str">
        <f>IF('②【入力】別紙_職員一覧（変更）'!J354="","",'②【入力】別紙_職員一覧（変更）'!J354)</f>
        <v/>
      </c>
      <c r="K356" s="47" t="str">
        <f>IF('②【入力】別紙_職員一覧（変更）'!K354="","",'②【入力】別紙_職員一覧（変更）'!K354)</f>
        <v/>
      </c>
      <c r="L356" s="47" t="str">
        <f>IF('②【入力】別紙_職員一覧（変更）'!L354="","",'②【入力】別紙_職員一覧（変更）'!L354)</f>
        <v/>
      </c>
      <c r="M356" s="47" t="str">
        <f>IF('②【入力】別紙_職員一覧（変更）'!M354="","",'②【入力】別紙_職員一覧（変更）'!M354)</f>
        <v/>
      </c>
      <c r="N356" s="189" t="str">
        <f>IF('②【入力】別紙_職員一覧（変更）'!N354="","",'②【入力】別紙_職員一覧（変更）'!N354)</f>
        <v/>
      </c>
      <c r="O356" s="189" t="str">
        <f>IF('②【入力】別紙_職員一覧（変更）'!O354="","",'②【入力】別紙_職員一覧（変更）'!O354)</f>
        <v/>
      </c>
      <c r="P356" s="189" t="str">
        <f>IF('②【入力】別紙_職員一覧（変更）'!P354="","",'②【入力】別紙_職員一覧（変更）'!P354)</f>
        <v/>
      </c>
      <c r="Q356" s="189" t="str">
        <f>IF('②【入力】別紙_職員一覧（変更）'!Q354="","",'②【入力】別紙_職員一覧（変更）'!Q354)</f>
        <v/>
      </c>
      <c r="R356" s="158"/>
      <c r="U356" s="63"/>
    </row>
    <row r="357" spans="1:24" ht="18" customHeight="1">
      <c r="A357" s="46">
        <v>343</v>
      </c>
      <c r="B357" s="46" t="str">
        <f t="shared" si="6"/>
        <v/>
      </c>
      <c r="C357" s="47" t="str">
        <f>IF('②【入力】別紙_職員一覧（変更）'!C355="","",'②【入力】別紙_職員一覧（変更）'!C355)</f>
        <v/>
      </c>
      <c r="D357" s="47" t="str">
        <f>IF('②【入力】別紙_職員一覧（変更）'!D355="","",'②【入力】別紙_職員一覧（変更）'!D355)</f>
        <v/>
      </c>
      <c r="E357" s="47" t="str">
        <f>IF('②【入力】別紙_職員一覧（変更）'!E355="","",'②【入力】別紙_職員一覧（変更）'!E355)</f>
        <v/>
      </c>
      <c r="F357" s="47" t="str">
        <f>IF('②【入力】別紙_職員一覧（変更）'!F355="","",'②【入力】別紙_職員一覧（変更）'!F355)</f>
        <v/>
      </c>
      <c r="G357" s="47" t="str">
        <f>IF('②【入力】別紙_職員一覧（変更）'!G355="","",'②【入力】別紙_職員一覧（変更）'!G355)</f>
        <v/>
      </c>
      <c r="H357" s="47" t="str">
        <f>IF('②【入力】別紙_職員一覧（変更）'!H355="","",'②【入力】別紙_職員一覧（変更）'!H355)</f>
        <v/>
      </c>
      <c r="I357" s="411" t="str">
        <f>IF('②【入力】別紙_職員一覧（変更）'!I355="","",'②【入力】別紙_職員一覧（変更）'!I355)</f>
        <v/>
      </c>
      <c r="J357" s="47" t="str">
        <f>IF('②【入力】別紙_職員一覧（変更）'!J355="","",'②【入力】別紙_職員一覧（変更）'!J355)</f>
        <v/>
      </c>
      <c r="K357" s="47" t="str">
        <f>IF('②【入力】別紙_職員一覧（変更）'!K355="","",'②【入力】別紙_職員一覧（変更）'!K355)</f>
        <v/>
      </c>
      <c r="L357" s="47" t="str">
        <f>IF('②【入力】別紙_職員一覧（変更）'!L355="","",'②【入力】別紙_職員一覧（変更）'!L355)</f>
        <v/>
      </c>
      <c r="M357" s="47" t="str">
        <f>IF('②【入力】別紙_職員一覧（変更）'!M355="","",'②【入力】別紙_職員一覧（変更）'!M355)</f>
        <v/>
      </c>
      <c r="N357" s="189" t="str">
        <f>IF('②【入力】別紙_職員一覧（変更）'!N355="","",'②【入力】別紙_職員一覧（変更）'!N355)</f>
        <v/>
      </c>
      <c r="O357" s="189" t="str">
        <f>IF('②【入力】別紙_職員一覧（変更）'!O355="","",'②【入力】別紙_職員一覧（変更）'!O355)</f>
        <v/>
      </c>
      <c r="P357" s="189" t="str">
        <f>IF('②【入力】別紙_職員一覧（変更）'!P355="","",'②【入力】別紙_職員一覧（変更）'!P355)</f>
        <v/>
      </c>
      <c r="Q357" s="189" t="str">
        <f>IF('②【入力】別紙_職員一覧（変更）'!Q355="","",'②【入力】別紙_職員一覧（変更）'!Q355)</f>
        <v/>
      </c>
      <c r="R357" s="158"/>
      <c r="U357" s="63"/>
    </row>
    <row r="358" spans="1:24" ht="18" customHeight="1">
      <c r="A358" s="46">
        <v>344</v>
      </c>
      <c r="B358" s="46" t="str">
        <f t="shared" si="6"/>
        <v/>
      </c>
      <c r="C358" s="47" t="str">
        <f>IF('②【入力】別紙_職員一覧（変更）'!C356="","",'②【入力】別紙_職員一覧（変更）'!C356)</f>
        <v/>
      </c>
      <c r="D358" s="47" t="str">
        <f>IF('②【入力】別紙_職員一覧（変更）'!D356="","",'②【入力】別紙_職員一覧（変更）'!D356)</f>
        <v/>
      </c>
      <c r="E358" s="47" t="str">
        <f>IF('②【入力】別紙_職員一覧（変更）'!E356="","",'②【入力】別紙_職員一覧（変更）'!E356)</f>
        <v/>
      </c>
      <c r="F358" s="47" t="str">
        <f>IF('②【入力】別紙_職員一覧（変更）'!F356="","",'②【入力】別紙_職員一覧（変更）'!F356)</f>
        <v/>
      </c>
      <c r="G358" s="47" t="str">
        <f>IF('②【入力】別紙_職員一覧（変更）'!G356="","",'②【入力】別紙_職員一覧（変更）'!G356)</f>
        <v/>
      </c>
      <c r="H358" s="47" t="str">
        <f>IF('②【入力】別紙_職員一覧（変更）'!H356="","",'②【入力】別紙_職員一覧（変更）'!H356)</f>
        <v/>
      </c>
      <c r="I358" s="411" t="str">
        <f>IF('②【入力】別紙_職員一覧（変更）'!I356="","",'②【入力】別紙_職員一覧（変更）'!I356)</f>
        <v/>
      </c>
      <c r="J358" s="47" t="str">
        <f>IF('②【入力】別紙_職員一覧（変更）'!J356="","",'②【入力】別紙_職員一覧（変更）'!J356)</f>
        <v/>
      </c>
      <c r="K358" s="47" t="str">
        <f>IF('②【入力】別紙_職員一覧（変更）'!K356="","",'②【入力】別紙_職員一覧（変更）'!K356)</f>
        <v/>
      </c>
      <c r="L358" s="47" t="str">
        <f>IF('②【入力】別紙_職員一覧（変更）'!L356="","",'②【入力】別紙_職員一覧（変更）'!L356)</f>
        <v/>
      </c>
      <c r="M358" s="47" t="str">
        <f>IF('②【入力】別紙_職員一覧（変更）'!M356="","",'②【入力】別紙_職員一覧（変更）'!M356)</f>
        <v/>
      </c>
      <c r="N358" s="189" t="str">
        <f>IF('②【入力】別紙_職員一覧（変更）'!N356="","",'②【入力】別紙_職員一覧（変更）'!N356)</f>
        <v/>
      </c>
      <c r="O358" s="189" t="str">
        <f>IF('②【入力】別紙_職員一覧（変更）'!O356="","",'②【入力】別紙_職員一覧（変更）'!O356)</f>
        <v/>
      </c>
      <c r="P358" s="189" t="str">
        <f>IF('②【入力】別紙_職員一覧（変更）'!P356="","",'②【入力】別紙_職員一覧（変更）'!P356)</f>
        <v/>
      </c>
      <c r="Q358" s="189" t="str">
        <f>IF('②【入力】別紙_職員一覧（変更）'!Q356="","",'②【入力】別紙_職員一覧（変更）'!Q356)</f>
        <v/>
      </c>
      <c r="R358" s="158"/>
      <c r="U358" s="63"/>
    </row>
    <row r="359" spans="1:24" ht="18" customHeight="1">
      <c r="A359" s="46">
        <v>345</v>
      </c>
      <c r="B359" s="46" t="str">
        <f t="shared" si="6"/>
        <v/>
      </c>
      <c r="C359" s="47" t="str">
        <f>IF('②【入力】別紙_職員一覧（変更）'!C357="","",'②【入力】別紙_職員一覧（変更）'!C357)</f>
        <v/>
      </c>
      <c r="D359" s="47" t="str">
        <f>IF('②【入力】別紙_職員一覧（変更）'!D357="","",'②【入力】別紙_職員一覧（変更）'!D357)</f>
        <v/>
      </c>
      <c r="E359" s="47" t="str">
        <f>IF('②【入力】別紙_職員一覧（変更）'!E357="","",'②【入力】別紙_職員一覧（変更）'!E357)</f>
        <v/>
      </c>
      <c r="F359" s="47" t="str">
        <f>IF('②【入力】別紙_職員一覧（変更）'!F357="","",'②【入力】別紙_職員一覧（変更）'!F357)</f>
        <v/>
      </c>
      <c r="G359" s="47" t="str">
        <f>IF('②【入力】別紙_職員一覧（変更）'!G357="","",'②【入力】別紙_職員一覧（変更）'!G357)</f>
        <v/>
      </c>
      <c r="H359" s="47" t="str">
        <f>IF('②【入力】別紙_職員一覧（変更）'!H357="","",'②【入力】別紙_職員一覧（変更）'!H357)</f>
        <v/>
      </c>
      <c r="I359" s="411" t="str">
        <f>IF('②【入力】別紙_職員一覧（変更）'!I357="","",'②【入力】別紙_職員一覧（変更）'!I357)</f>
        <v/>
      </c>
      <c r="J359" s="47" t="str">
        <f>IF('②【入力】別紙_職員一覧（変更）'!J357="","",'②【入力】別紙_職員一覧（変更）'!J357)</f>
        <v/>
      </c>
      <c r="K359" s="47" t="str">
        <f>IF('②【入力】別紙_職員一覧（変更）'!K357="","",'②【入力】別紙_職員一覧（変更）'!K357)</f>
        <v/>
      </c>
      <c r="L359" s="47" t="str">
        <f>IF('②【入力】別紙_職員一覧（変更）'!L357="","",'②【入力】別紙_職員一覧（変更）'!L357)</f>
        <v/>
      </c>
      <c r="M359" s="47" t="str">
        <f>IF('②【入力】別紙_職員一覧（変更）'!M357="","",'②【入力】別紙_職員一覧（変更）'!M357)</f>
        <v/>
      </c>
      <c r="N359" s="189" t="str">
        <f>IF('②【入力】別紙_職員一覧（変更）'!N357="","",'②【入力】別紙_職員一覧（変更）'!N357)</f>
        <v/>
      </c>
      <c r="O359" s="189" t="str">
        <f>IF('②【入力】別紙_職員一覧（変更）'!O357="","",'②【入力】別紙_職員一覧（変更）'!O357)</f>
        <v/>
      </c>
      <c r="P359" s="189" t="str">
        <f>IF('②【入力】別紙_職員一覧（変更）'!P357="","",'②【入力】別紙_職員一覧（変更）'!P357)</f>
        <v/>
      </c>
      <c r="Q359" s="189" t="str">
        <f>IF('②【入力】別紙_職員一覧（変更）'!Q357="","",'②【入力】別紙_職員一覧（変更）'!Q357)</f>
        <v/>
      </c>
      <c r="R359" s="158"/>
      <c r="U359" s="63"/>
      <c r="X359" s="59"/>
    </row>
    <row r="360" spans="1:24" ht="18" customHeight="1">
      <c r="A360" s="46">
        <v>346</v>
      </c>
      <c r="B360" s="46" t="str">
        <f t="shared" si="6"/>
        <v/>
      </c>
      <c r="C360" s="47" t="str">
        <f>IF('②【入力】別紙_職員一覧（変更）'!C358="","",'②【入力】別紙_職員一覧（変更）'!C358)</f>
        <v/>
      </c>
      <c r="D360" s="47" t="str">
        <f>IF('②【入力】別紙_職員一覧（変更）'!D358="","",'②【入力】別紙_職員一覧（変更）'!D358)</f>
        <v/>
      </c>
      <c r="E360" s="47" t="str">
        <f>IF('②【入力】別紙_職員一覧（変更）'!E358="","",'②【入力】別紙_職員一覧（変更）'!E358)</f>
        <v/>
      </c>
      <c r="F360" s="47" t="str">
        <f>IF('②【入力】別紙_職員一覧（変更）'!F358="","",'②【入力】別紙_職員一覧（変更）'!F358)</f>
        <v/>
      </c>
      <c r="G360" s="47" t="str">
        <f>IF('②【入力】別紙_職員一覧（変更）'!G358="","",'②【入力】別紙_職員一覧（変更）'!G358)</f>
        <v/>
      </c>
      <c r="H360" s="47" t="str">
        <f>IF('②【入力】別紙_職員一覧（変更）'!H358="","",'②【入力】別紙_職員一覧（変更）'!H358)</f>
        <v/>
      </c>
      <c r="I360" s="411" t="str">
        <f>IF('②【入力】別紙_職員一覧（変更）'!I358="","",'②【入力】別紙_職員一覧（変更）'!I358)</f>
        <v/>
      </c>
      <c r="J360" s="47" t="str">
        <f>IF('②【入力】別紙_職員一覧（変更）'!J358="","",'②【入力】別紙_職員一覧（変更）'!J358)</f>
        <v/>
      </c>
      <c r="K360" s="47" t="str">
        <f>IF('②【入力】別紙_職員一覧（変更）'!K358="","",'②【入力】別紙_職員一覧（変更）'!K358)</f>
        <v/>
      </c>
      <c r="L360" s="47" t="str">
        <f>IF('②【入力】別紙_職員一覧（変更）'!L358="","",'②【入力】別紙_職員一覧（変更）'!L358)</f>
        <v/>
      </c>
      <c r="M360" s="47" t="str">
        <f>IF('②【入力】別紙_職員一覧（変更）'!M358="","",'②【入力】別紙_職員一覧（変更）'!M358)</f>
        <v/>
      </c>
      <c r="N360" s="189" t="str">
        <f>IF('②【入力】別紙_職員一覧（変更）'!N358="","",'②【入力】別紙_職員一覧（変更）'!N358)</f>
        <v/>
      </c>
      <c r="O360" s="189" t="str">
        <f>IF('②【入力】別紙_職員一覧（変更）'!O358="","",'②【入力】別紙_職員一覧（変更）'!O358)</f>
        <v/>
      </c>
      <c r="P360" s="189" t="str">
        <f>IF('②【入力】別紙_職員一覧（変更）'!P358="","",'②【入力】別紙_職員一覧（変更）'!P358)</f>
        <v/>
      </c>
      <c r="Q360" s="189" t="str">
        <f>IF('②【入力】別紙_職員一覧（変更）'!Q358="","",'②【入力】別紙_職員一覧（変更）'!Q358)</f>
        <v/>
      </c>
      <c r="R360" s="158"/>
      <c r="U360" s="63"/>
    </row>
    <row r="361" spans="1:24" ht="18" customHeight="1">
      <c r="A361" s="46">
        <v>347</v>
      </c>
      <c r="B361" s="46" t="str">
        <f t="shared" si="6"/>
        <v/>
      </c>
      <c r="C361" s="47" t="str">
        <f>IF('②【入力】別紙_職員一覧（変更）'!C359="","",'②【入力】別紙_職員一覧（変更）'!C359)</f>
        <v/>
      </c>
      <c r="D361" s="47" t="str">
        <f>IF('②【入力】別紙_職員一覧（変更）'!D359="","",'②【入力】別紙_職員一覧（変更）'!D359)</f>
        <v/>
      </c>
      <c r="E361" s="47" t="str">
        <f>IF('②【入力】別紙_職員一覧（変更）'!E359="","",'②【入力】別紙_職員一覧（変更）'!E359)</f>
        <v/>
      </c>
      <c r="F361" s="47" t="str">
        <f>IF('②【入力】別紙_職員一覧（変更）'!F359="","",'②【入力】別紙_職員一覧（変更）'!F359)</f>
        <v/>
      </c>
      <c r="G361" s="47" t="str">
        <f>IF('②【入力】別紙_職員一覧（変更）'!G359="","",'②【入力】別紙_職員一覧（変更）'!G359)</f>
        <v/>
      </c>
      <c r="H361" s="47" t="str">
        <f>IF('②【入力】別紙_職員一覧（変更）'!H359="","",'②【入力】別紙_職員一覧（変更）'!H359)</f>
        <v/>
      </c>
      <c r="I361" s="411" t="str">
        <f>IF('②【入力】別紙_職員一覧（変更）'!I359="","",'②【入力】別紙_職員一覧（変更）'!I359)</f>
        <v/>
      </c>
      <c r="J361" s="47" t="str">
        <f>IF('②【入力】別紙_職員一覧（変更）'!J359="","",'②【入力】別紙_職員一覧（変更）'!J359)</f>
        <v/>
      </c>
      <c r="K361" s="47" t="str">
        <f>IF('②【入力】別紙_職員一覧（変更）'!K359="","",'②【入力】別紙_職員一覧（変更）'!K359)</f>
        <v/>
      </c>
      <c r="L361" s="47" t="str">
        <f>IF('②【入力】別紙_職員一覧（変更）'!L359="","",'②【入力】別紙_職員一覧（変更）'!L359)</f>
        <v/>
      </c>
      <c r="M361" s="47" t="str">
        <f>IF('②【入力】別紙_職員一覧（変更）'!M359="","",'②【入力】別紙_職員一覧（変更）'!M359)</f>
        <v/>
      </c>
      <c r="N361" s="189" t="str">
        <f>IF('②【入力】別紙_職員一覧（変更）'!N359="","",'②【入力】別紙_職員一覧（変更）'!N359)</f>
        <v/>
      </c>
      <c r="O361" s="189" t="str">
        <f>IF('②【入力】別紙_職員一覧（変更）'!O359="","",'②【入力】別紙_職員一覧（変更）'!O359)</f>
        <v/>
      </c>
      <c r="P361" s="189" t="str">
        <f>IF('②【入力】別紙_職員一覧（変更）'!P359="","",'②【入力】別紙_職員一覧（変更）'!P359)</f>
        <v/>
      </c>
      <c r="Q361" s="189" t="str">
        <f>IF('②【入力】別紙_職員一覧（変更）'!Q359="","",'②【入力】別紙_職員一覧（変更）'!Q359)</f>
        <v/>
      </c>
      <c r="R361" s="158"/>
      <c r="U361" s="63"/>
    </row>
    <row r="362" spans="1:24" ht="18" customHeight="1">
      <c r="A362" s="46">
        <v>348</v>
      </c>
      <c r="B362" s="46" t="str">
        <f t="shared" si="6"/>
        <v/>
      </c>
      <c r="C362" s="47" t="str">
        <f>IF('②【入力】別紙_職員一覧（変更）'!C360="","",'②【入力】別紙_職員一覧（変更）'!C360)</f>
        <v/>
      </c>
      <c r="D362" s="47" t="str">
        <f>IF('②【入力】別紙_職員一覧（変更）'!D360="","",'②【入力】別紙_職員一覧（変更）'!D360)</f>
        <v/>
      </c>
      <c r="E362" s="47" t="str">
        <f>IF('②【入力】別紙_職員一覧（変更）'!E360="","",'②【入力】別紙_職員一覧（変更）'!E360)</f>
        <v/>
      </c>
      <c r="F362" s="47" t="str">
        <f>IF('②【入力】別紙_職員一覧（変更）'!F360="","",'②【入力】別紙_職員一覧（変更）'!F360)</f>
        <v/>
      </c>
      <c r="G362" s="47" t="str">
        <f>IF('②【入力】別紙_職員一覧（変更）'!G360="","",'②【入力】別紙_職員一覧（変更）'!G360)</f>
        <v/>
      </c>
      <c r="H362" s="47" t="str">
        <f>IF('②【入力】別紙_職員一覧（変更）'!H360="","",'②【入力】別紙_職員一覧（変更）'!H360)</f>
        <v/>
      </c>
      <c r="I362" s="411" t="str">
        <f>IF('②【入力】別紙_職員一覧（変更）'!I360="","",'②【入力】別紙_職員一覧（変更）'!I360)</f>
        <v/>
      </c>
      <c r="J362" s="47" t="str">
        <f>IF('②【入力】別紙_職員一覧（変更）'!J360="","",'②【入力】別紙_職員一覧（変更）'!J360)</f>
        <v/>
      </c>
      <c r="K362" s="47" t="str">
        <f>IF('②【入力】別紙_職員一覧（変更）'!K360="","",'②【入力】別紙_職員一覧（変更）'!K360)</f>
        <v/>
      </c>
      <c r="L362" s="47" t="str">
        <f>IF('②【入力】別紙_職員一覧（変更）'!L360="","",'②【入力】別紙_職員一覧（変更）'!L360)</f>
        <v/>
      </c>
      <c r="M362" s="47" t="str">
        <f>IF('②【入力】別紙_職員一覧（変更）'!M360="","",'②【入力】別紙_職員一覧（変更）'!M360)</f>
        <v/>
      </c>
      <c r="N362" s="189" t="str">
        <f>IF('②【入力】別紙_職員一覧（変更）'!N360="","",'②【入力】別紙_職員一覧（変更）'!N360)</f>
        <v/>
      </c>
      <c r="O362" s="189" t="str">
        <f>IF('②【入力】別紙_職員一覧（変更）'!O360="","",'②【入力】別紙_職員一覧（変更）'!O360)</f>
        <v/>
      </c>
      <c r="P362" s="189" t="str">
        <f>IF('②【入力】別紙_職員一覧（変更）'!P360="","",'②【入力】別紙_職員一覧（変更）'!P360)</f>
        <v/>
      </c>
      <c r="Q362" s="189" t="str">
        <f>IF('②【入力】別紙_職員一覧（変更）'!Q360="","",'②【入力】別紙_職員一覧（変更）'!Q360)</f>
        <v/>
      </c>
      <c r="R362" s="158"/>
      <c r="U362" s="63"/>
    </row>
    <row r="363" spans="1:24" ht="18" customHeight="1">
      <c r="A363" s="46">
        <v>349</v>
      </c>
      <c r="B363" s="46" t="str">
        <f t="shared" si="6"/>
        <v/>
      </c>
      <c r="C363" s="47" t="str">
        <f>IF('②【入力】別紙_職員一覧（変更）'!C361="","",'②【入力】別紙_職員一覧（変更）'!C361)</f>
        <v/>
      </c>
      <c r="D363" s="47" t="str">
        <f>IF('②【入力】別紙_職員一覧（変更）'!D361="","",'②【入力】別紙_職員一覧（変更）'!D361)</f>
        <v/>
      </c>
      <c r="E363" s="47" t="str">
        <f>IF('②【入力】別紙_職員一覧（変更）'!E361="","",'②【入力】別紙_職員一覧（変更）'!E361)</f>
        <v/>
      </c>
      <c r="F363" s="47" t="str">
        <f>IF('②【入力】別紙_職員一覧（変更）'!F361="","",'②【入力】別紙_職員一覧（変更）'!F361)</f>
        <v/>
      </c>
      <c r="G363" s="47" t="str">
        <f>IF('②【入力】別紙_職員一覧（変更）'!G361="","",'②【入力】別紙_職員一覧（変更）'!G361)</f>
        <v/>
      </c>
      <c r="H363" s="47" t="str">
        <f>IF('②【入力】別紙_職員一覧（変更）'!H361="","",'②【入力】別紙_職員一覧（変更）'!H361)</f>
        <v/>
      </c>
      <c r="I363" s="411" t="str">
        <f>IF('②【入力】別紙_職員一覧（変更）'!I361="","",'②【入力】別紙_職員一覧（変更）'!I361)</f>
        <v/>
      </c>
      <c r="J363" s="47" t="str">
        <f>IF('②【入力】別紙_職員一覧（変更）'!J361="","",'②【入力】別紙_職員一覧（変更）'!J361)</f>
        <v/>
      </c>
      <c r="K363" s="47" t="str">
        <f>IF('②【入力】別紙_職員一覧（変更）'!K361="","",'②【入力】別紙_職員一覧（変更）'!K361)</f>
        <v/>
      </c>
      <c r="L363" s="47" t="str">
        <f>IF('②【入力】別紙_職員一覧（変更）'!L361="","",'②【入力】別紙_職員一覧（変更）'!L361)</f>
        <v/>
      </c>
      <c r="M363" s="47" t="str">
        <f>IF('②【入力】別紙_職員一覧（変更）'!M361="","",'②【入力】別紙_職員一覧（変更）'!M361)</f>
        <v/>
      </c>
      <c r="N363" s="189" t="str">
        <f>IF('②【入力】別紙_職員一覧（変更）'!N361="","",'②【入力】別紙_職員一覧（変更）'!N361)</f>
        <v/>
      </c>
      <c r="O363" s="189" t="str">
        <f>IF('②【入力】別紙_職員一覧（変更）'!O361="","",'②【入力】別紙_職員一覧（変更）'!O361)</f>
        <v/>
      </c>
      <c r="P363" s="189" t="str">
        <f>IF('②【入力】別紙_職員一覧（変更）'!P361="","",'②【入力】別紙_職員一覧（変更）'!P361)</f>
        <v/>
      </c>
      <c r="Q363" s="189" t="str">
        <f>IF('②【入力】別紙_職員一覧（変更）'!Q361="","",'②【入力】別紙_職員一覧（変更）'!Q361)</f>
        <v/>
      </c>
      <c r="R363" s="158"/>
      <c r="U363" s="63"/>
    </row>
    <row r="364" spans="1:24" ht="18" customHeight="1">
      <c r="A364" s="46">
        <v>350</v>
      </c>
      <c r="B364" s="46" t="str">
        <f t="shared" si="6"/>
        <v/>
      </c>
      <c r="C364" s="47" t="str">
        <f>IF('②【入力】別紙_職員一覧（変更）'!C362="","",'②【入力】別紙_職員一覧（変更）'!C362)</f>
        <v/>
      </c>
      <c r="D364" s="47" t="str">
        <f>IF('②【入力】別紙_職員一覧（変更）'!D362="","",'②【入力】別紙_職員一覧（変更）'!D362)</f>
        <v/>
      </c>
      <c r="E364" s="47" t="str">
        <f>IF('②【入力】別紙_職員一覧（変更）'!E362="","",'②【入力】別紙_職員一覧（変更）'!E362)</f>
        <v/>
      </c>
      <c r="F364" s="47" t="str">
        <f>IF('②【入力】別紙_職員一覧（変更）'!F362="","",'②【入力】別紙_職員一覧（変更）'!F362)</f>
        <v/>
      </c>
      <c r="G364" s="47" t="str">
        <f>IF('②【入力】別紙_職員一覧（変更）'!G362="","",'②【入力】別紙_職員一覧（変更）'!G362)</f>
        <v/>
      </c>
      <c r="H364" s="47" t="str">
        <f>IF('②【入力】別紙_職員一覧（変更）'!H362="","",'②【入力】別紙_職員一覧（変更）'!H362)</f>
        <v/>
      </c>
      <c r="I364" s="411" t="str">
        <f>IF('②【入力】別紙_職員一覧（変更）'!I362="","",'②【入力】別紙_職員一覧（変更）'!I362)</f>
        <v/>
      </c>
      <c r="J364" s="47" t="str">
        <f>IF('②【入力】別紙_職員一覧（変更）'!J362="","",'②【入力】別紙_職員一覧（変更）'!J362)</f>
        <v/>
      </c>
      <c r="K364" s="47" t="str">
        <f>IF('②【入力】別紙_職員一覧（変更）'!K362="","",'②【入力】別紙_職員一覧（変更）'!K362)</f>
        <v/>
      </c>
      <c r="L364" s="47" t="str">
        <f>IF('②【入力】別紙_職員一覧（変更）'!L362="","",'②【入力】別紙_職員一覧（変更）'!L362)</f>
        <v/>
      </c>
      <c r="M364" s="47" t="str">
        <f>IF('②【入力】別紙_職員一覧（変更）'!M362="","",'②【入力】別紙_職員一覧（変更）'!M362)</f>
        <v/>
      </c>
      <c r="N364" s="189" t="str">
        <f>IF('②【入力】別紙_職員一覧（変更）'!N362="","",'②【入力】別紙_職員一覧（変更）'!N362)</f>
        <v/>
      </c>
      <c r="O364" s="189" t="str">
        <f>IF('②【入力】別紙_職員一覧（変更）'!O362="","",'②【入力】別紙_職員一覧（変更）'!O362)</f>
        <v/>
      </c>
      <c r="P364" s="189" t="str">
        <f>IF('②【入力】別紙_職員一覧（変更）'!P362="","",'②【入力】別紙_職員一覧（変更）'!P362)</f>
        <v/>
      </c>
      <c r="Q364" s="189" t="str">
        <f>IF('②【入力】別紙_職員一覧（変更）'!Q362="","",'②【入力】別紙_職員一覧（変更）'!Q362)</f>
        <v/>
      </c>
      <c r="R364" s="158"/>
      <c r="U364" s="63"/>
    </row>
    <row r="365" spans="1:24" ht="18" customHeight="1">
      <c r="A365" s="46">
        <v>351</v>
      </c>
      <c r="B365" s="46" t="str">
        <f t="shared" si="6"/>
        <v/>
      </c>
      <c r="C365" s="47" t="str">
        <f>IF('②【入力】別紙_職員一覧（変更）'!C363="","",'②【入力】別紙_職員一覧（変更）'!C363)</f>
        <v/>
      </c>
      <c r="D365" s="47" t="str">
        <f>IF('②【入力】別紙_職員一覧（変更）'!D363="","",'②【入力】別紙_職員一覧（変更）'!D363)</f>
        <v/>
      </c>
      <c r="E365" s="47" t="str">
        <f>IF('②【入力】別紙_職員一覧（変更）'!E363="","",'②【入力】別紙_職員一覧（変更）'!E363)</f>
        <v/>
      </c>
      <c r="F365" s="47" t="str">
        <f>IF('②【入力】別紙_職員一覧（変更）'!F363="","",'②【入力】別紙_職員一覧（変更）'!F363)</f>
        <v/>
      </c>
      <c r="G365" s="47" t="str">
        <f>IF('②【入力】別紙_職員一覧（変更）'!G363="","",'②【入力】別紙_職員一覧（変更）'!G363)</f>
        <v/>
      </c>
      <c r="H365" s="47" t="str">
        <f>IF('②【入力】別紙_職員一覧（変更）'!H363="","",'②【入力】別紙_職員一覧（変更）'!H363)</f>
        <v/>
      </c>
      <c r="I365" s="411" t="str">
        <f>IF('②【入力】別紙_職員一覧（変更）'!I363="","",'②【入力】別紙_職員一覧（変更）'!I363)</f>
        <v/>
      </c>
      <c r="J365" s="47" t="str">
        <f>IF('②【入力】別紙_職員一覧（変更）'!J363="","",'②【入力】別紙_職員一覧（変更）'!J363)</f>
        <v/>
      </c>
      <c r="K365" s="47" t="str">
        <f>IF('②【入力】別紙_職員一覧（変更）'!K363="","",'②【入力】別紙_職員一覧（変更）'!K363)</f>
        <v/>
      </c>
      <c r="L365" s="47" t="str">
        <f>IF('②【入力】別紙_職員一覧（変更）'!L363="","",'②【入力】別紙_職員一覧（変更）'!L363)</f>
        <v/>
      </c>
      <c r="M365" s="47" t="str">
        <f>IF('②【入力】別紙_職員一覧（変更）'!M363="","",'②【入力】別紙_職員一覧（変更）'!M363)</f>
        <v/>
      </c>
      <c r="N365" s="189" t="str">
        <f>IF('②【入力】別紙_職員一覧（変更）'!N363="","",'②【入力】別紙_職員一覧（変更）'!N363)</f>
        <v/>
      </c>
      <c r="O365" s="189" t="str">
        <f>IF('②【入力】別紙_職員一覧（変更）'!O363="","",'②【入力】別紙_職員一覧（変更）'!O363)</f>
        <v/>
      </c>
      <c r="P365" s="189" t="str">
        <f>IF('②【入力】別紙_職員一覧（変更）'!P363="","",'②【入力】別紙_職員一覧（変更）'!P363)</f>
        <v/>
      </c>
      <c r="Q365" s="189" t="str">
        <f>IF('②【入力】別紙_職員一覧（変更）'!Q363="","",'②【入力】別紙_職員一覧（変更）'!Q363)</f>
        <v/>
      </c>
      <c r="R365" s="158"/>
      <c r="U365" s="63"/>
    </row>
    <row r="366" spans="1:24" ht="18" customHeight="1">
      <c r="A366" s="46">
        <v>352</v>
      </c>
      <c r="B366" s="46" t="str">
        <f t="shared" si="6"/>
        <v/>
      </c>
      <c r="C366" s="47" t="str">
        <f>IF('②【入力】別紙_職員一覧（変更）'!C364="","",'②【入力】別紙_職員一覧（変更）'!C364)</f>
        <v/>
      </c>
      <c r="D366" s="47" t="str">
        <f>IF('②【入力】別紙_職員一覧（変更）'!D364="","",'②【入力】別紙_職員一覧（変更）'!D364)</f>
        <v/>
      </c>
      <c r="E366" s="47" t="str">
        <f>IF('②【入力】別紙_職員一覧（変更）'!E364="","",'②【入力】別紙_職員一覧（変更）'!E364)</f>
        <v/>
      </c>
      <c r="F366" s="47" t="str">
        <f>IF('②【入力】別紙_職員一覧（変更）'!F364="","",'②【入力】別紙_職員一覧（変更）'!F364)</f>
        <v/>
      </c>
      <c r="G366" s="47" t="str">
        <f>IF('②【入力】別紙_職員一覧（変更）'!G364="","",'②【入力】別紙_職員一覧（変更）'!G364)</f>
        <v/>
      </c>
      <c r="H366" s="47" t="str">
        <f>IF('②【入力】別紙_職員一覧（変更）'!H364="","",'②【入力】別紙_職員一覧（変更）'!H364)</f>
        <v/>
      </c>
      <c r="I366" s="411" t="str">
        <f>IF('②【入力】別紙_職員一覧（変更）'!I364="","",'②【入力】別紙_職員一覧（変更）'!I364)</f>
        <v/>
      </c>
      <c r="J366" s="47" t="str">
        <f>IF('②【入力】別紙_職員一覧（変更）'!J364="","",'②【入力】別紙_職員一覧（変更）'!J364)</f>
        <v/>
      </c>
      <c r="K366" s="47" t="str">
        <f>IF('②【入力】別紙_職員一覧（変更）'!K364="","",'②【入力】別紙_職員一覧（変更）'!K364)</f>
        <v/>
      </c>
      <c r="L366" s="47" t="str">
        <f>IF('②【入力】別紙_職員一覧（変更）'!L364="","",'②【入力】別紙_職員一覧（変更）'!L364)</f>
        <v/>
      </c>
      <c r="M366" s="47" t="str">
        <f>IF('②【入力】別紙_職員一覧（変更）'!M364="","",'②【入力】別紙_職員一覧（変更）'!M364)</f>
        <v/>
      </c>
      <c r="N366" s="189" t="str">
        <f>IF('②【入力】別紙_職員一覧（変更）'!N364="","",'②【入力】別紙_職員一覧（変更）'!N364)</f>
        <v/>
      </c>
      <c r="O366" s="189" t="str">
        <f>IF('②【入力】別紙_職員一覧（変更）'!O364="","",'②【入力】別紙_職員一覧（変更）'!O364)</f>
        <v/>
      </c>
      <c r="P366" s="189" t="str">
        <f>IF('②【入力】別紙_職員一覧（変更）'!P364="","",'②【入力】別紙_職員一覧（変更）'!P364)</f>
        <v/>
      </c>
      <c r="Q366" s="189" t="str">
        <f>IF('②【入力】別紙_職員一覧（変更）'!Q364="","",'②【入力】別紙_職員一覧（変更）'!Q364)</f>
        <v/>
      </c>
      <c r="R366" s="158"/>
      <c r="U366" s="63"/>
    </row>
    <row r="367" spans="1:24" ht="18" customHeight="1">
      <c r="A367" s="46">
        <v>353</v>
      </c>
      <c r="B367" s="46" t="str">
        <f t="shared" si="6"/>
        <v/>
      </c>
      <c r="C367" s="47" t="str">
        <f>IF('②【入力】別紙_職員一覧（変更）'!C365="","",'②【入力】別紙_職員一覧（変更）'!C365)</f>
        <v/>
      </c>
      <c r="D367" s="47" t="str">
        <f>IF('②【入力】別紙_職員一覧（変更）'!D365="","",'②【入力】別紙_職員一覧（変更）'!D365)</f>
        <v/>
      </c>
      <c r="E367" s="47" t="str">
        <f>IF('②【入力】別紙_職員一覧（変更）'!E365="","",'②【入力】別紙_職員一覧（変更）'!E365)</f>
        <v/>
      </c>
      <c r="F367" s="47" t="str">
        <f>IF('②【入力】別紙_職員一覧（変更）'!F365="","",'②【入力】別紙_職員一覧（変更）'!F365)</f>
        <v/>
      </c>
      <c r="G367" s="47" t="str">
        <f>IF('②【入力】別紙_職員一覧（変更）'!G365="","",'②【入力】別紙_職員一覧（変更）'!G365)</f>
        <v/>
      </c>
      <c r="H367" s="47" t="str">
        <f>IF('②【入力】別紙_職員一覧（変更）'!H365="","",'②【入力】別紙_職員一覧（変更）'!H365)</f>
        <v/>
      </c>
      <c r="I367" s="411" t="str">
        <f>IF('②【入力】別紙_職員一覧（変更）'!I365="","",'②【入力】別紙_職員一覧（変更）'!I365)</f>
        <v/>
      </c>
      <c r="J367" s="47" t="str">
        <f>IF('②【入力】別紙_職員一覧（変更）'!J365="","",'②【入力】別紙_職員一覧（変更）'!J365)</f>
        <v/>
      </c>
      <c r="K367" s="47" t="str">
        <f>IF('②【入力】別紙_職員一覧（変更）'!K365="","",'②【入力】別紙_職員一覧（変更）'!K365)</f>
        <v/>
      </c>
      <c r="L367" s="47" t="str">
        <f>IF('②【入力】別紙_職員一覧（変更）'!L365="","",'②【入力】別紙_職員一覧（変更）'!L365)</f>
        <v/>
      </c>
      <c r="M367" s="47" t="str">
        <f>IF('②【入力】別紙_職員一覧（変更）'!M365="","",'②【入力】別紙_職員一覧（変更）'!M365)</f>
        <v/>
      </c>
      <c r="N367" s="189" t="str">
        <f>IF('②【入力】別紙_職員一覧（変更）'!N365="","",'②【入力】別紙_職員一覧（変更）'!N365)</f>
        <v/>
      </c>
      <c r="O367" s="189" t="str">
        <f>IF('②【入力】別紙_職員一覧（変更）'!O365="","",'②【入力】別紙_職員一覧（変更）'!O365)</f>
        <v/>
      </c>
      <c r="P367" s="189" t="str">
        <f>IF('②【入力】別紙_職員一覧（変更）'!P365="","",'②【入力】別紙_職員一覧（変更）'!P365)</f>
        <v/>
      </c>
      <c r="Q367" s="189" t="str">
        <f>IF('②【入力】別紙_職員一覧（変更）'!Q365="","",'②【入力】別紙_職員一覧（変更）'!Q365)</f>
        <v/>
      </c>
      <c r="R367" s="158"/>
      <c r="U367" s="63"/>
    </row>
    <row r="368" spans="1:24" ht="18" customHeight="1">
      <c r="A368" s="46">
        <v>354</v>
      </c>
      <c r="B368" s="46" t="str">
        <f t="shared" si="6"/>
        <v/>
      </c>
      <c r="C368" s="47" t="str">
        <f>IF('②【入力】別紙_職員一覧（変更）'!C366="","",'②【入力】別紙_職員一覧（変更）'!C366)</f>
        <v/>
      </c>
      <c r="D368" s="47" t="str">
        <f>IF('②【入力】別紙_職員一覧（変更）'!D366="","",'②【入力】別紙_職員一覧（変更）'!D366)</f>
        <v/>
      </c>
      <c r="E368" s="47" t="str">
        <f>IF('②【入力】別紙_職員一覧（変更）'!E366="","",'②【入力】別紙_職員一覧（変更）'!E366)</f>
        <v/>
      </c>
      <c r="F368" s="47" t="str">
        <f>IF('②【入力】別紙_職員一覧（変更）'!F366="","",'②【入力】別紙_職員一覧（変更）'!F366)</f>
        <v/>
      </c>
      <c r="G368" s="47" t="str">
        <f>IF('②【入力】別紙_職員一覧（変更）'!G366="","",'②【入力】別紙_職員一覧（変更）'!G366)</f>
        <v/>
      </c>
      <c r="H368" s="47" t="str">
        <f>IF('②【入力】別紙_職員一覧（変更）'!H366="","",'②【入力】別紙_職員一覧（変更）'!H366)</f>
        <v/>
      </c>
      <c r="I368" s="411" t="str">
        <f>IF('②【入力】別紙_職員一覧（変更）'!I366="","",'②【入力】別紙_職員一覧（変更）'!I366)</f>
        <v/>
      </c>
      <c r="J368" s="47" t="str">
        <f>IF('②【入力】別紙_職員一覧（変更）'!J366="","",'②【入力】別紙_職員一覧（変更）'!J366)</f>
        <v/>
      </c>
      <c r="K368" s="47" t="str">
        <f>IF('②【入力】別紙_職員一覧（変更）'!K366="","",'②【入力】別紙_職員一覧（変更）'!K366)</f>
        <v/>
      </c>
      <c r="L368" s="47" t="str">
        <f>IF('②【入力】別紙_職員一覧（変更）'!L366="","",'②【入力】別紙_職員一覧（変更）'!L366)</f>
        <v/>
      </c>
      <c r="M368" s="47" t="str">
        <f>IF('②【入力】別紙_職員一覧（変更）'!M366="","",'②【入力】別紙_職員一覧（変更）'!M366)</f>
        <v/>
      </c>
      <c r="N368" s="189" t="str">
        <f>IF('②【入力】別紙_職員一覧（変更）'!N366="","",'②【入力】別紙_職員一覧（変更）'!N366)</f>
        <v/>
      </c>
      <c r="O368" s="189" t="str">
        <f>IF('②【入力】別紙_職員一覧（変更）'!O366="","",'②【入力】別紙_職員一覧（変更）'!O366)</f>
        <v/>
      </c>
      <c r="P368" s="189" t="str">
        <f>IF('②【入力】別紙_職員一覧（変更）'!P366="","",'②【入力】別紙_職員一覧（変更）'!P366)</f>
        <v/>
      </c>
      <c r="Q368" s="189" t="str">
        <f>IF('②【入力】別紙_職員一覧（変更）'!Q366="","",'②【入力】別紙_職員一覧（変更）'!Q366)</f>
        <v/>
      </c>
      <c r="R368" s="158"/>
      <c r="U368" s="63"/>
    </row>
    <row r="369" spans="1:24" ht="18" customHeight="1">
      <c r="A369" s="46">
        <v>355</v>
      </c>
      <c r="B369" s="46" t="str">
        <f t="shared" si="6"/>
        <v/>
      </c>
      <c r="C369" s="47" t="str">
        <f>IF('②【入力】別紙_職員一覧（変更）'!C367="","",'②【入力】別紙_職員一覧（変更）'!C367)</f>
        <v/>
      </c>
      <c r="D369" s="47" t="str">
        <f>IF('②【入力】別紙_職員一覧（変更）'!D367="","",'②【入力】別紙_職員一覧（変更）'!D367)</f>
        <v/>
      </c>
      <c r="E369" s="47" t="str">
        <f>IF('②【入力】別紙_職員一覧（変更）'!E367="","",'②【入力】別紙_職員一覧（変更）'!E367)</f>
        <v/>
      </c>
      <c r="F369" s="47" t="str">
        <f>IF('②【入力】別紙_職員一覧（変更）'!F367="","",'②【入力】別紙_職員一覧（変更）'!F367)</f>
        <v/>
      </c>
      <c r="G369" s="47" t="str">
        <f>IF('②【入力】別紙_職員一覧（変更）'!G367="","",'②【入力】別紙_職員一覧（変更）'!G367)</f>
        <v/>
      </c>
      <c r="H369" s="47" t="str">
        <f>IF('②【入力】別紙_職員一覧（変更）'!H367="","",'②【入力】別紙_職員一覧（変更）'!H367)</f>
        <v/>
      </c>
      <c r="I369" s="411" t="str">
        <f>IF('②【入力】別紙_職員一覧（変更）'!I367="","",'②【入力】別紙_職員一覧（変更）'!I367)</f>
        <v/>
      </c>
      <c r="J369" s="47" t="str">
        <f>IF('②【入力】別紙_職員一覧（変更）'!J367="","",'②【入力】別紙_職員一覧（変更）'!J367)</f>
        <v/>
      </c>
      <c r="K369" s="47" t="str">
        <f>IF('②【入力】別紙_職員一覧（変更）'!K367="","",'②【入力】別紙_職員一覧（変更）'!K367)</f>
        <v/>
      </c>
      <c r="L369" s="47" t="str">
        <f>IF('②【入力】別紙_職員一覧（変更）'!L367="","",'②【入力】別紙_職員一覧（変更）'!L367)</f>
        <v/>
      </c>
      <c r="M369" s="47" t="str">
        <f>IF('②【入力】別紙_職員一覧（変更）'!M367="","",'②【入力】別紙_職員一覧（変更）'!M367)</f>
        <v/>
      </c>
      <c r="N369" s="189" t="str">
        <f>IF('②【入力】別紙_職員一覧（変更）'!N367="","",'②【入力】別紙_職員一覧（変更）'!N367)</f>
        <v/>
      </c>
      <c r="O369" s="189" t="str">
        <f>IF('②【入力】別紙_職員一覧（変更）'!O367="","",'②【入力】別紙_職員一覧（変更）'!O367)</f>
        <v/>
      </c>
      <c r="P369" s="189" t="str">
        <f>IF('②【入力】別紙_職員一覧（変更）'!P367="","",'②【入力】別紙_職員一覧（変更）'!P367)</f>
        <v/>
      </c>
      <c r="Q369" s="189" t="str">
        <f>IF('②【入力】別紙_職員一覧（変更）'!Q367="","",'②【入力】別紙_職員一覧（変更）'!Q367)</f>
        <v/>
      </c>
      <c r="R369" s="158"/>
      <c r="U369" s="63"/>
    </row>
    <row r="370" spans="1:24" ht="18" customHeight="1">
      <c r="A370" s="46">
        <v>356</v>
      </c>
      <c r="B370" s="46" t="str">
        <f t="shared" si="6"/>
        <v/>
      </c>
      <c r="C370" s="47" t="str">
        <f>IF('②【入力】別紙_職員一覧（変更）'!C368="","",'②【入力】別紙_職員一覧（変更）'!C368)</f>
        <v/>
      </c>
      <c r="D370" s="47" t="str">
        <f>IF('②【入力】別紙_職員一覧（変更）'!D368="","",'②【入力】別紙_職員一覧（変更）'!D368)</f>
        <v/>
      </c>
      <c r="E370" s="47" t="str">
        <f>IF('②【入力】別紙_職員一覧（変更）'!E368="","",'②【入力】別紙_職員一覧（変更）'!E368)</f>
        <v/>
      </c>
      <c r="F370" s="47" t="str">
        <f>IF('②【入力】別紙_職員一覧（変更）'!F368="","",'②【入力】別紙_職員一覧（変更）'!F368)</f>
        <v/>
      </c>
      <c r="G370" s="47" t="str">
        <f>IF('②【入力】別紙_職員一覧（変更）'!G368="","",'②【入力】別紙_職員一覧（変更）'!G368)</f>
        <v/>
      </c>
      <c r="H370" s="47" t="str">
        <f>IF('②【入力】別紙_職員一覧（変更）'!H368="","",'②【入力】別紙_職員一覧（変更）'!H368)</f>
        <v/>
      </c>
      <c r="I370" s="411" t="str">
        <f>IF('②【入力】別紙_職員一覧（変更）'!I368="","",'②【入力】別紙_職員一覧（変更）'!I368)</f>
        <v/>
      </c>
      <c r="J370" s="47" t="str">
        <f>IF('②【入力】別紙_職員一覧（変更）'!J368="","",'②【入力】別紙_職員一覧（変更）'!J368)</f>
        <v/>
      </c>
      <c r="K370" s="47" t="str">
        <f>IF('②【入力】別紙_職員一覧（変更）'!K368="","",'②【入力】別紙_職員一覧（変更）'!K368)</f>
        <v/>
      </c>
      <c r="L370" s="47" t="str">
        <f>IF('②【入力】別紙_職員一覧（変更）'!L368="","",'②【入力】別紙_職員一覧（変更）'!L368)</f>
        <v/>
      </c>
      <c r="M370" s="47" t="str">
        <f>IF('②【入力】別紙_職員一覧（変更）'!M368="","",'②【入力】別紙_職員一覧（変更）'!M368)</f>
        <v/>
      </c>
      <c r="N370" s="189" t="str">
        <f>IF('②【入力】別紙_職員一覧（変更）'!N368="","",'②【入力】別紙_職員一覧（変更）'!N368)</f>
        <v/>
      </c>
      <c r="O370" s="189" t="str">
        <f>IF('②【入力】別紙_職員一覧（変更）'!O368="","",'②【入力】別紙_職員一覧（変更）'!O368)</f>
        <v/>
      </c>
      <c r="P370" s="189" t="str">
        <f>IF('②【入力】別紙_職員一覧（変更）'!P368="","",'②【入力】別紙_職員一覧（変更）'!P368)</f>
        <v/>
      </c>
      <c r="Q370" s="189" t="str">
        <f>IF('②【入力】別紙_職員一覧（変更）'!Q368="","",'②【入力】別紙_職員一覧（変更）'!Q368)</f>
        <v/>
      </c>
      <c r="R370" s="158"/>
      <c r="U370" s="63"/>
    </row>
    <row r="371" spans="1:24" ht="18" customHeight="1">
      <c r="A371" s="46">
        <v>357</v>
      </c>
      <c r="B371" s="46" t="str">
        <f t="shared" si="6"/>
        <v/>
      </c>
      <c r="C371" s="47" t="str">
        <f>IF('②【入力】別紙_職員一覧（変更）'!C369="","",'②【入力】別紙_職員一覧（変更）'!C369)</f>
        <v/>
      </c>
      <c r="D371" s="47" t="str">
        <f>IF('②【入力】別紙_職員一覧（変更）'!D369="","",'②【入力】別紙_職員一覧（変更）'!D369)</f>
        <v/>
      </c>
      <c r="E371" s="47" t="str">
        <f>IF('②【入力】別紙_職員一覧（変更）'!E369="","",'②【入力】別紙_職員一覧（変更）'!E369)</f>
        <v/>
      </c>
      <c r="F371" s="47" t="str">
        <f>IF('②【入力】別紙_職員一覧（変更）'!F369="","",'②【入力】別紙_職員一覧（変更）'!F369)</f>
        <v/>
      </c>
      <c r="G371" s="47" t="str">
        <f>IF('②【入力】別紙_職員一覧（変更）'!G369="","",'②【入力】別紙_職員一覧（変更）'!G369)</f>
        <v/>
      </c>
      <c r="H371" s="47" t="str">
        <f>IF('②【入力】別紙_職員一覧（変更）'!H369="","",'②【入力】別紙_職員一覧（変更）'!H369)</f>
        <v/>
      </c>
      <c r="I371" s="411" t="str">
        <f>IF('②【入力】別紙_職員一覧（変更）'!I369="","",'②【入力】別紙_職員一覧（変更）'!I369)</f>
        <v/>
      </c>
      <c r="J371" s="47" t="str">
        <f>IF('②【入力】別紙_職員一覧（変更）'!J369="","",'②【入力】別紙_職員一覧（変更）'!J369)</f>
        <v/>
      </c>
      <c r="K371" s="47" t="str">
        <f>IF('②【入力】別紙_職員一覧（変更）'!K369="","",'②【入力】別紙_職員一覧（変更）'!K369)</f>
        <v/>
      </c>
      <c r="L371" s="47" t="str">
        <f>IF('②【入力】別紙_職員一覧（変更）'!L369="","",'②【入力】別紙_職員一覧（変更）'!L369)</f>
        <v/>
      </c>
      <c r="M371" s="47" t="str">
        <f>IF('②【入力】別紙_職員一覧（変更）'!M369="","",'②【入力】別紙_職員一覧（変更）'!M369)</f>
        <v/>
      </c>
      <c r="N371" s="189" t="str">
        <f>IF('②【入力】別紙_職員一覧（変更）'!N369="","",'②【入力】別紙_職員一覧（変更）'!N369)</f>
        <v/>
      </c>
      <c r="O371" s="189" t="str">
        <f>IF('②【入力】別紙_職員一覧（変更）'!O369="","",'②【入力】別紙_職員一覧（変更）'!O369)</f>
        <v/>
      </c>
      <c r="P371" s="189" t="str">
        <f>IF('②【入力】別紙_職員一覧（変更）'!P369="","",'②【入力】別紙_職員一覧（変更）'!P369)</f>
        <v/>
      </c>
      <c r="Q371" s="189" t="str">
        <f>IF('②【入力】別紙_職員一覧（変更）'!Q369="","",'②【入力】別紙_職員一覧（変更）'!Q369)</f>
        <v/>
      </c>
      <c r="R371" s="158"/>
      <c r="U371" s="63"/>
    </row>
    <row r="372" spans="1:24" ht="18" customHeight="1">
      <c r="A372" s="46">
        <v>358</v>
      </c>
      <c r="B372" s="46" t="str">
        <f t="shared" si="6"/>
        <v/>
      </c>
      <c r="C372" s="47" t="str">
        <f>IF('②【入力】別紙_職員一覧（変更）'!C370="","",'②【入力】別紙_職員一覧（変更）'!C370)</f>
        <v/>
      </c>
      <c r="D372" s="47" t="str">
        <f>IF('②【入力】別紙_職員一覧（変更）'!D370="","",'②【入力】別紙_職員一覧（変更）'!D370)</f>
        <v/>
      </c>
      <c r="E372" s="47" t="str">
        <f>IF('②【入力】別紙_職員一覧（変更）'!E370="","",'②【入力】別紙_職員一覧（変更）'!E370)</f>
        <v/>
      </c>
      <c r="F372" s="47" t="str">
        <f>IF('②【入力】別紙_職員一覧（変更）'!F370="","",'②【入力】別紙_職員一覧（変更）'!F370)</f>
        <v/>
      </c>
      <c r="G372" s="47" t="str">
        <f>IF('②【入力】別紙_職員一覧（変更）'!G370="","",'②【入力】別紙_職員一覧（変更）'!G370)</f>
        <v/>
      </c>
      <c r="H372" s="47" t="str">
        <f>IF('②【入力】別紙_職員一覧（変更）'!H370="","",'②【入力】別紙_職員一覧（変更）'!H370)</f>
        <v/>
      </c>
      <c r="I372" s="411" t="str">
        <f>IF('②【入力】別紙_職員一覧（変更）'!I370="","",'②【入力】別紙_職員一覧（変更）'!I370)</f>
        <v/>
      </c>
      <c r="J372" s="47" t="str">
        <f>IF('②【入力】別紙_職員一覧（変更）'!J370="","",'②【入力】別紙_職員一覧（変更）'!J370)</f>
        <v/>
      </c>
      <c r="K372" s="47" t="str">
        <f>IF('②【入力】別紙_職員一覧（変更）'!K370="","",'②【入力】別紙_職員一覧（変更）'!K370)</f>
        <v/>
      </c>
      <c r="L372" s="47" t="str">
        <f>IF('②【入力】別紙_職員一覧（変更）'!L370="","",'②【入力】別紙_職員一覧（変更）'!L370)</f>
        <v/>
      </c>
      <c r="M372" s="47" t="str">
        <f>IF('②【入力】別紙_職員一覧（変更）'!M370="","",'②【入力】別紙_職員一覧（変更）'!M370)</f>
        <v/>
      </c>
      <c r="N372" s="189" t="str">
        <f>IF('②【入力】別紙_職員一覧（変更）'!N370="","",'②【入力】別紙_職員一覧（変更）'!N370)</f>
        <v/>
      </c>
      <c r="O372" s="189" t="str">
        <f>IF('②【入力】別紙_職員一覧（変更）'!O370="","",'②【入力】別紙_職員一覧（変更）'!O370)</f>
        <v/>
      </c>
      <c r="P372" s="189" t="str">
        <f>IF('②【入力】別紙_職員一覧（変更）'!P370="","",'②【入力】別紙_職員一覧（変更）'!P370)</f>
        <v/>
      </c>
      <c r="Q372" s="189" t="str">
        <f>IF('②【入力】別紙_職員一覧（変更）'!Q370="","",'②【入力】別紙_職員一覧（変更）'!Q370)</f>
        <v/>
      </c>
      <c r="R372" s="158"/>
      <c r="U372" s="63"/>
      <c r="X372" s="59"/>
    </row>
    <row r="373" spans="1:24" ht="18" customHeight="1">
      <c r="A373" s="46">
        <v>359</v>
      </c>
      <c r="B373" s="46" t="str">
        <f t="shared" si="6"/>
        <v/>
      </c>
      <c r="C373" s="47" t="str">
        <f>IF('②【入力】別紙_職員一覧（変更）'!C371="","",'②【入力】別紙_職員一覧（変更）'!C371)</f>
        <v/>
      </c>
      <c r="D373" s="47" t="str">
        <f>IF('②【入力】別紙_職員一覧（変更）'!D371="","",'②【入力】別紙_職員一覧（変更）'!D371)</f>
        <v/>
      </c>
      <c r="E373" s="47" t="str">
        <f>IF('②【入力】別紙_職員一覧（変更）'!E371="","",'②【入力】別紙_職員一覧（変更）'!E371)</f>
        <v/>
      </c>
      <c r="F373" s="47" t="str">
        <f>IF('②【入力】別紙_職員一覧（変更）'!F371="","",'②【入力】別紙_職員一覧（変更）'!F371)</f>
        <v/>
      </c>
      <c r="G373" s="47" t="str">
        <f>IF('②【入力】別紙_職員一覧（変更）'!G371="","",'②【入力】別紙_職員一覧（変更）'!G371)</f>
        <v/>
      </c>
      <c r="H373" s="47" t="str">
        <f>IF('②【入力】別紙_職員一覧（変更）'!H371="","",'②【入力】別紙_職員一覧（変更）'!H371)</f>
        <v/>
      </c>
      <c r="I373" s="411" t="str">
        <f>IF('②【入力】別紙_職員一覧（変更）'!I371="","",'②【入力】別紙_職員一覧（変更）'!I371)</f>
        <v/>
      </c>
      <c r="J373" s="47" t="str">
        <f>IF('②【入力】別紙_職員一覧（変更）'!J371="","",'②【入力】別紙_職員一覧（変更）'!J371)</f>
        <v/>
      </c>
      <c r="K373" s="47" t="str">
        <f>IF('②【入力】別紙_職員一覧（変更）'!K371="","",'②【入力】別紙_職員一覧（変更）'!K371)</f>
        <v/>
      </c>
      <c r="L373" s="47" t="str">
        <f>IF('②【入力】別紙_職員一覧（変更）'!L371="","",'②【入力】別紙_職員一覧（変更）'!L371)</f>
        <v/>
      </c>
      <c r="M373" s="47" t="str">
        <f>IF('②【入力】別紙_職員一覧（変更）'!M371="","",'②【入力】別紙_職員一覧（変更）'!M371)</f>
        <v/>
      </c>
      <c r="N373" s="189" t="str">
        <f>IF('②【入力】別紙_職員一覧（変更）'!N371="","",'②【入力】別紙_職員一覧（変更）'!N371)</f>
        <v/>
      </c>
      <c r="O373" s="189" t="str">
        <f>IF('②【入力】別紙_職員一覧（変更）'!O371="","",'②【入力】別紙_職員一覧（変更）'!O371)</f>
        <v/>
      </c>
      <c r="P373" s="189" t="str">
        <f>IF('②【入力】別紙_職員一覧（変更）'!P371="","",'②【入力】別紙_職員一覧（変更）'!P371)</f>
        <v/>
      </c>
      <c r="Q373" s="189" t="str">
        <f>IF('②【入力】別紙_職員一覧（変更）'!Q371="","",'②【入力】別紙_職員一覧（変更）'!Q371)</f>
        <v/>
      </c>
      <c r="R373" s="158"/>
      <c r="U373" s="63"/>
    </row>
    <row r="374" spans="1:24" ht="18" customHeight="1">
      <c r="A374" s="46">
        <v>360</v>
      </c>
      <c r="B374" s="46" t="str">
        <f t="shared" ref="B374:B407" si="7">C374&amp;D374</f>
        <v/>
      </c>
      <c r="C374" s="47" t="str">
        <f>IF('②【入力】別紙_職員一覧（変更）'!C372="","",'②【入力】別紙_職員一覧（変更）'!C372)</f>
        <v/>
      </c>
      <c r="D374" s="47" t="str">
        <f>IF('②【入力】別紙_職員一覧（変更）'!D372="","",'②【入力】別紙_職員一覧（変更）'!D372)</f>
        <v/>
      </c>
      <c r="E374" s="47" t="str">
        <f>IF('②【入力】別紙_職員一覧（変更）'!E372="","",'②【入力】別紙_職員一覧（変更）'!E372)</f>
        <v/>
      </c>
      <c r="F374" s="47" t="str">
        <f>IF('②【入力】別紙_職員一覧（変更）'!F372="","",'②【入力】別紙_職員一覧（変更）'!F372)</f>
        <v/>
      </c>
      <c r="G374" s="47" t="str">
        <f>IF('②【入力】別紙_職員一覧（変更）'!G372="","",'②【入力】別紙_職員一覧（変更）'!G372)</f>
        <v/>
      </c>
      <c r="H374" s="47" t="str">
        <f>IF('②【入力】別紙_職員一覧（変更）'!H372="","",'②【入力】別紙_職員一覧（変更）'!H372)</f>
        <v/>
      </c>
      <c r="I374" s="411" t="str">
        <f>IF('②【入力】別紙_職員一覧（変更）'!I372="","",'②【入力】別紙_職員一覧（変更）'!I372)</f>
        <v/>
      </c>
      <c r="J374" s="47" t="str">
        <f>IF('②【入力】別紙_職員一覧（変更）'!J372="","",'②【入力】別紙_職員一覧（変更）'!J372)</f>
        <v/>
      </c>
      <c r="K374" s="47" t="str">
        <f>IF('②【入力】別紙_職員一覧（変更）'!K372="","",'②【入力】別紙_職員一覧（変更）'!K372)</f>
        <v/>
      </c>
      <c r="L374" s="47" t="str">
        <f>IF('②【入力】別紙_職員一覧（変更）'!L372="","",'②【入力】別紙_職員一覧（変更）'!L372)</f>
        <v/>
      </c>
      <c r="M374" s="47" t="str">
        <f>IF('②【入力】別紙_職員一覧（変更）'!M372="","",'②【入力】別紙_職員一覧（変更）'!M372)</f>
        <v/>
      </c>
      <c r="N374" s="189" t="str">
        <f>IF('②【入力】別紙_職員一覧（変更）'!N372="","",'②【入力】別紙_職員一覧（変更）'!N372)</f>
        <v/>
      </c>
      <c r="O374" s="189" t="str">
        <f>IF('②【入力】別紙_職員一覧（変更）'!O372="","",'②【入力】別紙_職員一覧（変更）'!O372)</f>
        <v/>
      </c>
      <c r="P374" s="189" t="str">
        <f>IF('②【入力】別紙_職員一覧（変更）'!P372="","",'②【入力】別紙_職員一覧（変更）'!P372)</f>
        <v/>
      </c>
      <c r="Q374" s="189" t="str">
        <f>IF('②【入力】別紙_職員一覧（変更）'!Q372="","",'②【入力】別紙_職員一覧（変更）'!Q372)</f>
        <v/>
      </c>
      <c r="R374" s="158"/>
      <c r="U374" s="63"/>
    </row>
    <row r="375" spans="1:24" ht="18" customHeight="1">
      <c r="A375" s="46">
        <v>361</v>
      </c>
      <c r="B375" s="46" t="str">
        <f t="shared" si="7"/>
        <v/>
      </c>
      <c r="C375" s="47" t="str">
        <f>IF('②【入力】別紙_職員一覧（変更）'!C373="","",'②【入力】別紙_職員一覧（変更）'!C373)</f>
        <v/>
      </c>
      <c r="D375" s="47" t="str">
        <f>IF('②【入力】別紙_職員一覧（変更）'!D373="","",'②【入力】別紙_職員一覧（変更）'!D373)</f>
        <v/>
      </c>
      <c r="E375" s="47" t="str">
        <f>IF('②【入力】別紙_職員一覧（変更）'!E373="","",'②【入力】別紙_職員一覧（変更）'!E373)</f>
        <v/>
      </c>
      <c r="F375" s="47" t="str">
        <f>IF('②【入力】別紙_職員一覧（変更）'!F373="","",'②【入力】別紙_職員一覧（変更）'!F373)</f>
        <v/>
      </c>
      <c r="G375" s="47" t="str">
        <f>IF('②【入力】別紙_職員一覧（変更）'!G373="","",'②【入力】別紙_職員一覧（変更）'!G373)</f>
        <v/>
      </c>
      <c r="H375" s="47" t="str">
        <f>IF('②【入力】別紙_職員一覧（変更）'!H373="","",'②【入力】別紙_職員一覧（変更）'!H373)</f>
        <v/>
      </c>
      <c r="I375" s="411" t="str">
        <f>IF('②【入力】別紙_職員一覧（変更）'!I373="","",'②【入力】別紙_職員一覧（変更）'!I373)</f>
        <v/>
      </c>
      <c r="J375" s="47" t="str">
        <f>IF('②【入力】別紙_職員一覧（変更）'!J373="","",'②【入力】別紙_職員一覧（変更）'!J373)</f>
        <v/>
      </c>
      <c r="K375" s="47" t="str">
        <f>IF('②【入力】別紙_職員一覧（変更）'!K373="","",'②【入力】別紙_職員一覧（変更）'!K373)</f>
        <v/>
      </c>
      <c r="L375" s="47" t="str">
        <f>IF('②【入力】別紙_職員一覧（変更）'!L373="","",'②【入力】別紙_職員一覧（変更）'!L373)</f>
        <v/>
      </c>
      <c r="M375" s="47" t="str">
        <f>IF('②【入力】別紙_職員一覧（変更）'!M373="","",'②【入力】別紙_職員一覧（変更）'!M373)</f>
        <v/>
      </c>
      <c r="N375" s="189" t="str">
        <f>IF('②【入力】別紙_職員一覧（変更）'!N373="","",'②【入力】別紙_職員一覧（変更）'!N373)</f>
        <v/>
      </c>
      <c r="O375" s="189" t="str">
        <f>IF('②【入力】別紙_職員一覧（変更）'!O373="","",'②【入力】別紙_職員一覧（変更）'!O373)</f>
        <v/>
      </c>
      <c r="P375" s="189" t="str">
        <f>IF('②【入力】別紙_職員一覧（変更）'!P373="","",'②【入力】別紙_職員一覧（変更）'!P373)</f>
        <v/>
      </c>
      <c r="Q375" s="189" t="str">
        <f>IF('②【入力】別紙_職員一覧（変更）'!Q373="","",'②【入力】別紙_職員一覧（変更）'!Q373)</f>
        <v/>
      </c>
      <c r="R375" s="158"/>
      <c r="U375" s="63"/>
    </row>
    <row r="376" spans="1:24" ht="18" customHeight="1">
      <c r="A376" s="46">
        <v>362</v>
      </c>
      <c r="B376" s="46" t="str">
        <f t="shared" si="7"/>
        <v/>
      </c>
      <c r="C376" s="47" t="str">
        <f>IF('②【入力】別紙_職員一覧（変更）'!C374="","",'②【入力】別紙_職員一覧（変更）'!C374)</f>
        <v/>
      </c>
      <c r="D376" s="47" t="str">
        <f>IF('②【入力】別紙_職員一覧（変更）'!D374="","",'②【入力】別紙_職員一覧（変更）'!D374)</f>
        <v/>
      </c>
      <c r="E376" s="47" t="str">
        <f>IF('②【入力】別紙_職員一覧（変更）'!E374="","",'②【入力】別紙_職員一覧（変更）'!E374)</f>
        <v/>
      </c>
      <c r="F376" s="47" t="str">
        <f>IF('②【入力】別紙_職員一覧（変更）'!F374="","",'②【入力】別紙_職員一覧（変更）'!F374)</f>
        <v/>
      </c>
      <c r="G376" s="47" t="str">
        <f>IF('②【入力】別紙_職員一覧（変更）'!G374="","",'②【入力】別紙_職員一覧（変更）'!G374)</f>
        <v/>
      </c>
      <c r="H376" s="47" t="str">
        <f>IF('②【入力】別紙_職員一覧（変更）'!H374="","",'②【入力】別紙_職員一覧（変更）'!H374)</f>
        <v/>
      </c>
      <c r="I376" s="411" t="str">
        <f>IF('②【入力】別紙_職員一覧（変更）'!I374="","",'②【入力】別紙_職員一覧（変更）'!I374)</f>
        <v/>
      </c>
      <c r="J376" s="47" t="str">
        <f>IF('②【入力】別紙_職員一覧（変更）'!J374="","",'②【入力】別紙_職員一覧（変更）'!J374)</f>
        <v/>
      </c>
      <c r="K376" s="47" t="str">
        <f>IF('②【入力】別紙_職員一覧（変更）'!K374="","",'②【入力】別紙_職員一覧（変更）'!K374)</f>
        <v/>
      </c>
      <c r="L376" s="47" t="str">
        <f>IF('②【入力】別紙_職員一覧（変更）'!L374="","",'②【入力】別紙_職員一覧（変更）'!L374)</f>
        <v/>
      </c>
      <c r="M376" s="47" t="str">
        <f>IF('②【入力】別紙_職員一覧（変更）'!M374="","",'②【入力】別紙_職員一覧（変更）'!M374)</f>
        <v/>
      </c>
      <c r="N376" s="189" t="str">
        <f>IF('②【入力】別紙_職員一覧（変更）'!N374="","",'②【入力】別紙_職員一覧（変更）'!N374)</f>
        <v/>
      </c>
      <c r="O376" s="189" t="str">
        <f>IF('②【入力】別紙_職員一覧（変更）'!O374="","",'②【入力】別紙_職員一覧（変更）'!O374)</f>
        <v/>
      </c>
      <c r="P376" s="189" t="str">
        <f>IF('②【入力】別紙_職員一覧（変更）'!P374="","",'②【入力】別紙_職員一覧（変更）'!P374)</f>
        <v/>
      </c>
      <c r="Q376" s="189" t="str">
        <f>IF('②【入力】別紙_職員一覧（変更）'!Q374="","",'②【入力】別紙_職員一覧（変更）'!Q374)</f>
        <v/>
      </c>
      <c r="R376" s="158"/>
      <c r="U376" s="63"/>
    </row>
    <row r="377" spans="1:24" ht="18" customHeight="1">
      <c r="A377" s="46">
        <v>363</v>
      </c>
      <c r="B377" s="46" t="str">
        <f t="shared" si="7"/>
        <v/>
      </c>
      <c r="C377" s="47" t="str">
        <f>IF('②【入力】別紙_職員一覧（変更）'!C375="","",'②【入力】別紙_職員一覧（変更）'!C375)</f>
        <v/>
      </c>
      <c r="D377" s="47" t="str">
        <f>IF('②【入力】別紙_職員一覧（変更）'!D375="","",'②【入力】別紙_職員一覧（変更）'!D375)</f>
        <v/>
      </c>
      <c r="E377" s="47" t="str">
        <f>IF('②【入力】別紙_職員一覧（変更）'!E375="","",'②【入力】別紙_職員一覧（変更）'!E375)</f>
        <v/>
      </c>
      <c r="F377" s="47" t="str">
        <f>IF('②【入力】別紙_職員一覧（変更）'!F375="","",'②【入力】別紙_職員一覧（変更）'!F375)</f>
        <v/>
      </c>
      <c r="G377" s="47" t="str">
        <f>IF('②【入力】別紙_職員一覧（変更）'!G375="","",'②【入力】別紙_職員一覧（変更）'!G375)</f>
        <v/>
      </c>
      <c r="H377" s="47" t="str">
        <f>IF('②【入力】別紙_職員一覧（変更）'!H375="","",'②【入力】別紙_職員一覧（変更）'!H375)</f>
        <v/>
      </c>
      <c r="I377" s="411" t="str">
        <f>IF('②【入力】別紙_職員一覧（変更）'!I375="","",'②【入力】別紙_職員一覧（変更）'!I375)</f>
        <v/>
      </c>
      <c r="J377" s="47" t="str">
        <f>IF('②【入力】別紙_職員一覧（変更）'!J375="","",'②【入力】別紙_職員一覧（変更）'!J375)</f>
        <v/>
      </c>
      <c r="K377" s="47" t="str">
        <f>IF('②【入力】別紙_職員一覧（変更）'!K375="","",'②【入力】別紙_職員一覧（変更）'!K375)</f>
        <v/>
      </c>
      <c r="L377" s="47" t="str">
        <f>IF('②【入力】別紙_職員一覧（変更）'!L375="","",'②【入力】別紙_職員一覧（変更）'!L375)</f>
        <v/>
      </c>
      <c r="M377" s="47" t="str">
        <f>IF('②【入力】別紙_職員一覧（変更）'!M375="","",'②【入力】別紙_職員一覧（変更）'!M375)</f>
        <v/>
      </c>
      <c r="N377" s="189" t="str">
        <f>IF('②【入力】別紙_職員一覧（変更）'!N375="","",'②【入力】別紙_職員一覧（変更）'!N375)</f>
        <v/>
      </c>
      <c r="O377" s="189" t="str">
        <f>IF('②【入力】別紙_職員一覧（変更）'!O375="","",'②【入力】別紙_職員一覧（変更）'!O375)</f>
        <v/>
      </c>
      <c r="P377" s="189" t="str">
        <f>IF('②【入力】別紙_職員一覧（変更）'!P375="","",'②【入力】別紙_職員一覧（変更）'!P375)</f>
        <v/>
      </c>
      <c r="Q377" s="189" t="str">
        <f>IF('②【入力】別紙_職員一覧（変更）'!Q375="","",'②【入力】別紙_職員一覧（変更）'!Q375)</f>
        <v/>
      </c>
      <c r="R377" s="158"/>
      <c r="U377" s="63"/>
    </row>
    <row r="378" spans="1:24" ht="18" customHeight="1">
      <c r="A378" s="46">
        <v>364</v>
      </c>
      <c r="B378" s="46" t="str">
        <f t="shared" si="7"/>
        <v/>
      </c>
      <c r="C378" s="47" t="str">
        <f>IF('②【入力】別紙_職員一覧（変更）'!C376="","",'②【入力】別紙_職員一覧（変更）'!C376)</f>
        <v/>
      </c>
      <c r="D378" s="47" t="str">
        <f>IF('②【入力】別紙_職員一覧（変更）'!D376="","",'②【入力】別紙_職員一覧（変更）'!D376)</f>
        <v/>
      </c>
      <c r="E378" s="47" t="str">
        <f>IF('②【入力】別紙_職員一覧（変更）'!E376="","",'②【入力】別紙_職員一覧（変更）'!E376)</f>
        <v/>
      </c>
      <c r="F378" s="47" t="str">
        <f>IF('②【入力】別紙_職員一覧（変更）'!F376="","",'②【入力】別紙_職員一覧（変更）'!F376)</f>
        <v/>
      </c>
      <c r="G378" s="47" t="str">
        <f>IF('②【入力】別紙_職員一覧（変更）'!G376="","",'②【入力】別紙_職員一覧（変更）'!G376)</f>
        <v/>
      </c>
      <c r="H378" s="47" t="str">
        <f>IF('②【入力】別紙_職員一覧（変更）'!H376="","",'②【入力】別紙_職員一覧（変更）'!H376)</f>
        <v/>
      </c>
      <c r="I378" s="411" t="str">
        <f>IF('②【入力】別紙_職員一覧（変更）'!I376="","",'②【入力】別紙_職員一覧（変更）'!I376)</f>
        <v/>
      </c>
      <c r="J378" s="47" t="str">
        <f>IF('②【入力】別紙_職員一覧（変更）'!J376="","",'②【入力】別紙_職員一覧（変更）'!J376)</f>
        <v/>
      </c>
      <c r="K378" s="47" t="str">
        <f>IF('②【入力】別紙_職員一覧（変更）'!K376="","",'②【入力】別紙_職員一覧（変更）'!K376)</f>
        <v/>
      </c>
      <c r="L378" s="47" t="str">
        <f>IF('②【入力】別紙_職員一覧（変更）'!L376="","",'②【入力】別紙_職員一覧（変更）'!L376)</f>
        <v/>
      </c>
      <c r="M378" s="47" t="str">
        <f>IF('②【入力】別紙_職員一覧（変更）'!M376="","",'②【入力】別紙_職員一覧（変更）'!M376)</f>
        <v/>
      </c>
      <c r="N378" s="189" t="str">
        <f>IF('②【入力】別紙_職員一覧（変更）'!N376="","",'②【入力】別紙_職員一覧（変更）'!N376)</f>
        <v/>
      </c>
      <c r="O378" s="189" t="str">
        <f>IF('②【入力】別紙_職員一覧（変更）'!O376="","",'②【入力】別紙_職員一覧（変更）'!O376)</f>
        <v/>
      </c>
      <c r="P378" s="189" t="str">
        <f>IF('②【入力】別紙_職員一覧（変更）'!P376="","",'②【入力】別紙_職員一覧（変更）'!P376)</f>
        <v/>
      </c>
      <c r="Q378" s="189" t="str">
        <f>IF('②【入力】別紙_職員一覧（変更）'!Q376="","",'②【入力】別紙_職員一覧（変更）'!Q376)</f>
        <v/>
      </c>
      <c r="R378" s="158"/>
      <c r="U378" s="63"/>
    </row>
    <row r="379" spans="1:24" ht="18" customHeight="1">
      <c r="A379" s="46">
        <v>365</v>
      </c>
      <c r="B379" s="46" t="str">
        <f t="shared" si="7"/>
        <v/>
      </c>
      <c r="C379" s="47" t="str">
        <f>IF('②【入力】別紙_職員一覧（変更）'!C377="","",'②【入力】別紙_職員一覧（変更）'!C377)</f>
        <v/>
      </c>
      <c r="D379" s="47" t="str">
        <f>IF('②【入力】別紙_職員一覧（変更）'!D377="","",'②【入力】別紙_職員一覧（変更）'!D377)</f>
        <v/>
      </c>
      <c r="E379" s="47" t="str">
        <f>IF('②【入力】別紙_職員一覧（変更）'!E377="","",'②【入力】別紙_職員一覧（変更）'!E377)</f>
        <v/>
      </c>
      <c r="F379" s="47" t="str">
        <f>IF('②【入力】別紙_職員一覧（変更）'!F377="","",'②【入力】別紙_職員一覧（変更）'!F377)</f>
        <v/>
      </c>
      <c r="G379" s="47" t="str">
        <f>IF('②【入力】別紙_職員一覧（変更）'!G377="","",'②【入力】別紙_職員一覧（変更）'!G377)</f>
        <v/>
      </c>
      <c r="H379" s="47" t="str">
        <f>IF('②【入力】別紙_職員一覧（変更）'!H377="","",'②【入力】別紙_職員一覧（変更）'!H377)</f>
        <v/>
      </c>
      <c r="I379" s="411" t="str">
        <f>IF('②【入力】別紙_職員一覧（変更）'!I377="","",'②【入力】別紙_職員一覧（変更）'!I377)</f>
        <v/>
      </c>
      <c r="J379" s="47" t="str">
        <f>IF('②【入力】別紙_職員一覧（変更）'!J377="","",'②【入力】別紙_職員一覧（変更）'!J377)</f>
        <v/>
      </c>
      <c r="K379" s="47" t="str">
        <f>IF('②【入力】別紙_職員一覧（変更）'!K377="","",'②【入力】別紙_職員一覧（変更）'!K377)</f>
        <v/>
      </c>
      <c r="L379" s="47" t="str">
        <f>IF('②【入力】別紙_職員一覧（変更）'!L377="","",'②【入力】別紙_職員一覧（変更）'!L377)</f>
        <v/>
      </c>
      <c r="M379" s="47" t="str">
        <f>IF('②【入力】別紙_職員一覧（変更）'!M377="","",'②【入力】別紙_職員一覧（変更）'!M377)</f>
        <v/>
      </c>
      <c r="N379" s="189" t="str">
        <f>IF('②【入力】別紙_職員一覧（変更）'!N377="","",'②【入力】別紙_職員一覧（変更）'!N377)</f>
        <v/>
      </c>
      <c r="O379" s="189" t="str">
        <f>IF('②【入力】別紙_職員一覧（変更）'!O377="","",'②【入力】別紙_職員一覧（変更）'!O377)</f>
        <v/>
      </c>
      <c r="P379" s="189" t="str">
        <f>IF('②【入力】別紙_職員一覧（変更）'!P377="","",'②【入力】別紙_職員一覧（変更）'!P377)</f>
        <v/>
      </c>
      <c r="Q379" s="189" t="str">
        <f>IF('②【入力】別紙_職員一覧（変更）'!Q377="","",'②【入力】別紙_職員一覧（変更）'!Q377)</f>
        <v/>
      </c>
      <c r="R379" s="158"/>
      <c r="U379" s="63"/>
    </row>
    <row r="380" spans="1:24" ht="18" customHeight="1">
      <c r="A380" s="46">
        <v>366</v>
      </c>
      <c r="B380" s="46" t="str">
        <f t="shared" si="7"/>
        <v/>
      </c>
      <c r="C380" s="47" t="str">
        <f>IF('②【入力】別紙_職員一覧（変更）'!C378="","",'②【入力】別紙_職員一覧（変更）'!C378)</f>
        <v/>
      </c>
      <c r="D380" s="47" t="str">
        <f>IF('②【入力】別紙_職員一覧（変更）'!D378="","",'②【入力】別紙_職員一覧（変更）'!D378)</f>
        <v/>
      </c>
      <c r="E380" s="47" t="str">
        <f>IF('②【入力】別紙_職員一覧（変更）'!E378="","",'②【入力】別紙_職員一覧（変更）'!E378)</f>
        <v/>
      </c>
      <c r="F380" s="47" t="str">
        <f>IF('②【入力】別紙_職員一覧（変更）'!F378="","",'②【入力】別紙_職員一覧（変更）'!F378)</f>
        <v/>
      </c>
      <c r="G380" s="47" t="str">
        <f>IF('②【入力】別紙_職員一覧（変更）'!G378="","",'②【入力】別紙_職員一覧（変更）'!G378)</f>
        <v/>
      </c>
      <c r="H380" s="47" t="str">
        <f>IF('②【入力】別紙_職員一覧（変更）'!H378="","",'②【入力】別紙_職員一覧（変更）'!H378)</f>
        <v/>
      </c>
      <c r="I380" s="411" t="str">
        <f>IF('②【入力】別紙_職員一覧（変更）'!I378="","",'②【入力】別紙_職員一覧（変更）'!I378)</f>
        <v/>
      </c>
      <c r="J380" s="47" t="str">
        <f>IF('②【入力】別紙_職員一覧（変更）'!J378="","",'②【入力】別紙_職員一覧（変更）'!J378)</f>
        <v/>
      </c>
      <c r="K380" s="47" t="str">
        <f>IF('②【入力】別紙_職員一覧（変更）'!K378="","",'②【入力】別紙_職員一覧（変更）'!K378)</f>
        <v/>
      </c>
      <c r="L380" s="47" t="str">
        <f>IF('②【入力】別紙_職員一覧（変更）'!L378="","",'②【入力】別紙_職員一覧（変更）'!L378)</f>
        <v/>
      </c>
      <c r="M380" s="47" t="str">
        <f>IF('②【入力】別紙_職員一覧（変更）'!M378="","",'②【入力】別紙_職員一覧（変更）'!M378)</f>
        <v/>
      </c>
      <c r="N380" s="189" t="str">
        <f>IF('②【入力】別紙_職員一覧（変更）'!N378="","",'②【入力】別紙_職員一覧（変更）'!N378)</f>
        <v/>
      </c>
      <c r="O380" s="189" t="str">
        <f>IF('②【入力】別紙_職員一覧（変更）'!O378="","",'②【入力】別紙_職員一覧（変更）'!O378)</f>
        <v/>
      </c>
      <c r="P380" s="189" t="str">
        <f>IF('②【入力】別紙_職員一覧（変更）'!P378="","",'②【入力】別紙_職員一覧（変更）'!P378)</f>
        <v/>
      </c>
      <c r="Q380" s="189" t="str">
        <f>IF('②【入力】別紙_職員一覧（変更）'!Q378="","",'②【入力】別紙_職員一覧（変更）'!Q378)</f>
        <v/>
      </c>
      <c r="R380" s="158"/>
      <c r="U380" s="63"/>
    </row>
    <row r="381" spans="1:24" ht="18" customHeight="1">
      <c r="A381" s="46">
        <v>367</v>
      </c>
      <c r="B381" s="46" t="str">
        <f t="shared" si="7"/>
        <v/>
      </c>
      <c r="C381" s="47" t="str">
        <f>IF('②【入力】別紙_職員一覧（変更）'!C379="","",'②【入力】別紙_職員一覧（変更）'!C379)</f>
        <v/>
      </c>
      <c r="D381" s="47" t="str">
        <f>IF('②【入力】別紙_職員一覧（変更）'!D379="","",'②【入力】別紙_職員一覧（変更）'!D379)</f>
        <v/>
      </c>
      <c r="E381" s="47" t="str">
        <f>IF('②【入力】別紙_職員一覧（変更）'!E379="","",'②【入力】別紙_職員一覧（変更）'!E379)</f>
        <v/>
      </c>
      <c r="F381" s="47" t="str">
        <f>IF('②【入力】別紙_職員一覧（変更）'!F379="","",'②【入力】別紙_職員一覧（変更）'!F379)</f>
        <v/>
      </c>
      <c r="G381" s="47" t="str">
        <f>IF('②【入力】別紙_職員一覧（変更）'!G379="","",'②【入力】別紙_職員一覧（変更）'!G379)</f>
        <v/>
      </c>
      <c r="H381" s="47" t="str">
        <f>IF('②【入力】別紙_職員一覧（変更）'!H379="","",'②【入力】別紙_職員一覧（変更）'!H379)</f>
        <v/>
      </c>
      <c r="I381" s="411" t="str">
        <f>IF('②【入力】別紙_職員一覧（変更）'!I379="","",'②【入力】別紙_職員一覧（変更）'!I379)</f>
        <v/>
      </c>
      <c r="J381" s="47" t="str">
        <f>IF('②【入力】別紙_職員一覧（変更）'!J379="","",'②【入力】別紙_職員一覧（変更）'!J379)</f>
        <v/>
      </c>
      <c r="K381" s="47" t="str">
        <f>IF('②【入力】別紙_職員一覧（変更）'!K379="","",'②【入力】別紙_職員一覧（変更）'!K379)</f>
        <v/>
      </c>
      <c r="L381" s="47" t="str">
        <f>IF('②【入力】別紙_職員一覧（変更）'!L379="","",'②【入力】別紙_職員一覧（変更）'!L379)</f>
        <v/>
      </c>
      <c r="M381" s="47" t="str">
        <f>IF('②【入力】別紙_職員一覧（変更）'!M379="","",'②【入力】別紙_職員一覧（変更）'!M379)</f>
        <v/>
      </c>
      <c r="N381" s="189" t="str">
        <f>IF('②【入力】別紙_職員一覧（変更）'!N379="","",'②【入力】別紙_職員一覧（変更）'!N379)</f>
        <v/>
      </c>
      <c r="O381" s="189" t="str">
        <f>IF('②【入力】別紙_職員一覧（変更）'!O379="","",'②【入力】別紙_職員一覧（変更）'!O379)</f>
        <v/>
      </c>
      <c r="P381" s="189" t="str">
        <f>IF('②【入力】別紙_職員一覧（変更）'!P379="","",'②【入力】別紙_職員一覧（変更）'!P379)</f>
        <v/>
      </c>
      <c r="Q381" s="189" t="str">
        <f>IF('②【入力】別紙_職員一覧（変更）'!Q379="","",'②【入力】別紙_職員一覧（変更）'!Q379)</f>
        <v/>
      </c>
      <c r="R381" s="158"/>
      <c r="U381" s="63"/>
    </row>
    <row r="382" spans="1:24" ht="18" customHeight="1">
      <c r="A382" s="46">
        <v>368</v>
      </c>
      <c r="B382" s="46" t="str">
        <f t="shared" si="7"/>
        <v/>
      </c>
      <c r="C382" s="47" t="str">
        <f>IF('②【入力】別紙_職員一覧（変更）'!C380="","",'②【入力】別紙_職員一覧（変更）'!C380)</f>
        <v/>
      </c>
      <c r="D382" s="47" t="str">
        <f>IF('②【入力】別紙_職員一覧（変更）'!D380="","",'②【入力】別紙_職員一覧（変更）'!D380)</f>
        <v/>
      </c>
      <c r="E382" s="47" t="str">
        <f>IF('②【入力】別紙_職員一覧（変更）'!E380="","",'②【入力】別紙_職員一覧（変更）'!E380)</f>
        <v/>
      </c>
      <c r="F382" s="47" t="str">
        <f>IF('②【入力】別紙_職員一覧（変更）'!F380="","",'②【入力】別紙_職員一覧（変更）'!F380)</f>
        <v/>
      </c>
      <c r="G382" s="47" t="str">
        <f>IF('②【入力】別紙_職員一覧（変更）'!G380="","",'②【入力】別紙_職員一覧（変更）'!G380)</f>
        <v/>
      </c>
      <c r="H382" s="47" t="str">
        <f>IF('②【入力】別紙_職員一覧（変更）'!H380="","",'②【入力】別紙_職員一覧（変更）'!H380)</f>
        <v/>
      </c>
      <c r="I382" s="411" t="str">
        <f>IF('②【入力】別紙_職員一覧（変更）'!I380="","",'②【入力】別紙_職員一覧（変更）'!I380)</f>
        <v/>
      </c>
      <c r="J382" s="47" t="str">
        <f>IF('②【入力】別紙_職員一覧（変更）'!J380="","",'②【入力】別紙_職員一覧（変更）'!J380)</f>
        <v/>
      </c>
      <c r="K382" s="47" t="str">
        <f>IF('②【入力】別紙_職員一覧（変更）'!K380="","",'②【入力】別紙_職員一覧（変更）'!K380)</f>
        <v/>
      </c>
      <c r="L382" s="47" t="str">
        <f>IF('②【入力】別紙_職員一覧（変更）'!L380="","",'②【入力】別紙_職員一覧（変更）'!L380)</f>
        <v/>
      </c>
      <c r="M382" s="47" t="str">
        <f>IF('②【入力】別紙_職員一覧（変更）'!M380="","",'②【入力】別紙_職員一覧（変更）'!M380)</f>
        <v/>
      </c>
      <c r="N382" s="189" t="str">
        <f>IF('②【入力】別紙_職員一覧（変更）'!N380="","",'②【入力】別紙_職員一覧（変更）'!N380)</f>
        <v/>
      </c>
      <c r="O382" s="189" t="str">
        <f>IF('②【入力】別紙_職員一覧（変更）'!O380="","",'②【入力】別紙_職員一覧（変更）'!O380)</f>
        <v/>
      </c>
      <c r="P382" s="189" t="str">
        <f>IF('②【入力】別紙_職員一覧（変更）'!P380="","",'②【入力】別紙_職員一覧（変更）'!P380)</f>
        <v/>
      </c>
      <c r="Q382" s="189" t="str">
        <f>IF('②【入力】別紙_職員一覧（変更）'!Q380="","",'②【入力】別紙_職員一覧（変更）'!Q380)</f>
        <v/>
      </c>
      <c r="R382" s="158"/>
      <c r="U382" s="63"/>
    </row>
    <row r="383" spans="1:24" ht="18" customHeight="1">
      <c r="A383" s="46">
        <v>369</v>
      </c>
      <c r="B383" s="46" t="str">
        <f t="shared" si="7"/>
        <v/>
      </c>
      <c r="C383" s="47" t="str">
        <f>IF('②【入力】別紙_職員一覧（変更）'!C381="","",'②【入力】別紙_職員一覧（変更）'!C381)</f>
        <v/>
      </c>
      <c r="D383" s="47" t="str">
        <f>IF('②【入力】別紙_職員一覧（変更）'!D381="","",'②【入力】別紙_職員一覧（変更）'!D381)</f>
        <v/>
      </c>
      <c r="E383" s="47" t="str">
        <f>IF('②【入力】別紙_職員一覧（変更）'!E381="","",'②【入力】別紙_職員一覧（変更）'!E381)</f>
        <v/>
      </c>
      <c r="F383" s="47" t="str">
        <f>IF('②【入力】別紙_職員一覧（変更）'!F381="","",'②【入力】別紙_職員一覧（変更）'!F381)</f>
        <v/>
      </c>
      <c r="G383" s="47" t="str">
        <f>IF('②【入力】別紙_職員一覧（変更）'!G381="","",'②【入力】別紙_職員一覧（変更）'!G381)</f>
        <v/>
      </c>
      <c r="H383" s="47" t="str">
        <f>IF('②【入力】別紙_職員一覧（変更）'!H381="","",'②【入力】別紙_職員一覧（変更）'!H381)</f>
        <v/>
      </c>
      <c r="I383" s="411" t="str">
        <f>IF('②【入力】別紙_職員一覧（変更）'!I381="","",'②【入力】別紙_職員一覧（変更）'!I381)</f>
        <v/>
      </c>
      <c r="J383" s="47" t="str">
        <f>IF('②【入力】別紙_職員一覧（変更）'!J381="","",'②【入力】別紙_職員一覧（変更）'!J381)</f>
        <v/>
      </c>
      <c r="K383" s="47" t="str">
        <f>IF('②【入力】別紙_職員一覧（変更）'!K381="","",'②【入力】別紙_職員一覧（変更）'!K381)</f>
        <v/>
      </c>
      <c r="L383" s="47" t="str">
        <f>IF('②【入力】別紙_職員一覧（変更）'!L381="","",'②【入力】別紙_職員一覧（変更）'!L381)</f>
        <v/>
      </c>
      <c r="M383" s="47" t="str">
        <f>IF('②【入力】別紙_職員一覧（変更）'!M381="","",'②【入力】別紙_職員一覧（変更）'!M381)</f>
        <v/>
      </c>
      <c r="N383" s="189" t="str">
        <f>IF('②【入力】別紙_職員一覧（変更）'!N381="","",'②【入力】別紙_職員一覧（変更）'!N381)</f>
        <v/>
      </c>
      <c r="O383" s="189" t="str">
        <f>IF('②【入力】別紙_職員一覧（変更）'!O381="","",'②【入力】別紙_職員一覧（変更）'!O381)</f>
        <v/>
      </c>
      <c r="P383" s="189" t="str">
        <f>IF('②【入力】別紙_職員一覧（変更）'!P381="","",'②【入力】別紙_職員一覧（変更）'!P381)</f>
        <v/>
      </c>
      <c r="Q383" s="189" t="str">
        <f>IF('②【入力】別紙_職員一覧（変更）'!Q381="","",'②【入力】別紙_職員一覧（変更）'!Q381)</f>
        <v/>
      </c>
      <c r="R383" s="158"/>
      <c r="U383" s="63"/>
    </row>
    <row r="384" spans="1:24" ht="18" customHeight="1">
      <c r="A384" s="46">
        <v>370</v>
      </c>
      <c r="B384" s="46" t="str">
        <f t="shared" si="7"/>
        <v/>
      </c>
      <c r="C384" s="47" t="str">
        <f>IF('②【入力】別紙_職員一覧（変更）'!C382="","",'②【入力】別紙_職員一覧（変更）'!C382)</f>
        <v/>
      </c>
      <c r="D384" s="47" t="str">
        <f>IF('②【入力】別紙_職員一覧（変更）'!D382="","",'②【入力】別紙_職員一覧（変更）'!D382)</f>
        <v/>
      </c>
      <c r="E384" s="47" t="str">
        <f>IF('②【入力】別紙_職員一覧（変更）'!E382="","",'②【入力】別紙_職員一覧（変更）'!E382)</f>
        <v/>
      </c>
      <c r="F384" s="47" t="str">
        <f>IF('②【入力】別紙_職員一覧（変更）'!F382="","",'②【入力】別紙_職員一覧（変更）'!F382)</f>
        <v/>
      </c>
      <c r="G384" s="47" t="str">
        <f>IF('②【入力】別紙_職員一覧（変更）'!G382="","",'②【入力】別紙_職員一覧（変更）'!G382)</f>
        <v/>
      </c>
      <c r="H384" s="47" t="str">
        <f>IF('②【入力】別紙_職員一覧（変更）'!H382="","",'②【入力】別紙_職員一覧（変更）'!H382)</f>
        <v/>
      </c>
      <c r="I384" s="411" t="str">
        <f>IF('②【入力】別紙_職員一覧（変更）'!I382="","",'②【入力】別紙_職員一覧（変更）'!I382)</f>
        <v/>
      </c>
      <c r="J384" s="47" t="str">
        <f>IF('②【入力】別紙_職員一覧（変更）'!J382="","",'②【入力】別紙_職員一覧（変更）'!J382)</f>
        <v/>
      </c>
      <c r="K384" s="47" t="str">
        <f>IF('②【入力】別紙_職員一覧（変更）'!K382="","",'②【入力】別紙_職員一覧（変更）'!K382)</f>
        <v/>
      </c>
      <c r="L384" s="47" t="str">
        <f>IF('②【入力】別紙_職員一覧（変更）'!L382="","",'②【入力】別紙_職員一覧（変更）'!L382)</f>
        <v/>
      </c>
      <c r="M384" s="47" t="str">
        <f>IF('②【入力】別紙_職員一覧（変更）'!M382="","",'②【入力】別紙_職員一覧（変更）'!M382)</f>
        <v/>
      </c>
      <c r="N384" s="189" t="str">
        <f>IF('②【入力】別紙_職員一覧（変更）'!N382="","",'②【入力】別紙_職員一覧（変更）'!N382)</f>
        <v/>
      </c>
      <c r="O384" s="189" t="str">
        <f>IF('②【入力】別紙_職員一覧（変更）'!O382="","",'②【入力】別紙_職員一覧（変更）'!O382)</f>
        <v/>
      </c>
      <c r="P384" s="189" t="str">
        <f>IF('②【入力】別紙_職員一覧（変更）'!P382="","",'②【入力】別紙_職員一覧（変更）'!P382)</f>
        <v/>
      </c>
      <c r="Q384" s="189" t="str">
        <f>IF('②【入力】別紙_職員一覧（変更）'!Q382="","",'②【入力】別紙_職員一覧（変更）'!Q382)</f>
        <v/>
      </c>
      <c r="R384" s="158"/>
      <c r="U384" s="63"/>
    </row>
    <row r="385" spans="1:24" ht="18" customHeight="1">
      <c r="A385" s="46">
        <v>371</v>
      </c>
      <c r="B385" s="46" t="str">
        <f t="shared" si="7"/>
        <v/>
      </c>
      <c r="C385" s="47" t="str">
        <f>IF('②【入力】別紙_職員一覧（変更）'!C383="","",'②【入力】別紙_職員一覧（変更）'!C383)</f>
        <v/>
      </c>
      <c r="D385" s="47" t="str">
        <f>IF('②【入力】別紙_職員一覧（変更）'!D383="","",'②【入力】別紙_職員一覧（変更）'!D383)</f>
        <v/>
      </c>
      <c r="E385" s="47" t="str">
        <f>IF('②【入力】別紙_職員一覧（変更）'!E383="","",'②【入力】別紙_職員一覧（変更）'!E383)</f>
        <v/>
      </c>
      <c r="F385" s="47" t="str">
        <f>IF('②【入力】別紙_職員一覧（変更）'!F383="","",'②【入力】別紙_職員一覧（変更）'!F383)</f>
        <v/>
      </c>
      <c r="G385" s="47" t="str">
        <f>IF('②【入力】別紙_職員一覧（変更）'!G383="","",'②【入力】別紙_職員一覧（変更）'!G383)</f>
        <v/>
      </c>
      <c r="H385" s="47" t="str">
        <f>IF('②【入力】別紙_職員一覧（変更）'!H383="","",'②【入力】別紙_職員一覧（変更）'!H383)</f>
        <v/>
      </c>
      <c r="I385" s="411" t="str">
        <f>IF('②【入力】別紙_職員一覧（変更）'!I383="","",'②【入力】別紙_職員一覧（変更）'!I383)</f>
        <v/>
      </c>
      <c r="J385" s="47" t="str">
        <f>IF('②【入力】別紙_職員一覧（変更）'!J383="","",'②【入力】別紙_職員一覧（変更）'!J383)</f>
        <v/>
      </c>
      <c r="K385" s="47" t="str">
        <f>IF('②【入力】別紙_職員一覧（変更）'!K383="","",'②【入力】別紙_職員一覧（変更）'!K383)</f>
        <v/>
      </c>
      <c r="L385" s="47" t="str">
        <f>IF('②【入力】別紙_職員一覧（変更）'!L383="","",'②【入力】別紙_職員一覧（変更）'!L383)</f>
        <v/>
      </c>
      <c r="M385" s="47" t="str">
        <f>IF('②【入力】別紙_職員一覧（変更）'!M383="","",'②【入力】別紙_職員一覧（変更）'!M383)</f>
        <v/>
      </c>
      <c r="N385" s="189" t="str">
        <f>IF('②【入力】別紙_職員一覧（変更）'!N383="","",'②【入力】別紙_職員一覧（変更）'!N383)</f>
        <v/>
      </c>
      <c r="O385" s="189" t="str">
        <f>IF('②【入力】別紙_職員一覧（変更）'!O383="","",'②【入力】別紙_職員一覧（変更）'!O383)</f>
        <v/>
      </c>
      <c r="P385" s="189" t="str">
        <f>IF('②【入力】別紙_職員一覧（変更）'!P383="","",'②【入力】別紙_職員一覧（変更）'!P383)</f>
        <v/>
      </c>
      <c r="Q385" s="189" t="str">
        <f>IF('②【入力】別紙_職員一覧（変更）'!Q383="","",'②【入力】別紙_職員一覧（変更）'!Q383)</f>
        <v/>
      </c>
      <c r="R385" s="158"/>
      <c r="U385" s="63"/>
      <c r="X385" s="59"/>
    </row>
    <row r="386" spans="1:24" ht="18" customHeight="1">
      <c r="A386" s="46">
        <v>372</v>
      </c>
      <c r="B386" s="46" t="str">
        <f t="shared" si="7"/>
        <v/>
      </c>
      <c r="C386" s="47" t="str">
        <f>IF('②【入力】別紙_職員一覧（変更）'!C384="","",'②【入力】別紙_職員一覧（変更）'!C384)</f>
        <v/>
      </c>
      <c r="D386" s="47" t="str">
        <f>IF('②【入力】別紙_職員一覧（変更）'!D384="","",'②【入力】別紙_職員一覧（変更）'!D384)</f>
        <v/>
      </c>
      <c r="E386" s="47" t="str">
        <f>IF('②【入力】別紙_職員一覧（変更）'!E384="","",'②【入力】別紙_職員一覧（変更）'!E384)</f>
        <v/>
      </c>
      <c r="F386" s="47" t="str">
        <f>IF('②【入力】別紙_職員一覧（変更）'!F384="","",'②【入力】別紙_職員一覧（変更）'!F384)</f>
        <v/>
      </c>
      <c r="G386" s="47" t="str">
        <f>IF('②【入力】別紙_職員一覧（変更）'!G384="","",'②【入力】別紙_職員一覧（変更）'!G384)</f>
        <v/>
      </c>
      <c r="H386" s="47" t="str">
        <f>IF('②【入力】別紙_職員一覧（変更）'!H384="","",'②【入力】別紙_職員一覧（変更）'!H384)</f>
        <v/>
      </c>
      <c r="I386" s="411" t="str">
        <f>IF('②【入力】別紙_職員一覧（変更）'!I384="","",'②【入力】別紙_職員一覧（変更）'!I384)</f>
        <v/>
      </c>
      <c r="J386" s="47" t="str">
        <f>IF('②【入力】別紙_職員一覧（変更）'!J384="","",'②【入力】別紙_職員一覧（変更）'!J384)</f>
        <v/>
      </c>
      <c r="K386" s="47" t="str">
        <f>IF('②【入力】別紙_職員一覧（変更）'!K384="","",'②【入力】別紙_職員一覧（変更）'!K384)</f>
        <v/>
      </c>
      <c r="L386" s="47" t="str">
        <f>IF('②【入力】別紙_職員一覧（変更）'!L384="","",'②【入力】別紙_職員一覧（変更）'!L384)</f>
        <v/>
      </c>
      <c r="M386" s="47" t="str">
        <f>IF('②【入力】別紙_職員一覧（変更）'!M384="","",'②【入力】別紙_職員一覧（変更）'!M384)</f>
        <v/>
      </c>
      <c r="N386" s="189" t="str">
        <f>IF('②【入力】別紙_職員一覧（変更）'!N384="","",'②【入力】別紙_職員一覧（変更）'!N384)</f>
        <v/>
      </c>
      <c r="O386" s="189" t="str">
        <f>IF('②【入力】別紙_職員一覧（変更）'!O384="","",'②【入力】別紙_職員一覧（変更）'!O384)</f>
        <v/>
      </c>
      <c r="P386" s="189" t="str">
        <f>IF('②【入力】別紙_職員一覧（変更）'!P384="","",'②【入力】別紙_職員一覧（変更）'!P384)</f>
        <v/>
      </c>
      <c r="Q386" s="189" t="str">
        <f>IF('②【入力】別紙_職員一覧（変更）'!Q384="","",'②【入力】別紙_職員一覧（変更）'!Q384)</f>
        <v/>
      </c>
      <c r="R386" s="158"/>
      <c r="U386" s="63"/>
    </row>
    <row r="387" spans="1:24" ht="18" customHeight="1">
      <c r="A387" s="46">
        <v>373</v>
      </c>
      <c r="B387" s="46" t="str">
        <f t="shared" si="7"/>
        <v/>
      </c>
      <c r="C387" s="47" t="str">
        <f>IF('②【入力】別紙_職員一覧（変更）'!C385="","",'②【入力】別紙_職員一覧（変更）'!C385)</f>
        <v/>
      </c>
      <c r="D387" s="47" t="str">
        <f>IF('②【入力】別紙_職員一覧（変更）'!D385="","",'②【入力】別紙_職員一覧（変更）'!D385)</f>
        <v/>
      </c>
      <c r="E387" s="47" t="str">
        <f>IF('②【入力】別紙_職員一覧（変更）'!E385="","",'②【入力】別紙_職員一覧（変更）'!E385)</f>
        <v/>
      </c>
      <c r="F387" s="47" t="str">
        <f>IF('②【入力】別紙_職員一覧（変更）'!F385="","",'②【入力】別紙_職員一覧（変更）'!F385)</f>
        <v/>
      </c>
      <c r="G387" s="47" t="str">
        <f>IF('②【入力】別紙_職員一覧（変更）'!G385="","",'②【入力】別紙_職員一覧（変更）'!G385)</f>
        <v/>
      </c>
      <c r="H387" s="47" t="str">
        <f>IF('②【入力】別紙_職員一覧（変更）'!H385="","",'②【入力】別紙_職員一覧（変更）'!H385)</f>
        <v/>
      </c>
      <c r="I387" s="411" t="str">
        <f>IF('②【入力】別紙_職員一覧（変更）'!I385="","",'②【入力】別紙_職員一覧（変更）'!I385)</f>
        <v/>
      </c>
      <c r="J387" s="47" t="str">
        <f>IF('②【入力】別紙_職員一覧（変更）'!J385="","",'②【入力】別紙_職員一覧（変更）'!J385)</f>
        <v/>
      </c>
      <c r="K387" s="47" t="str">
        <f>IF('②【入力】別紙_職員一覧（変更）'!K385="","",'②【入力】別紙_職員一覧（変更）'!K385)</f>
        <v/>
      </c>
      <c r="L387" s="47" t="str">
        <f>IF('②【入力】別紙_職員一覧（変更）'!L385="","",'②【入力】別紙_職員一覧（変更）'!L385)</f>
        <v/>
      </c>
      <c r="M387" s="47" t="str">
        <f>IF('②【入力】別紙_職員一覧（変更）'!M385="","",'②【入力】別紙_職員一覧（変更）'!M385)</f>
        <v/>
      </c>
      <c r="N387" s="189" t="str">
        <f>IF('②【入力】別紙_職員一覧（変更）'!N385="","",'②【入力】別紙_職員一覧（変更）'!N385)</f>
        <v/>
      </c>
      <c r="O387" s="189" t="str">
        <f>IF('②【入力】別紙_職員一覧（変更）'!O385="","",'②【入力】別紙_職員一覧（変更）'!O385)</f>
        <v/>
      </c>
      <c r="P387" s="189" t="str">
        <f>IF('②【入力】別紙_職員一覧（変更）'!P385="","",'②【入力】別紙_職員一覧（変更）'!P385)</f>
        <v/>
      </c>
      <c r="Q387" s="189" t="str">
        <f>IF('②【入力】別紙_職員一覧（変更）'!Q385="","",'②【入力】別紙_職員一覧（変更）'!Q385)</f>
        <v/>
      </c>
      <c r="R387" s="158"/>
      <c r="U387" s="63"/>
    </row>
    <row r="388" spans="1:24" ht="18" customHeight="1">
      <c r="A388" s="46">
        <v>374</v>
      </c>
      <c r="B388" s="46" t="str">
        <f t="shared" si="7"/>
        <v/>
      </c>
      <c r="C388" s="47" t="str">
        <f>IF('②【入力】別紙_職員一覧（変更）'!C386="","",'②【入力】別紙_職員一覧（変更）'!C386)</f>
        <v/>
      </c>
      <c r="D388" s="47" t="str">
        <f>IF('②【入力】別紙_職員一覧（変更）'!D386="","",'②【入力】別紙_職員一覧（変更）'!D386)</f>
        <v/>
      </c>
      <c r="E388" s="47" t="str">
        <f>IF('②【入力】別紙_職員一覧（変更）'!E386="","",'②【入力】別紙_職員一覧（変更）'!E386)</f>
        <v/>
      </c>
      <c r="F388" s="47" t="str">
        <f>IF('②【入力】別紙_職員一覧（変更）'!F386="","",'②【入力】別紙_職員一覧（変更）'!F386)</f>
        <v/>
      </c>
      <c r="G388" s="47" t="str">
        <f>IF('②【入力】別紙_職員一覧（変更）'!G386="","",'②【入力】別紙_職員一覧（変更）'!G386)</f>
        <v/>
      </c>
      <c r="H388" s="47" t="str">
        <f>IF('②【入力】別紙_職員一覧（変更）'!H386="","",'②【入力】別紙_職員一覧（変更）'!H386)</f>
        <v/>
      </c>
      <c r="I388" s="411" t="str">
        <f>IF('②【入力】別紙_職員一覧（変更）'!I386="","",'②【入力】別紙_職員一覧（変更）'!I386)</f>
        <v/>
      </c>
      <c r="J388" s="47" t="str">
        <f>IF('②【入力】別紙_職員一覧（変更）'!J386="","",'②【入力】別紙_職員一覧（変更）'!J386)</f>
        <v/>
      </c>
      <c r="K388" s="47" t="str">
        <f>IF('②【入力】別紙_職員一覧（変更）'!K386="","",'②【入力】別紙_職員一覧（変更）'!K386)</f>
        <v/>
      </c>
      <c r="L388" s="47" t="str">
        <f>IF('②【入力】別紙_職員一覧（変更）'!L386="","",'②【入力】別紙_職員一覧（変更）'!L386)</f>
        <v/>
      </c>
      <c r="M388" s="47" t="str">
        <f>IF('②【入力】別紙_職員一覧（変更）'!M386="","",'②【入力】別紙_職員一覧（変更）'!M386)</f>
        <v/>
      </c>
      <c r="N388" s="189" t="str">
        <f>IF('②【入力】別紙_職員一覧（変更）'!N386="","",'②【入力】別紙_職員一覧（変更）'!N386)</f>
        <v/>
      </c>
      <c r="O388" s="189" t="str">
        <f>IF('②【入力】別紙_職員一覧（変更）'!O386="","",'②【入力】別紙_職員一覧（変更）'!O386)</f>
        <v/>
      </c>
      <c r="P388" s="189" t="str">
        <f>IF('②【入力】別紙_職員一覧（変更）'!P386="","",'②【入力】別紙_職員一覧（変更）'!P386)</f>
        <v/>
      </c>
      <c r="Q388" s="189" t="str">
        <f>IF('②【入力】別紙_職員一覧（変更）'!Q386="","",'②【入力】別紙_職員一覧（変更）'!Q386)</f>
        <v/>
      </c>
      <c r="R388" s="158"/>
      <c r="U388" s="63"/>
    </row>
    <row r="389" spans="1:24" ht="18" customHeight="1">
      <c r="A389" s="46">
        <v>375</v>
      </c>
      <c r="B389" s="46" t="str">
        <f t="shared" si="7"/>
        <v/>
      </c>
      <c r="C389" s="47" t="str">
        <f>IF('②【入力】別紙_職員一覧（変更）'!C387="","",'②【入力】別紙_職員一覧（変更）'!C387)</f>
        <v/>
      </c>
      <c r="D389" s="47" t="str">
        <f>IF('②【入力】別紙_職員一覧（変更）'!D387="","",'②【入力】別紙_職員一覧（変更）'!D387)</f>
        <v/>
      </c>
      <c r="E389" s="47" t="str">
        <f>IF('②【入力】別紙_職員一覧（変更）'!E387="","",'②【入力】別紙_職員一覧（変更）'!E387)</f>
        <v/>
      </c>
      <c r="F389" s="47" t="str">
        <f>IF('②【入力】別紙_職員一覧（変更）'!F387="","",'②【入力】別紙_職員一覧（変更）'!F387)</f>
        <v/>
      </c>
      <c r="G389" s="47" t="str">
        <f>IF('②【入力】別紙_職員一覧（変更）'!G387="","",'②【入力】別紙_職員一覧（変更）'!G387)</f>
        <v/>
      </c>
      <c r="H389" s="47" t="str">
        <f>IF('②【入力】別紙_職員一覧（変更）'!H387="","",'②【入力】別紙_職員一覧（変更）'!H387)</f>
        <v/>
      </c>
      <c r="I389" s="411" t="str">
        <f>IF('②【入力】別紙_職員一覧（変更）'!I387="","",'②【入力】別紙_職員一覧（変更）'!I387)</f>
        <v/>
      </c>
      <c r="J389" s="47" t="str">
        <f>IF('②【入力】別紙_職員一覧（変更）'!J387="","",'②【入力】別紙_職員一覧（変更）'!J387)</f>
        <v/>
      </c>
      <c r="K389" s="47" t="str">
        <f>IF('②【入力】別紙_職員一覧（変更）'!K387="","",'②【入力】別紙_職員一覧（変更）'!K387)</f>
        <v/>
      </c>
      <c r="L389" s="47" t="str">
        <f>IF('②【入力】別紙_職員一覧（変更）'!L387="","",'②【入力】別紙_職員一覧（変更）'!L387)</f>
        <v/>
      </c>
      <c r="M389" s="47" t="str">
        <f>IF('②【入力】別紙_職員一覧（変更）'!M387="","",'②【入力】別紙_職員一覧（変更）'!M387)</f>
        <v/>
      </c>
      <c r="N389" s="189" t="str">
        <f>IF('②【入力】別紙_職員一覧（変更）'!N387="","",'②【入力】別紙_職員一覧（変更）'!N387)</f>
        <v/>
      </c>
      <c r="O389" s="189" t="str">
        <f>IF('②【入力】別紙_職員一覧（変更）'!O387="","",'②【入力】別紙_職員一覧（変更）'!O387)</f>
        <v/>
      </c>
      <c r="P389" s="189" t="str">
        <f>IF('②【入力】別紙_職員一覧（変更）'!P387="","",'②【入力】別紙_職員一覧（変更）'!P387)</f>
        <v/>
      </c>
      <c r="Q389" s="189" t="str">
        <f>IF('②【入力】別紙_職員一覧（変更）'!Q387="","",'②【入力】別紙_職員一覧（変更）'!Q387)</f>
        <v/>
      </c>
      <c r="R389" s="158"/>
      <c r="U389" s="63"/>
    </row>
    <row r="390" spans="1:24" ht="18" customHeight="1">
      <c r="A390" s="46">
        <v>376</v>
      </c>
      <c r="B390" s="46" t="str">
        <f t="shared" si="7"/>
        <v/>
      </c>
      <c r="C390" s="47" t="str">
        <f>IF('②【入力】別紙_職員一覧（変更）'!C388="","",'②【入力】別紙_職員一覧（変更）'!C388)</f>
        <v/>
      </c>
      <c r="D390" s="47" t="str">
        <f>IF('②【入力】別紙_職員一覧（変更）'!D388="","",'②【入力】別紙_職員一覧（変更）'!D388)</f>
        <v/>
      </c>
      <c r="E390" s="47" t="str">
        <f>IF('②【入力】別紙_職員一覧（変更）'!E388="","",'②【入力】別紙_職員一覧（変更）'!E388)</f>
        <v/>
      </c>
      <c r="F390" s="47" t="str">
        <f>IF('②【入力】別紙_職員一覧（変更）'!F388="","",'②【入力】別紙_職員一覧（変更）'!F388)</f>
        <v/>
      </c>
      <c r="G390" s="47" t="str">
        <f>IF('②【入力】別紙_職員一覧（変更）'!G388="","",'②【入力】別紙_職員一覧（変更）'!G388)</f>
        <v/>
      </c>
      <c r="H390" s="47" t="str">
        <f>IF('②【入力】別紙_職員一覧（変更）'!H388="","",'②【入力】別紙_職員一覧（変更）'!H388)</f>
        <v/>
      </c>
      <c r="I390" s="411" t="str">
        <f>IF('②【入力】別紙_職員一覧（変更）'!I388="","",'②【入力】別紙_職員一覧（変更）'!I388)</f>
        <v/>
      </c>
      <c r="J390" s="47" t="str">
        <f>IF('②【入力】別紙_職員一覧（変更）'!J388="","",'②【入力】別紙_職員一覧（変更）'!J388)</f>
        <v/>
      </c>
      <c r="K390" s="47" t="str">
        <f>IF('②【入力】別紙_職員一覧（変更）'!K388="","",'②【入力】別紙_職員一覧（変更）'!K388)</f>
        <v/>
      </c>
      <c r="L390" s="47" t="str">
        <f>IF('②【入力】別紙_職員一覧（変更）'!L388="","",'②【入力】別紙_職員一覧（変更）'!L388)</f>
        <v/>
      </c>
      <c r="M390" s="47" t="str">
        <f>IF('②【入力】別紙_職員一覧（変更）'!M388="","",'②【入力】別紙_職員一覧（変更）'!M388)</f>
        <v/>
      </c>
      <c r="N390" s="189" t="str">
        <f>IF('②【入力】別紙_職員一覧（変更）'!N388="","",'②【入力】別紙_職員一覧（変更）'!N388)</f>
        <v/>
      </c>
      <c r="O390" s="189" t="str">
        <f>IF('②【入力】別紙_職員一覧（変更）'!O388="","",'②【入力】別紙_職員一覧（変更）'!O388)</f>
        <v/>
      </c>
      <c r="P390" s="189" t="str">
        <f>IF('②【入力】別紙_職員一覧（変更）'!P388="","",'②【入力】別紙_職員一覧（変更）'!P388)</f>
        <v/>
      </c>
      <c r="Q390" s="189" t="str">
        <f>IF('②【入力】別紙_職員一覧（変更）'!Q388="","",'②【入力】別紙_職員一覧（変更）'!Q388)</f>
        <v/>
      </c>
      <c r="R390" s="158"/>
      <c r="U390" s="63"/>
    </row>
    <row r="391" spans="1:24" ht="18" customHeight="1">
      <c r="A391" s="46">
        <v>377</v>
      </c>
      <c r="B391" s="46" t="str">
        <f t="shared" si="7"/>
        <v/>
      </c>
      <c r="C391" s="47" t="str">
        <f>IF('②【入力】別紙_職員一覧（変更）'!C389="","",'②【入力】別紙_職員一覧（変更）'!C389)</f>
        <v/>
      </c>
      <c r="D391" s="47" t="str">
        <f>IF('②【入力】別紙_職員一覧（変更）'!D389="","",'②【入力】別紙_職員一覧（変更）'!D389)</f>
        <v/>
      </c>
      <c r="E391" s="47" t="str">
        <f>IF('②【入力】別紙_職員一覧（変更）'!E389="","",'②【入力】別紙_職員一覧（変更）'!E389)</f>
        <v/>
      </c>
      <c r="F391" s="47" t="str">
        <f>IF('②【入力】別紙_職員一覧（変更）'!F389="","",'②【入力】別紙_職員一覧（変更）'!F389)</f>
        <v/>
      </c>
      <c r="G391" s="47" t="str">
        <f>IF('②【入力】別紙_職員一覧（変更）'!G389="","",'②【入力】別紙_職員一覧（変更）'!G389)</f>
        <v/>
      </c>
      <c r="H391" s="47" t="str">
        <f>IF('②【入力】別紙_職員一覧（変更）'!H389="","",'②【入力】別紙_職員一覧（変更）'!H389)</f>
        <v/>
      </c>
      <c r="I391" s="411" t="str">
        <f>IF('②【入力】別紙_職員一覧（変更）'!I389="","",'②【入力】別紙_職員一覧（変更）'!I389)</f>
        <v/>
      </c>
      <c r="J391" s="47" t="str">
        <f>IF('②【入力】別紙_職員一覧（変更）'!J389="","",'②【入力】別紙_職員一覧（変更）'!J389)</f>
        <v/>
      </c>
      <c r="K391" s="47" t="str">
        <f>IF('②【入力】別紙_職員一覧（変更）'!K389="","",'②【入力】別紙_職員一覧（変更）'!K389)</f>
        <v/>
      </c>
      <c r="L391" s="47" t="str">
        <f>IF('②【入力】別紙_職員一覧（変更）'!L389="","",'②【入力】別紙_職員一覧（変更）'!L389)</f>
        <v/>
      </c>
      <c r="M391" s="47" t="str">
        <f>IF('②【入力】別紙_職員一覧（変更）'!M389="","",'②【入力】別紙_職員一覧（変更）'!M389)</f>
        <v/>
      </c>
      <c r="N391" s="189" t="str">
        <f>IF('②【入力】別紙_職員一覧（変更）'!N389="","",'②【入力】別紙_職員一覧（変更）'!N389)</f>
        <v/>
      </c>
      <c r="O391" s="189" t="str">
        <f>IF('②【入力】別紙_職員一覧（変更）'!O389="","",'②【入力】別紙_職員一覧（変更）'!O389)</f>
        <v/>
      </c>
      <c r="P391" s="189" t="str">
        <f>IF('②【入力】別紙_職員一覧（変更）'!P389="","",'②【入力】別紙_職員一覧（変更）'!P389)</f>
        <v/>
      </c>
      <c r="Q391" s="189" t="str">
        <f>IF('②【入力】別紙_職員一覧（変更）'!Q389="","",'②【入力】別紙_職員一覧（変更）'!Q389)</f>
        <v/>
      </c>
      <c r="R391" s="158"/>
      <c r="U391" s="63"/>
    </row>
    <row r="392" spans="1:24" ht="18" customHeight="1">
      <c r="A392" s="46">
        <v>378</v>
      </c>
      <c r="B392" s="46" t="str">
        <f t="shared" si="7"/>
        <v/>
      </c>
      <c r="C392" s="47" t="str">
        <f>IF('②【入力】別紙_職員一覧（変更）'!C390="","",'②【入力】別紙_職員一覧（変更）'!C390)</f>
        <v/>
      </c>
      <c r="D392" s="47" t="str">
        <f>IF('②【入力】別紙_職員一覧（変更）'!D390="","",'②【入力】別紙_職員一覧（変更）'!D390)</f>
        <v/>
      </c>
      <c r="E392" s="47" t="str">
        <f>IF('②【入力】別紙_職員一覧（変更）'!E390="","",'②【入力】別紙_職員一覧（変更）'!E390)</f>
        <v/>
      </c>
      <c r="F392" s="47" t="str">
        <f>IF('②【入力】別紙_職員一覧（変更）'!F390="","",'②【入力】別紙_職員一覧（変更）'!F390)</f>
        <v/>
      </c>
      <c r="G392" s="47" t="str">
        <f>IF('②【入力】別紙_職員一覧（変更）'!G390="","",'②【入力】別紙_職員一覧（変更）'!G390)</f>
        <v/>
      </c>
      <c r="H392" s="47" t="str">
        <f>IF('②【入力】別紙_職員一覧（変更）'!H390="","",'②【入力】別紙_職員一覧（変更）'!H390)</f>
        <v/>
      </c>
      <c r="I392" s="411" t="str">
        <f>IF('②【入力】別紙_職員一覧（変更）'!I390="","",'②【入力】別紙_職員一覧（変更）'!I390)</f>
        <v/>
      </c>
      <c r="J392" s="47" t="str">
        <f>IF('②【入力】別紙_職員一覧（変更）'!J390="","",'②【入力】別紙_職員一覧（変更）'!J390)</f>
        <v/>
      </c>
      <c r="K392" s="47" t="str">
        <f>IF('②【入力】別紙_職員一覧（変更）'!K390="","",'②【入力】別紙_職員一覧（変更）'!K390)</f>
        <v/>
      </c>
      <c r="L392" s="47" t="str">
        <f>IF('②【入力】別紙_職員一覧（変更）'!L390="","",'②【入力】別紙_職員一覧（変更）'!L390)</f>
        <v/>
      </c>
      <c r="M392" s="47" t="str">
        <f>IF('②【入力】別紙_職員一覧（変更）'!M390="","",'②【入力】別紙_職員一覧（変更）'!M390)</f>
        <v/>
      </c>
      <c r="N392" s="189" t="str">
        <f>IF('②【入力】別紙_職員一覧（変更）'!N390="","",'②【入力】別紙_職員一覧（変更）'!N390)</f>
        <v/>
      </c>
      <c r="O392" s="189" t="str">
        <f>IF('②【入力】別紙_職員一覧（変更）'!O390="","",'②【入力】別紙_職員一覧（変更）'!O390)</f>
        <v/>
      </c>
      <c r="P392" s="189" t="str">
        <f>IF('②【入力】別紙_職員一覧（変更）'!P390="","",'②【入力】別紙_職員一覧（変更）'!P390)</f>
        <v/>
      </c>
      <c r="Q392" s="189" t="str">
        <f>IF('②【入力】別紙_職員一覧（変更）'!Q390="","",'②【入力】別紙_職員一覧（変更）'!Q390)</f>
        <v/>
      </c>
      <c r="R392" s="158"/>
      <c r="U392" s="63"/>
    </row>
    <row r="393" spans="1:24" ht="18" customHeight="1">
      <c r="A393" s="46">
        <v>379</v>
      </c>
      <c r="B393" s="46" t="str">
        <f t="shared" si="7"/>
        <v/>
      </c>
      <c r="C393" s="47" t="str">
        <f>IF('②【入力】別紙_職員一覧（変更）'!C391="","",'②【入力】別紙_職員一覧（変更）'!C391)</f>
        <v/>
      </c>
      <c r="D393" s="47" t="str">
        <f>IF('②【入力】別紙_職員一覧（変更）'!D391="","",'②【入力】別紙_職員一覧（変更）'!D391)</f>
        <v/>
      </c>
      <c r="E393" s="47" t="str">
        <f>IF('②【入力】別紙_職員一覧（変更）'!E391="","",'②【入力】別紙_職員一覧（変更）'!E391)</f>
        <v/>
      </c>
      <c r="F393" s="47" t="str">
        <f>IF('②【入力】別紙_職員一覧（変更）'!F391="","",'②【入力】別紙_職員一覧（変更）'!F391)</f>
        <v/>
      </c>
      <c r="G393" s="47" t="str">
        <f>IF('②【入力】別紙_職員一覧（変更）'!G391="","",'②【入力】別紙_職員一覧（変更）'!G391)</f>
        <v/>
      </c>
      <c r="H393" s="47" t="str">
        <f>IF('②【入力】別紙_職員一覧（変更）'!H391="","",'②【入力】別紙_職員一覧（変更）'!H391)</f>
        <v/>
      </c>
      <c r="I393" s="411" t="str">
        <f>IF('②【入力】別紙_職員一覧（変更）'!I391="","",'②【入力】別紙_職員一覧（変更）'!I391)</f>
        <v/>
      </c>
      <c r="J393" s="47" t="str">
        <f>IF('②【入力】別紙_職員一覧（変更）'!J391="","",'②【入力】別紙_職員一覧（変更）'!J391)</f>
        <v/>
      </c>
      <c r="K393" s="47" t="str">
        <f>IF('②【入力】別紙_職員一覧（変更）'!K391="","",'②【入力】別紙_職員一覧（変更）'!K391)</f>
        <v/>
      </c>
      <c r="L393" s="47" t="str">
        <f>IF('②【入力】別紙_職員一覧（変更）'!L391="","",'②【入力】別紙_職員一覧（変更）'!L391)</f>
        <v/>
      </c>
      <c r="M393" s="47" t="str">
        <f>IF('②【入力】別紙_職員一覧（変更）'!M391="","",'②【入力】別紙_職員一覧（変更）'!M391)</f>
        <v/>
      </c>
      <c r="N393" s="189" t="str">
        <f>IF('②【入力】別紙_職員一覧（変更）'!N391="","",'②【入力】別紙_職員一覧（変更）'!N391)</f>
        <v/>
      </c>
      <c r="O393" s="189" t="str">
        <f>IF('②【入力】別紙_職員一覧（変更）'!O391="","",'②【入力】別紙_職員一覧（変更）'!O391)</f>
        <v/>
      </c>
      <c r="P393" s="189" t="str">
        <f>IF('②【入力】別紙_職員一覧（変更）'!P391="","",'②【入力】別紙_職員一覧（変更）'!P391)</f>
        <v/>
      </c>
      <c r="Q393" s="189" t="str">
        <f>IF('②【入力】別紙_職員一覧（変更）'!Q391="","",'②【入力】別紙_職員一覧（変更）'!Q391)</f>
        <v/>
      </c>
      <c r="R393" s="158"/>
      <c r="U393" s="63"/>
    </row>
    <row r="394" spans="1:24" ht="18" customHeight="1">
      <c r="A394" s="46">
        <v>380</v>
      </c>
      <c r="B394" s="46" t="str">
        <f t="shared" si="7"/>
        <v/>
      </c>
      <c r="C394" s="47" t="str">
        <f>IF('②【入力】別紙_職員一覧（変更）'!C392="","",'②【入力】別紙_職員一覧（変更）'!C392)</f>
        <v/>
      </c>
      <c r="D394" s="47" t="str">
        <f>IF('②【入力】別紙_職員一覧（変更）'!D392="","",'②【入力】別紙_職員一覧（変更）'!D392)</f>
        <v/>
      </c>
      <c r="E394" s="47" t="str">
        <f>IF('②【入力】別紙_職員一覧（変更）'!E392="","",'②【入力】別紙_職員一覧（変更）'!E392)</f>
        <v/>
      </c>
      <c r="F394" s="47" t="str">
        <f>IF('②【入力】別紙_職員一覧（変更）'!F392="","",'②【入力】別紙_職員一覧（変更）'!F392)</f>
        <v/>
      </c>
      <c r="G394" s="47" t="str">
        <f>IF('②【入力】別紙_職員一覧（変更）'!G392="","",'②【入力】別紙_職員一覧（変更）'!G392)</f>
        <v/>
      </c>
      <c r="H394" s="47" t="str">
        <f>IF('②【入力】別紙_職員一覧（変更）'!H392="","",'②【入力】別紙_職員一覧（変更）'!H392)</f>
        <v/>
      </c>
      <c r="I394" s="411" t="str">
        <f>IF('②【入力】別紙_職員一覧（変更）'!I392="","",'②【入力】別紙_職員一覧（変更）'!I392)</f>
        <v/>
      </c>
      <c r="J394" s="47" t="str">
        <f>IF('②【入力】別紙_職員一覧（変更）'!J392="","",'②【入力】別紙_職員一覧（変更）'!J392)</f>
        <v/>
      </c>
      <c r="K394" s="47" t="str">
        <f>IF('②【入力】別紙_職員一覧（変更）'!K392="","",'②【入力】別紙_職員一覧（変更）'!K392)</f>
        <v/>
      </c>
      <c r="L394" s="47" t="str">
        <f>IF('②【入力】別紙_職員一覧（変更）'!L392="","",'②【入力】別紙_職員一覧（変更）'!L392)</f>
        <v/>
      </c>
      <c r="M394" s="47" t="str">
        <f>IF('②【入力】別紙_職員一覧（変更）'!M392="","",'②【入力】別紙_職員一覧（変更）'!M392)</f>
        <v/>
      </c>
      <c r="N394" s="189" t="str">
        <f>IF('②【入力】別紙_職員一覧（変更）'!N392="","",'②【入力】別紙_職員一覧（変更）'!N392)</f>
        <v/>
      </c>
      <c r="O394" s="189" t="str">
        <f>IF('②【入力】別紙_職員一覧（変更）'!O392="","",'②【入力】別紙_職員一覧（変更）'!O392)</f>
        <v/>
      </c>
      <c r="P394" s="189" t="str">
        <f>IF('②【入力】別紙_職員一覧（変更）'!P392="","",'②【入力】別紙_職員一覧（変更）'!P392)</f>
        <v/>
      </c>
      <c r="Q394" s="189" t="str">
        <f>IF('②【入力】別紙_職員一覧（変更）'!Q392="","",'②【入力】別紙_職員一覧（変更）'!Q392)</f>
        <v/>
      </c>
      <c r="R394" s="158"/>
      <c r="U394" s="63"/>
    </row>
    <row r="395" spans="1:24" ht="18" customHeight="1">
      <c r="A395" s="46">
        <v>381</v>
      </c>
      <c r="B395" s="46" t="str">
        <f t="shared" si="7"/>
        <v/>
      </c>
      <c r="C395" s="47" t="str">
        <f>IF('②【入力】別紙_職員一覧（変更）'!C393="","",'②【入力】別紙_職員一覧（変更）'!C393)</f>
        <v/>
      </c>
      <c r="D395" s="47" t="str">
        <f>IF('②【入力】別紙_職員一覧（変更）'!D393="","",'②【入力】別紙_職員一覧（変更）'!D393)</f>
        <v/>
      </c>
      <c r="E395" s="47" t="str">
        <f>IF('②【入力】別紙_職員一覧（変更）'!E393="","",'②【入力】別紙_職員一覧（変更）'!E393)</f>
        <v/>
      </c>
      <c r="F395" s="47" t="str">
        <f>IF('②【入力】別紙_職員一覧（変更）'!F393="","",'②【入力】別紙_職員一覧（変更）'!F393)</f>
        <v/>
      </c>
      <c r="G395" s="47" t="str">
        <f>IF('②【入力】別紙_職員一覧（変更）'!G393="","",'②【入力】別紙_職員一覧（変更）'!G393)</f>
        <v/>
      </c>
      <c r="H395" s="47" t="str">
        <f>IF('②【入力】別紙_職員一覧（変更）'!H393="","",'②【入力】別紙_職員一覧（変更）'!H393)</f>
        <v/>
      </c>
      <c r="I395" s="411" t="str">
        <f>IF('②【入力】別紙_職員一覧（変更）'!I393="","",'②【入力】別紙_職員一覧（変更）'!I393)</f>
        <v/>
      </c>
      <c r="J395" s="47" t="str">
        <f>IF('②【入力】別紙_職員一覧（変更）'!J393="","",'②【入力】別紙_職員一覧（変更）'!J393)</f>
        <v/>
      </c>
      <c r="K395" s="47" t="str">
        <f>IF('②【入力】別紙_職員一覧（変更）'!K393="","",'②【入力】別紙_職員一覧（変更）'!K393)</f>
        <v/>
      </c>
      <c r="L395" s="47" t="str">
        <f>IF('②【入力】別紙_職員一覧（変更）'!L393="","",'②【入力】別紙_職員一覧（変更）'!L393)</f>
        <v/>
      </c>
      <c r="M395" s="47" t="str">
        <f>IF('②【入力】別紙_職員一覧（変更）'!M393="","",'②【入力】別紙_職員一覧（変更）'!M393)</f>
        <v/>
      </c>
      <c r="N395" s="189" t="str">
        <f>IF('②【入力】別紙_職員一覧（変更）'!N393="","",'②【入力】別紙_職員一覧（変更）'!N393)</f>
        <v/>
      </c>
      <c r="O395" s="189" t="str">
        <f>IF('②【入力】別紙_職員一覧（変更）'!O393="","",'②【入力】別紙_職員一覧（変更）'!O393)</f>
        <v/>
      </c>
      <c r="P395" s="189" t="str">
        <f>IF('②【入力】別紙_職員一覧（変更）'!P393="","",'②【入力】別紙_職員一覧（変更）'!P393)</f>
        <v/>
      </c>
      <c r="Q395" s="189" t="str">
        <f>IF('②【入力】別紙_職員一覧（変更）'!Q393="","",'②【入力】別紙_職員一覧（変更）'!Q393)</f>
        <v/>
      </c>
      <c r="R395" s="158"/>
      <c r="U395" s="63"/>
    </row>
    <row r="396" spans="1:24" ht="18" customHeight="1">
      <c r="A396" s="46">
        <v>382</v>
      </c>
      <c r="B396" s="46" t="str">
        <f t="shared" si="7"/>
        <v/>
      </c>
      <c r="C396" s="47" t="str">
        <f>IF('②【入力】別紙_職員一覧（変更）'!C394="","",'②【入力】別紙_職員一覧（変更）'!C394)</f>
        <v/>
      </c>
      <c r="D396" s="47" t="str">
        <f>IF('②【入力】別紙_職員一覧（変更）'!D394="","",'②【入力】別紙_職員一覧（変更）'!D394)</f>
        <v/>
      </c>
      <c r="E396" s="47" t="str">
        <f>IF('②【入力】別紙_職員一覧（変更）'!E394="","",'②【入力】別紙_職員一覧（変更）'!E394)</f>
        <v/>
      </c>
      <c r="F396" s="47" t="str">
        <f>IF('②【入力】別紙_職員一覧（変更）'!F394="","",'②【入力】別紙_職員一覧（変更）'!F394)</f>
        <v/>
      </c>
      <c r="G396" s="47" t="str">
        <f>IF('②【入力】別紙_職員一覧（変更）'!G394="","",'②【入力】別紙_職員一覧（変更）'!G394)</f>
        <v/>
      </c>
      <c r="H396" s="47" t="str">
        <f>IF('②【入力】別紙_職員一覧（変更）'!H394="","",'②【入力】別紙_職員一覧（変更）'!H394)</f>
        <v/>
      </c>
      <c r="I396" s="411" t="str">
        <f>IF('②【入力】別紙_職員一覧（変更）'!I394="","",'②【入力】別紙_職員一覧（変更）'!I394)</f>
        <v/>
      </c>
      <c r="J396" s="47" t="str">
        <f>IF('②【入力】別紙_職員一覧（変更）'!J394="","",'②【入力】別紙_職員一覧（変更）'!J394)</f>
        <v/>
      </c>
      <c r="K396" s="47" t="str">
        <f>IF('②【入力】別紙_職員一覧（変更）'!K394="","",'②【入力】別紙_職員一覧（変更）'!K394)</f>
        <v/>
      </c>
      <c r="L396" s="47" t="str">
        <f>IF('②【入力】別紙_職員一覧（変更）'!L394="","",'②【入力】別紙_職員一覧（変更）'!L394)</f>
        <v/>
      </c>
      <c r="M396" s="47" t="str">
        <f>IF('②【入力】別紙_職員一覧（変更）'!M394="","",'②【入力】別紙_職員一覧（変更）'!M394)</f>
        <v/>
      </c>
      <c r="N396" s="189" t="str">
        <f>IF('②【入力】別紙_職員一覧（変更）'!N394="","",'②【入力】別紙_職員一覧（変更）'!N394)</f>
        <v/>
      </c>
      <c r="O396" s="189" t="str">
        <f>IF('②【入力】別紙_職員一覧（変更）'!O394="","",'②【入力】別紙_職員一覧（変更）'!O394)</f>
        <v/>
      </c>
      <c r="P396" s="189" t="str">
        <f>IF('②【入力】別紙_職員一覧（変更）'!P394="","",'②【入力】別紙_職員一覧（変更）'!P394)</f>
        <v/>
      </c>
      <c r="Q396" s="189" t="str">
        <f>IF('②【入力】別紙_職員一覧（変更）'!Q394="","",'②【入力】別紙_職員一覧（変更）'!Q394)</f>
        <v/>
      </c>
      <c r="R396" s="158"/>
      <c r="U396" s="63"/>
    </row>
    <row r="397" spans="1:24" ht="18" customHeight="1">
      <c r="A397" s="46">
        <v>383</v>
      </c>
      <c r="B397" s="46" t="str">
        <f t="shared" si="7"/>
        <v/>
      </c>
      <c r="C397" s="47" t="str">
        <f>IF('②【入力】別紙_職員一覧（変更）'!C395="","",'②【入力】別紙_職員一覧（変更）'!C395)</f>
        <v/>
      </c>
      <c r="D397" s="47" t="str">
        <f>IF('②【入力】別紙_職員一覧（変更）'!D395="","",'②【入力】別紙_職員一覧（変更）'!D395)</f>
        <v/>
      </c>
      <c r="E397" s="47" t="str">
        <f>IF('②【入力】別紙_職員一覧（変更）'!E395="","",'②【入力】別紙_職員一覧（変更）'!E395)</f>
        <v/>
      </c>
      <c r="F397" s="47" t="str">
        <f>IF('②【入力】別紙_職員一覧（変更）'!F395="","",'②【入力】別紙_職員一覧（変更）'!F395)</f>
        <v/>
      </c>
      <c r="G397" s="47" t="str">
        <f>IF('②【入力】別紙_職員一覧（変更）'!G395="","",'②【入力】別紙_職員一覧（変更）'!G395)</f>
        <v/>
      </c>
      <c r="H397" s="47" t="str">
        <f>IF('②【入力】別紙_職員一覧（変更）'!H395="","",'②【入力】別紙_職員一覧（変更）'!H395)</f>
        <v/>
      </c>
      <c r="I397" s="411" t="str">
        <f>IF('②【入力】別紙_職員一覧（変更）'!I395="","",'②【入力】別紙_職員一覧（変更）'!I395)</f>
        <v/>
      </c>
      <c r="J397" s="47" t="str">
        <f>IF('②【入力】別紙_職員一覧（変更）'!J395="","",'②【入力】別紙_職員一覧（変更）'!J395)</f>
        <v/>
      </c>
      <c r="K397" s="47" t="str">
        <f>IF('②【入力】別紙_職員一覧（変更）'!K395="","",'②【入力】別紙_職員一覧（変更）'!K395)</f>
        <v/>
      </c>
      <c r="L397" s="47" t="str">
        <f>IF('②【入力】別紙_職員一覧（変更）'!L395="","",'②【入力】別紙_職員一覧（変更）'!L395)</f>
        <v/>
      </c>
      <c r="M397" s="47" t="str">
        <f>IF('②【入力】別紙_職員一覧（変更）'!M395="","",'②【入力】別紙_職員一覧（変更）'!M395)</f>
        <v/>
      </c>
      <c r="N397" s="189" t="str">
        <f>IF('②【入力】別紙_職員一覧（変更）'!N395="","",'②【入力】別紙_職員一覧（変更）'!N395)</f>
        <v/>
      </c>
      <c r="O397" s="189" t="str">
        <f>IF('②【入力】別紙_職員一覧（変更）'!O395="","",'②【入力】別紙_職員一覧（変更）'!O395)</f>
        <v/>
      </c>
      <c r="P397" s="189" t="str">
        <f>IF('②【入力】別紙_職員一覧（変更）'!P395="","",'②【入力】別紙_職員一覧（変更）'!P395)</f>
        <v/>
      </c>
      <c r="Q397" s="189" t="str">
        <f>IF('②【入力】別紙_職員一覧（変更）'!Q395="","",'②【入力】別紙_職員一覧（変更）'!Q395)</f>
        <v/>
      </c>
      <c r="R397" s="158"/>
      <c r="U397" s="63"/>
    </row>
    <row r="398" spans="1:24" ht="18" customHeight="1">
      <c r="A398" s="46">
        <v>384</v>
      </c>
      <c r="B398" s="46" t="str">
        <f t="shared" si="7"/>
        <v/>
      </c>
      <c r="C398" s="47" t="str">
        <f>IF('②【入力】別紙_職員一覧（変更）'!C396="","",'②【入力】別紙_職員一覧（変更）'!C396)</f>
        <v/>
      </c>
      <c r="D398" s="47" t="str">
        <f>IF('②【入力】別紙_職員一覧（変更）'!D396="","",'②【入力】別紙_職員一覧（変更）'!D396)</f>
        <v/>
      </c>
      <c r="E398" s="47" t="str">
        <f>IF('②【入力】別紙_職員一覧（変更）'!E396="","",'②【入力】別紙_職員一覧（変更）'!E396)</f>
        <v/>
      </c>
      <c r="F398" s="47" t="str">
        <f>IF('②【入力】別紙_職員一覧（変更）'!F396="","",'②【入力】別紙_職員一覧（変更）'!F396)</f>
        <v/>
      </c>
      <c r="G398" s="47" t="str">
        <f>IF('②【入力】別紙_職員一覧（変更）'!G396="","",'②【入力】別紙_職員一覧（変更）'!G396)</f>
        <v/>
      </c>
      <c r="H398" s="47" t="str">
        <f>IF('②【入力】別紙_職員一覧（変更）'!H396="","",'②【入力】別紙_職員一覧（変更）'!H396)</f>
        <v/>
      </c>
      <c r="I398" s="411" t="str">
        <f>IF('②【入力】別紙_職員一覧（変更）'!I396="","",'②【入力】別紙_職員一覧（変更）'!I396)</f>
        <v/>
      </c>
      <c r="J398" s="47" t="str">
        <f>IF('②【入力】別紙_職員一覧（変更）'!J396="","",'②【入力】別紙_職員一覧（変更）'!J396)</f>
        <v/>
      </c>
      <c r="K398" s="47" t="str">
        <f>IF('②【入力】別紙_職員一覧（変更）'!K396="","",'②【入力】別紙_職員一覧（変更）'!K396)</f>
        <v/>
      </c>
      <c r="L398" s="47" t="str">
        <f>IF('②【入力】別紙_職員一覧（変更）'!L396="","",'②【入力】別紙_職員一覧（変更）'!L396)</f>
        <v/>
      </c>
      <c r="M398" s="47" t="str">
        <f>IF('②【入力】別紙_職員一覧（変更）'!M396="","",'②【入力】別紙_職員一覧（変更）'!M396)</f>
        <v/>
      </c>
      <c r="N398" s="189" t="str">
        <f>IF('②【入力】別紙_職員一覧（変更）'!N396="","",'②【入力】別紙_職員一覧（変更）'!N396)</f>
        <v/>
      </c>
      <c r="O398" s="189" t="str">
        <f>IF('②【入力】別紙_職員一覧（変更）'!O396="","",'②【入力】別紙_職員一覧（変更）'!O396)</f>
        <v/>
      </c>
      <c r="P398" s="189" t="str">
        <f>IF('②【入力】別紙_職員一覧（変更）'!P396="","",'②【入力】別紙_職員一覧（変更）'!P396)</f>
        <v/>
      </c>
      <c r="Q398" s="189" t="str">
        <f>IF('②【入力】別紙_職員一覧（変更）'!Q396="","",'②【入力】別紙_職員一覧（変更）'!Q396)</f>
        <v/>
      </c>
      <c r="R398" s="158"/>
      <c r="U398" s="63"/>
      <c r="X398" s="59"/>
    </row>
    <row r="399" spans="1:24" ht="18" customHeight="1">
      <c r="A399" s="46">
        <v>385</v>
      </c>
      <c r="B399" s="46" t="str">
        <f t="shared" si="7"/>
        <v/>
      </c>
      <c r="C399" s="47" t="str">
        <f>IF('②【入力】別紙_職員一覧（変更）'!C397="","",'②【入力】別紙_職員一覧（変更）'!C397)</f>
        <v/>
      </c>
      <c r="D399" s="47" t="str">
        <f>IF('②【入力】別紙_職員一覧（変更）'!D397="","",'②【入力】別紙_職員一覧（変更）'!D397)</f>
        <v/>
      </c>
      <c r="E399" s="47" t="str">
        <f>IF('②【入力】別紙_職員一覧（変更）'!E397="","",'②【入力】別紙_職員一覧（変更）'!E397)</f>
        <v/>
      </c>
      <c r="F399" s="47" t="str">
        <f>IF('②【入力】別紙_職員一覧（変更）'!F397="","",'②【入力】別紙_職員一覧（変更）'!F397)</f>
        <v/>
      </c>
      <c r="G399" s="47" t="str">
        <f>IF('②【入力】別紙_職員一覧（変更）'!G397="","",'②【入力】別紙_職員一覧（変更）'!G397)</f>
        <v/>
      </c>
      <c r="H399" s="47" t="str">
        <f>IF('②【入力】別紙_職員一覧（変更）'!H397="","",'②【入力】別紙_職員一覧（変更）'!H397)</f>
        <v/>
      </c>
      <c r="I399" s="411" t="str">
        <f>IF('②【入力】別紙_職員一覧（変更）'!I397="","",'②【入力】別紙_職員一覧（変更）'!I397)</f>
        <v/>
      </c>
      <c r="J399" s="47" t="str">
        <f>IF('②【入力】別紙_職員一覧（変更）'!J397="","",'②【入力】別紙_職員一覧（変更）'!J397)</f>
        <v/>
      </c>
      <c r="K399" s="47" t="str">
        <f>IF('②【入力】別紙_職員一覧（変更）'!K397="","",'②【入力】別紙_職員一覧（変更）'!K397)</f>
        <v/>
      </c>
      <c r="L399" s="47" t="str">
        <f>IF('②【入力】別紙_職員一覧（変更）'!L397="","",'②【入力】別紙_職員一覧（変更）'!L397)</f>
        <v/>
      </c>
      <c r="M399" s="47" t="str">
        <f>IF('②【入力】別紙_職員一覧（変更）'!M397="","",'②【入力】別紙_職員一覧（変更）'!M397)</f>
        <v/>
      </c>
      <c r="N399" s="189" t="str">
        <f>IF('②【入力】別紙_職員一覧（変更）'!N397="","",'②【入力】別紙_職員一覧（変更）'!N397)</f>
        <v/>
      </c>
      <c r="O399" s="189" t="str">
        <f>IF('②【入力】別紙_職員一覧（変更）'!O397="","",'②【入力】別紙_職員一覧（変更）'!O397)</f>
        <v/>
      </c>
      <c r="P399" s="189" t="str">
        <f>IF('②【入力】別紙_職員一覧（変更）'!P397="","",'②【入力】別紙_職員一覧（変更）'!P397)</f>
        <v/>
      </c>
      <c r="Q399" s="189" t="str">
        <f>IF('②【入力】別紙_職員一覧（変更）'!Q397="","",'②【入力】別紙_職員一覧（変更）'!Q397)</f>
        <v/>
      </c>
      <c r="R399" s="158"/>
      <c r="U399" s="63"/>
    </row>
    <row r="400" spans="1:24" ht="18" customHeight="1">
      <c r="A400" s="46">
        <v>386</v>
      </c>
      <c r="B400" s="46" t="str">
        <f t="shared" si="7"/>
        <v/>
      </c>
      <c r="C400" s="47" t="str">
        <f>IF('②【入力】別紙_職員一覧（変更）'!C398="","",'②【入力】別紙_職員一覧（変更）'!C398)</f>
        <v/>
      </c>
      <c r="D400" s="47" t="str">
        <f>IF('②【入力】別紙_職員一覧（変更）'!D398="","",'②【入力】別紙_職員一覧（変更）'!D398)</f>
        <v/>
      </c>
      <c r="E400" s="47" t="str">
        <f>IF('②【入力】別紙_職員一覧（変更）'!E398="","",'②【入力】別紙_職員一覧（変更）'!E398)</f>
        <v/>
      </c>
      <c r="F400" s="47" t="str">
        <f>IF('②【入力】別紙_職員一覧（変更）'!F398="","",'②【入力】別紙_職員一覧（変更）'!F398)</f>
        <v/>
      </c>
      <c r="G400" s="47" t="str">
        <f>IF('②【入力】別紙_職員一覧（変更）'!G398="","",'②【入力】別紙_職員一覧（変更）'!G398)</f>
        <v/>
      </c>
      <c r="H400" s="47" t="str">
        <f>IF('②【入力】別紙_職員一覧（変更）'!H398="","",'②【入力】別紙_職員一覧（変更）'!H398)</f>
        <v/>
      </c>
      <c r="I400" s="411" t="str">
        <f>IF('②【入力】別紙_職員一覧（変更）'!I398="","",'②【入力】別紙_職員一覧（変更）'!I398)</f>
        <v/>
      </c>
      <c r="J400" s="47" t="str">
        <f>IF('②【入力】別紙_職員一覧（変更）'!J398="","",'②【入力】別紙_職員一覧（変更）'!J398)</f>
        <v/>
      </c>
      <c r="K400" s="47" t="str">
        <f>IF('②【入力】別紙_職員一覧（変更）'!K398="","",'②【入力】別紙_職員一覧（変更）'!K398)</f>
        <v/>
      </c>
      <c r="L400" s="47" t="str">
        <f>IF('②【入力】別紙_職員一覧（変更）'!L398="","",'②【入力】別紙_職員一覧（変更）'!L398)</f>
        <v/>
      </c>
      <c r="M400" s="47" t="str">
        <f>IF('②【入力】別紙_職員一覧（変更）'!M398="","",'②【入力】別紙_職員一覧（変更）'!M398)</f>
        <v/>
      </c>
      <c r="N400" s="189" t="str">
        <f>IF('②【入力】別紙_職員一覧（変更）'!N398="","",'②【入力】別紙_職員一覧（変更）'!N398)</f>
        <v/>
      </c>
      <c r="O400" s="189" t="str">
        <f>IF('②【入力】別紙_職員一覧（変更）'!O398="","",'②【入力】別紙_職員一覧（変更）'!O398)</f>
        <v/>
      </c>
      <c r="P400" s="189" t="str">
        <f>IF('②【入力】別紙_職員一覧（変更）'!P398="","",'②【入力】別紙_職員一覧（変更）'!P398)</f>
        <v/>
      </c>
      <c r="Q400" s="189" t="str">
        <f>IF('②【入力】別紙_職員一覧（変更）'!Q398="","",'②【入力】別紙_職員一覧（変更）'!Q398)</f>
        <v/>
      </c>
      <c r="R400" s="158"/>
      <c r="U400" s="63"/>
    </row>
    <row r="401" spans="1:21" ht="18" customHeight="1">
      <c r="A401" s="46">
        <v>387</v>
      </c>
      <c r="B401" s="46" t="str">
        <f t="shared" si="7"/>
        <v/>
      </c>
      <c r="C401" s="47" t="str">
        <f>IF('②【入力】別紙_職員一覧（変更）'!C399="","",'②【入力】別紙_職員一覧（変更）'!C399)</f>
        <v/>
      </c>
      <c r="D401" s="47" t="str">
        <f>IF('②【入力】別紙_職員一覧（変更）'!D399="","",'②【入力】別紙_職員一覧（変更）'!D399)</f>
        <v/>
      </c>
      <c r="E401" s="47" t="str">
        <f>IF('②【入力】別紙_職員一覧（変更）'!E399="","",'②【入力】別紙_職員一覧（変更）'!E399)</f>
        <v/>
      </c>
      <c r="F401" s="47" t="str">
        <f>IF('②【入力】別紙_職員一覧（変更）'!F399="","",'②【入力】別紙_職員一覧（変更）'!F399)</f>
        <v/>
      </c>
      <c r="G401" s="47" t="str">
        <f>IF('②【入力】別紙_職員一覧（変更）'!G399="","",'②【入力】別紙_職員一覧（変更）'!G399)</f>
        <v/>
      </c>
      <c r="H401" s="47" t="str">
        <f>IF('②【入力】別紙_職員一覧（変更）'!H399="","",'②【入力】別紙_職員一覧（変更）'!H399)</f>
        <v/>
      </c>
      <c r="I401" s="411" t="str">
        <f>IF('②【入力】別紙_職員一覧（変更）'!I399="","",'②【入力】別紙_職員一覧（変更）'!I399)</f>
        <v/>
      </c>
      <c r="J401" s="47" t="str">
        <f>IF('②【入力】別紙_職員一覧（変更）'!J399="","",'②【入力】別紙_職員一覧（変更）'!J399)</f>
        <v/>
      </c>
      <c r="K401" s="47" t="str">
        <f>IF('②【入力】別紙_職員一覧（変更）'!K399="","",'②【入力】別紙_職員一覧（変更）'!K399)</f>
        <v/>
      </c>
      <c r="L401" s="47" t="str">
        <f>IF('②【入力】別紙_職員一覧（変更）'!L399="","",'②【入力】別紙_職員一覧（変更）'!L399)</f>
        <v/>
      </c>
      <c r="M401" s="47" t="str">
        <f>IF('②【入力】別紙_職員一覧（変更）'!M399="","",'②【入力】別紙_職員一覧（変更）'!M399)</f>
        <v/>
      </c>
      <c r="N401" s="189" t="str">
        <f>IF('②【入力】別紙_職員一覧（変更）'!N399="","",'②【入力】別紙_職員一覧（変更）'!N399)</f>
        <v/>
      </c>
      <c r="O401" s="189" t="str">
        <f>IF('②【入力】別紙_職員一覧（変更）'!O399="","",'②【入力】別紙_職員一覧（変更）'!O399)</f>
        <v/>
      </c>
      <c r="P401" s="189" t="str">
        <f>IF('②【入力】別紙_職員一覧（変更）'!P399="","",'②【入力】別紙_職員一覧（変更）'!P399)</f>
        <v/>
      </c>
      <c r="Q401" s="189" t="str">
        <f>IF('②【入力】別紙_職員一覧（変更）'!Q399="","",'②【入力】別紙_職員一覧（変更）'!Q399)</f>
        <v/>
      </c>
      <c r="R401" s="158"/>
      <c r="U401" s="63"/>
    </row>
    <row r="402" spans="1:21" ht="18" customHeight="1">
      <c r="A402" s="46">
        <v>388</v>
      </c>
      <c r="B402" s="46" t="str">
        <f t="shared" si="7"/>
        <v/>
      </c>
      <c r="C402" s="47" t="str">
        <f>IF('②【入力】別紙_職員一覧（変更）'!C400="","",'②【入力】別紙_職員一覧（変更）'!C400)</f>
        <v/>
      </c>
      <c r="D402" s="47" t="str">
        <f>IF('②【入力】別紙_職員一覧（変更）'!D400="","",'②【入力】別紙_職員一覧（変更）'!D400)</f>
        <v/>
      </c>
      <c r="E402" s="47" t="str">
        <f>IF('②【入力】別紙_職員一覧（変更）'!E400="","",'②【入力】別紙_職員一覧（変更）'!E400)</f>
        <v/>
      </c>
      <c r="F402" s="47" t="str">
        <f>IF('②【入力】別紙_職員一覧（変更）'!F400="","",'②【入力】別紙_職員一覧（変更）'!F400)</f>
        <v/>
      </c>
      <c r="G402" s="47" t="str">
        <f>IF('②【入力】別紙_職員一覧（変更）'!G400="","",'②【入力】別紙_職員一覧（変更）'!G400)</f>
        <v/>
      </c>
      <c r="H402" s="47" t="str">
        <f>IF('②【入力】別紙_職員一覧（変更）'!H400="","",'②【入力】別紙_職員一覧（変更）'!H400)</f>
        <v/>
      </c>
      <c r="I402" s="411" t="str">
        <f>IF('②【入力】別紙_職員一覧（変更）'!I400="","",'②【入力】別紙_職員一覧（変更）'!I400)</f>
        <v/>
      </c>
      <c r="J402" s="47" t="str">
        <f>IF('②【入力】別紙_職員一覧（変更）'!J400="","",'②【入力】別紙_職員一覧（変更）'!J400)</f>
        <v/>
      </c>
      <c r="K402" s="47" t="str">
        <f>IF('②【入力】別紙_職員一覧（変更）'!K400="","",'②【入力】別紙_職員一覧（変更）'!K400)</f>
        <v/>
      </c>
      <c r="L402" s="47" t="str">
        <f>IF('②【入力】別紙_職員一覧（変更）'!L400="","",'②【入力】別紙_職員一覧（変更）'!L400)</f>
        <v/>
      </c>
      <c r="M402" s="47" t="str">
        <f>IF('②【入力】別紙_職員一覧（変更）'!M400="","",'②【入力】別紙_職員一覧（変更）'!M400)</f>
        <v/>
      </c>
      <c r="N402" s="189" t="str">
        <f>IF('②【入力】別紙_職員一覧（変更）'!N400="","",'②【入力】別紙_職員一覧（変更）'!N400)</f>
        <v/>
      </c>
      <c r="O402" s="189" t="str">
        <f>IF('②【入力】別紙_職員一覧（変更）'!O400="","",'②【入力】別紙_職員一覧（変更）'!O400)</f>
        <v/>
      </c>
      <c r="P402" s="189" t="str">
        <f>IF('②【入力】別紙_職員一覧（変更）'!P400="","",'②【入力】別紙_職員一覧（変更）'!P400)</f>
        <v/>
      </c>
      <c r="Q402" s="189" t="str">
        <f>IF('②【入力】別紙_職員一覧（変更）'!Q400="","",'②【入力】別紙_職員一覧（変更）'!Q400)</f>
        <v/>
      </c>
      <c r="R402" s="158"/>
      <c r="U402" s="63"/>
    </row>
    <row r="403" spans="1:21" ht="18" customHeight="1">
      <c r="A403" s="46">
        <v>389</v>
      </c>
      <c r="B403" s="46" t="str">
        <f t="shared" si="7"/>
        <v/>
      </c>
      <c r="C403" s="47" t="str">
        <f>IF('②【入力】別紙_職員一覧（変更）'!C401="","",'②【入力】別紙_職員一覧（変更）'!C401)</f>
        <v/>
      </c>
      <c r="D403" s="47" t="str">
        <f>IF('②【入力】別紙_職員一覧（変更）'!D401="","",'②【入力】別紙_職員一覧（変更）'!D401)</f>
        <v/>
      </c>
      <c r="E403" s="47" t="str">
        <f>IF('②【入力】別紙_職員一覧（変更）'!E401="","",'②【入力】別紙_職員一覧（変更）'!E401)</f>
        <v/>
      </c>
      <c r="F403" s="47" t="str">
        <f>IF('②【入力】別紙_職員一覧（変更）'!F401="","",'②【入力】別紙_職員一覧（変更）'!F401)</f>
        <v/>
      </c>
      <c r="G403" s="47" t="str">
        <f>IF('②【入力】別紙_職員一覧（変更）'!G401="","",'②【入力】別紙_職員一覧（変更）'!G401)</f>
        <v/>
      </c>
      <c r="H403" s="47" t="str">
        <f>IF('②【入力】別紙_職員一覧（変更）'!H401="","",'②【入力】別紙_職員一覧（変更）'!H401)</f>
        <v/>
      </c>
      <c r="I403" s="411" t="str">
        <f>IF('②【入力】別紙_職員一覧（変更）'!I401="","",'②【入力】別紙_職員一覧（変更）'!I401)</f>
        <v/>
      </c>
      <c r="J403" s="47" t="str">
        <f>IF('②【入力】別紙_職員一覧（変更）'!J401="","",'②【入力】別紙_職員一覧（変更）'!J401)</f>
        <v/>
      </c>
      <c r="K403" s="47" t="str">
        <f>IF('②【入力】別紙_職員一覧（変更）'!K401="","",'②【入力】別紙_職員一覧（変更）'!K401)</f>
        <v/>
      </c>
      <c r="L403" s="47" t="str">
        <f>IF('②【入力】別紙_職員一覧（変更）'!L401="","",'②【入力】別紙_職員一覧（変更）'!L401)</f>
        <v/>
      </c>
      <c r="M403" s="47" t="str">
        <f>IF('②【入力】別紙_職員一覧（変更）'!M401="","",'②【入力】別紙_職員一覧（変更）'!M401)</f>
        <v/>
      </c>
      <c r="N403" s="189" t="str">
        <f>IF('②【入力】別紙_職員一覧（変更）'!N401="","",'②【入力】別紙_職員一覧（変更）'!N401)</f>
        <v/>
      </c>
      <c r="O403" s="189" t="str">
        <f>IF('②【入力】別紙_職員一覧（変更）'!O401="","",'②【入力】別紙_職員一覧（変更）'!O401)</f>
        <v/>
      </c>
      <c r="P403" s="189" t="str">
        <f>IF('②【入力】別紙_職員一覧（変更）'!P401="","",'②【入力】別紙_職員一覧（変更）'!P401)</f>
        <v/>
      </c>
      <c r="Q403" s="189" t="str">
        <f>IF('②【入力】別紙_職員一覧（変更）'!Q401="","",'②【入力】別紙_職員一覧（変更）'!Q401)</f>
        <v/>
      </c>
      <c r="R403" s="158"/>
      <c r="U403" s="63"/>
    </row>
    <row r="404" spans="1:21" ht="18" customHeight="1">
      <c r="A404" s="46">
        <v>390</v>
      </c>
      <c r="B404" s="46" t="str">
        <f t="shared" si="7"/>
        <v/>
      </c>
      <c r="C404" s="47" t="str">
        <f>IF('②【入力】別紙_職員一覧（変更）'!C402="","",'②【入力】別紙_職員一覧（変更）'!C402)</f>
        <v/>
      </c>
      <c r="D404" s="47" t="str">
        <f>IF('②【入力】別紙_職員一覧（変更）'!D402="","",'②【入力】別紙_職員一覧（変更）'!D402)</f>
        <v/>
      </c>
      <c r="E404" s="47" t="str">
        <f>IF('②【入力】別紙_職員一覧（変更）'!E402="","",'②【入力】別紙_職員一覧（変更）'!E402)</f>
        <v/>
      </c>
      <c r="F404" s="47" t="str">
        <f>IF('②【入力】別紙_職員一覧（変更）'!F402="","",'②【入力】別紙_職員一覧（変更）'!F402)</f>
        <v/>
      </c>
      <c r="G404" s="47" t="str">
        <f>IF('②【入力】別紙_職員一覧（変更）'!G402="","",'②【入力】別紙_職員一覧（変更）'!G402)</f>
        <v/>
      </c>
      <c r="H404" s="47" t="str">
        <f>IF('②【入力】別紙_職員一覧（変更）'!H402="","",'②【入力】別紙_職員一覧（変更）'!H402)</f>
        <v/>
      </c>
      <c r="I404" s="411" t="str">
        <f>IF('②【入力】別紙_職員一覧（変更）'!I402="","",'②【入力】別紙_職員一覧（変更）'!I402)</f>
        <v/>
      </c>
      <c r="J404" s="47" t="str">
        <f>IF('②【入力】別紙_職員一覧（変更）'!J402="","",'②【入力】別紙_職員一覧（変更）'!J402)</f>
        <v/>
      </c>
      <c r="K404" s="47" t="str">
        <f>IF('②【入力】別紙_職員一覧（変更）'!K402="","",'②【入力】別紙_職員一覧（変更）'!K402)</f>
        <v/>
      </c>
      <c r="L404" s="47" t="str">
        <f>IF('②【入力】別紙_職員一覧（変更）'!L402="","",'②【入力】別紙_職員一覧（変更）'!L402)</f>
        <v/>
      </c>
      <c r="M404" s="47" t="str">
        <f>IF('②【入力】別紙_職員一覧（変更）'!M402="","",'②【入力】別紙_職員一覧（変更）'!M402)</f>
        <v/>
      </c>
      <c r="N404" s="189" t="str">
        <f>IF('②【入力】別紙_職員一覧（変更）'!N402="","",'②【入力】別紙_職員一覧（変更）'!N402)</f>
        <v/>
      </c>
      <c r="O404" s="189" t="str">
        <f>IF('②【入力】別紙_職員一覧（変更）'!O402="","",'②【入力】別紙_職員一覧（変更）'!O402)</f>
        <v/>
      </c>
      <c r="P404" s="189" t="str">
        <f>IF('②【入力】別紙_職員一覧（変更）'!P402="","",'②【入力】別紙_職員一覧（変更）'!P402)</f>
        <v/>
      </c>
      <c r="Q404" s="189" t="str">
        <f>IF('②【入力】別紙_職員一覧（変更）'!Q402="","",'②【入力】別紙_職員一覧（変更）'!Q402)</f>
        <v/>
      </c>
      <c r="R404" s="158"/>
      <c r="U404" s="63"/>
    </row>
    <row r="405" spans="1:21" ht="18" customHeight="1">
      <c r="A405" s="46">
        <v>391</v>
      </c>
      <c r="B405" s="46" t="str">
        <f t="shared" si="7"/>
        <v/>
      </c>
      <c r="C405" s="47" t="str">
        <f>IF('②【入力】別紙_職員一覧（変更）'!C403="","",'②【入力】別紙_職員一覧（変更）'!C403)</f>
        <v/>
      </c>
      <c r="D405" s="47" t="str">
        <f>IF('②【入力】別紙_職員一覧（変更）'!D403="","",'②【入力】別紙_職員一覧（変更）'!D403)</f>
        <v/>
      </c>
      <c r="E405" s="47" t="str">
        <f>IF('②【入力】別紙_職員一覧（変更）'!E403="","",'②【入力】別紙_職員一覧（変更）'!E403)</f>
        <v/>
      </c>
      <c r="F405" s="47" t="str">
        <f>IF('②【入力】別紙_職員一覧（変更）'!F403="","",'②【入力】別紙_職員一覧（変更）'!F403)</f>
        <v/>
      </c>
      <c r="G405" s="47" t="str">
        <f>IF('②【入力】別紙_職員一覧（変更）'!G403="","",'②【入力】別紙_職員一覧（変更）'!G403)</f>
        <v/>
      </c>
      <c r="H405" s="47" t="str">
        <f>IF('②【入力】別紙_職員一覧（変更）'!H403="","",'②【入力】別紙_職員一覧（変更）'!H403)</f>
        <v/>
      </c>
      <c r="I405" s="411" t="str">
        <f>IF('②【入力】別紙_職員一覧（変更）'!I403="","",'②【入力】別紙_職員一覧（変更）'!I403)</f>
        <v/>
      </c>
      <c r="J405" s="47" t="str">
        <f>IF('②【入力】別紙_職員一覧（変更）'!J403="","",'②【入力】別紙_職員一覧（変更）'!J403)</f>
        <v/>
      </c>
      <c r="K405" s="47" t="str">
        <f>IF('②【入力】別紙_職員一覧（変更）'!K403="","",'②【入力】別紙_職員一覧（変更）'!K403)</f>
        <v/>
      </c>
      <c r="L405" s="47" t="str">
        <f>IF('②【入力】別紙_職員一覧（変更）'!L403="","",'②【入力】別紙_職員一覧（変更）'!L403)</f>
        <v/>
      </c>
      <c r="M405" s="47" t="str">
        <f>IF('②【入力】別紙_職員一覧（変更）'!M403="","",'②【入力】別紙_職員一覧（変更）'!M403)</f>
        <v/>
      </c>
      <c r="N405" s="189" t="str">
        <f>IF('②【入力】別紙_職員一覧（変更）'!N403="","",'②【入力】別紙_職員一覧（変更）'!N403)</f>
        <v/>
      </c>
      <c r="O405" s="189" t="str">
        <f>IF('②【入力】別紙_職員一覧（変更）'!O403="","",'②【入力】別紙_職員一覧（変更）'!O403)</f>
        <v/>
      </c>
      <c r="P405" s="189" t="str">
        <f>IF('②【入力】別紙_職員一覧（変更）'!P403="","",'②【入力】別紙_職員一覧（変更）'!P403)</f>
        <v/>
      </c>
      <c r="Q405" s="189" t="str">
        <f>IF('②【入力】別紙_職員一覧（変更）'!Q403="","",'②【入力】別紙_職員一覧（変更）'!Q403)</f>
        <v/>
      </c>
      <c r="R405" s="158"/>
      <c r="U405" s="63"/>
    </row>
    <row r="406" spans="1:21" ht="18" customHeight="1">
      <c r="A406" s="46">
        <v>392</v>
      </c>
      <c r="B406" s="46" t="str">
        <f t="shared" si="7"/>
        <v/>
      </c>
      <c r="C406" s="47" t="str">
        <f>IF('②【入力】別紙_職員一覧（変更）'!C404="","",'②【入力】別紙_職員一覧（変更）'!C404)</f>
        <v/>
      </c>
      <c r="D406" s="47" t="str">
        <f>IF('②【入力】別紙_職員一覧（変更）'!D404="","",'②【入力】別紙_職員一覧（変更）'!D404)</f>
        <v/>
      </c>
      <c r="E406" s="47" t="str">
        <f>IF('②【入力】別紙_職員一覧（変更）'!E404="","",'②【入力】別紙_職員一覧（変更）'!E404)</f>
        <v/>
      </c>
      <c r="F406" s="47" t="str">
        <f>IF('②【入力】別紙_職員一覧（変更）'!F404="","",'②【入力】別紙_職員一覧（変更）'!F404)</f>
        <v/>
      </c>
      <c r="G406" s="47" t="str">
        <f>IF('②【入力】別紙_職員一覧（変更）'!G404="","",'②【入力】別紙_職員一覧（変更）'!G404)</f>
        <v/>
      </c>
      <c r="H406" s="47" t="str">
        <f>IF('②【入力】別紙_職員一覧（変更）'!H404="","",'②【入力】別紙_職員一覧（変更）'!H404)</f>
        <v/>
      </c>
      <c r="I406" s="411" t="str">
        <f>IF('②【入力】別紙_職員一覧（変更）'!I404="","",'②【入力】別紙_職員一覧（変更）'!I404)</f>
        <v/>
      </c>
      <c r="J406" s="47" t="str">
        <f>IF('②【入力】別紙_職員一覧（変更）'!J404="","",'②【入力】別紙_職員一覧（変更）'!J404)</f>
        <v/>
      </c>
      <c r="K406" s="47" t="str">
        <f>IF('②【入力】別紙_職員一覧（変更）'!K404="","",'②【入力】別紙_職員一覧（変更）'!K404)</f>
        <v/>
      </c>
      <c r="L406" s="47" t="str">
        <f>IF('②【入力】別紙_職員一覧（変更）'!L404="","",'②【入力】別紙_職員一覧（変更）'!L404)</f>
        <v/>
      </c>
      <c r="M406" s="47" t="str">
        <f>IF('②【入力】別紙_職員一覧（変更）'!M404="","",'②【入力】別紙_職員一覧（変更）'!M404)</f>
        <v/>
      </c>
      <c r="N406" s="189" t="str">
        <f>IF('②【入力】別紙_職員一覧（変更）'!N404="","",'②【入力】別紙_職員一覧（変更）'!N404)</f>
        <v/>
      </c>
      <c r="O406" s="189" t="str">
        <f>IF('②【入力】別紙_職員一覧（変更）'!O404="","",'②【入力】別紙_職員一覧（変更）'!O404)</f>
        <v/>
      </c>
      <c r="P406" s="189" t="str">
        <f>IF('②【入力】別紙_職員一覧（変更）'!P404="","",'②【入力】別紙_職員一覧（変更）'!P404)</f>
        <v/>
      </c>
      <c r="Q406" s="189" t="str">
        <f>IF('②【入力】別紙_職員一覧（変更）'!Q404="","",'②【入力】別紙_職員一覧（変更）'!Q404)</f>
        <v/>
      </c>
      <c r="R406" s="158"/>
      <c r="U406" s="63"/>
    </row>
    <row r="407" spans="1:21" ht="18" customHeight="1">
      <c r="A407" s="46">
        <v>393</v>
      </c>
      <c r="B407" s="46" t="str">
        <f t="shared" si="7"/>
        <v/>
      </c>
      <c r="C407" s="47" t="str">
        <f>IF('②【入力】別紙_職員一覧（変更）'!C405="","",'②【入力】別紙_職員一覧（変更）'!C405)</f>
        <v/>
      </c>
      <c r="D407" s="47" t="str">
        <f>IF('②【入力】別紙_職員一覧（変更）'!D405="","",'②【入力】別紙_職員一覧（変更）'!D405)</f>
        <v/>
      </c>
      <c r="E407" s="47" t="str">
        <f>IF('②【入力】別紙_職員一覧（変更）'!E405="","",'②【入力】別紙_職員一覧（変更）'!E405)</f>
        <v/>
      </c>
      <c r="F407" s="47" t="str">
        <f>IF('②【入力】別紙_職員一覧（変更）'!F405="","",'②【入力】別紙_職員一覧（変更）'!F405)</f>
        <v/>
      </c>
      <c r="G407" s="47" t="str">
        <f>IF('②【入力】別紙_職員一覧（変更）'!G405="","",'②【入力】別紙_職員一覧（変更）'!G405)</f>
        <v/>
      </c>
      <c r="H407" s="47" t="str">
        <f>IF('②【入力】別紙_職員一覧（変更）'!H405="","",'②【入力】別紙_職員一覧（変更）'!H405)</f>
        <v/>
      </c>
      <c r="I407" s="411" t="str">
        <f>IF('②【入力】別紙_職員一覧（変更）'!I405="","",'②【入力】別紙_職員一覧（変更）'!I405)</f>
        <v/>
      </c>
      <c r="J407" s="47" t="str">
        <f>IF('②【入力】別紙_職員一覧（変更）'!J405="","",'②【入力】別紙_職員一覧（変更）'!J405)</f>
        <v/>
      </c>
      <c r="K407" s="47" t="str">
        <f>IF('②【入力】別紙_職員一覧（変更）'!K405="","",'②【入力】別紙_職員一覧（変更）'!K405)</f>
        <v/>
      </c>
      <c r="L407" s="47" t="str">
        <f>IF('②【入力】別紙_職員一覧（変更）'!L405="","",'②【入力】別紙_職員一覧（変更）'!L405)</f>
        <v/>
      </c>
      <c r="M407" s="47" t="str">
        <f>IF('②【入力】別紙_職員一覧（変更）'!M405="","",'②【入力】別紙_職員一覧（変更）'!M405)</f>
        <v/>
      </c>
      <c r="N407" s="189" t="str">
        <f>IF('②【入力】別紙_職員一覧（変更）'!N405="","",'②【入力】別紙_職員一覧（変更）'!N405)</f>
        <v/>
      </c>
      <c r="O407" s="189" t="str">
        <f>IF('②【入力】別紙_職員一覧（変更）'!O405="","",'②【入力】別紙_職員一覧（変更）'!O405)</f>
        <v/>
      </c>
      <c r="P407" s="189" t="str">
        <f>IF('②【入力】別紙_職員一覧（変更）'!P405="","",'②【入力】別紙_職員一覧（変更）'!P405)</f>
        <v/>
      </c>
      <c r="Q407" s="189" t="str">
        <f>IF('②【入力】別紙_職員一覧（変更）'!Q405="","",'②【入力】別紙_職員一覧（変更）'!Q405)</f>
        <v/>
      </c>
      <c r="R407" s="158"/>
      <c r="U407" s="63"/>
    </row>
    <row r="408" spans="1:21" ht="18" customHeight="1">
      <c r="A408" s="46">
        <v>394</v>
      </c>
      <c r="B408" s="46" t="str">
        <f t="shared" ref="B408:B471" si="8">C408&amp;D408</f>
        <v/>
      </c>
      <c r="C408" s="47" t="str">
        <f>IF('②【入力】別紙_職員一覧（変更）'!C406="","",'②【入力】別紙_職員一覧（変更）'!C406)</f>
        <v/>
      </c>
      <c r="D408" s="47" t="str">
        <f>IF('②【入力】別紙_職員一覧（変更）'!D406="","",'②【入力】別紙_職員一覧（変更）'!D406)</f>
        <v/>
      </c>
      <c r="E408" s="47" t="str">
        <f>IF('②【入力】別紙_職員一覧（変更）'!E406="","",'②【入力】別紙_職員一覧（変更）'!E406)</f>
        <v/>
      </c>
      <c r="F408" s="47" t="str">
        <f>IF('②【入力】別紙_職員一覧（変更）'!F406="","",'②【入力】別紙_職員一覧（変更）'!F406)</f>
        <v/>
      </c>
      <c r="G408" s="47" t="str">
        <f>IF('②【入力】別紙_職員一覧（変更）'!G406="","",'②【入力】別紙_職員一覧（変更）'!G406)</f>
        <v/>
      </c>
      <c r="H408" s="47" t="str">
        <f>IF('②【入力】別紙_職員一覧（変更）'!H406="","",'②【入力】別紙_職員一覧（変更）'!H406)</f>
        <v/>
      </c>
      <c r="I408" s="411" t="str">
        <f>IF('②【入力】別紙_職員一覧（変更）'!I406="","",'②【入力】別紙_職員一覧（変更）'!I406)</f>
        <v/>
      </c>
      <c r="J408" s="47" t="str">
        <f>IF('②【入力】別紙_職員一覧（変更）'!J406="","",'②【入力】別紙_職員一覧（変更）'!J406)</f>
        <v/>
      </c>
      <c r="K408" s="47" t="str">
        <f>IF('②【入力】別紙_職員一覧（変更）'!K406="","",'②【入力】別紙_職員一覧（変更）'!K406)</f>
        <v/>
      </c>
      <c r="L408" s="47" t="str">
        <f>IF('②【入力】別紙_職員一覧（変更）'!L406="","",'②【入力】別紙_職員一覧（変更）'!L406)</f>
        <v/>
      </c>
      <c r="M408" s="47" t="str">
        <f>IF('②【入力】別紙_職員一覧（変更）'!M406="","",'②【入力】別紙_職員一覧（変更）'!M406)</f>
        <v/>
      </c>
      <c r="N408" s="189" t="str">
        <f>IF('②【入力】別紙_職員一覧（変更）'!N406="","",'②【入力】別紙_職員一覧（変更）'!N406)</f>
        <v/>
      </c>
      <c r="O408" s="189" t="str">
        <f>IF('②【入力】別紙_職員一覧（変更）'!O406="","",'②【入力】別紙_職員一覧（変更）'!O406)</f>
        <v/>
      </c>
      <c r="P408" s="189" t="str">
        <f>IF('②【入力】別紙_職員一覧（変更）'!P406="","",'②【入力】別紙_職員一覧（変更）'!P406)</f>
        <v/>
      </c>
      <c r="Q408" s="189" t="str">
        <f>IF('②【入力】別紙_職員一覧（変更）'!Q406="","",'②【入力】別紙_職員一覧（変更）'!Q406)</f>
        <v/>
      </c>
      <c r="R408" s="158"/>
      <c r="U408" s="63"/>
    </row>
    <row r="409" spans="1:21" ht="18" customHeight="1">
      <c r="A409" s="46">
        <v>395</v>
      </c>
      <c r="B409" s="46" t="str">
        <f t="shared" si="8"/>
        <v/>
      </c>
      <c r="C409" s="47" t="str">
        <f>IF('②【入力】別紙_職員一覧（変更）'!C407="","",'②【入力】別紙_職員一覧（変更）'!C407)</f>
        <v/>
      </c>
      <c r="D409" s="47" t="str">
        <f>IF('②【入力】別紙_職員一覧（変更）'!D407="","",'②【入力】別紙_職員一覧（変更）'!D407)</f>
        <v/>
      </c>
      <c r="E409" s="47" t="str">
        <f>IF('②【入力】別紙_職員一覧（変更）'!E407="","",'②【入力】別紙_職員一覧（変更）'!E407)</f>
        <v/>
      </c>
      <c r="F409" s="47" t="str">
        <f>IF('②【入力】別紙_職員一覧（変更）'!F407="","",'②【入力】別紙_職員一覧（変更）'!F407)</f>
        <v/>
      </c>
      <c r="G409" s="47" t="str">
        <f>IF('②【入力】別紙_職員一覧（変更）'!G407="","",'②【入力】別紙_職員一覧（変更）'!G407)</f>
        <v/>
      </c>
      <c r="H409" s="47" t="str">
        <f>IF('②【入力】別紙_職員一覧（変更）'!H407="","",'②【入力】別紙_職員一覧（変更）'!H407)</f>
        <v/>
      </c>
      <c r="I409" s="411" t="str">
        <f>IF('②【入力】別紙_職員一覧（変更）'!I407="","",'②【入力】別紙_職員一覧（変更）'!I407)</f>
        <v/>
      </c>
      <c r="J409" s="47" t="str">
        <f>IF('②【入力】別紙_職員一覧（変更）'!J407="","",'②【入力】別紙_職員一覧（変更）'!J407)</f>
        <v/>
      </c>
      <c r="K409" s="47" t="str">
        <f>IF('②【入力】別紙_職員一覧（変更）'!K407="","",'②【入力】別紙_職員一覧（変更）'!K407)</f>
        <v/>
      </c>
      <c r="L409" s="47" t="str">
        <f>IF('②【入力】別紙_職員一覧（変更）'!L407="","",'②【入力】別紙_職員一覧（変更）'!L407)</f>
        <v/>
      </c>
      <c r="M409" s="47" t="str">
        <f>IF('②【入力】別紙_職員一覧（変更）'!M407="","",'②【入力】別紙_職員一覧（変更）'!M407)</f>
        <v/>
      </c>
      <c r="N409" s="189" t="str">
        <f>IF('②【入力】別紙_職員一覧（変更）'!N407="","",'②【入力】別紙_職員一覧（変更）'!N407)</f>
        <v/>
      </c>
      <c r="O409" s="189" t="str">
        <f>IF('②【入力】別紙_職員一覧（変更）'!O407="","",'②【入力】別紙_職員一覧（変更）'!O407)</f>
        <v/>
      </c>
      <c r="P409" s="189" t="str">
        <f>IF('②【入力】別紙_職員一覧（変更）'!P407="","",'②【入力】別紙_職員一覧（変更）'!P407)</f>
        <v/>
      </c>
      <c r="Q409" s="189" t="str">
        <f>IF('②【入力】別紙_職員一覧（変更）'!Q407="","",'②【入力】別紙_職員一覧（変更）'!Q407)</f>
        <v/>
      </c>
      <c r="R409" s="158"/>
      <c r="U409" s="63"/>
    </row>
    <row r="410" spans="1:21" ht="18" customHeight="1">
      <c r="A410" s="46">
        <v>396</v>
      </c>
      <c r="B410" s="46" t="str">
        <f t="shared" si="8"/>
        <v/>
      </c>
      <c r="C410" s="47" t="str">
        <f>IF('②【入力】別紙_職員一覧（変更）'!C408="","",'②【入力】別紙_職員一覧（変更）'!C408)</f>
        <v/>
      </c>
      <c r="D410" s="47" t="str">
        <f>IF('②【入力】別紙_職員一覧（変更）'!D408="","",'②【入力】別紙_職員一覧（変更）'!D408)</f>
        <v/>
      </c>
      <c r="E410" s="47" t="str">
        <f>IF('②【入力】別紙_職員一覧（変更）'!E408="","",'②【入力】別紙_職員一覧（変更）'!E408)</f>
        <v/>
      </c>
      <c r="F410" s="47" t="str">
        <f>IF('②【入力】別紙_職員一覧（変更）'!F408="","",'②【入力】別紙_職員一覧（変更）'!F408)</f>
        <v/>
      </c>
      <c r="G410" s="47" t="str">
        <f>IF('②【入力】別紙_職員一覧（変更）'!G408="","",'②【入力】別紙_職員一覧（変更）'!G408)</f>
        <v/>
      </c>
      <c r="H410" s="47" t="str">
        <f>IF('②【入力】別紙_職員一覧（変更）'!H408="","",'②【入力】別紙_職員一覧（変更）'!H408)</f>
        <v/>
      </c>
      <c r="I410" s="411" t="str">
        <f>IF('②【入力】別紙_職員一覧（変更）'!I408="","",'②【入力】別紙_職員一覧（変更）'!I408)</f>
        <v/>
      </c>
      <c r="J410" s="47" t="str">
        <f>IF('②【入力】別紙_職員一覧（変更）'!J408="","",'②【入力】別紙_職員一覧（変更）'!J408)</f>
        <v/>
      </c>
      <c r="K410" s="47" t="str">
        <f>IF('②【入力】別紙_職員一覧（変更）'!K408="","",'②【入力】別紙_職員一覧（変更）'!K408)</f>
        <v/>
      </c>
      <c r="L410" s="47" t="str">
        <f>IF('②【入力】別紙_職員一覧（変更）'!L408="","",'②【入力】別紙_職員一覧（変更）'!L408)</f>
        <v/>
      </c>
      <c r="M410" s="47" t="str">
        <f>IF('②【入力】別紙_職員一覧（変更）'!M408="","",'②【入力】別紙_職員一覧（変更）'!M408)</f>
        <v/>
      </c>
      <c r="N410" s="189" t="str">
        <f>IF('②【入力】別紙_職員一覧（変更）'!N408="","",'②【入力】別紙_職員一覧（変更）'!N408)</f>
        <v/>
      </c>
      <c r="O410" s="189" t="str">
        <f>IF('②【入力】別紙_職員一覧（変更）'!O408="","",'②【入力】別紙_職員一覧（変更）'!O408)</f>
        <v/>
      </c>
      <c r="P410" s="189" t="str">
        <f>IF('②【入力】別紙_職員一覧（変更）'!P408="","",'②【入力】別紙_職員一覧（変更）'!P408)</f>
        <v/>
      </c>
      <c r="Q410" s="189" t="str">
        <f>IF('②【入力】別紙_職員一覧（変更）'!Q408="","",'②【入力】別紙_職員一覧（変更）'!Q408)</f>
        <v/>
      </c>
      <c r="R410" s="158"/>
      <c r="U410" s="63"/>
    </row>
    <row r="411" spans="1:21" ht="18" customHeight="1">
      <c r="A411" s="46">
        <v>397</v>
      </c>
      <c r="B411" s="46" t="str">
        <f t="shared" si="8"/>
        <v/>
      </c>
      <c r="C411" s="47" t="str">
        <f>IF('②【入力】別紙_職員一覧（変更）'!C409="","",'②【入力】別紙_職員一覧（変更）'!C409)</f>
        <v/>
      </c>
      <c r="D411" s="47" t="str">
        <f>IF('②【入力】別紙_職員一覧（変更）'!D409="","",'②【入力】別紙_職員一覧（変更）'!D409)</f>
        <v/>
      </c>
      <c r="E411" s="47" t="str">
        <f>IF('②【入力】別紙_職員一覧（変更）'!E409="","",'②【入力】別紙_職員一覧（変更）'!E409)</f>
        <v/>
      </c>
      <c r="F411" s="47" t="str">
        <f>IF('②【入力】別紙_職員一覧（変更）'!F409="","",'②【入力】別紙_職員一覧（変更）'!F409)</f>
        <v/>
      </c>
      <c r="G411" s="47" t="str">
        <f>IF('②【入力】別紙_職員一覧（変更）'!G409="","",'②【入力】別紙_職員一覧（変更）'!G409)</f>
        <v/>
      </c>
      <c r="H411" s="47" t="str">
        <f>IF('②【入力】別紙_職員一覧（変更）'!H409="","",'②【入力】別紙_職員一覧（変更）'!H409)</f>
        <v/>
      </c>
      <c r="I411" s="411" t="str">
        <f>IF('②【入力】別紙_職員一覧（変更）'!I409="","",'②【入力】別紙_職員一覧（変更）'!I409)</f>
        <v/>
      </c>
      <c r="J411" s="47" t="str">
        <f>IF('②【入力】別紙_職員一覧（変更）'!J409="","",'②【入力】別紙_職員一覧（変更）'!J409)</f>
        <v/>
      </c>
      <c r="K411" s="47" t="str">
        <f>IF('②【入力】別紙_職員一覧（変更）'!K409="","",'②【入力】別紙_職員一覧（変更）'!K409)</f>
        <v/>
      </c>
      <c r="L411" s="47" t="str">
        <f>IF('②【入力】別紙_職員一覧（変更）'!L409="","",'②【入力】別紙_職員一覧（変更）'!L409)</f>
        <v/>
      </c>
      <c r="M411" s="47" t="str">
        <f>IF('②【入力】別紙_職員一覧（変更）'!M409="","",'②【入力】別紙_職員一覧（変更）'!M409)</f>
        <v/>
      </c>
      <c r="N411" s="189" t="str">
        <f>IF('②【入力】別紙_職員一覧（変更）'!N409="","",'②【入力】別紙_職員一覧（変更）'!N409)</f>
        <v/>
      </c>
      <c r="O411" s="189" t="str">
        <f>IF('②【入力】別紙_職員一覧（変更）'!O409="","",'②【入力】別紙_職員一覧（変更）'!O409)</f>
        <v/>
      </c>
      <c r="P411" s="189" t="str">
        <f>IF('②【入力】別紙_職員一覧（変更）'!P409="","",'②【入力】別紙_職員一覧（変更）'!P409)</f>
        <v/>
      </c>
      <c r="Q411" s="189" t="str">
        <f>IF('②【入力】別紙_職員一覧（変更）'!Q409="","",'②【入力】別紙_職員一覧（変更）'!Q409)</f>
        <v/>
      </c>
      <c r="R411" s="158"/>
      <c r="U411" s="63"/>
    </row>
    <row r="412" spans="1:21" ht="18" customHeight="1">
      <c r="A412" s="46">
        <v>398</v>
      </c>
      <c r="B412" s="46" t="str">
        <f t="shared" si="8"/>
        <v/>
      </c>
      <c r="C412" s="47" t="str">
        <f>IF('②【入力】別紙_職員一覧（変更）'!C410="","",'②【入力】別紙_職員一覧（変更）'!C410)</f>
        <v/>
      </c>
      <c r="D412" s="47" t="str">
        <f>IF('②【入力】別紙_職員一覧（変更）'!D410="","",'②【入力】別紙_職員一覧（変更）'!D410)</f>
        <v/>
      </c>
      <c r="E412" s="47" t="str">
        <f>IF('②【入力】別紙_職員一覧（変更）'!E410="","",'②【入力】別紙_職員一覧（変更）'!E410)</f>
        <v/>
      </c>
      <c r="F412" s="47" t="str">
        <f>IF('②【入力】別紙_職員一覧（変更）'!F410="","",'②【入力】別紙_職員一覧（変更）'!F410)</f>
        <v/>
      </c>
      <c r="G412" s="47" t="str">
        <f>IF('②【入力】別紙_職員一覧（変更）'!G410="","",'②【入力】別紙_職員一覧（変更）'!G410)</f>
        <v/>
      </c>
      <c r="H412" s="47" t="str">
        <f>IF('②【入力】別紙_職員一覧（変更）'!H410="","",'②【入力】別紙_職員一覧（変更）'!H410)</f>
        <v/>
      </c>
      <c r="I412" s="411" t="str">
        <f>IF('②【入力】別紙_職員一覧（変更）'!I410="","",'②【入力】別紙_職員一覧（変更）'!I410)</f>
        <v/>
      </c>
      <c r="J412" s="47" t="str">
        <f>IF('②【入力】別紙_職員一覧（変更）'!J410="","",'②【入力】別紙_職員一覧（変更）'!J410)</f>
        <v/>
      </c>
      <c r="K412" s="47" t="str">
        <f>IF('②【入力】別紙_職員一覧（変更）'!K410="","",'②【入力】別紙_職員一覧（変更）'!K410)</f>
        <v/>
      </c>
      <c r="L412" s="47" t="str">
        <f>IF('②【入力】別紙_職員一覧（変更）'!L410="","",'②【入力】別紙_職員一覧（変更）'!L410)</f>
        <v/>
      </c>
      <c r="M412" s="47" t="str">
        <f>IF('②【入力】別紙_職員一覧（変更）'!M410="","",'②【入力】別紙_職員一覧（変更）'!M410)</f>
        <v/>
      </c>
      <c r="N412" s="189" t="str">
        <f>IF('②【入力】別紙_職員一覧（変更）'!N410="","",'②【入力】別紙_職員一覧（変更）'!N410)</f>
        <v/>
      </c>
      <c r="O412" s="189" t="str">
        <f>IF('②【入力】別紙_職員一覧（変更）'!O410="","",'②【入力】別紙_職員一覧（変更）'!O410)</f>
        <v/>
      </c>
      <c r="P412" s="189" t="str">
        <f>IF('②【入力】別紙_職員一覧（変更）'!P410="","",'②【入力】別紙_職員一覧（変更）'!P410)</f>
        <v/>
      </c>
      <c r="Q412" s="189" t="str">
        <f>IF('②【入力】別紙_職員一覧（変更）'!Q410="","",'②【入力】別紙_職員一覧（変更）'!Q410)</f>
        <v/>
      </c>
      <c r="R412" s="158"/>
      <c r="U412" s="63"/>
    </row>
    <row r="413" spans="1:21" ht="18" customHeight="1">
      <c r="A413" s="46">
        <v>399</v>
      </c>
      <c r="B413" s="46" t="str">
        <f t="shared" si="8"/>
        <v/>
      </c>
      <c r="C413" s="47" t="str">
        <f>IF('②【入力】別紙_職員一覧（変更）'!C411="","",'②【入力】別紙_職員一覧（変更）'!C411)</f>
        <v/>
      </c>
      <c r="D413" s="47" t="str">
        <f>IF('②【入力】別紙_職員一覧（変更）'!D411="","",'②【入力】別紙_職員一覧（変更）'!D411)</f>
        <v/>
      </c>
      <c r="E413" s="47" t="str">
        <f>IF('②【入力】別紙_職員一覧（変更）'!E411="","",'②【入力】別紙_職員一覧（変更）'!E411)</f>
        <v/>
      </c>
      <c r="F413" s="47" t="str">
        <f>IF('②【入力】別紙_職員一覧（変更）'!F411="","",'②【入力】別紙_職員一覧（変更）'!F411)</f>
        <v/>
      </c>
      <c r="G413" s="47" t="str">
        <f>IF('②【入力】別紙_職員一覧（変更）'!G411="","",'②【入力】別紙_職員一覧（変更）'!G411)</f>
        <v/>
      </c>
      <c r="H413" s="47" t="str">
        <f>IF('②【入力】別紙_職員一覧（変更）'!H411="","",'②【入力】別紙_職員一覧（変更）'!H411)</f>
        <v/>
      </c>
      <c r="I413" s="411" t="str">
        <f>IF('②【入力】別紙_職員一覧（変更）'!I411="","",'②【入力】別紙_職員一覧（変更）'!I411)</f>
        <v/>
      </c>
      <c r="J413" s="47" t="str">
        <f>IF('②【入力】別紙_職員一覧（変更）'!J411="","",'②【入力】別紙_職員一覧（変更）'!J411)</f>
        <v/>
      </c>
      <c r="K413" s="47" t="str">
        <f>IF('②【入力】別紙_職員一覧（変更）'!K411="","",'②【入力】別紙_職員一覧（変更）'!K411)</f>
        <v/>
      </c>
      <c r="L413" s="47" t="str">
        <f>IF('②【入力】別紙_職員一覧（変更）'!L411="","",'②【入力】別紙_職員一覧（変更）'!L411)</f>
        <v/>
      </c>
      <c r="M413" s="47" t="str">
        <f>IF('②【入力】別紙_職員一覧（変更）'!M411="","",'②【入力】別紙_職員一覧（変更）'!M411)</f>
        <v/>
      </c>
      <c r="N413" s="189" t="str">
        <f>IF('②【入力】別紙_職員一覧（変更）'!N411="","",'②【入力】別紙_職員一覧（変更）'!N411)</f>
        <v/>
      </c>
      <c r="O413" s="189" t="str">
        <f>IF('②【入力】別紙_職員一覧（変更）'!O411="","",'②【入力】別紙_職員一覧（変更）'!O411)</f>
        <v/>
      </c>
      <c r="P413" s="189" t="str">
        <f>IF('②【入力】別紙_職員一覧（変更）'!P411="","",'②【入力】別紙_職員一覧（変更）'!P411)</f>
        <v/>
      </c>
      <c r="Q413" s="189" t="str">
        <f>IF('②【入力】別紙_職員一覧（変更）'!Q411="","",'②【入力】別紙_職員一覧（変更）'!Q411)</f>
        <v/>
      </c>
      <c r="R413" s="158"/>
      <c r="U413" s="63"/>
    </row>
    <row r="414" spans="1:21" ht="18" customHeight="1">
      <c r="A414" s="46">
        <v>400</v>
      </c>
      <c r="B414" s="46" t="str">
        <f t="shared" si="8"/>
        <v/>
      </c>
      <c r="C414" s="47" t="str">
        <f>IF('②【入力】別紙_職員一覧（変更）'!C412="","",'②【入力】別紙_職員一覧（変更）'!C412)</f>
        <v/>
      </c>
      <c r="D414" s="47" t="str">
        <f>IF('②【入力】別紙_職員一覧（変更）'!D412="","",'②【入力】別紙_職員一覧（変更）'!D412)</f>
        <v/>
      </c>
      <c r="E414" s="47" t="str">
        <f>IF('②【入力】別紙_職員一覧（変更）'!E412="","",'②【入力】別紙_職員一覧（変更）'!E412)</f>
        <v/>
      </c>
      <c r="F414" s="47" t="str">
        <f>IF('②【入力】別紙_職員一覧（変更）'!F412="","",'②【入力】別紙_職員一覧（変更）'!F412)</f>
        <v/>
      </c>
      <c r="G414" s="47" t="str">
        <f>IF('②【入力】別紙_職員一覧（変更）'!G412="","",'②【入力】別紙_職員一覧（変更）'!G412)</f>
        <v/>
      </c>
      <c r="H414" s="47" t="str">
        <f>IF('②【入力】別紙_職員一覧（変更）'!H412="","",'②【入力】別紙_職員一覧（変更）'!H412)</f>
        <v/>
      </c>
      <c r="I414" s="411" t="str">
        <f>IF('②【入力】別紙_職員一覧（変更）'!I412="","",'②【入力】別紙_職員一覧（変更）'!I412)</f>
        <v/>
      </c>
      <c r="J414" s="47" t="str">
        <f>IF('②【入力】別紙_職員一覧（変更）'!J412="","",'②【入力】別紙_職員一覧（変更）'!J412)</f>
        <v/>
      </c>
      <c r="K414" s="47" t="str">
        <f>IF('②【入力】別紙_職員一覧（変更）'!K412="","",'②【入力】別紙_職員一覧（変更）'!K412)</f>
        <v/>
      </c>
      <c r="L414" s="47" t="str">
        <f>IF('②【入力】別紙_職員一覧（変更）'!L412="","",'②【入力】別紙_職員一覧（変更）'!L412)</f>
        <v/>
      </c>
      <c r="M414" s="47" t="str">
        <f>IF('②【入力】別紙_職員一覧（変更）'!M412="","",'②【入力】別紙_職員一覧（変更）'!M412)</f>
        <v/>
      </c>
      <c r="N414" s="189" t="str">
        <f>IF('②【入力】別紙_職員一覧（変更）'!N412="","",'②【入力】別紙_職員一覧（変更）'!N412)</f>
        <v/>
      </c>
      <c r="O414" s="189" t="str">
        <f>IF('②【入力】別紙_職員一覧（変更）'!O412="","",'②【入力】別紙_職員一覧（変更）'!O412)</f>
        <v/>
      </c>
      <c r="P414" s="189" t="str">
        <f>IF('②【入力】別紙_職員一覧（変更）'!P412="","",'②【入力】別紙_職員一覧（変更）'!P412)</f>
        <v/>
      </c>
      <c r="Q414" s="189" t="str">
        <f>IF('②【入力】別紙_職員一覧（変更）'!Q412="","",'②【入力】別紙_職員一覧（変更）'!Q412)</f>
        <v/>
      </c>
      <c r="R414" s="158"/>
      <c r="U414" s="63"/>
    </row>
    <row r="415" spans="1:21" ht="18" customHeight="1">
      <c r="A415" s="46">
        <v>401</v>
      </c>
      <c r="B415" s="46" t="str">
        <f t="shared" si="8"/>
        <v/>
      </c>
      <c r="C415" s="47" t="str">
        <f>IF('②【入力】別紙_職員一覧（変更）'!C413="","",'②【入力】別紙_職員一覧（変更）'!C413)</f>
        <v/>
      </c>
      <c r="D415" s="47" t="str">
        <f>IF('②【入力】別紙_職員一覧（変更）'!D413="","",'②【入力】別紙_職員一覧（変更）'!D413)</f>
        <v/>
      </c>
      <c r="E415" s="47" t="str">
        <f>IF('②【入力】別紙_職員一覧（変更）'!E413="","",'②【入力】別紙_職員一覧（変更）'!E413)</f>
        <v/>
      </c>
      <c r="F415" s="47" t="str">
        <f>IF('②【入力】別紙_職員一覧（変更）'!F413="","",'②【入力】別紙_職員一覧（変更）'!F413)</f>
        <v/>
      </c>
      <c r="G415" s="47" t="str">
        <f>IF('②【入力】別紙_職員一覧（変更）'!G413="","",'②【入力】別紙_職員一覧（変更）'!G413)</f>
        <v/>
      </c>
      <c r="H415" s="47" t="str">
        <f>IF('②【入力】別紙_職員一覧（変更）'!H413="","",'②【入力】別紙_職員一覧（変更）'!H413)</f>
        <v/>
      </c>
      <c r="I415" s="411" t="str">
        <f>IF('②【入力】別紙_職員一覧（変更）'!I413="","",'②【入力】別紙_職員一覧（変更）'!I413)</f>
        <v/>
      </c>
      <c r="J415" s="47" t="str">
        <f>IF('②【入力】別紙_職員一覧（変更）'!J413="","",'②【入力】別紙_職員一覧（変更）'!J413)</f>
        <v/>
      </c>
      <c r="K415" s="47" t="str">
        <f>IF('②【入力】別紙_職員一覧（変更）'!K413="","",'②【入力】別紙_職員一覧（変更）'!K413)</f>
        <v/>
      </c>
      <c r="L415" s="47" t="str">
        <f>IF('②【入力】別紙_職員一覧（変更）'!L413="","",'②【入力】別紙_職員一覧（変更）'!L413)</f>
        <v/>
      </c>
      <c r="M415" s="47" t="str">
        <f>IF('②【入力】別紙_職員一覧（変更）'!M413="","",'②【入力】別紙_職員一覧（変更）'!M413)</f>
        <v/>
      </c>
      <c r="N415" s="189" t="str">
        <f>IF('②【入力】別紙_職員一覧（変更）'!N413="","",'②【入力】別紙_職員一覧（変更）'!N413)</f>
        <v/>
      </c>
      <c r="O415" s="189" t="str">
        <f>IF('②【入力】別紙_職員一覧（変更）'!O413="","",'②【入力】別紙_職員一覧（変更）'!O413)</f>
        <v/>
      </c>
      <c r="P415" s="189" t="str">
        <f>IF('②【入力】別紙_職員一覧（変更）'!P413="","",'②【入力】別紙_職員一覧（変更）'!P413)</f>
        <v/>
      </c>
      <c r="Q415" s="189" t="str">
        <f>IF('②【入力】別紙_職員一覧（変更）'!Q413="","",'②【入力】別紙_職員一覧（変更）'!Q413)</f>
        <v/>
      </c>
      <c r="R415" s="158"/>
      <c r="U415" s="63"/>
    </row>
    <row r="416" spans="1:21" ht="18" customHeight="1">
      <c r="A416" s="46">
        <v>402</v>
      </c>
      <c r="B416" s="46" t="str">
        <f t="shared" si="8"/>
        <v/>
      </c>
      <c r="C416" s="47" t="str">
        <f>IF('②【入力】別紙_職員一覧（変更）'!C414="","",'②【入力】別紙_職員一覧（変更）'!C414)</f>
        <v/>
      </c>
      <c r="D416" s="47" t="str">
        <f>IF('②【入力】別紙_職員一覧（変更）'!D414="","",'②【入力】別紙_職員一覧（変更）'!D414)</f>
        <v/>
      </c>
      <c r="E416" s="47" t="str">
        <f>IF('②【入力】別紙_職員一覧（変更）'!E414="","",'②【入力】別紙_職員一覧（変更）'!E414)</f>
        <v/>
      </c>
      <c r="F416" s="47" t="str">
        <f>IF('②【入力】別紙_職員一覧（変更）'!F414="","",'②【入力】別紙_職員一覧（変更）'!F414)</f>
        <v/>
      </c>
      <c r="G416" s="47" t="str">
        <f>IF('②【入力】別紙_職員一覧（変更）'!G414="","",'②【入力】別紙_職員一覧（変更）'!G414)</f>
        <v/>
      </c>
      <c r="H416" s="47" t="str">
        <f>IF('②【入力】別紙_職員一覧（変更）'!H414="","",'②【入力】別紙_職員一覧（変更）'!H414)</f>
        <v/>
      </c>
      <c r="I416" s="411" t="str">
        <f>IF('②【入力】別紙_職員一覧（変更）'!I414="","",'②【入力】別紙_職員一覧（変更）'!I414)</f>
        <v/>
      </c>
      <c r="J416" s="47" t="str">
        <f>IF('②【入力】別紙_職員一覧（変更）'!J414="","",'②【入力】別紙_職員一覧（変更）'!J414)</f>
        <v/>
      </c>
      <c r="K416" s="47" t="str">
        <f>IF('②【入力】別紙_職員一覧（変更）'!K414="","",'②【入力】別紙_職員一覧（変更）'!K414)</f>
        <v/>
      </c>
      <c r="L416" s="47" t="str">
        <f>IF('②【入力】別紙_職員一覧（変更）'!L414="","",'②【入力】別紙_職員一覧（変更）'!L414)</f>
        <v/>
      </c>
      <c r="M416" s="47" t="str">
        <f>IF('②【入力】別紙_職員一覧（変更）'!M414="","",'②【入力】別紙_職員一覧（変更）'!M414)</f>
        <v/>
      </c>
      <c r="N416" s="189" t="str">
        <f>IF('②【入力】別紙_職員一覧（変更）'!N414="","",'②【入力】別紙_職員一覧（変更）'!N414)</f>
        <v/>
      </c>
      <c r="O416" s="189" t="str">
        <f>IF('②【入力】別紙_職員一覧（変更）'!O414="","",'②【入力】別紙_職員一覧（変更）'!O414)</f>
        <v/>
      </c>
      <c r="P416" s="189" t="str">
        <f>IF('②【入力】別紙_職員一覧（変更）'!P414="","",'②【入力】別紙_職員一覧（変更）'!P414)</f>
        <v/>
      </c>
      <c r="Q416" s="189" t="str">
        <f>IF('②【入力】別紙_職員一覧（変更）'!Q414="","",'②【入力】別紙_職員一覧（変更）'!Q414)</f>
        <v/>
      </c>
      <c r="R416" s="158"/>
      <c r="U416" s="63"/>
    </row>
    <row r="417" spans="1:24" ht="18" customHeight="1">
      <c r="A417" s="46">
        <v>403</v>
      </c>
      <c r="B417" s="46" t="str">
        <f t="shared" si="8"/>
        <v/>
      </c>
      <c r="C417" s="47" t="str">
        <f>IF('②【入力】別紙_職員一覧（変更）'!C415="","",'②【入力】別紙_職員一覧（変更）'!C415)</f>
        <v/>
      </c>
      <c r="D417" s="47" t="str">
        <f>IF('②【入力】別紙_職員一覧（変更）'!D415="","",'②【入力】別紙_職員一覧（変更）'!D415)</f>
        <v/>
      </c>
      <c r="E417" s="47" t="str">
        <f>IF('②【入力】別紙_職員一覧（変更）'!E415="","",'②【入力】別紙_職員一覧（変更）'!E415)</f>
        <v/>
      </c>
      <c r="F417" s="47" t="str">
        <f>IF('②【入力】別紙_職員一覧（変更）'!F415="","",'②【入力】別紙_職員一覧（変更）'!F415)</f>
        <v/>
      </c>
      <c r="G417" s="47" t="str">
        <f>IF('②【入力】別紙_職員一覧（変更）'!G415="","",'②【入力】別紙_職員一覧（変更）'!G415)</f>
        <v/>
      </c>
      <c r="H417" s="47" t="str">
        <f>IF('②【入力】別紙_職員一覧（変更）'!H415="","",'②【入力】別紙_職員一覧（変更）'!H415)</f>
        <v/>
      </c>
      <c r="I417" s="411" t="str">
        <f>IF('②【入力】別紙_職員一覧（変更）'!I415="","",'②【入力】別紙_職員一覧（変更）'!I415)</f>
        <v/>
      </c>
      <c r="J417" s="47" t="str">
        <f>IF('②【入力】別紙_職員一覧（変更）'!J415="","",'②【入力】別紙_職員一覧（変更）'!J415)</f>
        <v/>
      </c>
      <c r="K417" s="47" t="str">
        <f>IF('②【入力】別紙_職員一覧（変更）'!K415="","",'②【入力】別紙_職員一覧（変更）'!K415)</f>
        <v/>
      </c>
      <c r="L417" s="47" t="str">
        <f>IF('②【入力】別紙_職員一覧（変更）'!L415="","",'②【入力】別紙_職員一覧（変更）'!L415)</f>
        <v/>
      </c>
      <c r="M417" s="47" t="str">
        <f>IF('②【入力】別紙_職員一覧（変更）'!M415="","",'②【入力】別紙_職員一覧（変更）'!M415)</f>
        <v/>
      </c>
      <c r="N417" s="189" t="str">
        <f>IF('②【入力】別紙_職員一覧（変更）'!N415="","",'②【入力】別紙_職員一覧（変更）'!N415)</f>
        <v/>
      </c>
      <c r="O417" s="189" t="str">
        <f>IF('②【入力】別紙_職員一覧（変更）'!O415="","",'②【入力】別紙_職員一覧（変更）'!O415)</f>
        <v/>
      </c>
      <c r="P417" s="189" t="str">
        <f>IF('②【入力】別紙_職員一覧（変更）'!P415="","",'②【入力】別紙_職員一覧（変更）'!P415)</f>
        <v/>
      </c>
      <c r="Q417" s="189" t="str">
        <f>IF('②【入力】別紙_職員一覧（変更）'!Q415="","",'②【入力】別紙_職員一覧（変更）'!Q415)</f>
        <v/>
      </c>
      <c r="R417" s="158"/>
      <c r="U417" s="63"/>
    </row>
    <row r="418" spans="1:24" ht="18" customHeight="1">
      <c r="A418" s="46">
        <v>404</v>
      </c>
      <c r="B418" s="46" t="str">
        <f t="shared" si="8"/>
        <v/>
      </c>
      <c r="C418" s="47" t="str">
        <f>IF('②【入力】別紙_職員一覧（変更）'!C416="","",'②【入力】別紙_職員一覧（変更）'!C416)</f>
        <v/>
      </c>
      <c r="D418" s="47" t="str">
        <f>IF('②【入力】別紙_職員一覧（変更）'!D416="","",'②【入力】別紙_職員一覧（変更）'!D416)</f>
        <v/>
      </c>
      <c r="E418" s="47" t="str">
        <f>IF('②【入力】別紙_職員一覧（変更）'!E416="","",'②【入力】別紙_職員一覧（変更）'!E416)</f>
        <v/>
      </c>
      <c r="F418" s="47" t="str">
        <f>IF('②【入力】別紙_職員一覧（変更）'!F416="","",'②【入力】別紙_職員一覧（変更）'!F416)</f>
        <v/>
      </c>
      <c r="G418" s="47" t="str">
        <f>IF('②【入力】別紙_職員一覧（変更）'!G416="","",'②【入力】別紙_職員一覧（変更）'!G416)</f>
        <v/>
      </c>
      <c r="H418" s="47" t="str">
        <f>IF('②【入力】別紙_職員一覧（変更）'!H416="","",'②【入力】別紙_職員一覧（変更）'!H416)</f>
        <v/>
      </c>
      <c r="I418" s="411" t="str">
        <f>IF('②【入力】別紙_職員一覧（変更）'!I416="","",'②【入力】別紙_職員一覧（変更）'!I416)</f>
        <v/>
      </c>
      <c r="J418" s="47" t="str">
        <f>IF('②【入力】別紙_職員一覧（変更）'!J416="","",'②【入力】別紙_職員一覧（変更）'!J416)</f>
        <v/>
      </c>
      <c r="K418" s="47" t="str">
        <f>IF('②【入力】別紙_職員一覧（変更）'!K416="","",'②【入力】別紙_職員一覧（変更）'!K416)</f>
        <v/>
      </c>
      <c r="L418" s="47" t="str">
        <f>IF('②【入力】別紙_職員一覧（変更）'!L416="","",'②【入力】別紙_職員一覧（変更）'!L416)</f>
        <v/>
      </c>
      <c r="M418" s="47" t="str">
        <f>IF('②【入力】別紙_職員一覧（変更）'!M416="","",'②【入力】別紙_職員一覧（変更）'!M416)</f>
        <v/>
      </c>
      <c r="N418" s="189" t="str">
        <f>IF('②【入力】別紙_職員一覧（変更）'!N416="","",'②【入力】別紙_職員一覧（変更）'!N416)</f>
        <v/>
      </c>
      <c r="O418" s="189" t="str">
        <f>IF('②【入力】別紙_職員一覧（変更）'!O416="","",'②【入力】別紙_職員一覧（変更）'!O416)</f>
        <v/>
      </c>
      <c r="P418" s="189" t="str">
        <f>IF('②【入力】別紙_職員一覧（変更）'!P416="","",'②【入力】別紙_職員一覧（変更）'!P416)</f>
        <v/>
      </c>
      <c r="Q418" s="189" t="str">
        <f>IF('②【入力】別紙_職員一覧（変更）'!Q416="","",'②【入力】別紙_職員一覧（変更）'!Q416)</f>
        <v/>
      </c>
      <c r="R418" s="158"/>
      <c r="U418" s="63"/>
      <c r="X418" s="59"/>
    </row>
    <row r="419" spans="1:24" ht="18" customHeight="1">
      <c r="A419" s="46">
        <v>405</v>
      </c>
      <c r="B419" s="46" t="str">
        <f t="shared" si="8"/>
        <v/>
      </c>
      <c r="C419" s="47" t="str">
        <f>IF('②【入力】別紙_職員一覧（変更）'!C417="","",'②【入力】別紙_職員一覧（変更）'!C417)</f>
        <v/>
      </c>
      <c r="D419" s="47" t="str">
        <f>IF('②【入力】別紙_職員一覧（変更）'!D417="","",'②【入力】別紙_職員一覧（変更）'!D417)</f>
        <v/>
      </c>
      <c r="E419" s="47" t="str">
        <f>IF('②【入力】別紙_職員一覧（変更）'!E417="","",'②【入力】別紙_職員一覧（変更）'!E417)</f>
        <v/>
      </c>
      <c r="F419" s="47" t="str">
        <f>IF('②【入力】別紙_職員一覧（変更）'!F417="","",'②【入力】別紙_職員一覧（変更）'!F417)</f>
        <v/>
      </c>
      <c r="G419" s="47" t="str">
        <f>IF('②【入力】別紙_職員一覧（変更）'!G417="","",'②【入力】別紙_職員一覧（変更）'!G417)</f>
        <v/>
      </c>
      <c r="H419" s="47" t="str">
        <f>IF('②【入力】別紙_職員一覧（変更）'!H417="","",'②【入力】別紙_職員一覧（変更）'!H417)</f>
        <v/>
      </c>
      <c r="I419" s="411" t="str">
        <f>IF('②【入力】別紙_職員一覧（変更）'!I417="","",'②【入力】別紙_職員一覧（変更）'!I417)</f>
        <v/>
      </c>
      <c r="J419" s="47" t="str">
        <f>IF('②【入力】別紙_職員一覧（変更）'!J417="","",'②【入力】別紙_職員一覧（変更）'!J417)</f>
        <v/>
      </c>
      <c r="K419" s="47" t="str">
        <f>IF('②【入力】別紙_職員一覧（変更）'!K417="","",'②【入力】別紙_職員一覧（変更）'!K417)</f>
        <v/>
      </c>
      <c r="L419" s="47" t="str">
        <f>IF('②【入力】別紙_職員一覧（変更）'!L417="","",'②【入力】別紙_職員一覧（変更）'!L417)</f>
        <v/>
      </c>
      <c r="M419" s="47" t="str">
        <f>IF('②【入力】別紙_職員一覧（変更）'!M417="","",'②【入力】別紙_職員一覧（変更）'!M417)</f>
        <v/>
      </c>
      <c r="N419" s="189" t="str">
        <f>IF('②【入力】別紙_職員一覧（変更）'!N417="","",'②【入力】別紙_職員一覧（変更）'!N417)</f>
        <v/>
      </c>
      <c r="O419" s="189" t="str">
        <f>IF('②【入力】別紙_職員一覧（変更）'!O417="","",'②【入力】別紙_職員一覧（変更）'!O417)</f>
        <v/>
      </c>
      <c r="P419" s="189" t="str">
        <f>IF('②【入力】別紙_職員一覧（変更）'!P417="","",'②【入力】別紙_職員一覧（変更）'!P417)</f>
        <v/>
      </c>
      <c r="Q419" s="189" t="str">
        <f>IF('②【入力】別紙_職員一覧（変更）'!Q417="","",'②【入力】別紙_職員一覧（変更）'!Q417)</f>
        <v/>
      </c>
      <c r="R419" s="158"/>
      <c r="U419" s="63"/>
    </row>
    <row r="420" spans="1:24" ht="18" customHeight="1">
      <c r="A420" s="46">
        <v>406</v>
      </c>
      <c r="B420" s="46" t="str">
        <f t="shared" si="8"/>
        <v/>
      </c>
      <c r="C420" s="47" t="str">
        <f>IF('②【入力】別紙_職員一覧（変更）'!C418="","",'②【入力】別紙_職員一覧（変更）'!C418)</f>
        <v/>
      </c>
      <c r="D420" s="47" t="str">
        <f>IF('②【入力】別紙_職員一覧（変更）'!D418="","",'②【入力】別紙_職員一覧（変更）'!D418)</f>
        <v/>
      </c>
      <c r="E420" s="47" t="str">
        <f>IF('②【入力】別紙_職員一覧（変更）'!E418="","",'②【入力】別紙_職員一覧（変更）'!E418)</f>
        <v/>
      </c>
      <c r="F420" s="47" t="str">
        <f>IF('②【入力】別紙_職員一覧（変更）'!F418="","",'②【入力】別紙_職員一覧（変更）'!F418)</f>
        <v/>
      </c>
      <c r="G420" s="47" t="str">
        <f>IF('②【入力】別紙_職員一覧（変更）'!G418="","",'②【入力】別紙_職員一覧（変更）'!G418)</f>
        <v/>
      </c>
      <c r="H420" s="47" t="str">
        <f>IF('②【入力】別紙_職員一覧（変更）'!H418="","",'②【入力】別紙_職員一覧（変更）'!H418)</f>
        <v/>
      </c>
      <c r="I420" s="411" t="str">
        <f>IF('②【入力】別紙_職員一覧（変更）'!I418="","",'②【入力】別紙_職員一覧（変更）'!I418)</f>
        <v/>
      </c>
      <c r="J420" s="47" t="str">
        <f>IF('②【入力】別紙_職員一覧（変更）'!J418="","",'②【入力】別紙_職員一覧（変更）'!J418)</f>
        <v/>
      </c>
      <c r="K420" s="47" t="str">
        <f>IF('②【入力】別紙_職員一覧（変更）'!K418="","",'②【入力】別紙_職員一覧（変更）'!K418)</f>
        <v/>
      </c>
      <c r="L420" s="47" t="str">
        <f>IF('②【入力】別紙_職員一覧（変更）'!L418="","",'②【入力】別紙_職員一覧（変更）'!L418)</f>
        <v/>
      </c>
      <c r="M420" s="47" t="str">
        <f>IF('②【入力】別紙_職員一覧（変更）'!M418="","",'②【入力】別紙_職員一覧（変更）'!M418)</f>
        <v/>
      </c>
      <c r="N420" s="189" t="str">
        <f>IF('②【入力】別紙_職員一覧（変更）'!N418="","",'②【入力】別紙_職員一覧（変更）'!N418)</f>
        <v/>
      </c>
      <c r="O420" s="189" t="str">
        <f>IF('②【入力】別紙_職員一覧（変更）'!O418="","",'②【入力】別紙_職員一覧（変更）'!O418)</f>
        <v/>
      </c>
      <c r="P420" s="189" t="str">
        <f>IF('②【入力】別紙_職員一覧（変更）'!P418="","",'②【入力】別紙_職員一覧（変更）'!P418)</f>
        <v/>
      </c>
      <c r="Q420" s="189" t="str">
        <f>IF('②【入力】別紙_職員一覧（変更）'!Q418="","",'②【入力】別紙_職員一覧（変更）'!Q418)</f>
        <v/>
      </c>
      <c r="R420" s="158"/>
      <c r="U420" s="63"/>
    </row>
    <row r="421" spans="1:24" ht="18" customHeight="1">
      <c r="A421" s="46">
        <v>407</v>
      </c>
      <c r="B421" s="46" t="str">
        <f t="shared" si="8"/>
        <v/>
      </c>
      <c r="C421" s="47" t="str">
        <f>IF('②【入力】別紙_職員一覧（変更）'!C419="","",'②【入力】別紙_職員一覧（変更）'!C419)</f>
        <v/>
      </c>
      <c r="D421" s="47" t="str">
        <f>IF('②【入力】別紙_職員一覧（変更）'!D419="","",'②【入力】別紙_職員一覧（変更）'!D419)</f>
        <v/>
      </c>
      <c r="E421" s="47" t="str">
        <f>IF('②【入力】別紙_職員一覧（変更）'!E419="","",'②【入力】別紙_職員一覧（変更）'!E419)</f>
        <v/>
      </c>
      <c r="F421" s="47" t="str">
        <f>IF('②【入力】別紙_職員一覧（変更）'!F419="","",'②【入力】別紙_職員一覧（変更）'!F419)</f>
        <v/>
      </c>
      <c r="G421" s="47" t="str">
        <f>IF('②【入力】別紙_職員一覧（変更）'!G419="","",'②【入力】別紙_職員一覧（変更）'!G419)</f>
        <v/>
      </c>
      <c r="H421" s="47" t="str">
        <f>IF('②【入力】別紙_職員一覧（変更）'!H419="","",'②【入力】別紙_職員一覧（変更）'!H419)</f>
        <v/>
      </c>
      <c r="I421" s="411" t="str">
        <f>IF('②【入力】別紙_職員一覧（変更）'!I419="","",'②【入力】別紙_職員一覧（変更）'!I419)</f>
        <v/>
      </c>
      <c r="J421" s="47" t="str">
        <f>IF('②【入力】別紙_職員一覧（変更）'!J419="","",'②【入力】別紙_職員一覧（変更）'!J419)</f>
        <v/>
      </c>
      <c r="K421" s="47" t="str">
        <f>IF('②【入力】別紙_職員一覧（変更）'!K419="","",'②【入力】別紙_職員一覧（変更）'!K419)</f>
        <v/>
      </c>
      <c r="L421" s="47" t="str">
        <f>IF('②【入力】別紙_職員一覧（変更）'!L419="","",'②【入力】別紙_職員一覧（変更）'!L419)</f>
        <v/>
      </c>
      <c r="M421" s="47" t="str">
        <f>IF('②【入力】別紙_職員一覧（変更）'!M419="","",'②【入力】別紙_職員一覧（変更）'!M419)</f>
        <v/>
      </c>
      <c r="N421" s="189" t="str">
        <f>IF('②【入力】別紙_職員一覧（変更）'!N419="","",'②【入力】別紙_職員一覧（変更）'!N419)</f>
        <v/>
      </c>
      <c r="O421" s="189" t="str">
        <f>IF('②【入力】別紙_職員一覧（変更）'!O419="","",'②【入力】別紙_職員一覧（変更）'!O419)</f>
        <v/>
      </c>
      <c r="P421" s="189" t="str">
        <f>IF('②【入力】別紙_職員一覧（変更）'!P419="","",'②【入力】別紙_職員一覧（変更）'!P419)</f>
        <v/>
      </c>
      <c r="Q421" s="189" t="str">
        <f>IF('②【入力】別紙_職員一覧（変更）'!Q419="","",'②【入力】別紙_職員一覧（変更）'!Q419)</f>
        <v/>
      </c>
      <c r="R421" s="158"/>
      <c r="U421" s="63"/>
    </row>
    <row r="422" spans="1:24" ht="18" customHeight="1">
      <c r="A422" s="46">
        <v>408</v>
      </c>
      <c r="B422" s="46" t="str">
        <f t="shared" si="8"/>
        <v/>
      </c>
      <c r="C422" s="47" t="str">
        <f>IF('②【入力】別紙_職員一覧（変更）'!C420="","",'②【入力】別紙_職員一覧（変更）'!C420)</f>
        <v/>
      </c>
      <c r="D422" s="47" t="str">
        <f>IF('②【入力】別紙_職員一覧（変更）'!D420="","",'②【入力】別紙_職員一覧（変更）'!D420)</f>
        <v/>
      </c>
      <c r="E422" s="47" t="str">
        <f>IF('②【入力】別紙_職員一覧（変更）'!E420="","",'②【入力】別紙_職員一覧（変更）'!E420)</f>
        <v/>
      </c>
      <c r="F422" s="47" t="str">
        <f>IF('②【入力】別紙_職員一覧（変更）'!F420="","",'②【入力】別紙_職員一覧（変更）'!F420)</f>
        <v/>
      </c>
      <c r="G422" s="47" t="str">
        <f>IF('②【入力】別紙_職員一覧（変更）'!G420="","",'②【入力】別紙_職員一覧（変更）'!G420)</f>
        <v/>
      </c>
      <c r="H422" s="47" t="str">
        <f>IF('②【入力】別紙_職員一覧（変更）'!H420="","",'②【入力】別紙_職員一覧（変更）'!H420)</f>
        <v/>
      </c>
      <c r="I422" s="411" t="str">
        <f>IF('②【入力】別紙_職員一覧（変更）'!I420="","",'②【入力】別紙_職員一覧（変更）'!I420)</f>
        <v/>
      </c>
      <c r="J422" s="47" t="str">
        <f>IF('②【入力】別紙_職員一覧（変更）'!J420="","",'②【入力】別紙_職員一覧（変更）'!J420)</f>
        <v/>
      </c>
      <c r="K422" s="47" t="str">
        <f>IF('②【入力】別紙_職員一覧（変更）'!K420="","",'②【入力】別紙_職員一覧（変更）'!K420)</f>
        <v/>
      </c>
      <c r="L422" s="47" t="str">
        <f>IF('②【入力】別紙_職員一覧（変更）'!L420="","",'②【入力】別紙_職員一覧（変更）'!L420)</f>
        <v/>
      </c>
      <c r="M422" s="47" t="str">
        <f>IF('②【入力】別紙_職員一覧（変更）'!M420="","",'②【入力】別紙_職員一覧（変更）'!M420)</f>
        <v/>
      </c>
      <c r="N422" s="189" t="str">
        <f>IF('②【入力】別紙_職員一覧（変更）'!N420="","",'②【入力】別紙_職員一覧（変更）'!N420)</f>
        <v/>
      </c>
      <c r="O422" s="189" t="str">
        <f>IF('②【入力】別紙_職員一覧（変更）'!O420="","",'②【入力】別紙_職員一覧（変更）'!O420)</f>
        <v/>
      </c>
      <c r="P422" s="189" t="str">
        <f>IF('②【入力】別紙_職員一覧（変更）'!P420="","",'②【入力】別紙_職員一覧（変更）'!P420)</f>
        <v/>
      </c>
      <c r="Q422" s="189" t="str">
        <f>IF('②【入力】別紙_職員一覧（変更）'!Q420="","",'②【入力】別紙_職員一覧（変更）'!Q420)</f>
        <v/>
      </c>
      <c r="R422" s="158"/>
      <c r="U422" s="63"/>
    </row>
    <row r="423" spans="1:24" ht="18" customHeight="1">
      <c r="A423" s="46">
        <v>409</v>
      </c>
      <c r="B423" s="46" t="str">
        <f t="shared" si="8"/>
        <v/>
      </c>
      <c r="C423" s="47" t="str">
        <f>IF('②【入力】別紙_職員一覧（変更）'!C421="","",'②【入力】別紙_職員一覧（変更）'!C421)</f>
        <v/>
      </c>
      <c r="D423" s="47" t="str">
        <f>IF('②【入力】別紙_職員一覧（変更）'!D421="","",'②【入力】別紙_職員一覧（変更）'!D421)</f>
        <v/>
      </c>
      <c r="E423" s="47" t="str">
        <f>IF('②【入力】別紙_職員一覧（変更）'!E421="","",'②【入力】別紙_職員一覧（変更）'!E421)</f>
        <v/>
      </c>
      <c r="F423" s="47" t="str">
        <f>IF('②【入力】別紙_職員一覧（変更）'!F421="","",'②【入力】別紙_職員一覧（変更）'!F421)</f>
        <v/>
      </c>
      <c r="G423" s="47" t="str">
        <f>IF('②【入力】別紙_職員一覧（変更）'!G421="","",'②【入力】別紙_職員一覧（変更）'!G421)</f>
        <v/>
      </c>
      <c r="H423" s="47" t="str">
        <f>IF('②【入力】別紙_職員一覧（変更）'!H421="","",'②【入力】別紙_職員一覧（変更）'!H421)</f>
        <v/>
      </c>
      <c r="I423" s="411" t="str">
        <f>IF('②【入力】別紙_職員一覧（変更）'!I421="","",'②【入力】別紙_職員一覧（変更）'!I421)</f>
        <v/>
      </c>
      <c r="J423" s="47" t="str">
        <f>IF('②【入力】別紙_職員一覧（変更）'!J421="","",'②【入力】別紙_職員一覧（変更）'!J421)</f>
        <v/>
      </c>
      <c r="K423" s="47" t="str">
        <f>IF('②【入力】別紙_職員一覧（変更）'!K421="","",'②【入力】別紙_職員一覧（変更）'!K421)</f>
        <v/>
      </c>
      <c r="L423" s="47" t="str">
        <f>IF('②【入力】別紙_職員一覧（変更）'!L421="","",'②【入力】別紙_職員一覧（変更）'!L421)</f>
        <v/>
      </c>
      <c r="M423" s="47" t="str">
        <f>IF('②【入力】別紙_職員一覧（変更）'!M421="","",'②【入力】別紙_職員一覧（変更）'!M421)</f>
        <v/>
      </c>
      <c r="N423" s="189" t="str">
        <f>IF('②【入力】別紙_職員一覧（変更）'!N421="","",'②【入力】別紙_職員一覧（変更）'!N421)</f>
        <v/>
      </c>
      <c r="O423" s="189" t="str">
        <f>IF('②【入力】別紙_職員一覧（変更）'!O421="","",'②【入力】別紙_職員一覧（変更）'!O421)</f>
        <v/>
      </c>
      <c r="P423" s="189" t="str">
        <f>IF('②【入力】別紙_職員一覧（変更）'!P421="","",'②【入力】別紙_職員一覧（変更）'!P421)</f>
        <v/>
      </c>
      <c r="Q423" s="189" t="str">
        <f>IF('②【入力】別紙_職員一覧（変更）'!Q421="","",'②【入力】別紙_職員一覧（変更）'!Q421)</f>
        <v/>
      </c>
      <c r="R423" s="158"/>
      <c r="U423" s="63"/>
    </row>
    <row r="424" spans="1:24" ht="18" customHeight="1">
      <c r="A424" s="46">
        <v>410</v>
      </c>
      <c r="B424" s="46" t="str">
        <f t="shared" si="8"/>
        <v/>
      </c>
      <c r="C424" s="47" t="str">
        <f>IF('②【入力】別紙_職員一覧（変更）'!C422="","",'②【入力】別紙_職員一覧（変更）'!C422)</f>
        <v/>
      </c>
      <c r="D424" s="47" t="str">
        <f>IF('②【入力】別紙_職員一覧（変更）'!D422="","",'②【入力】別紙_職員一覧（変更）'!D422)</f>
        <v/>
      </c>
      <c r="E424" s="47" t="str">
        <f>IF('②【入力】別紙_職員一覧（変更）'!E422="","",'②【入力】別紙_職員一覧（変更）'!E422)</f>
        <v/>
      </c>
      <c r="F424" s="47" t="str">
        <f>IF('②【入力】別紙_職員一覧（変更）'!F422="","",'②【入力】別紙_職員一覧（変更）'!F422)</f>
        <v/>
      </c>
      <c r="G424" s="47" t="str">
        <f>IF('②【入力】別紙_職員一覧（変更）'!G422="","",'②【入力】別紙_職員一覧（変更）'!G422)</f>
        <v/>
      </c>
      <c r="H424" s="47" t="str">
        <f>IF('②【入力】別紙_職員一覧（変更）'!H422="","",'②【入力】別紙_職員一覧（変更）'!H422)</f>
        <v/>
      </c>
      <c r="I424" s="411" t="str">
        <f>IF('②【入力】別紙_職員一覧（変更）'!I422="","",'②【入力】別紙_職員一覧（変更）'!I422)</f>
        <v/>
      </c>
      <c r="J424" s="47" t="str">
        <f>IF('②【入力】別紙_職員一覧（変更）'!J422="","",'②【入力】別紙_職員一覧（変更）'!J422)</f>
        <v/>
      </c>
      <c r="K424" s="47" t="str">
        <f>IF('②【入力】別紙_職員一覧（変更）'!K422="","",'②【入力】別紙_職員一覧（変更）'!K422)</f>
        <v/>
      </c>
      <c r="L424" s="47" t="str">
        <f>IF('②【入力】別紙_職員一覧（変更）'!L422="","",'②【入力】別紙_職員一覧（変更）'!L422)</f>
        <v/>
      </c>
      <c r="M424" s="47" t="str">
        <f>IF('②【入力】別紙_職員一覧（変更）'!M422="","",'②【入力】別紙_職員一覧（変更）'!M422)</f>
        <v/>
      </c>
      <c r="N424" s="189" t="str">
        <f>IF('②【入力】別紙_職員一覧（変更）'!N422="","",'②【入力】別紙_職員一覧（変更）'!N422)</f>
        <v/>
      </c>
      <c r="O424" s="189" t="str">
        <f>IF('②【入力】別紙_職員一覧（変更）'!O422="","",'②【入力】別紙_職員一覧（変更）'!O422)</f>
        <v/>
      </c>
      <c r="P424" s="189" t="str">
        <f>IF('②【入力】別紙_職員一覧（変更）'!P422="","",'②【入力】別紙_職員一覧（変更）'!P422)</f>
        <v/>
      </c>
      <c r="Q424" s="189" t="str">
        <f>IF('②【入力】別紙_職員一覧（変更）'!Q422="","",'②【入力】別紙_職員一覧（変更）'!Q422)</f>
        <v/>
      </c>
      <c r="R424" s="158"/>
      <c r="U424" s="63"/>
    </row>
    <row r="425" spans="1:24" ht="18" customHeight="1">
      <c r="A425" s="46">
        <v>411</v>
      </c>
      <c r="B425" s="46" t="str">
        <f t="shared" si="8"/>
        <v/>
      </c>
      <c r="C425" s="47" t="str">
        <f>IF('②【入力】別紙_職員一覧（変更）'!C423="","",'②【入力】別紙_職員一覧（変更）'!C423)</f>
        <v/>
      </c>
      <c r="D425" s="47" t="str">
        <f>IF('②【入力】別紙_職員一覧（変更）'!D423="","",'②【入力】別紙_職員一覧（変更）'!D423)</f>
        <v/>
      </c>
      <c r="E425" s="47" t="str">
        <f>IF('②【入力】別紙_職員一覧（変更）'!E423="","",'②【入力】別紙_職員一覧（変更）'!E423)</f>
        <v/>
      </c>
      <c r="F425" s="47" t="str">
        <f>IF('②【入力】別紙_職員一覧（変更）'!F423="","",'②【入力】別紙_職員一覧（変更）'!F423)</f>
        <v/>
      </c>
      <c r="G425" s="47" t="str">
        <f>IF('②【入力】別紙_職員一覧（変更）'!G423="","",'②【入力】別紙_職員一覧（変更）'!G423)</f>
        <v/>
      </c>
      <c r="H425" s="47" t="str">
        <f>IF('②【入力】別紙_職員一覧（変更）'!H423="","",'②【入力】別紙_職員一覧（変更）'!H423)</f>
        <v/>
      </c>
      <c r="I425" s="411" t="str">
        <f>IF('②【入力】別紙_職員一覧（変更）'!I423="","",'②【入力】別紙_職員一覧（変更）'!I423)</f>
        <v/>
      </c>
      <c r="J425" s="47" t="str">
        <f>IF('②【入力】別紙_職員一覧（変更）'!J423="","",'②【入力】別紙_職員一覧（変更）'!J423)</f>
        <v/>
      </c>
      <c r="K425" s="47" t="str">
        <f>IF('②【入力】別紙_職員一覧（変更）'!K423="","",'②【入力】別紙_職員一覧（変更）'!K423)</f>
        <v/>
      </c>
      <c r="L425" s="47" t="str">
        <f>IF('②【入力】別紙_職員一覧（変更）'!L423="","",'②【入力】別紙_職員一覧（変更）'!L423)</f>
        <v/>
      </c>
      <c r="M425" s="47" t="str">
        <f>IF('②【入力】別紙_職員一覧（変更）'!M423="","",'②【入力】別紙_職員一覧（変更）'!M423)</f>
        <v/>
      </c>
      <c r="N425" s="189" t="str">
        <f>IF('②【入力】別紙_職員一覧（変更）'!N423="","",'②【入力】別紙_職員一覧（変更）'!N423)</f>
        <v/>
      </c>
      <c r="O425" s="189" t="str">
        <f>IF('②【入力】別紙_職員一覧（変更）'!O423="","",'②【入力】別紙_職員一覧（変更）'!O423)</f>
        <v/>
      </c>
      <c r="P425" s="189" t="str">
        <f>IF('②【入力】別紙_職員一覧（変更）'!P423="","",'②【入力】別紙_職員一覧（変更）'!P423)</f>
        <v/>
      </c>
      <c r="Q425" s="189" t="str">
        <f>IF('②【入力】別紙_職員一覧（変更）'!Q423="","",'②【入力】別紙_職員一覧（変更）'!Q423)</f>
        <v/>
      </c>
      <c r="R425" s="158"/>
      <c r="U425" s="63"/>
    </row>
    <row r="426" spans="1:24" ht="18" customHeight="1">
      <c r="A426" s="46">
        <v>412</v>
      </c>
      <c r="B426" s="46" t="str">
        <f t="shared" si="8"/>
        <v/>
      </c>
      <c r="C426" s="47" t="str">
        <f>IF('②【入力】別紙_職員一覧（変更）'!C424="","",'②【入力】別紙_職員一覧（変更）'!C424)</f>
        <v/>
      </c>
      <c r="D426" s="47" t="str">
        <f>IF('②【入力】別紙_職員一覧（変更）'!D424="","",'②【入力】別紙_職員一覧（変更）'!D424)</f>
        <v/>
      </c>
      <c r="E426" s="47" t="str">
        <f>IF('②【入力】別紙_職員一覧（変更）'!E424="","",'②【入力】別紙_職員一覧（変更）'!E424)</f>
        <v/>
      </c>
      <c r="F426" s="47" t="str">
        <f>IF('②【入力】別紙_職員一覧（変更）'!F424="","",'②【入力】別紙_職員一覧（変更）'!F424)</f>
        <v/>
      </c>
      <c r="G426" s="47" t="str">
        <f>IF('②【入力】別紙_職員一覧（変更）'!G424="","",'②【入力】別紙_職員一覧（変更）'!G424)</f>
        <v/>
      </c>
      <c r="H426" s="47" t="str">
        <f>IF('②【入力】別紙_職員一覧（変更）'!H424="","",'②【入力】別紙_職員一覧（変更）'!H424)</f>
        <v/>
      </c>
      <c r="I426" s="411" t="str">
        <f>IF('②【入力】別紙_職員一覧（変更）'!I424="","",'②【入力】別紙_職員一覧（変更）'!I424)</f>
        <v/>
      </c>
      <c r="J426" s="47" t="str">
        <f>IF('②【入力】別紙_職員一覧（変更）'!J424="","",'②【入力】別紙_職員一覧（変更）'!J424)</f>
        <v/>
      </c>
      <c r="K426" s="47" t="str">
        <f>IF('②【入力】別紙_職員一覧（変更）'!K424="","",'②【入力】別紙_職員一覧（変更）'!K424)</f>
        <v/>
      </c>
      <c r="L426" s="47" t="str">
        <f>IF('②【入力】別紙_職員一覧（変更）'!L424="","",'②【入力】別紙_職員一覧（変更）'!L424)</f>
        <v/>
      </c>
      <c r="M426" s="47" t="str">
        <f>IF('②【入力】別紙_職員一覧（変更）'!M424="","",'②【入力】別紙_職員一覧（変更）'!M424)</f>
        <v/>
      </c>
      <c r="N426" s="189" t="str">
        <f>IF('②【入力】別紙_職員一覧（変更）'!N424="","",'②【入力】別紙_職員一覧（変更）'!N424)</f>
        <v/>
      </c>
      <c r="O426" s="189" t="str">
        <f>IF('②【入力】別紙_職員一覧（変更）'!O424="","",'②【入力】別紙_職員一覧（変更）'!O424)</f>
        <v/>
      </c>
      <c r="P426" s="189" t="str">
        <f>IF('②【入力】別紙_職員一覧（変更）'!P424="","",'②【入力】別紙_職員一覧（変更）'!P424)</f>
        <v/>
      </c>
      <c r="Q426" s="189" t="str">
        <f>IF('②【入力】別紙_職員一覧（変更）'!Q424="","",'②【入力】別紙_職員一覧（変更）'!Q424)</f>
        <v/>
      </c>
      <c r="R426" s="158"/>
      <c r="U426" s="63"/>
    </row>
    <row r="427" spans="1:24" ht="18" customHeight="1">
      <c r="A427" s="46">
        <v>413</v>
      </c>
      <c r="B427" s="46" t="str">
        <f t="shared" si="8"/>
        <v/>
      </c>
      <c r="C427" s="47" t="str">
        <f>IF('②【入力】別紙_職員一覧（変更）'!C425="","",'②【入力】別紙_職員一覧（変更）'!C425)</f>
        <v/>
      </c>
      <c r="D427" s="47" t="str">
        <f>IF('②【入力】別紙_職員一覧（変更）'!D425="","",'②【入力】別紙_職員一覧（変更）'!D425)</f>
        <v/>
      </c>
      <c r="E427" s="47" t="str">
        <f>IF('②【入力】別紙_職員一覧（変更）'!E425="","",'②【入力】別紙_職員一覧（変更）'!E425)</f>
        <v/>
      </c>
      <c r="F427" s="47" t="str">
        <f>IF('②【入力】別紙_職員一覧（変更）'!F425="","",'②【入力】別紙_職員一覧（変更）'!F425)</f>
        <v/>
      </c>
      <c r="G427" s="47" t="str">
        <f>IF('②【入力】別紙_職員一覧（変更）'!G425="","",'②【入力】別紙_職員一覧（変更）'!G425)</f>
        <v/>
      </c>
      <c r="H427" s="47" t="str">
        <f>IF('②【入力】別紙_職員一覧（変更）'!H425="","",'②【入力】別紙_職員一覧（変更）'!H425)</f>
        <v/>
      </c>
      <c r="I427" s="411" t="str">
        <f>IF('②【入力】別紙_職員一覧（変更）'!I425="","",'②【入力】別紙_職員一覧（変更）'!I425)</f>
        <v/>
      </c>
      <c r="J427" s="47" t="str">
        <f>IF('②【入力】別紙_職員一覧（変更）'!J425="","",'②【入力】別紙_職員一覧（変更）'!J425)</f>
        <v/>
      </c>
      <c r="K427" s="47" t="str">
        <f>IF('②【入力】別紙_職員一覧（変更）'!K425="","",'②【入力】別紙_職員一覧（変更）'!K425)</f>
        <v/>
      </c>
      <c r="L427" s="47" t="str">
        <f>IF('②【入力】別紙_職員一覧（変更）'!L425="","",'②【入力】別紙_職員一覧（変更）'!L425)</f>
        <v/>
      </c>
      <c r="M427" s="47" t="str">
        <f>IF('②【入力】別紙_職員一覧（変更）'!M425="","",'②【入力】別紙_職員一覧（変更）'!M425)</f>
        <v/>
      </c>
      <c r="N427" s="189" t="str">
        <f>IF('②【入力】別紙_職員一覧（変更）'!N425="","",'②【入力】別紙_職員一覧（変更）'!N425)</f>
        <v/>
      </c>
      <c r="O427" s="189" t="str">
        <f>IF('②【入力】別紙_職員一覧（変更）'!O425="","",'②【入力】別紙_職員一覧（変更）'!O425)</f>
        <v/>
      </c>
      <c r="P427" s="189" t="str">
        <f>IF('②【入力】別紙_職員一覧（変更）'!P425="","",'②【入力】別紙_職員一覧（変更）'!P425)</f>
        <v/>
      </c>
      <c r="Q427" s="189" t="str">
        <f>IF('②【入力】別紙_職員一覧（変更）'!Q425="","",'②【入力】別紙_職員一覧（変更）'!Q425)</f>
        <v/>
      </c>
      <c r="R427" s="158"/>
      <c r="U427" s="63"/>
    </row>
    <row r="428" spans="1:24" ht="18" customHeight="1">
      <c r="A428" s="46">
        <v>414</v>
      </c>
      <c r="B428" s="46" t="str">
        <f t="shared" si="8"/>
        <v/>
      </c>
      <c r="C428" s="47" t="str">
        <f>IF('②【入力】別紙_職員一覧（変更）'!C426="","",'②【入力】別紙_職員一覧（変更）'!C426)</f>
        <v/>
      </c>
      <c r="D428" s="47" t="str">
        <f>IF('②【入力】別紙_職員一覧（変更）'!D426="","",'②【入力】別紙_職員一覧（変更）'!D426)</f>
        <v/>
      </c>
      <c r="E428" s="47" t="str">
        <f>IF('②【入力】別紙_職員一覧（変更）'!E426="","",'②【入力】別紙_職員一覧（変更）'!E426)</f>
        <v/>
      </c>
      <c r="F428" s="47" t="str">
        <f>IF('②【入力】別紙_職員一覧（変更）'!F426="","",'②【入力】別紙_職員一覧（変更）'!F426)</f>
        <v/>
      </c>
      <c r="G428" s="47" t="str">
        <f>IF('②【入力】別紙_職員一覧（変更）'!G426="","",'②【入力】別紙_職員一覧（変更）'!G426)</f>
        <v/>
      </c>
      <c r="H428" s="47" t="str">
        <f>IF('②【入力】別紙_職員一覧（変更）'!H426="","",'②【入力】別紙_職員一覧（変更）'!H426)</f>
        <v/>
      </c>
      <c r="I428" s="411" t="str">
        <f>IF('②【入力】別紙_職員一覧（変更）'!I426="","",'②【入力】別紙_職員一覧（変更）'!I426)</f>
        <v/>
      </c>
      <c r="J428" s="47" t="str">
        <f>IF('②【入力】別紙_職員一覧（変更）'!J426="","",'②【入力】別紙_職員一覧（変更）'!J426)</f>
        <v/>
      </c>
      <c r="K428" s="47" t="str">
        <f>IF('②【入力】別紙_職員一覧（変更）'!K426="","",'②【入力】別紙_職員一覧（変更）'!K426)</f>
        <v/>
      </c>
      <c r="L428" s="47" t="str">
        <f>IF('②【入力】別紙_職員一覧（変更）'!L426="","",'②【入力】別紙_職員一覧（変更）'!L426)</f>
        <v/>
      </c>
      <c r="M428" s="47" t="str">
        <f>IF('②【入力】別紙_職員一覧（変更）'!M426="","",'②【入力】別紙_職員一覧（変更）'!M426)</f>
        <v/>
      </c>
      <c r="N428" s="189" t="str">
        <f>IF('②【入力】別紙_職員一覧（変更）'!N426="","",'②【入力】別紙_職員一覧（変更）'!N426)</f>
        <v/>
      </c>
      <c r="O428" s="189" t="str">
        <f>IF('②【入力】別紙_職員一覧（変更）'!O426="","",'②【入力】別紙_職員一覧（変更）'!O426)</f>
        <v/>
      </c>
      <c r="P428" s="189" t="str">
        <f>IF('②【入力】別紙_職員一覧（変更）'!P426="","",'②【入力】別紙_職員一覧（変更）'!P426)</f>
        <v/>
      </c>
      <c r="Q428" s="189" t="str">
        <f>IF('②【入力】別紙_職員一覧（変更）'!Q426="","",'②【入力】別紙_職員一覧（変更）'!Q426)</f>
        <v/>
      </c>
      <c r="R428" s="158"/>
      <c r="U428" s="63"/>
    </row>
    <row r="429" spans="1:24" ht="18" customHeight="1">
      <c r="A429" s="46">
        <v>415</v>
      </c>
      <c r="B429" s="46" t="str">
        <f t="shared" si="8"/>
        <v/>
      </c>
      <c r="C429" s="47" t="str">
        <f>IF('②【入力】別紙_職員一覧（変更）'!C427="","",'②【入力】別紙_職員一覧（変更）'!C427)</f>
        <v/>
      </c>
      <c r="D429" s="47" t="str">
        <f>IF('②【入力】別紙_職員一覧（変更）'!D427="","",'②【入力】別紙_職員一覧（変更）'!D427)</f>
        <v/>
      </c>
      <c r="E429" s="47" t="str">
        <f>IF('②【入力】別紙_職員一覧（変更）'!E427="","",'②【入力】別紙_職員一覧（変更）'!E427)</f>
        <v/>
      </c>
      <c r="F429" s="47" t="str">
        <f>IF('②【入力】別紙_職員一覧（変更）'!F427="","",'②【入力】別紙_職員一覧（変更）'!F427)</f>
        <v/>
      </c>
      <c r="G429" s="47" t="str">
        <f>IF('②【入力】別紙_職員一覧（変更）'!G427="","",'②【入力】別紙_職員一覧（変更）'!G427)</f>
        <v/>
      </c>
      <c r="H429" s="47" t="str">
        <f>IF('②【入力】別紙_職員一覧（変更）'!H427="","",'②【入力】別紙_職員一覧（変更）'!H427)</f>
        <v/>
      </c>
      <c r="I429" s="411" t="str">
        <f>IF('②【入力】別紙_職員一覧（変更）'!I427="","",'②【入力】別紙_職員一覧（変更）'!I427)</f>
        <v/>
      </c>
      <c r="J429" s="47" t="str">
        <f>IF('②【入力】別紙_職員一覧（変更）'!J427="","",'②【入力】別紙_職員一覧（変更）'!J427)</f>
        <v/>
      </c>
      <c r="K429" s="47" t="str">
        <f>IF('②【入力】別紙_職員一覧（変更）'!K427="","",'②【入力】別紙_職員一覧（変更）'!K427)</f>
        <v/>
      </c>
      <c r="L429" s="47" t="str">
        <f>IF('②【入力】別紙_職員一覧（変更）'!L427="","",'②【入力】別紙_職員一覧（変更）'!L427)</f>
        <v/>
      </c>
      <c r="M429" s="47" t="str">
        <f>IF('②【入力】別紙_職員一覧（変更）'!M427="","",'②【入力】別紙_職員一覧（変更）'!M427)</f>
        <v/>
      </c>
      <c r="N429" s="189" t="str">
        <f>IF('②【入力】別紙_職員一覧（変更）'!N427="","",'②【入力】別紙_職員一覧（変更）'!N427)</f>
        <v/>
      </c>
      <c r="O429" s="189" t="str">
        <f>IF('②【入力】別紙_職員一覧（変更）'!O427="","",'②【入力】別紙_職員一覧（変更）'!O427)</f>
        <v/>
      </c>
      <c r="P429" s="189" t="str">
        <f>IF('②【入力】別紙_職員一覧（変更）'!P427="","",'②【入力】別紙_職員一覧（変更）'!P427)</f>
        <v/>
      </c>
      <c r="Q429" s="189" t="str">
        <f>IF('②【入力】別紙_職員一覧（変更）'!Q427="","",'②【入力】別紙_職員一覧（変更）'!Q427)</f>
        <v/>
      </c>
      <c r="R429" s="158"/>
      <c r="U429" s="63"/>
    </row>
    <row r="430" spans="1:24" ht="18" customHeight="1">
      <c r="A430" s="46">
        <v>416</v>
      </c>
      <c r="B430" s="46" t="str">
        <f t="shared" si="8"/>
        <v/>
      </c>
      <c r="C430" s="47" t="str">
        <f>IF('②【入力】別紙_職員一覧（変更）'!C428="","",'②【入力】別紙_職員一覧（変更）'!C428)</f>
        <v/>
      </c>
      <c r="D430" s="47" t="str">
        <f>IF('②【入力】別紙_職員一覧（変更）'!D428="","",'②【入力】別紙_職員一覧（変更）'!D428)</f>
        <v/>
      </c>
      <c r="E430" s="47" t="str">
        <f>IF('②【入力】別紙_職員一覧（変更）'!E428="","",'②【入力】別紙_職員一覧（変更）'!E428)</f>
        <v/>
      </c>
      <c r="F430" s="47" t="str">
        <f>IF('②【入力】別紙_職員一覧（変更）'!F428="","",'②【入力】別紙_職員一覧（変更）'!F428)</f>
        <v/>
      </c>
      <c r="G430" s="47" t="str">
        <f>IF('②【入力】別紙_職員一覧（変更）'!G428="","",'②【入力】別紙_職員一覧（変更）'!G428)</f>
        <v/>
      </c>
      <c r="H430" s="47" t="str">
        <f>IF('②【入力】別紙_職員一覧（変更）'!H428="","",'②【入力】別紙_職員一覧（変更）'!H428)</f>
        <v/>
      </c>
      <c r="I430" s="411" t="str">
        <f>IF('②【入力】別紙_職員一覧（変更）'!I428="","",'②【入力】別紙_職員一覧（変更）'!I428)</f>
        <v/>
      </c>
      <c r="J430" s="47" t="str">
        <f>IF('②【入力】別紙_職員一覧（変更）'!J428="","",'②【入力】別紙_職員一覧（変更）'!J428)</f>
        <v/>
      </c>
      <c r="K430" s="47" t="str">
        <f>IF('②【入力】別紙_職員一覧（変更）'!K428="","",'②【入力】別紙_職員一覧（変更）'!K428)</f>
        <v/>
      </c>
      <c r="L430" s="47" t="str">
        <f>IF('②【入力】別紙_職員一覧（変更）'!L428="","",'②【入力】別紙_職員一覧（変更）'!L428)</f>
        <v/>
      </c>
      <c r="M430" s="47" t="str">
        <f>IF('②【入力】別紙_職員一覧（変更）'!M428="","",'②【入力】別紙_職員一覧（変更）'!M428)</f>
        <v/>
      </c>
      <c r="N430" s="189" t="str">
        <f>IF('②【入力】別紙_職員一覧（変更）'!N428="","",'②【入力】別紙_職員一覧（変更）'!N428)</f>
        <v/>
      </c>
      <c r="O430" s="189" t="str">
        <f>IF('②【入力】別紙_職員一覧（変更）'!O428="","",'②【入力】別紙_職員一覧（変更）'!O428)</f>
        <v/>
      </c>
      <c r="P430" s="189" t="str">
        <f>IF('②【入力】別紙_職員一覧（変更）'!P428="","",'②【入力】別紙_職員一覧（変更）'!P428)</f>
        <v/>
      </c>
      <c r="Q430" s="189" t="str">
        <f>IF('②【入力】別紙_職員一覧（変更）'!Q428="","",'②【入力】別紙_職員一覧（変更）'!Q428)</f>
        <v/>
      </c>
      <c r="R430" s="158"/>
      <c r="U430" s="63"/>
    </row>
    <row r="431" spans="1:24" ht="18" customHeight="1">
      <c r="A431" s="46">
        <v>417</v>
      </c>
      <c r="B431" s="46" t="str">
        <f t="shared" si="8"/>
        <v/>
      </c>
      <c r="C431" s="47" t="str">
        <f>IF('②【入力】別紙_職員一覧（変更）'!C429="","",'②【入力】別紙_職員一覧（変更）'!C429)</f>
        <v/>
      </c>
      <c r="D431" s="47" t="str">
        <f>IF('②【入力】別紙_職員一覧（変更）'!D429="","",'②【入力】別紙_職員一覧（変更）'!D429)</f>
        <v/>
      </c>
      <c r="E431" s="47" t="str">
        <f>IF('②【入力】別紙_職員一覧（変更）'!E429="","",'②【入力】別紙_職員一覧（変更）'!E429)</f>
        <v/>
      </c>
      <c r="F431" s="47" t="str">
        <f>IF('②【入力】別紙_職員一覧（変更）'!F429="","",'②【入力】別紙_職員一覧（変更）'!F429)</f>
        <v/>
      </c>
      <c r="G431" s="47" t="str">
        <f>IF('②【入力】別紙_職員一覧（変更）'!G429="","",'②【入力】別紙_職員一覧（変更）'!G429)</f>
        <v/>
      </c>
      <c r="H431" s="47" t="str">
        <f>IF('②【入力】別紙_職員一覧（変更）'!H429="","",'②【入力】別紙_職員一覧（変更）'!H429)</f>
        <v/>
      </c>
      <c r="I431" s="411" t="str">
        <f>IF('②【入力】別紙_職員一覧（変更）'!I429="","",'②【入力】別紙_職員一覧（変更）'!I429)</f>
        <v/>
      </c>
      <c r="J431" s="47" t="str">
        <f>IF('②【入力】別紙_職員一覧（変更）'!J429="","",'②【入力】別紙_職員一覧（変更）'!J429)</f>
        <v/>
      </c>
      <c r="K431" s="47" t="str">
        <f>IF('②【入力】別紙_職員一覧（変更）'!K429="","",'②【入力】別紙_職員一覧（変更）'!K429)</f>
        <v/>
      </c>
      <c r="L431" s="47" t="str">
        <f>IF('②【入力】別紙_職員一覧（変更）'!L429="","",'②【入力】別紙_職員一覧（変更）'!L429)</f>
        <v/>
      </c>
      <c r="M431" s="47" t="str">
        <f>IF('②【入力】別紙_職員一覧（変更）'!M429="","",'②【入力】別紙_職員一覧（変更）'!M429)</f>
        <v/>
      </c>
      <c r="N431" s="189" t="str">
        <f>IF('②【入力】別紙_職員一覧（変更）'!N429="","",'②【入力】別紙_職員一覧（変更）'!N429)</f>
        <v/>
      </c>
      <c r="O431" s="189" t="str">
        <f>IF('②【入力】別紙_職員一覧（変更）'!O429="","",'②【入力】別紙_職員一覧（変更）'!O429)</f>
        <v/>
      </c>
      <c r="P431" s="189" t="str">
        <f>IF('②【入力】別紙_職員一覧（変更）'!P429="","",'②【入力】別紙_職員一覧（変更）'!P429)</f>
        <v/>
      </c>
      <c r="Q431" s="189" t="str">
        <f>IF('②【入力】別紙_職員一覧（変更）'!Q429="","",'②【入力】別紙_職員一覧（変更）'!Q429)</f>
        <v/>
      </c>
      <c r="R431" s="158"/>
      <c r="U431" s="63"/>
      <c r="X431" s="59"/>
    </row>
    <row r="432" spans="1:24" ht="18" customHeight="1">
      <c r="A432" s="46">
        <v>418</v>
      </c>
      <c r="B432" s="46" t="str">
        <f t="shared" si="8"/>
        <v/>
      </c>
      <c r="C432" s="47" t="str">
        <f>IF('②【入力】別紙_職員一覧（変更）'!C430="","",'②【入力】別紙_職員一覧（変更）'!C430)</f>
        <v/>
      </c>
      <c r="D432" s="47" t="str">
        <f>IF('②【入力】別紙_職員一覧（変更）'!D430="","",'②【入力】別紙_職員一覧（変更）'!D430)</f>
        <v/>
      </c>
      <c r="E432" s="47" t="str">
        <f>IF('②【入力】別紙_職員一覧（変更）'!E430="","",'②【入力】別紙_職員一覧（変更）'!E430)</f>
        <v/>
      </c>
      <c r="F432" s="47" t="str">
        <f>IF('②【入力】別紙_職員一覧（変更）'!F430="","",'②【入力】別紙_職員一覧（変更）'!F430)</f>
        <v/>
      </c>
      <c r="G432" s="47" t="str">
        <f>IF('②【入力】別紙_職員一覧（変更）'!G430="","",'②【入力】別紙_職員一覧（変更）'!G430)</f>
        <v/>
      </c>
      <c r="H432" s="47" t="str">
        <f>IF('②【入力】別紙_職員一覧（変更）'!H430="","",'②【入力】別紙_職員一覧（変更）'!H430)</f>
        <v/>
      </c>
      <c r="I432" s="411" t="str">
        <f>IF('②【入力】別紙_職員一覧（変更）'!I430="","",'②【入力】別紙_職員一覧（変更）'!I430)</f>
        <v/>
      </c>
      <c r="J432" s="47" t="str">
        <f>IF('②【入力】別紙_職員一覧（変更）'!J430="","",'②【入力】別紙_職員一覧（変更）'!J430)</f>
        <v/>
      </c>
      <c r="K432" s="47" t="str">
        <f>IF('②【入力】別紙_職員一覧（変更）'!K430="","",'②【入力】別紙_職員一覧（変更）'!K430)</f>
        <v/>
      </c>
      <c r="L432" s="47" t="str">
        <f>IF('②【入力】別紙_職員一覧（変更）'!L430="","",'②【入力】別紙_職員一覧（変更）'!L430)</f>
        <v/>
      </c>
      <c r="M432" s="47" t="str">
        <f>IF('②【入力】別紙_職員一覧（変更）'!M430="","",'②【入力】別紙_職員一覧（変更）'!M430)</f>
        <v/>
      </c>
      <c r="N432" s="189" t="str">
        <f>IF('②【入力】別紙_職員一覧（変更）'!N430="","",'②【入力】別紙_職員一覧（変更）'!N430)</f>
        <v/>
      </c>
      <c r="O432" s="189" t="str">
        <f>IF('②【入力】別紙_職員一覧（変更）'!O430="","",'②【入力】別紙_職員一覧（変更）'!O430)</f>
        <v/>
      </c>
      <c r="P432" s="189" t="str">
        <f>IF('②【入力】別紙_職員一覧（変更）'!P430="","",'②【入力】別紙_職員一覧（変更）'!P430)</f>
        <v/>
      </c>
      <c r="Q432" s="189" t="str">
        <f>IF('②【入力】別紙_職員一覧（変更）'!Q430="","",'②【入力】別紙_職員一覧（変更）'!Q430)</f>
        <v/>
      </c>
      <c r="R432" s="158"/>
      <c r="U432" s="63"/>
    </row>
    <row r="433" spans="1:24" ht="18" customHeight="1">
      <c r="A433" s="46">
        <v>419</v>
      </c>
      <c r="B433" s="46" t="str">
        <f t="shared" si="8"/>
        <v/>
      </c>
      <c r="C433" s="47" t="str">
        <f>IF('②【入力】別紙_職員一覧（変更）'!C431="","",'②【入力】別紙_職員一覧（変更）'!C431)</f>
        <v/>
      </c>
      <c r="D433" s="47" t="str">
        <f>IF('②【入力】別紙_職員一覧（変更）'!D431="","",'②【入力】別紙_職員一覧（変更）'!D431)</f>
        <v/>
      </c>
      <c r="E433" s="47" t="str">
        <f>IF('②【入力】別紙_職員一覧（変更）'!E431="","",'②【入力】別紙_職員一覧（変更）'!E431)</f>
        <v/>
      </c>
      <c r="F433" s="47" t="str">
        <f>IF('②【入力】別紙_職員一覧（変更）'!F431="","",'②【入力】別紙_職員一覧（変更）'!F431)</f>
        <v/>
      </c>
      <c r="G433" s="47" t="str">
        <f>IF('②【入力】別紙_職員一覧（変更）'!G431="","",'②【入力】別紙_職員一覧（変更）'!G431)</f>
        <v/>
      </c>
      <c r="H433" s="47" t="str">
        <f>IF('②【入力】別紙_職員一覧（変更）'!H431="","",'②【入力】別紙_職員一覧（変更）'!H431)</f>
        <v/>
      </c>
      <c r="I433" s="411" t="str">
        <f>IF('②【入力】別紙_職員一覧（変更）'!I431="","",'②【入力】別紙_職員一覧（変更）'!I431)</f>
        <v/>
      </c>
      <c r="J433" s="47" t="str">
        <f>IF('②【入力】別紙_職員一覧（変更）'!J431="","",'②【入力】別紙_職員一覧（変更）'!J431)</f>
        <v/>
      </c>
      <c r="K433" s="47" t="str">
        <f>IF('②【入力】別紙_職員一覧（変更）'!K431="","",'②【入力】別紙_職員一覧（変更）'!K431)</f>
        <v/>
      </c>
      <c r="L433" s="47" t="str">
        <f>IF('②【入力】別紙_職員一覧（変更）'!L431="","",'②【入力】別紙_職員一覧（変更）'!L431)</f>
        <v/>
      </c>
      <c r="M433" s="47" t="str">
        <f>IF('②【入力】別紙_職員一覧（変更）'!M431="","",'②【入力】別紙_職員一覧（変更）'!M431)</f>
        <v/>
      </c>
      <c r="N433" s="189" t="str">
        <f>IF('②【入力】別紙_職員一覧（変更）'!N431="","",'②【入力】別紙_職員一覧（変更）'!N431)</f>
        <v/>
      </c>
      <c r="O433" s="189" t="str">
        <f>IF('②【入力】別紙_職員一覧（変更）'!O431="","",'②【入力】別紙_職員一覧（変更）'!O431)</f>
        <v/>
      </c>
      <c r="P433" s="189" t="str">
        <f>IF('②【入力】別紙_職員一覧（変更）'!P431="","",'②【入力】別紙_職員一覧（変更）'!P431)</f>
        <v/>
      </c>
      <c r="Q433" s="189" t="str">
        <f>IF('②【入力】別紙_職員一覧（変更）'!Q431="","",'②【入力】別紙_職員一覧（変更）'!Q431)</f>
        <v/>
      </c>
      <c r="R433" s="158"/>
      <c r="U433" s="63"/>
    </row>
    <row r="434" spans="1:24" ht="18" customHeight="1">
      <c r="A434" s="46">
        <v>420</v>
      </c>
      <c r="B434" s="46" t="str">
        <f t="shared" si="8"/>
        <v/>
      </c>
      <c r="C434" s="47" t="str">
        <f>IF('②【入力】別紙_職員一覧（変更）'!C432="","",'②【入力】別紙_職員一覧（変更）'!C432)</f>
        <v/>
      </c>
      <c r="D434" s="47" t="str">
        <f>IF('②【入力】別紙_職員一覧（変更）'!D432="","",'②【入力】別紙_職員一覧（変更）'!D432)</f>
        <v/>
      </c>
      <c r="E434" s="47" t="str">
        <f>IF('②【入力】別紙_職員一覧（変更）'!E432="","",'②【入力】別紙_職員一覧（変更）'!E432)</f>
        <v/>
      </c>
      <c r="F434" s="47" t="str">
        <f>IF('②【入力】別紙_職員一覧（変更）'!F432="","",'②【入力】別紙_職員一覧（変更）'!F432)</f>
        <v/>
      </c>
      <c r="G434" s="47" t="str">
        <f>IF('②【入力】別紙_職員一覧（変更）'!G432="","",'②【入力】別紙_職員一覧（変更）'!G432)</f>
        <v/>
      </c>
      <c r="H434" s="47" t="str">
        <f>IF('②【入力】別紙_職員一覧（変更）'!H432="","",'②【入力】別紙_職員一覧（変更）'!H432)</f>
        <v/>
      </c>
      <c r="I434" s="411" t="str">
        <f>IF('②【入力】別紙_職員一覧（変更）'!I432="","",'②【入力】別紙_職員一覧（変更）'!I432)</f>
        <v/>
      </c>
      <c r="J434" s="47" t="str">
        <f>IF('②【入力】別紙_職員一覧（変更）'!J432="","",'②【入力】別紙_職員一覧（変更）'!J432)</f>
        <v/>
      </c>
      <c r="K434" s="47" t="str">
        <f>IF('②【入力】別紙_職員一覧（変更）'!K432="","",'②【入力】別紙_職員一覧（変更）'!K432)</f>
        <v/>
      </c>
      <c r="L434" s="47" t="str">
        <f>IF('②【入力】別紙_職員一覧（変更）'!L432="","",'②【入力】別紙_職員一覧（変更）'!L432)</f>
        <v/>
      </c>
      <c r="M434" s="47" t="str">
        <f>IF('②【入力】別紙_職員一覧（変更）'!M432="","",'②【入力】別紙_職員一覧（変更）'!M432)</f>
        <v/>
      </c>
      <c r="N434" s="189" t="str">
        <f>IF('②【入力】別紙_職員一覧（変更）'!N432="","",'②【入力】別紙_職員一覧（変更）'!N432)</f>
        <v/>
      </c>
      <c r="O434" s="189" t="str">
        <f>IF('②【入力】別紙_職員一覧（変更）'!O432="","",'②【入力】別紙_職員一覧（変更）'!O432)</f>
        <v/>
      </c>
      <c r="P434" s="189" t="str">
        <f>IF('②【入力】別紙_職員一覧（変更）'!P432="","",'②【入力】別紙_職員一覧（変更）'!P432)</f>
        <v/>
      </c>
      <c r="Q434" s="189" t="str">
        <f>IF('②【入力】別紙_職員一覧（変更）'!Q432="","",'②【入力】別紙_職員一覧（変更）'!Q432)</f>
        <v/>
      </c>
      <c r="R434" s="158"/>
      <c r="U434" s="63"/>
    </row>
    <row r="435" spans="1:24" ht="18" customHeight="1">
      <c r="A435" s="46">
        <v>421</v>
      </c>
      <c r="B435" s="46" t="str">
        <f t="shared" si="8"/>
        <v/>
      </c>
      <c r="C435" s="47" t="str">
        <f>IF('②【入力】別紙_職員一覧（変更）'!C433="","",'②【入力】別紙_職員一覧（変更）'!C433)</f>
        <v/>
      </c>
      <c r="D435" s="47" t="str">
        <f>IF('②【入力】別紙_職員一覧（変更）'!D433="","",'②【入力】別紙_職員一覧（変更）'!D433)</f>
        <v/>
      </c>
      <c r="E435" s="47" t="str">
        <f>IF('②【入力】別紙_職員一覧（変更）'!E433="","",'②【入力】別紙_職員一覧（変更）'!E433)</f>
        <v/>
      </c>
      <c r="F435" s="47" t="str">
        <f>IF('②【入力】別紙_職員一覧（変更）'!F433="","",'②【入力】別紙_職員一覧（変更）'!F433)</f>
        <v/>
      </c>
      <c r="G435" s="47" t="str">
        <f>IF('②【入力】別紙_職員一覧（変更）'!G433="","",'②【入力】別紙_職員一覧（変更）'!G433)</f>
        <v/>
      </c>
      <c r="H435" s="47" t="str">
        <f>IF('②【入力】別紙_職員一覧（変更）'!H433="","",'②【入力】別紙_職員一覧（変更）'!H433)</f>
        <v/>
      </c>
      <c r="I435" s="411" t="str">
        <f>IF('②【入力】別紙_職員一覧（変更）'!I433="","",'②【入力】別紙_職員一覧（変更）'!I433)</f>
        <v/>
      </c>
      <c r="J435" s="47" t="str">
        <f>IF('②【入力】別紙_職員一覧（変更）'!J433="","",'②【入力】別紙_職員一覧（変更）'!J433)</f>
        <v/>
      </c>
      <c r="K435" s="47" t="str">
        <f>IF('②【入力】別紙_職員一覧（変更）'!K433="","",'②【入力】別紙_職員一覧（変更）'!K433)</f>
        <v/>
      </c>
      <c r="L435" s="47" t="str">
        <f>IF('②【入力】別紙_職員一覧（変更）'!L433="","",'②【入力】別紙_職員一覧（変更）'!L433)</f>
        <v/>
      </c>
      <c r="M435" s="47" t="str">
        <f>IF('②【入力】別紙_職員一覧（変更）'!M433="","",'②【入力】別紙_職員一覧（変更）'!M433)</f>
        <v/>
      </c>
      <c r="N435" s="189" t="str">
        <f>IF('②【入力】別紙_職員一覧（変更）'!N433="","",'②【入力】別紙_職員一覧（変更）'!N433)</f>
        <v/>
      </c>
      <c r="O435" s="189" t="str">
        <f>IF('②【入力】別紙_職員一覧（変更）'!O433="","",'②【入力】別紙_職員一覧（変更）'!O433)</f>
        <v/>
      </c>
      <c r="P435" s="189" t="str">
        <f>IF('②【入力】別紙_職員一覧（変更）'!P433="","",'②【入力】別紙_職員一覧（変更）'!P433)</f>
        <v/>
      </c>
      <c r="Q435" s="189" t="str">
        <f>IF('②【入力】別紙_職員一覧（変更）'!Q433="","",'②【入力】別紙_職員一覧（変更）'!Q433)</f>
        <v/>
      </c>
      <c r="R435" s="158"/>
      <c r="U435" s="63"/>
    </row>
    <row r="436" spans="1:24" ht="18" customHeight="1">
      <c r="A436" s="46">
        <v>422</v>
      </c>
      <c r="B436" s="46" t="str">
        <f t="shared" si="8"/>
        <v/>
      </c>
      <c r="C436" s="47" t="str">
        <f>IF('②【入力】別紙_職員一覧（変更）'!C434="","",'②【入力】別紙_職員一覧（変更）'!C434)</f>
        <v/>
      </c>
      <c r="D436" s="47" t="str">
        <f>IF('②【入力】別紙_職員一覧（変更）'!D434="","",'②【入力】別紙_職員一覧（変更）'!D434)</f>
        <v/>
      </c>
      <c r="E436" s="47" t="str">
        <f>IF('②【入力】別紙_職員一覧（変更）'!E434="","",'②【入力】別紙_職員一覧（変更）'!E434)</f>
        <v/>
      </c>
      <c r="F436" s="47" t="str">
        <f>IF('②【入力】別紙_職員一覧（変更）'!F434="","",'②【入力】別紙_職員一覧（変更）'!F434)</f>
        <v/>
      </c>
      <c r="G436" s="47" t="str">
        <f>IF('②【入力】別紙_職員一覧（変更）'!G434="","",'②【入力】別紙_職員一覧（変更）'!G434)</f>
        <v/>
      </c>
      <c r="H436" s="47" t="str">
        <f>IF('②【入力】別紙_職員一覧（変更）'!H434="","",'②【入力】別紙_職員一覧（変更）'!H434)</f>
        <v/>
      </c>
      <c r="I436" s="411" t="str">
        <f>IF('②【入力】別紙_職員一覧（変更）'!I434="","",'②【入力】別紙_職員一覧（変更）'!I434)</f>
        <v/>
      </c>
      <c r="J436" s="47" t="str">
        <f>IF('②【入力】別紙_職員一覧（変更）'!J434="","",'②【入力】別紙_職員一覧（変更）'!J434)</f>
        <v/>
      </c>
      <c r="K436" s="47" t="str">
        <f>IF('②【入力】別紙_職員一覧（変更）'!K434="","",'②【入力】別紙_職員一覧（変更）'!K434)</f>
        <v/>
      </c>
      <c r="L436" s="47" t="str">
        <f>IF('②【入力】別紙_職員一覧（変更）'!L434="","",'②【入力】別紙_職員一覧（変更）'!L434)</f>
        <v/>
      </c>
      <c r="M436" s="47" t="str">
        <f>IF('②【入力】別紙_職員一覧（変更）'!M434="","",'②【入力】別紙_職員一覧（変更）'!M434)</f>
        <v/>
      </c>
      <c r="N436" s="189" t="str">
        <f>IF('②【入力】別紙_職員一覧（変更）'!N434="","",'②【入力】別紙_職員一覧（変更）'!N434)</f>
        <v/>
      </c>
      <c r="O436" s="189" t="str">
        <f>IF('②【入力】別紙_職員一覧（変更）'!O434="","",'②【入力】別紙_職員一覧（変更）'!O434)</f>
        <v/>
      </c>
      <c r="P436" s="189" t="str">
        <f>IF('②【入力】別紙_職員一覧（変更）'!P434="","",'②【入力】別紙_職員一覧（変更）'!P434)</f>
        <v/>
      </c>
      <c r="Q436" s="189" t="str">
        <f>IF('②【入力】別紙_職員一覧（変更）'!Q434="","",'②【入力】別紙_職員一覧（変更）'!Q434)</f>
        <v/>
      </c>
      <c r="R436" s="158"/>
      <c r="U436" s="63"/>
    </row>
    <row r="437" spans="1:24" ht="18" customHeight="1">
      <c r="A437" s="46">
        <v>423</v>
      </c>
      <c r="B437" s="46" t="str">
        <f t="shared" si="8"/>
        <v/>
      </c>
      <c r="C437" s="47" t="str">
        <f>IF('②【入力】別紙_職員一覧（変更）'!C435="","",'②【入力】別紙_職員一覧（変更）'!C435)</f>
        <v/>
      </c>
      <c r="D437" s="47" t="str">
        <f>IF('②【入力】別紙_職員一覧（変更）'!D435="","",'②【入力】別紙_職員一覧（変更）'!D435)</f>
        <v/>
      </c>
      <c r="E437" s="47" t="str">
        <f>IF('②【入力】別紙_職員一覧（変更）'!E435="","",'②【入力】別紙_職員一覧（変更）'!E435)</f>
        <v/>
      </c>
      <c r="F437" s="47" t="str">
        <f>IF('②【入力】別紙_職員一覧（変更）'!F435="","",'②【入力】別紙_職員一覧（変更）'!F435)</f>
        <v/>
      </c>
      <c r="G437" s="47" t="str">
        <f>IF('②【入力】別紙_職員一覧（変更）'!G435="","",'②【入力】別紙_職員一覧（変更）'!G435)</f>
        <v/>
      </c>
      <c r="H437" s="47" t="str">
        <f>IF('②【入力】別紙_職員一覧（変更）'!H435="","",'②【入力】別紙_職員一覧（変更）'!H435)</f>
        <v/>
      </c>
      <c r="I437" s="411" t="str">
        <f>IF('②【入力】別紙_職員一覧（変更）'!I435="","",'②【入力】別紙_職員一覧（変更）'!I435)</f>
        <v/>
      </c>
      <c r="J437" s="47" t="str">
        <f>IF('②【入力】別紙_職員一覧（変更）'!J435="","",'②【入力】別紙_職員一覧（変更）'!J435)</f>
        <v/>
      </c>
      <c r="K437" s="47" t="str">
        <f>IF('②【入力】別紙_職員一覧（変更）'!K435="","",'②【入力】別紙_職員一覧（変更）'!K435)</f>
        <v/>
      </c>
      <c r="L437" s="47" t="str">
        <f>IF('②【入力】別紙_職員一覧（変更）'!L435="","",'②【入力】別紙_職員一覧（変更）'!L435)</f>
        <v/>
      </c>
      <c r="M437" s="47" t="str">
        <f>IF('②【入力】別紙_職員一覧（変更）'!M435="","",'②【入力】別紙_職員一覧（変更）'!M435)</f>
        <v/>
      </c>
      <c r="N437" s="189" t="str">
        <f>IF('②【入力】別紙_職員一覧（変更）'!N435="","",'②【入力】別紙_職員一覧（変更）'!N435)</f>
        <v/>
      </c>
      <c r="O437" s="189" t="str">
        <f>IF('②【入力】別紙_職員一覧（変更）'!O435="","",'②【入力】別紙_職員一覧（変更）'!O435)</f>
        <v/>
      </c>
      <c r="P437" s="189" t="str">
        <f>IF('②【入力】別紙_職員一覧（変更）'!P435="","",'②【入力】別紙_職員一覧（変更）'!P435)</f>
        <v/>
      </c>
      <c r="Q437" s="189" t="str">
        <f>IF('②【入力】別紙_職員一覧（変更）'!Q435="","",'②【入力】別紙_職員一覧（変更）'!Q435)</f>
        <v/>
      </c>
      <c r="R437" s="158"/>
      <c r="U437" s="63"/>
    </row>
    <row r="438" spans="1:24" ht="18" customHeight="1">
      <c r="A438" s="46">
        <v>424</v>
      </c>
      <c r="B438" s="46" t="str">
        <f t="shared" si="8"/>
        <v/>
      </c>
      <c r="C438" s="47" t="str">
        <f>IF('②【入力】別紙_職員一覧（変更）'!C436="","",'②【入力】別紙_職員一覧（変更）'!C436)</f>
        <v/>
      </c>
      <c r="D438" s="47" t="str">
        <f>IF('②【入力】別紙_職員一覧（変更）'!D436="","",'②【入力】別紙_職員一覧（変更）'!D436)</f>
        <v/>
      </c>
      <c r="E438" s="47" t="str">
        <f>IF('②【入力】別紙_職員一覧（変更）'!E436="","",'②【入力】別紙_職員一覧（変更）'!E436)</f>
        <v/>
      </c>
      <c r="F438" s="47" t="str">
        <f>IF('②【入力】別紙_職員一覧（変更）'!F436="","",'②【入力】別紙_職員一覧（変更）'!F436)</f>
        <v/>
      </c>
      <c r="G438" s="47" t="str">
        <f>IF('②【入力】別紙_職員一覧（変更）'!G436="","",'②【入力】別紙_職員一覧（変更）'!G436)</f>
        <v/>
      </c>
      <c r="H438" s="47" t="str">
        <f>IF('②【入力】別紙_職員一覧（変更）'!H436="","",'②【入力】別紙_職員一覧（変更）'!H436)</f>
        <v/>
      </c>
      <c r="I438" s="411" t="str">
        <f>IF('②【入力】別紙_職員一覧（変更）'!I436="","",'②【入力】別紙_職員一覧（変更）'!I436)</f>
        <v/>
      </c>
      <c r="J438" s="47" t="str">
        <f>IF('②【入力】別紙_職員一覧（変更）'!J436="","",'②【入力】別紙_職員一覧（変更）'!J436)</f>
        <v/>
      </c>
      <c r="K438" s="47" t="str">
        <f>IF('②【入力】別紙_職員一覧（変更）'!K436="","",'②【入力】別紙_職員一覧（変更）'!K436)</f>
        <v/>
      </c>
      <c r="L438" s="47" t="str">
        <f>IF('②【入力】別紙_職員一覧（変更）'!L436="","",'②【入力】別紙_職員一覧（変更）'!L436)</f>
        <v/>
      </c>
      <c r="M438" s="47" t="str">
        <f>IF('②【入力】別紙_職員一覧（変更）'!M436="","",'②【入力】別紙_職員一覧（変更）'!M436)</f>
        <v/>
      </c>
      <c r="N438" s="189" t="str">
        <f>IF('②【入力】別紙_職員一覧（変更）'!N436="","",'②【入力】別紙_職員一覧（変更）'!N436)</f>
        <v/>
      </c>
      <c r="O438" s="189" t="str">
        <f>IF('②【入力】別紙_職員一覧（変更）'!O436="","",'②【入力】別紙_職員一覧（変更）'!O436)</f>
        <v/>
      </c>
      <c r="P438" s="189" t="str">
        <f>IF('②【入力】別紙_職員一覧（変更）'!P436="","",'②【入力】別紙_職員一覧（変更）'!P436)</f>
        <v/>
      </c>
      <c r="Q438" s="189" t="str">
        <f>IF('②【入力】別紙_職員一覧（変更）'!Q436="","",'②【入力】別紙_職員一覧（変更）'!Q436)</f>
        <v/>
      </c>
      <c r="R438" s="158"/>
      <c r="U438" s="63"/>
    </row>
    <row r="439" spans="1:24" ht="18" customHeight="1">
      <c r="A439" s="46">
        <v>425</v>
      </c>
      <c r="B439" s="46" t="str">
        <f t="shared" si="8"/>
        <v/>
      </c>
      <c r="C439" s="47" t="str">
        <f>IF('②【入力】別紙_職員一覧（変更）'!C437="","",'②【入力】別紙_職員一覧（変更）'!C437)</f>
        <v/>
      </c>
      <c r="D439" s="47" t="str">
        <f>IF('②【入力】別紙_職員一覧（変更）'!D437="","",'②【入力】別紙_職員一覧（変更）'!D437)</f>
        <v/>
      </c>
      <c r="E439" s="47" t="str">
        <f>IF('②【入力】別紙_職員一覧（変更）'!E437="","",'②【入力】別紙_職員一覧（変更）'!E437)</f>
        <v/>
      </c>
      <c r="F439" s="47" t="str">
        <f>IF('②【入力】別紙_職員一覧（変更）'!F437="","",'②【入力】別紙_職員一覧（変更）'!F437)</f>
        <v/>
      </c>
      <c r="G439" s="47" t="str">
        <f>IF('②【入力】別紙_職員一覧（変更）'!G437="","",'②【入力】別紙_職員一覧（変更）'!G437)</f>
        <v/>
      </c>
      <c r="H439" s="47" t="str">
        <f>IF('②【入力】別紙_職員一覧（変更）'!H437="","",'②【入力】別紙_職員一覧（変更）'!H437)</f>
        <v/>
      </c>
      <c r="I439" s="411" t="str">
        <f>IF('②【入力】別紙_職員一覧（変更）'!I437="","",'②【入力】別紙_職員一覧（変更）'!I437)</f>
        <v/>
      </c>
      <c r="J439" s="47" t="str">
        <f>IF('②【入力】別紙_職員一覧（変更）'!J437="","",'②【入力】別紙_職員一覧（変更）'!J437)</f>
        <v/>
      </c>
      <c r="K439" s="47" t="str">
        <f>IF('②【入力】別紙_職員一覧（変更）'!K437="","",'②【入力】別紙_職員一覧（変更）'!K437)</f>
        <v/>
      </c>
      <c r="L439" s="47" t="str">
        <f>IF('②【入力】別紙_職員一覧（変更）'!L437="","",'②【入力】別紙_職員一覧（変更）'!L437)</f>
        <v/>
      </c>
      <c r="M439" s="47" t="str">
        <f>IF('②【入力】別紙_職員一覧（変更）'!M437="","",'②【入力】別紙_職員一覧（変更）'!M437)</f>
        <v/>
      </c>
      <c r="N439" s="189" t="str">
        <f>IF('②【入力】別紙_職員一覧（変更）'!N437="","",'②【入力】別紙_職員一覧（変更）'!N437)</f>
        <v/>
      </c>
      <c r="O439" s="189" t="str">
        <f>IF('②【入力】別紙_職員一覧（変更）'!O437="","",'②【入力】別紙_職員一覧（変更）'!O437)</f>
        <v/>
      </c>
      <c r="P439" s="189" t="str">
        <f>IF('②【入力】別紙_職員一覧（変更）'!P437="","",'②【入力】別紙_職員一覧（変更）'!P437)</f>
        <v/>
      </c>
      <c r="Q439" s="189" t="str">
        <f>IF('②【入力】別紙_職員一覧（変更）'!Q437="","",'②【入力】別紙_職員一覧（変更）'!Q437)</f>
        <v/>
      </c>
      <c r="R439" s="158"/>
      <c r="U439" s="63"/>
    </row>
    <row r="440" spans="1:24" ht="18" customHeight="1">
      <c r="A440" s="46">
        <v>426</v>
      </c>
      <c r="B440" s="46" t="str">
        <f t="shared" si="8"/>
        <v/>
      </c>
      <c r="C440" s="47" t="str">
        <f>IF('②【入力】別紙_職員一覧（変更）'!C438="","",'②【入力】別紙_職員一覧（変更）'!C438)</f>
        <v/>
      </c>
      <c r="D440" s="47" t="str">
        <f>IF('②【入力】別紙_職員一覧（変更）'!D438="","",'②【入力】別紙_職員一覧（変更）'!D438)</f>
        <v/>
      </c>
      <c r="E440" s="47" t="str">
        <f>IF('②【入力】別紙_職員一覧（変更）'!E438="","",'②【入力】別紙_職員一覧（変更）'!E438)</f>
        <v/>
      </c>
      <c r="F440" s="47" t="str">
        <f>IF('②【入力】別紙_職員一覧（変更）'!F438="","",'②【入力】別紙_職員一覧（変更）'!F438)</f>
        <v/>
      </c>
      <c r="G440" s="47" t="str">
        <f>IF('②【入力】別紙_職員一覧（変更）'!G438="","",'②【入力】別紙_職員一覧（変更）'!G438)</f>
        <v/>
      </c>
      <c r="H440" s="47" t="str">
        <f>IF('②【入力】別紙_職員一覧（変更）'!H438="","",'②【入力】別紙_職員一覧（変更）'!H438)</f>
        <v/>
      </c>
      <c r="I440" s="411" t="str">
        <f>IF('②【入力】別紙_職員一覧（変更）'!I438="","",'②【入力】別紙_職員一覧（変更）'!I438)</f>
        <v/>
      </c>
      <c r="J440" s="47" t="str">
        <f>IF('②【入力】別紙_職員一覧（変更）'!J438="","",'②【入力】別紙_職員一覧（変更）'!J438)</f>
        <v/>
      </c>
      <c r="K440" s="47" t="str">
        <f>IF('②【入力】別紙_職員一覧（変更）'!K438="","",'②【入力】別紙_職員一覧（変更）'!K438)</f>
        <v/>
      </c>
      <c r="L440" s="47" t="str">
        <f>IF('②【入力】別紙_職員一覧（変更）'!L438="","",'②【入力】別紙_職員一覧（変更）'!L438)</f>
        <v/>
      </c>
      <c r="M440" s="47" t="str">
        <f>IF('②【入力】別紙_職員一覧（変更）'!M438="","",'②【入力】別紙_職員一覧（変更）'!M438)</f>
        <v/>
      </c>
      <c r="N440" s="189" t="str">
        <f>IF('②【入力】別紙_職員一覧（変更）'!N438="","",'②【入力】別紙_職員一覧（変更）'!N438)</f>
        <v/>
      </c>
      <c r="O440" s="189" t="str">
        <f>IF('②【入力】別紙_職員一覧（変更）'!O438="","",'②【入力】別紙_職員一覧（変更）'!O438)</f>
        <v/>
      </c>
      <c r="P440" s="189" t="str">
        <f>IF('②【入力】別紙_職員一覧（変更）'!P438="","",'②【入力】別紙_職員一覧（変更）'!P438)</f>
        <v/>
      </c>
      <c r="Q440" s="189" t="str">
        <f>IF('②【入力】別紙_職員一覧（変更）'!Q438="","",'②【入力】別紙_職員一覧（変更）'!Q438)</f>
        <v/>
      </c>
      <c r="R440" s="158"/>
      <c r="U440" s="63"/>
    </row>
    <row r="441" spans="1:24" ht="18" customHeight="1">
      <c r="A441" s="46">
        <v>427</v>
      </c>
      <c r="B441" s="46" t="str">
        <f t="shared" si="8"/>
        <v/>
      </c>
      <c r="C441" s="47" t="str">
        <f>IF('②【入力】別紙_職員一覧（変更）'!C439="","",'②【入力】別紙_職員一覧（変更）'!C439)</f>
        <v/>
      </c>
      <c r="D441" s="47" t="str">
        <f>IF('②【入力】別紙_職員一覧（変更）'!D439="","",'②【入力】別紙_職員一覧（変更）'!D439)</f>
        <v/>
      </c>
      <c r="E441" s="47" t="str">
        <f>IF('②【入力】別紙_職員一覧（変更）'!E439="","",'②【入力】別紙_職員一覧（変更）'!E439)</f>
        <v/>
      </c>
      <c r="F441" s="47" t="str">
        <f>IF('②【入力】別紙_職員一覧（変更）'!F439="","",'②【入力】別紙_職員一覧（変更）'!F439)</f>
        <v/>
      </c>
      <c r="G441" s="47" t="str">
        <f>IF('②【入力】別紙_職員一覧（変更）'!G439="","",'②【入力】別紙_職員一覧（変更）'!G439)</f>
        <v/>
      </c>
      <c r="H441" s="47" t="str">
        <f>IF('②【入力】別紙_職員一覧（変更）'!H439="","",'②【入力】別紙_職員一覧（変更）'!H439)</f>
        <v/>
      </c>
      <c r="I441" s="411" t="str">
        <f>IF('②【入力】別紙_職員一覧（変更）'!I439="","",'②【入力】別紙_職員一覧（変更）'!I439)</f>
        <v/>
      </c>
      <c r="J441" s="47" t="str">
        <f>IF('②【入力】別紙_職員一覧（変更）'!J439="","",'②【入力】別紙_職員一覧（変更）'!J439)</f>
        <v/>
      </c>
      <c r="K441" s="47" t="str">
        <f>IF('②【入力】別紙_職員一覧（変更）'!K439="","",'②【入力】別紙_職員一覧（変更）'!K439)</f>
        <v/>
      </c>
      <c r="L441" s="47" t="str">
        <f>IF('②【入力】別紙_職員一覧（変更）'!L439="","",'②【入力】別紙_職員一覧（変更）'!L439)</f>
        <v/>
      </c>
      <c r="M441" s="47" t="str">
        <f>IF('②【入力】別紙_職員一覧（変更）'!M439="","",'②【入力】別紙_職員一覧（変更）'!M439)</f>
        <v/>
      </c>
      <c r="N441" s="189" t="str">
        <f>IF('②【入力】別紙_職員一覧（変更）'!N439="","",'②【入力】別紙_職員一覧（変更）'!N439)</f>
        <v/>
      </c>
      <c r="O441" s="189" t="str">
        <f>IF('②【入力】別紙_職員一覧（変更）'!O439="","",'②【入力】別紙_職員一覧（変更）'!O439)</f>
        <v/>
      </c>
      <c r="P441" s="189" t="str">
        <f>IF('②【入力】別紙_職員一覧（変更）'!P439="","",'②【入力】別紙_職員一覧（変更）'!P439)</f>
        <v/>
      </c>
      <c r="Q441" s="189" t="str">
        <f>IF('②【入力】別紙_職員一覧（変更）'!Q439="","",'②【入力】別紙_職員一覧（変更）'!Q439)</f>
        <v/>
      </c>
      <c r="R441" s="158"/>
      <c r="U441" s="63"/>
    </row>
    <row r="442" spans="1:24" ht="18" customHeight="1">
      <c r="A442" s="46">
        <v>428</v>
      </c>
      <c r="B442" s="46" t="str">
        <f t="shared" si="8"/>
        <v/>
      </c>
      <c r="C442" s="47" t="str">
        <f>IF('②【入力】別紙_職員一覧（変更）'!C440="","",'②【入力】別紙_職員一覧（変更）'!C440)</f>
        <v/>
      </c>
      <c r="D442" s="47" t="str">
        <f>IF('②【入力】別紙_職員一覧（変更）'!D440="","",'②【入力】別紙_職員一覧（変更）'!D440)</f>
        <v/>
      </c>
      <c r="E442" s="47" t="str">
        <f>IF('②【入力】別紙_職員一覧（変更）'!E440="","",'②【入力】別紙_職員一覧（変更）'!E440)</f>
        <v/>
      </c>
      <c r="F442" s="47" t="str">
        <f>IF('②【入力】別紙_職員一覧（変更）'!F440="","",'②【入力】別紙_職員一覧（変更）'!F440)</f>
        <v/>
      </c>
      <c r="G442" s="47" t="str">
        <f>IF('②【入力】別紙_職員一覧（変更）'!G440="","",'②【入力】別紙_職員一覧（変更）'!G440)</f>
        <v/>
      </c>
      <c r="H442" s="47" t="str">
        <f>IF('②【入力】別紙_職員一覧（変更）'!H440="","",'②【入力】別紙_職員一覧（変更）'!H440)</f>
        <v/>
      </c>
      <c r="I442" s="411" t="str">
        <f>IF('②【入力】別紙_職員一覧（変更）'!I440="","",'②【入力】別紙_職員一覧（変更）'!I440)</f>
        <v/>
      </c>
      <c r="J442" s="47" t="str">
        <f>IF('②【入力】別紙_職員一覧（変更）'!J440="","",'②【入力】別紙_職員一覧（変更）'!J440)</f>
        <v/>
      </c>
      <c r="K442" s="47" t="str">
        <f>IF('②【入力】別紙_職員一覧（変更）'!K440="","",'②【入力】別紙_職員一覧（変更）'!K440)</f>
        <v/>
      </c>
      <c r="L442" s="47" t="str">
        <f>IF('②【入力】別紙_職員一覧（変更）'!L440="","",'②【入力】別紙_職員一覧（変更）'!L440)</f>
        <v/>
      </c>
      <c r="M442" s="47" t="str">
        <f>IF('②【入力】別紙_職員一覧（変更）'!M440="","",'②【入力】別紙_職員一覧（変更）'!M440)</f>
        <v/>
      </c>
      <c r="N442" s="189" t="str">
        <f>IF('②【入力】別紙_職員一覧（変更）'!N440="","",'②【入力】別紙_職員一覧（変更）'!N440)</f>
        <v/>
      </c>
      <c r="O442" s="189" t="str">
        <f>IF('②【入力】別紙_職員一覧（変更）'!O440="","",'②【入力】別紙_職員一覧（変更）'!O440)</f>
        <v/>
      </c>
      <c r="P442" s="189" t="str">
        <f>IF('②【入力】別紙_職員一覧（変更）'!P440="","",'②【入力】別紙_職員一覧（変更）'!P440)</f>
        <v/>
      </c>
      <c r="Q442" s="189" t="str">
        <f>IF('②【入力】別紙_職員一覧（変更）'!Q440="","",'②【入力】別紙_職員一覧（変更）'!Q440)</f>
        <v/>
      </c>
      <c r="R442" s="158"/>
      <c r="U442" s="63"/>
    </row>
    <row r="443" spans="1:24" ht="18" customHeight="1">
      <c r="A443" s="46">
        <v>429</v>
      </c>
      <c r="B443" s="46" t="str">
        <f t="shared" si="8"/>
        <v/>
      </c>
      <c r="C443" s="47" t="str">
        <f>IF('②【入力】別紙_職員一覧（変更）'!C441="","",'②【入力】別紙_職員一覧（変更）'!C441)</f>
        <v/>
      </c>
      <c r="D443" s="47" t="str">
        <f>IF('②【入力】別紙_職員一覧（変更）'!D441="","",'②【入力】別紙_職員一覧（変更）'!D441)</f>
        <v/>
      </c>
      <c r="E443" s="47" t="str">
        <f>IF('②【入力】別紙_職員一覧（変更）'!E441="","",'②【入力】別紙_職員一覧（変更）'!E441)</f>
        <v/>
      </c>
      <c r="F443" s="47" t="str">
        <f>IF('②【入力】別紙_職員一覧（変更）'!F441="","",'②【入力】別紙_職員一覧（変更）'!F441)</f>
        <v/>
      </c>
      <c r="G443" s="47" t="str">
        <f>IF('②【入力】別紙_職員一覧（変更）'!G441="","",'②【入力】別紙_職員一覧（変更）'!G441)</f>
        <v/>
      </c>
      <c r="H443" s="47" t="str">
        <f>IF('②【入力】別紙_職員一覧（変更）'!H441="","",'②【入力】別紙_職員一覧（変更）'!H441)</f>
        <v/>
      </c>
      <c r="I443" s="411" t="str">
        <f>IF('②【入力】別紙_職員一覧（変更）'!I441="","",'②【入力】別紙_職員一覧（変更）'!I441)</f>
        <v/>
      </c>
      <c r="J443" s="47" t="str">
        <f>IF('②【入力】別紙_職員一覧（変更）'!J441="","",'②【入力】別紙_職員一覧（変更）'!J441)</f>
        <v/>
      </c>
      <c r="K443" s="47" t="str">
        <f>IF('②【入力】別紙_職員一覧（変更）'!K441="","",'②【入力】別紙_職員一覧（変更）'!K441)</f>
        <v/>
      </c>
      <c r="L443" s="47" t="str">
        <f>IF('②【入力】別紙_職員一覧（変更）'!L441="","",'②【入力】別紙_職員一覧（変更）'!L441)</f>
        <v/>
      </c>
      <c r="M443" s="47" t="str">
        <f>IF('②【入力】別紙_職員一覧（変更）'!M441="","",'②【入力】別紙_職員一覧（変更）'!M441)</f>
        <v/>
      </c>
      <c r="N443" s="189" t="str">
        <f>IF('②【入力】別紙_職員一覧（変更）'!N441="","",'②【入力】別紙_職員一覧（変更）'!N441)</f>
        <v/>
      </c>
      <c r="O443" s="189" t="str">
        <f>IF('②【入力】別紙_職員一覧（変更）'!O441="","",'②【入力】別紙_職員一覧（変更）'!O441)</f>
        <v/>
      </c>
      <c r="P443" s="189" t="str">
        <f>IF('②【入力】別紙_職員一覧（変更）'!P441="","",'②【入力】別紙_職員一覧（変更）'!P441)</f>
        <v/>
      </c>
      <c r="Q443" s="189" t="str">
        <f>IF('②【入力】別紙_職員一覧（変更）'!Q441="","",'②【入力】別紙_職員一覧（変更）'!Q441)</f>
        <v/>
      </c>
      <c r="R443" s="158"/>
      <c r="U443" s="63"/>
    </row>
    <row r="444" spans="1:24" ht="18" customHeight="1">
      <c r="A444" s="46">
        <v>430</v>
      </c>
      <c r="B444" s="46" t="str">
        <f t="shared" si="8"/>
        <v/>
      </c>
      <c r="C444" s="47" t="str">
        <f>IF('②【入力】別紙_職員一覧（変更）'!C442="","",'②【入力】別紙_職員一覧（変更）'!C442)</f>
        <v/>
      </c>
      <c r="D444" s="47" t="str">
        <f>IF('②【入力】別紙_職員一覧（変更）'!D442="","",'②【入力】別紙_職員一覧（変更）'!D442)</f>
        <v/>
      </c>
      <c r="E444" s="47" t="str">
        <f>IF('②【入力】別紙_職員一覧（変更）'!E442="","",'②【入力】別紙_職員一覧（変更）'!E442)</f>
        <v/>
      </c>
      <c r="F444" s="47" t="str">
        <f>IF('②【入力】別紙_職員一覧（変更）'!F442="","",'②【入力】別紙_職員一覧（変更）'!F442)</f>
        <v/>
      </c>
      <c r="G444" s="47" t="str">
        <f>IF('②【入力】別紙_職員一覧（変更）'!G442="","",'②【入力】別紙_職員一覧（変更）'!G442)</f>
        <v/>
      </c>
      <c r="H444" s="47" t="str">
        <f>IF('②【入力】別紙_職員一覧（変更）'!H442="","",'②【入力】別紙_職員一覧（変更）'!H442)</f>
        <v/>
      </c>
      <c r="I444" s="411" t="str">
        <f>IF('②【入力】別紙_職員一覧（変更）'!I442="","",'②【入力】別紙_職員一覧（変更）'!I442)</f>
        <v/>
      </c>
      <c r="J444" s="47" t="str">
        <f>IF('②【入力】別紙_職員一覧（変更）'!J442="","",'②【入力】別紙_職員一覧（変更）'!J442)</f>
        <v/>
      </c>
      <c r="K444" s="47" t="str">
        <f>IF('②【入力】別紙_職員一覧（変更）'!K442="","",'②【入力】別紙_職員一覧（変更）'!K442)</f>
        <v/>
      </c>
      <c r="L444" s="47" t="str">
        <f>IF('②【入力】別紙_職員一覧（変更）'!L442="","",'②【入力】別紙_職員一覧（変更）'!L442)</f>
        <v/>
      </c>
      <c r="M444" s="47" t="str">
        <f>IF('②【入力】別紙_職員一覧（変更）'!M442="","",'②【入力】別紙_職員一覧（変更）'!M442)</f>
        <v/>
      </c>
      <c r="N444" s="189" t="str">
        <f>IF('②【入力】別紙_職員一覧（変更）'!N442="","",'②【入力】別紙_職員一覧（変更）'!N442)</f>
        <v/>
      </c>
      <c r="O444" s="189" t="str">
        <f>IF('②【入力】別紙_職員一覧（変更）'!O442="","",'②【入力】別紙_職員一覧（変更）'!O442)</f>
        <v/>
      </c>
      <c r="P444" s="189" t="str">
        <f>IF('②【入力】別紙_職員一覧（変更）'!P442="","",'②【入力】別紙_職員一覧（変更）'!P442)</f>
        <v/>
      </c>
      <c r="Q444" s="189" t="str">
        <f>IF('②【入力】別紙_職員一覧（変更）'!Q442="","",'②【入力】別紙_職員一覧（変更）'!Q442)</f>
        <v/>
      </c>
      <c r="R444" s="158"/>
      <c r="U444" s="63"/>
      <c r="X444" s="59"/>
    </row>
    <row r="445" spans="1:24" ht="18" customHeight="1">
      <c r="A445" s="46">
        <v>431</v>
      </c>
      <c r="B445" s="46" t="str">
        <f t="shared" si="8"/>
        <v/>
      </c>
      <c r="C445" s="47" t="str">
        <f>IF('②【入力】別紙_職員一覧（変更）'!C443="","",'②【入力】別紙_職員一覧（変更）'!C443)</f>
        <v/>
      </c>
      <c r="D445" s="47" t="str">
        <f>IF('②【入力】別紙_職員一覧（変更）'!D443="","",'②【入力】別紙_職員一覧（変更）'!D443)</f>
        <v/>
      </c>
      <c r="E445" s="47" t="str">
        <f>IF('②【入力】別紙_職員一覧（変更）'!E443="","",'②【入力】別紙_職員一覧（変更）'!E443)</f>
        <v/>
      </c>
      <c r="F445" s="47" t="str">
        <f>IF('②【入力】別紙_職員一覧（変更）'!F443="","",'②【入力】別紙_職員一覧（変更）'!F443)</f>
        <v/>
      </c>
      <c r="G445" s="47" t="str">
        <f>IF('②【入力】別紙_職員一覧（変更）'!G443="","",'②【入力】別紙_職員一覧（変更）'!G443)</f>
        <v/>
      </c>
      <c r="H445" s="47" t="str">
        <f>IF('②【入力】別紙_職員一覧（変更）'!H443="","",'②【入力】別紙_職員一覧（変更）'!H443)</f>
        <v/>
      </c>
      <c r="I445" s="411" t="str">
        <f>IF('②【入力】別紙_職員一覧（変更）'!I443="","",'②【入力】別紙_職員一覧（変更）'!I443)</f>
        <v/>
      </c>
      <c r="J445" s="47" t="str">
        <f>IF('②【入力】別紙_職員一覧（変更）'!J443="","",'②【入力】別紙_職員一覧（変更）'!J443)</f>
        <v/>
      </c>
      <c r="K445" s="47" t="str">
        <f>IF('②【入力】別紙_職員一覧（変更）'!K443="","",'②【入力】別紙_職員一覧（変更）'!K443)</f>
        <v/>
      </c>
      <c r="L445" s="47" t="str">
        <f>IF('②【入力】別紙_職員一覧（変更）'!L443="","",'②【入力】別紙_職員一覧（変更）'!L443)</f>
        <v/>
      </c>
      <c r="M445" s="47" t="str">
        <f>IF('②【入力】別紙_職員一覧（変更）'!M443="","",'②【入力】別紙_職員一覧（変更）'!M443)</f>
        <v/>
      </c>
      <c r="N445" s="189" t="str">
        <f>IF('②【入力】別紙_職員一覧（変更）'!N443="","",'②【入力】別紙_職員一覧（変更）'!N443)</f>
        <v/>
      </c>
      <c r="O445" s="189" t="str">
        <f>IF('②【入力】別紙_職員一覧（変更）'!O443="","",'②【入力】別紙_職員一覧（変更）'!O443)</f>
        <v/>
      </c>
      <c r="P445" s="189" t="str">
        <f>IF('②【入力】別紙_職員一覧（変更）'!P443="","",'②【入力】別紙_職員一覧（変更）'!P443)</f>
        <v/>
      </c>
      <c r="Q445" s="189" t="str">
        <f>IF('②【入力】別紙_職員一覧（変更）'!Q443="","",'②【入力】別紙_職員一覧（変更）'!Q443)</f>
        <v/>
      </c>
      <c r="R445" s="158"/>
      <c r="U445" s="63"/>
    </row>
    <row r="446" spans="1:24" ht="18" customHeight="1">
      <c r="A446" s="46">
        <v>432</v>
      </c>
      <c r="B446" s="46" t="str">
        <f t="shared" si="8"/>
        <v/>
      </c>
      <c r="C446" s="47" t="str">
        <f>IF('②【入力】別紙_職員一覧（変更）'!C444="","",'②【入力】別紙_職員一覧（変更）'!C444)</f>
        <v/>
      </c>
      <c r="D446" s="47" t="str">
        <f>IF('②【入力】別紙_職員一覧（変更）'!D444="","",'②【入力】別紙_職員一覧（変更）'!D444)</f>
        <v/>
      </c>
      <c r="E446" s="47" t="str">
        <f>IF('②【入力】別紙_職員一覧（変更）'!E444="","",'②【入力】別紙_職員一覧（変更）'!E444)</f>
        <v/>
      </c>
      <c r="F446" s="47" t="str">
        <f>IF('②【入力】別紙_職員一覧（変更）'!F444="","",'②【入力】別紙_職員一覧（変更）'!F444)</f>
        <v/>
      </c>
      <c r="G446" s="47" t="str">
        <f>IF('②【入力】別紙_職員一覧（変更）'!G444="","",'②【入力】別紙_職員一覧（変更）'!G444)</f>
        <v/>
      </c>
      <c r="H446" s="47" t="str">
        <f>IF('②【入力】別紙_職員一覧（変更）'!H444="","",'②【入力】別紙_職員一覧（変更）'!H444)</f>
        <v/>
      </c>
      <c r="I446" s="411" t="str">
        <f>IF('②【入力】別紙_職員一覧（変更）'!I444="","",'②【入力】別紙_職員一覧（変更）'!I444)</f>
        <v/>
      </c>
      <c r="J446" s="47" t="str">
        <f>IF('②【入力】別紙_職員一覧（変更）'!J444="","",'②【入力】別紙_職員一覧（変更）'!J444)</f>
        <v/>
      </c>
      <c r="K446" s="47" t="str">
        <f>IF('②【入力】別紙_職員一覧（変更）'!K444="","",'②【入力】別紙_職員一覧（変更）'!K444)</f>
        <v/>
      </c>
      <c r="L446" s="47" t="str">
        <f>IF('②【入力】別紙_職員一覧（変更）'!L444="","",'②【入力】別紙_職員一覧（変更）'!L444)</f>
        <v/>
      </c>
      <c r="M446" s="47" t="str">
        <f>IF('②【入力】別紙_職員一覧（変更）'!M444="","",'②【入力】別紙_職員一覧（変更）'!M444)</f>
        <v/>
      </c>
      <c r="N446" s="189" t="str">
        <f>IF('②【入力】別紙_職員一覧（変更）'!N444="","",'②【入力】別紙_職員一覧（変更）'!N444)</f>
        <v/>
      </c>
      <c r="O446" s="189" t="str">
        <f>IF('②【入力】別紙_職員一覧（変更）'!O444="","",'②【入力】別紙_職員一覧（変更）'!O444)</f>
        <v/>
      </c>
      <c r="P446" s="189" t="str">
        <f>IF('②【入力】別紙_職員一覧（変更）'!P444="","",'②【入力】別紙_職員一覧（変更）'!P444)</f>
        <v/>
      </c>
      <c r="Q446" s="189" t="str">
        <f>IF('②【入力】別紙_職員一覧（変更）'!Q444="","",'②【入力】別紙_職員一覧（変更）'!Q444)</f>
        <v/>
      </c>
      <c r="R446" s="158"/>
      <c r="U446" s="63"/>
    </row>
    <row r="447" spans="1:24" ht="18" customHeight="1">
      <c r="A447" s="46">
        <v>433</v>
      </c>
      <c r="B447" s="46" t="str">
        <f t="shared" si="8"/>
        <v/>
      </c>
      <c r="C447" s="47" t="str">
        <f>IF('②【入力】別紙_職員一覧（変更）'!C445="","",'②【入力】別紙_職員一覧（変更）'!C445)</f>
        <v/>
      </c>
      <c r="D447" s="47" t="str">
        <f>IF('②【入力】別紙_職員一覧（変更）'!D445="","",'②【入力】別紙_職員一覧（変更）'!D445)</f>
        <v/>
      </c>
      <c r="E447" s="47" t="str">
        <f>IF('②【入力】別紙_職員一覧（変更）'!E445="","",'②【入力】別紙_職員一覧（変更）'!E445)</f>
        <v/>
      </c>
      <c r="F447" s="47" t="str">
        <f>IF('②【入力】別紙_職員一覧（変更）'!F445="","",'②【入力】別紙_職員一覧（変更）'!F445)</f>
        <v/>
      </c>
      <c r="G447" s="47" t="str">
        <f>IF('②【入力】別紙_職員一覧（変更）'!G445="","",'②【入力】別紙_職員一覧（変更）'!G445)</f>
        <v/>
      </c>
      <c r="H447" s="47" t="str">
        <f>IF('②【入力】別紙_職員一覧（変更）'!H445="","",'②【入力】別紙_職員一覧（変更）'!H445)</f>
        <v/>
      </c>
      <c r="I447" s="411" t="str">
        <f>IF('②【入力】別紙_職員一覧（変更）'!I445="","",'②【入力】別紙_職員一覧（変更）'!I445)</f>
        <v/>
      </c>
      <c r="J447" s="47" t="str">
        <f>IF('②【入力】別紙_職員一覧（変更）'!J445="","",'②【入力】別紙_職員一覧（変更）'!J445)</f>
        <v/>
      </c>
      <c r="K447" s="47" t="str">
        <f>IF('②【入力】別紙_職員一覧（変更）'!K445="","",'②【入力】別紙_職員一覧（変更）'!K445)</f>
        <v/>
      </c>
      <c r="L447" s="47" t="str">
        <f>IF('②【入力】別紙_職員一覧（変更）'!L445="","",'②【入力】別紙_職員一覧（変更）'!L445)</f>
        <v/>
      </c>
      <c r="M447" s="47" t="str">
        <f>IF('②【入力】別紙_職員一覧（変更）'!M445="","",'②【入力】別紙_職員一覧（変更）'!M445)</f>
        <v/>
      </c>
      <c r="N447" s="189" t="str">
        <f>IF('②【入力】別紙_職員一覧（変更）'!N445="","",'②【入力】別紙_職員一覧（変更）'!N445)</f>
        <v/>
      </c>
      <c r="O447" s="189" t="str">
        <f>IF('②【入力】別紙_職員一覧（変更）'!O445="","",'②【入力】別紙_職員一覧（変更）'!O445)</f>
        <v/>
      </c>
      <c r="P447" s="189" t="str">
        <f>IF('②【入力】別紙_職員一覧（変更）'!P445="","",'②【入力】別紙_職員一覧（変更）'!P445)</f>
        <v/>
      </c>
      <c r="Q447" s="189" t="str">
        <f>IF('②【入力】別紙_職員一覧（変更）'!Q445="","",'②【入力】別紙_職員一覧（変更）'!Q445)</f>
        <v/>
      </c>
      <c r="R447" s="158"/>
      <c r="U447" s="63"/>
    </row>
    <row r="448" spans="1:24" ht="18" customHeight="1">
      <c r="A448" s="46">
        <v>434</v>
      </c>
      <c r="B448" s="46" t="str">
        <f t="shared" si="8"/>
        <v/>
      </c>
      <c r="C448" s="47" t="str">
        <f>IF('②【入力】別紙_職員一覧（変更）'!C446="","",'②【入力】別紙_職員一覧（変更）'!C446)</f>
        <v/>
      </c>
      <c r="D448" s="47" t="str">
        <f>IF('②【入力】別紙_職員一覧（変更）'!D446="","",'②【入力】別紙_職員一覧（変更）'!D446)</f>
        <v/>
      </c>
      <c r="E448" s="47" t="str">
        <f>IF('②【入力】別紙_職員一覧（変更）'!E446="","",'②【入力】別紙_職員一覧（変更）'!E446)</f>
        <v/>
      </c>
      <c r="F448" s="47" t="str">
        <f>IF('②【入力】別紙_職員一覧（変更）'!F446="","",'②【入力】別紙_職員一覧（変更）'!F446)</f>
        <v/>
      </c>
      <c r="G448" s="47" t="str">
        <f>IF('②【入力】別紙_職員一覧（変更）'!G446="","",'②【入力】別紙_職員一覧（変更）'!G446)</f>
        <v/>
      </c>
      <c r="H448" s="47" t="str">
        <f>IF('②【入力】別紙_職員一覧（変更）'!H446="","",'②【入力】別紙_職員一覧（変更）'!H446)</f>
        <v/>
      </c>
      <c r="I448" s="411" t="str">
        <f>IF('②【入力】別紙_職員一覧（変更）'!I446="","",'②【入力】別紙_職員一覧（変更）'!I446)</f>
        <v/>
      </c>
      <c r="J448" s="47" t="str">
        <f>IF('②【入力】別紙_職員一覧（変更）'!J446="","",'②【入力】別紙_職員一覧（変更）'!J446)</f>
        <v/>
      </c>
      <c r="K448" s="47" t="str">
        <f>IF('②【入力】別紙_職員一覧（変更）'!K446="","",'②【入力】別紙_職員一覧（変更）'!K446)</f>
        <v/>
      </c>
      <c r="L448" s="47" t="str">
        <f>IF('②【入力】別紙_職員一覧（変更）'!L446="","",'②【入力】別紙_職員一覧（変更）'!L446)</f>
        <v/>
      </c>
      <c r="M448" s="47" t="str">
        <f>IF('②【入力】別紙_職員一覧（変更）'!M446="","",'②【入力】別紙_職員一覧（変更）'!M446)</f>
        <v/>
      </c>
      <c r="N448" s="189" t="str">
        <f>IF('②【入力】別紙_職員一覧（変更）'!N446="","",'②【入力】別紙_職員一覧（変更）'!N446)</f>
        <v/>
      </c>
      <c r="O448" s="189" t="str">
        <f>IF('②【入力】別紙_職員一覧（変更）'!O446="","",'②【入力】別紙_職員一覧（変更）'!O446)</f>
        <v/>
      </c>
      <c r="P448" s="189" t="str">
        <f>IF('②【入力】別紙_職員一覧（変更）'!P446="","",'②【入力】別紙_職員一覧（変更）'!P446)</f>
        <v/>
      </c>
      <c r="Q448" s="189" t="str">
        <f>IF('②【入力】別紙_職員一覧（変更）'!Q446="","",'②【入力】別紙_職員一覧（変更）'!Q446)</f>
        <v/>
      </c>
      <c r="R448" s="158"/>
      <c r="U448" s="63"/>
    </row>
    <row r="449" spans="1:24" ht="18" customHeight="1">
      <c r="A449" s="46">
        <v>435</v>
      </c>
      <c r="B449" s="46" t="str">
        <f t="shared" si="8"/>
        <v/>
      </c>
      <c r="C449" s="47" t="str">
        <f>IF('②【入力】別紙_職員一覧（変更）'!C447="","",'②【入力】別紙_職員一覧（変更）'!C447)</f>
        <v/>
      </c>
      <c r="D449" s="47" t="str">
        <f>IF('②【入力】別紙_職員一覧（変更）'!D447="","",'②【入力】別紙_職員一覧（変更）'!D447)</f>
        <v/>
      </c>
      <c r="E449" s="47" t="str">
        <f>IF('②【入力】別紙_職員一覧（変更）'!E447="","",'②【入力】別紙_職員一覧（変更）'!E447)</f>
        <v/>
      </c>
      <c r="F449" s="47" t="str">
        <f>IF('②【入力】別紙_職員一覧（変更）'!F447="","",'②【入力】別紙_職員一覧（変更）'!F447)</f>
        <v/>
      </c>
      <c r="G449" s="47" t="str">
        <f>IF('②【入力】別紙_職員一覧（変更）'!G447="","",'②【入力】別紙_職員一覧（変更）'!G447)</f>
        <v/>
      </c>
      <c r="H449" s="47" t="str">
        <f>IF('②【入力】別紙_職員一覧（変更）'!H447="","",'②【入力】別紙_職員一覧（変更）'!H447)</f>
        <v/>
      </c>
      <c r="I449" s="411" t="str">
        <f>IF('②【入力】別紙_職員一覧（変更）'!I447="","",'②【入力】別紙_職員一覧（変更）'!I447)</f>
        <v/>
      </c>
      <c r="J449" s="47" t="str">
        <f>IF('②【入力】別紙_職員一覧（変更）'!J447="","",'②【入力】別紙_職員一覧（変更）'!J447)</f>
        <v/>
      </c>
      <c r="K449" s="47" t="str">
        <f>IF('②【入力】別紙_職員一覧（変更）'!K447="","",'②【入力】別紙_職員一覧（変更）'!K447)</f>
        <v/>
      </c>
      <c r="L449" s="47" t="str">
        <f>IF('②【入力】別紙_職員一覧（変更）'!L447="","",'②【入力】別紙_職員一覧（変更）'!L447)</f>
        <v/>
      </c>
      <c r="M449" s="47" t="str">
        <f>IF('②【入力】別紙_職員一覧（変更）'!M447="","",'②【入力】別紙_職員一覧（変更）'!M447)</f>
        <v/>
      </c>
      <c r="N449" s="189" t="str">
        <f>IF('②【入力】別紙_職員一覧（変更）'!N447="","",'②【入力】別紙_職員一覧（変更）'!N447)</f>
        <v/>
      </c>
      <c r="O449" s="189" t="str">
        <f>IF('②【入力】別紙_職員一覧（変更）'!O447="","",'②【入力】別紙_職員一覧（変更）'!O447)</f>
        <v/>
      </c>
      <c r="P449" s="189" t="str">
        <f>IF('②【入力】別紙_職員一覧（変更）'!P447="","",'②【入力】別紙_職員一覧（変更）'!P447)</f>
        <v/>
      </c>
      <c r="Q449" s="189" t="str">
        <f>IF('②【入力】別紙_職員一覧（変更）'!Q447="","",'②【入力】別紙_職員一覧（変更）'!Q447)</f>
        <v/>
      </c>
      <c r="R449" s="158"/>
      <c r="U449" s="63"/>
    </row>
    <row r="450" spans="1:24" ht="18" customHeight="1">
      <c r="A450" s="46">
        <v>436</v>
      </c>
      <c r="B450" s="46" t="str">
        <f t="shared" si="8"/>
        <v/>
      </c>
      <c r="C450" s="47" t="str">
        <f>IF('②【入力】別紙_職員一覧（変更）'!C448="","",'②【入力】別紙_職員一覧（変更）'!C448)</f>
        <v/>
      </c>
      <c r="D450" s="47" t="str">
        <f>IF('②【入力】別紙_職員一覧（変更）'!D448="","",'②【入力】別紙_職員一覧（変更）'!D448)</f>
        <v/>
      </c>
      <c r="E450" s="47" t="str">
        <f>IF('②【入力】別紙_職員一覧（変更）'!E448="","",'②【入力】別紙_職員一覧（変更）'!E448)</f>
        <v/>
      </c>
      <c r="F450" s="47" t="str">
        <f>IF('②【入力】別紙_職員一覧（変更）'!F448="","",'②【入力】別紙_職員一覧（変更）'!F448)</f>
        <v/>
      </c>
      <c r="G450" s="47" t="str">
        <f>IF('②【入力】別紙_職員一覧（変更）'!G448="","",'②【入力】別紙_職員一覧（変更）'!G448)</f>
        <v/>
      </c>
      <c r="H450" s="47" t="str">
        <f>IF('②【入力】別紙_職員一覧（変更）'!H448="","",'②【入力】別紙_職員一覧（変更）'!H448)</f>
        <v/>
      </c>
      <c r="I450" s="411" t="str">
        <f>IF('②【入力】別紙_職員一覧（変更）'!I448="","",'②【入力】別紙_職員一覧（変更）'!I448)</f>
        <v/>
      </c>
      <c r="J450" s="47" t="str">
        <f>IF('②【入力】別紙_職員一覧（変更）'!J448="","",'②【入力】別紙_職員一覧（変更）'!J448)</f>
        <v/>
      </c>
      <c r="K450" s="47" t="str">
        <f>IF('②【入力】別紙_職員一覧（変更）'!K448="","",'②【入力】別紙_職員一覧（変更）'!K448)</f>
        <v/>
      </c>
      <c r="L450" s="47" t="str">
        <f>IF('②【入力】別紙_職員一覧（変更）'!L448="","",'②【入力】別紙_職員一覧（変更）'!L448)</f>
        <v/>
      </c>
      <c r="M450" s="47" t="str">
        <f>IF('②【入力】別紙_職員一覧（変更）'!M448="","",'②【入力】別紙_職員一覧（変更）'!M448)</f>
        <v/>
      </c>
      <c r="N450" s="189" t="str">
        <f>IF('②【入力】別紙_職員一覧（変更）'!N448="","",'②【入力】別紙_職員一覧（変更）'!N448)</f>
        <v/>
      </c>
      <c r="O450" s="189" t="str">
        <f>IF('②【入力】別紙_職員一覧（変更）'!O448="","",'②【入力】別紙_職員一覧（変更）'!O448)</f>
        <v/>
      </c>
      <c r="P450" s="189" t="str">
        <f>IF('②【入力】別紙_職員一覧（変更）'!P448="","",'②【入力】別紙_職員一覧（変更）'!P448)</f>
        <v/>
      </c>
      <c r="Q450" s="189" t="str">
        <f>IF('②【入力】別紙_職員一覧（変更）'!Q448="","",'②【入力】別紙_職員一覧（変更）'!Q448)</f>
        <v/>
      </c>
      <c r="R450" s="158"/>
      <c r="U450" s="63"/>
    </row>
    <row r="451" spans="1:24" ht="18" customHeight="1">
      <c r="A451" s="46">
        <v>437</v>
      </c>
      <c r="B451" s="46" t="str">
        <f t="shared" si="8"/>
        <v/>
      </c>
      <c r="C451" s="47" t="str">
        <f>IF('②【入力】別紙_職員一覧（変更）'!C449="","",'②【入力】別紙_職員一覧（変更）'!C449)</f>
        <v/>
      </c>
      <c r="D451" s="47" t="str">
        <f>IF('②【入力】別紙_職員一覧（変更）'!D449="","",'②【入力】別紙_職員一覧（変更）'!D449)</f>
        <v/>
      </c>
      <c r="E451" s="47" t="str">
        <f>IF('②【入力】別紙_職員一覧（変更）'!E449="","",'②【入力】別紙_職員一覧（変更）'!E449)</f>
        <v/>
      </c>
      <c r="F451" s="47" t="str">
        <f>IF('②【入力】別紙_職員一覧（変更）'!F449="","",'②【入力】別紙_職員一覧（変更）'!F449)</f>
        <v/>
      </c>
      <c r="G451" s="47" t="str">
        <f>IF('②【入力】別紙_職員一覧（変更）'!G449="","",'②【入力】別紙_職員一覧（変更）'!G449)</f>
        <v/>
      </c>
      <c r="H451" s="47" t="str">
        <f>IF('②【入力】別紙_職員一覧（変更）'!H449="","",'②【入力】別紙_職員一覧（変更）'!H449)</f>
        <v/>
      </c>
      <c r="I451" s="411" t="str">
        <f>IF('②【入力】別紙_職員一覧（変更）'!I449="","",'②【入力】別紙_職員一覧（変更）'!I449)</f>
        <v/>
      </c>
      <c r="J451" s="47" t="str">
        <f>IF('②【入力】別紙_職員一覧（変更）'!J449="","",'②【入力】別紙_職員一覧（変更）'!J449)</f>
        <v/>
      </c>
      <c r="K451" s="47" t="str">
        <f>IF('②【入力】別紙_職員一覧（変更）'!K449="","",'②【入力】別紙_職員一覧（変更）'!K449)</f>
        <v/>
      </c>
      <c r="L451" s="47" t="str">
        <f>IF('②【入力】別紙_職員一覧（変更）'!L449="","",'②【入力】別紙_職員一覧（変更）'!L449)</f>
        <v/>
      </c>
      <c r="M451" s="47" t="str">
        <f>IF('②【入力】別紙_職員一覧（変更）'!M449="","",'②【入力】別紙_職員一覧（変更）'!M449)</f>
        <v/>
      </c>
      <c r="N451" s="189" t="str">
        <f>IF('②【入力】別紙_職員一覧（変更）'!N449="","",'②【入力】別紙_職員一覧（変更）'!N449)</f>
        <v/>
      </c>
      <c r="O451" s="189" t="str">
        <f>IF('②【入力】別紙_職員一覧（変更）'!O449="","",'②【入力】別紙_職員一覧（変更）'!O449)</f>
        <v/>
      </c>
      <c r="P451" s="189" t="str">
        <f>IF('②【入力】別紙_職員一覧（変更）'!P449="","",'②【入力】別紙_職員一覧（変更）'!P449)</f>
        <v/>
      </c>
      <c r="Q451" s="189" t="str">
        <f>IF('②【入力】別紙_職員一覧（変更）'!Q449="","",'②【入力】別紙_職員一覧（変更）'!Q449)</f>
        <v/>
      </c>
      <c r="R451" s="158"/>
      <c r="U451" s="63"/>
    </row>
    <row r="452" spans="1:24" ht="18" customHeight="1">
      <c r="A452" s="46">
        <v>438</v>
      </c>
      <c r="B452" s="46" t="str">
        <f t="shared" si="8"/>
        <v/>
      </c>
      <c r="C452" s="47" t="str">
        <f>IF('②【入力】別紙_職員一覧（変更）'!C450="","",'②【入力】別紙_職員一覧（変更）'!C450)</f>
        <v/>
      </c>
      <c r="D452" s="47" t="str">
        <f>IF('②【入力】別紙_職員一覧（変更）'!D450="","",'②【入力】別紙_職員一覧（変更）'!D450)</f>
        <v/>
      </c>
      <c r="E452" s="47" t="str">
        <f>IF('②【入力】別紙_職員一覧（変更）'!E450="","",'②【入力】別紙_職員一覧（変更）'!E450)</f>
        <v/>
      </c>
      <c r="F452" s="47" t="str">
        <f>IF('②【入力】別紙_職員一覧（変更）'!F450="","",'②【入力】別紙_職員一覧（変更）'!F450)</f>
        <v/>
      </c>
      <c r="G452" s="47" t="str">
        <f>IF('②【入力】別紙_職員一覧（変更）'!G450="","",'②【入力】別紙_職員一覧（変更）'!G450)</f>
        <v/>
      </c>
      <c r="H452" s="47" t="str">
        <f>IF('②【入力】別紙_職員一覧（変更）'!H450="","",'②【入力】別紙_職員一覧（変更）'!H450)</f>
        <v/>
      </c>
      <c r="I452" s="411" t="str">
        <f>IF('②【入力】別紙_職員一覧（変更）'!I450="","",'②【入力】別紙_職員一覧（変更）'!I450)</f>
        <v/>
      </c>
      <c r="J452" s="47" t="str">
        <f>IF('②【入力】別紙_職員一覧（変更）'!J450="","",'②【入力】別紙_職員一覧（変更）'!J450)</f>
        <v/>
      </c>
      <c r="K452" s="47" t="str">
        <f>IF('②【入力】別紙_職員一覧（変更）'!K450="","",'②【入力】別紙_職員一覧（変更）'!K450)</f>
        <v/>
      </c>
      <c r="L452" s="47" t="str">
        <f>IF('②【入力】別紙_職員一覧（変更）'!L450="","",'②【入力】別紙_職員一覧（変更）'!L450)</f>
        <v/>
      </c>
      <c r="M452" s="47" t="str">
        <f>IF('②【入力】別紙_職員一覧（変更）'!M450="","",'②【入力】別紙_職員一覧（変更）'!M450)</f>
        <v/>
      </c>
      <c r="N452" s="189" t="str">
        <f>IF('②【入力】別紙_職員一覧（変更）'!N450="","",'②【入力】別紙_職員一覧（変更）'!N450)</f>
        <v/>
      </c>
      <c r="O452" s="189" t="str">
        <f>IF('②【入力】別紙_職員一覧（変更）'!O450="","",'②【入力】別紙_職員一覧（変更）'!O450)</f>
        <v/>
      </c>
      <c r="P452" s="189" t="str">
        <f>IF('②【入力】別紙_職員一覧（変更）'!P450="","",'②【入力】別紙_職員一覧（変更）'!P450)</f>
        <v/>
      </c>
      <c r="Q452" s="189" t="str">
        <f>IF('②【入力】別紙_職員一覧（変更）'!Q450="","",'②【入力】別紙_職員一覧（変更）'!Q450)</f>
        <v/>
      </c>
      <c r="R452" s="158"/>
      <c r="U452" s="63"/>
    </row>
    <row r="453" spans="1:24" ht="18" customHeight="1">
      <c r="A453" s="46">
        <v>439</v>
      </c>
      <c r="B453" s="46" t="str">
        <f t="shared" si="8"/>
        <v/>
      </c>
      <c r="C453" s="47" t="str">
        <f>IF('②【入力】別紙_職員一覧（変更）'!C451="","",'②【入力】別紙_職員一覧（変更）'!C451)</f>
        <v/>
      </c>
      <c r="D453" s="47" t="str">
        <f>IF('②【入力】別紙_職員一覧（変更）'!D451="","",'②【入力】別紙_職員一覧（変更）'!D451)</f>
        <v/>
      </c>
      <c r="E453" s="47" t="str">
        <f>IF('②【入力】別紙_職員一覧（変更）'!E451="","",'②【入力】別紙_職員一覧（変更）'!E451)</f>
        <v/>
      </c>
      <c r="F453" s="47" t="str">
        <f>IF('②【入力】別紙_職員一覧（変更）'!F451="","",'②【入力】別紙_職員一覧（変更）'!F451)</f>
        <v/>
      </c>
      <c r="G453" s="47" t="str">
        <f>IF('②【入力】別紙_職員一覧（変更）'!G451="","",'②【入力】別紙_職員一覧（変更）'!G451)</f>
        <v/>
      </c>
      <c r="H453" s="47" t="str">
        <f>IF('②【入力】別紙_職員一覧（変更）'!H451="","",'②【入力】別紙_職員一覧（変更）'!H451)</f>
        <v/>
      </c>
      <c r="I453" s="411" t="str">
        <f>IF('②【入力】別紙_職員一覧（変更）'!I451="","",'②【入力】別紙_職員一覧（変更）'!I451)</f>
        <v/>
      </c>
      <c r="J453" s="47" t="str">
        <f>IF('②【入力】別紙_職員一覧（変更）'!J451="","",'②【入力】別紙_職員一覧（変更）'!J451)</f>
        <v/>
      </c>
      <c r="K453" s="47" t="str">
        <f>IF('②【入力】別紙_職員一覧（変更）'!K451="","",'②【入力】別紙_職員一覧（変更）'!K451)</f>
        <v/>
      </c>
      <c r="L453" s="47" t="str">
        <f>IF('②【入力】別紙_職員一覧（変更）'!L451="","",'②【入力】別紙_職員一覧（変更）'!L451)</f>
        <v/>
      </c>
      <c r="M453" s="47" t="str">
        <f>IF('②【入力】別紙_職員一覧（変更）'!M451="","",'②【入力】別紙_職員一覧（変更）'!M451)</f>
        <v/>
      </c>
      <c r="N453" s="189" t="str">
        <f>IF('②【入力】別紙_職員一覧（変更）'!N451="","",'②【入力】別紙_職員一覧（変更）'!N451)</f>
        <v/>
      </c>
      <c r="O453" s="189" t="str">
        <f>IF('②【入力】別紙_職員一覧（変更）'!O451="","",'②【入力】別紙_職員一覧（変更）'!O451)</f>
        <v/>
      </c>
      <c r="P453" s="189" t="str">
        <f>IF('②【入力】別紙_職員一覧（変更）'!P451="","",'②【入力】別紙_職員一覧（変更）'!P451)</f>
        <v/>
      </c>
      <c r="Q453" s="189" t="str">
        <f>IF('②【入力】別紙_職員一覧（変更）'!Q451="","",'②【入力】別紙_職員一覧（変更）'!Q451)</f>
        <v/>
      </c>
      <c r="R453" s="158"/>
      <c r="U453" s="63"/>
    </row>
    <row r="454" spans="1:24" ht="18" customHeight="1">
      <c r="A454" s="46">
        <v>440</v>
      </c>
      <c r="B454" s="46" t="str">
        <f t="shared" si="8"/>
        <v/>
      </c>
      <c r="C454" s="47" t="str">
        <f>IF('②【入力】別紙_職員一覧（変更）'!C452="","",'②【入力】別紙_職員一覧（変更）'!C452)</f>
        <v/>
      </c>
      <c r="D454" s="47" t="str">
        <f>IF('②【入力】別紙_職員一覧（変更）'!D452="","",'②【入力】別紙_職員一覧（変更）'!D452)</f>
        <v/>
      </c>
      <c r="E454" s="47" t="str">
        <f>IF('②【入力】別紙_職員一覧（変更）'!E452="","",'②【入力】別紙_職員一覧（変更）'!E452)</f>
        <v/>
      </c>
      <c r="F454" s="47" t="str">
        <f>IF('②【入力】別紙_職員一覧（変更）'!F452="","",'②【入力】別紙_職員一覧（変更）'!F452)</f>
        <v/>
      </c>
      <c r="G454" s="47" t="str">
        <f>IF('②【入力】別紙_職員一覧（変更）'!G452="","",'②【入力】別紙_職員一覧（変更）'!G452)</f>
        <v/>
      </c>
      <c r="H454" s="47" t="str">
        <f>IF('②【入力】別紙_職員一覧（変更）'!H452="","",'②【入力】別紙_職員一覧（変更）'!H452)</f>
        <v/>
      </c>
      <c r="I454" s="411" t="str">
        <f>IF('②【入力】別紙_職員一覧（変更）'!I452="","",'②【入力】別紙_職員一覧（変更）'!I452)</f>
        <v/>
      </c>
      <c r="J454" s="47" t="str">
        <f>IF('②【入力】別紙_職員一覧（変更）'!J452="","",'②【入力】別紙_職員一覧（変更）'!J452)</f>
        <v/>
      </c>
      <c r="K454" s="47" t="str">
        <f>IF('②【入力】別紙_職員一覧（変更）'!K452="","",'②【入力】別紙_職員一覧（変更）'!K452)</f>
        <v/>
      </c>
      <c r="L454" s="47" t="str">
        <f>IF('②【入力】別紙_職員一覧（変更）'!L452="","",'②【入力】別紙_職員一覧（変更）'!L452)</f>
        <v/>
      </c>
      <c r="M454" s="47" t="str">
        <f>IF('②【入力】別紙_職員一覧（変更）'!M452="","",'②【入力】別紙_職員一覧（変更）'!M452)</f>
        <v/>
      </c>
      <c r="N454" s="189" t="str">
        <f>IF('②【入力】別紙_職員一覧（変更）'!N452="","",'②【入力】別紙_職員一覧（変更）'!N452)</f>
        <v/>
      </c>
      <c r="O454" s="189" t="str">
        <f>IF('②【入力】別紙_職員一覧（変更）'!O452="","",'②【入力】別紙_職員一覧（変更）'!O452)</f>
        <v/>
      </c>
      <c r="P454" s="189" t="str">
        <f>IF('②【入力】別紙_職員一覧（変更）'!P452="","",'②【入力】別紙_職員一覧（変更）'!P452)</f>
        <v/>
      </c>
      <c r="Q454" s="189" t="str">
        <f>IF('②【入力】別紙_職員一覧（変更）'!Q452="","",'②【入力】別紙_職員一覧（変更）'!Q452)</f>
        <v/>
      </c>
      <c r="R454" s="158"/>
      <c r="U454" s="63"/>
    </row>
    <row r="455" spans="1:24" ht="18" customHeight="1">
      <c r="A455" s="46">
        <v>441</v>
      </c>
      <c r="B455" s="46" t="str">
        <f t="shared" si="8"/>
        <v/>
      </c>
      <c r="C455" s="47" t="str">
        <f>IF('②【入力】別紙_職員一覧（変更）'!C453="","",'②【入力】別紙_職員一覧（変更）'!C453)</f>
        <v/>
      </c>
      <c r="D455" s="47" t="str">
        <f>IF('②【入力】別紙_職員一覧（変更）'!D453="","",'②【入力】別紙_職員一覧（変更）'!D453)</f>
        <v/>
      </c>
      <c r="E455" s="47" t="str">
        <f>IF('②【入力】別紙_職員一覧（変更）'!E453="","",'②【入力】別紙_職員一覧（変更）'!E453)</f>
        <v/>
      </c>
      <c r="F455" s="47" t="str">
        <f>IF('②【入力】別紙_職員一覧（変更）'!F453="","",'②【入力】別紙_職員一覧（変更）'!F453)</f>
        <v/>
      </c>
      <c r="G455" s="47" t="str">
        <f>IF('②【入力】別紙_職員一覧（変更）'!G453="","",'②【入力】別紙_職員一覧（変更）'!G453)</f>
        <v/>
      </c>
      <c r="H455" s="47" t="str">
        <f>IF('②【入力】別紙_職員一覧（変更）'!H453="","",'②【入力】別紙_職員一覧（変更）'!H453)</f>
        <v/>
      </c>
      <c r="I455" s="411" t="str">
        <f>IF('②【入力】別紙_職員一覧（変更）'!I453="","",'②【入力】別紙_職員一覧（変更）'!I453)</f>
        <v/>
      </c>
      <c r="J455" s="47" t="str">
        <f>IF('②【入力】別紙_職員一覧（変更）'!J453="","",'②【入力】別紙_職員一覧（変更）'!J453)</f>
        <v/>
      </c>
      <c r="K455" s="47" t="str">
        <f>IF('②【入力】別紙_職員一覧（変更）'!K453="","",'②【入力】別紙_職員一覧（変更）'!K453)</f>
        <v/>
      </c>
      <c r="L455" s="47" t="str">
        <f>IF('②【入力】別紙_職員一覧（変更）'!L453="","",'②【入力】別紙_職員一覧（変更）'!L453)</f>
        <v/>
      </c>
      <c r="M455" s="47" t="str">
        <f>IF('②【入力】別紙_職員一覧（変更）'!M453="","",'②【入力】別紙_職員一覧（変更）'!M453)</f>
        <v/>
      </c>
      <c r="N455" s="189" t="str">
        <f>IF('②【入力】別紙_職員一覧（変更）'!N453="","",'②【入力】別紙_職員一覧（変更）'!N453)</f>
        <v/>
      </c>
      <c r="O455" s="189" t="str">
        <f>IF('②【入力】別紙_職員一覧（変更）'!O453="","",'②【入力】別紙_職員一覧（変更）'!O453)</f>
        <v/>
      </c>
      <c r="P455" s="189" t="str">
        <f>IF('②【入力】別紙_職員一覧（変更）'!P453="","",'②【入力】別紙_職員一覧（変更）'!P453)</f>
        <v/>
      </c>
      <c r="Q455" s="189" t="str">
        <f>IF('②【入力】別紙_職員一覧（変更）'!Q453="","",'②【入力】別紙_職員一覧（変更）'!Q453)</f>
        <v/>
      </c>
      <c r="R455" s="158"/>
      <c r="U455" s="63"/>
    </row>
    <row r="456" spans="1:24" ht="18" customHeight="1">
      <c r="A456" s="46">
        <v>442</v>
      </c>
      <c r="B456" s="46" t="str">
        <f t="shared" si="8"/>
        <v/>
      </c>
      <c r="C456" s="47" t="str">
        <f>IF('②【入力】別紙_職員一覧（変更）'!C454="","",'②【入力】別紙_職員一覧（変更）'!C454)</f>
        <v/>
      </c>
      <c r="D456" s="47" t="str">
        <f>IF('②【入力】別紙_職員一覧（変更）'!D454="","",'②【入力】別紙_職員一覧（変更）'!D454)</f>
        <v/>
      </c>
      <c r="E456" s="47" t="str">
        <f>IF('②【入力】別紙_職員一覧（変更）'!E454="","",'②【入力】別紙_職員一覧（変更）'!E454)</f>
        <v/>
      </c>
      <c r="F456" s="47" t="str">
        <f>IF('②【入力】別紙_職員一覧（変更）'!F454="","",'②【入力】別紙_職員一覧（変更）'!F454)</f>
        <v/>
      </c>
      <c r="G456" s="47" t="str">
        <f>IF('②【入力】別紙_職員一覧（変更）'!G454="","",'②【入力】別紙_職員一覧（変更）'!G454)</f>
        <v/>
      </c>
      <c r="H456" s="47" t="str">
        <f>IF('②【入力】別紙_職員一覧（変更）'!H454="","",'②【入力】別紙_職員一覧（変更）'!H454)</f>
        <v/>
      </c>
      <c r="I456" s="411" t="str">
        <f>IF('②【入力】別紙_職員一覧（変更）'!I454="","",'②【入力】別紙_職員一覧（変更）'!I454)</f>
        <v/>
      </c>
      <c r="J456" s="47" t="str">
        <f>IF('②【入力】別紙_職員一覧（変更）'!J454="","",'②【入力】別紙_職員一覧（変更）'!J454)</f>
        <v/>
      </c>
      <c r="K456" s="47" t="str">
        <f>IF('②【入力】別紙_職員一覧（変更）'!K454="","",'②【入力】別紙_職員一覧（変更）'!K454)</f>
        <v/>
      </c>
      <c r="L456" s="47" t="str">
        <f>IF('②【入力】別紙_職員一覧（変更）'!L454="","",'②【入力】別紙_職員一覧（変更）'!L454)</f>
        <v/>
      </c>
      <c r="M456" s="47" t="str">
        <f>IF('②【入力】別紙_職員一覧（変更）'!M454="","",'②【入力】別紙_職員一覧（変更）'!M454)</f>
        <v/>
      </c>
      <c r="N456" s="189" t="str">
        <f>IF('②【入力】別紙_職員一覧（変更）'!N454="","",'②【入力】別紙_職員一覧（変更）'!N454)</f>
        <v/>
      </c>
      <c r="O456" s="189" t="str">
        <f>IF('②【入力】別紙_職員一覧（変更）'!O454="","",'②【入力】別紙_職員一覧（変更）'!O454)</f>
        <v/>
      </c>
      <c r="P456" s="189" t="str">
        <f>IF('②【入力】別紙_職員一覧（変更）'!P454="","",'②【入力】別紙_職員一覧（変更）'!P454)</f>
        <v/>
      </c>
      <c r="Q456" s="189" t="str">
        <f>IF('②【入力】別紙_職員一覧（変更）'!Q454="","",'②【入力】別紙_職員一覧（変更）'!Q454)</f>
        <v/>
      </c>
      <c r="R456" s="158"/>
      <c r="U456" s="63"/>
    </row>
    <row r="457" spans="1:24" ht="18" customHeight="1">
      <c r="A457" s="46">
        <v>443</v>
      </c>
      <c r="B457" s="46" t="str">
        <f t="shared" si="8"/>
        <v/>
      </c>
      <c r="C457" s="47" t="str">
        <f>IF('②【入力】別紙_職員一覧（変更）'!C455="","",'②【入力】別紙_職員一覧（変更）'!C455)</f>
        <v/>
      </c>
      <c r="D457" s="47" t="str">
        <f>IF('②【入力】別紙_職員一覧（変更）'!D455="","",'②【入力】別紙_職員一覧（変更）'!D455)</f>
        <v/>
      </c>
      <c r="E457" s="47" t="str">
        <f>IF('②【入力】別紙_職員一覧（変更）'!E455="","",'②【入力】別紙_職員一覧（変更）'!E455)</f>
        <v/>
      </c>
      <c r="F457" s="47" t="str">
        <f>IF('②【入力】別紙_職員一覧（変更）'!F455="","",'②【入力】別紙_職員一覧（変更）'!F455)</f>
        <v/>
      </c>
      <c r="G457" s="47" t="str">
        <f>IF('②【入力】別紙_職員一覧（変更）'!G455="","",'②【入力】別紙_職員一覧（変更）'!G455)</f>
        <v/>
      </c>
      <c r="H457" s="47" t="str">
        <f>IF('②【入力】別紙_職員一覧（変更）'!H455="","",'②【入力】別紙_職員一覧（変更）'!H455)</f>
        <v/>
      </c>
      <c r="I457" s="411" t="str">
        <f>IF('②【入力】別紙_職員一覧（変更）'!I455="","",'②【入力】別紙_職員一覧（変更）'!I455)</f>
        <v/>
      </c>
      <c r="J457" s="47" t="str">
        <f>IF('②【入力】別紙_職員一覧（変更）'!J455="","",'②【入力】別紙_職員一覧（変更）'!J455)</f>
        <v/>
      </c>
      <c r="K457" s="47" t="str">
        <f>IF('②【入力】別紙_職員一覧（変更）'!K455="","",'②【入力】別紙_職員一覧（変更）'!K455)</f>
        <v/>
      </c>
      <c r="L457" s="47" t="str">
        <f>IF('②【入力】別紙_職員一覧（変更）'!L455="","",'②【入力】別紙_職員一覧（変更）'!L455)</f>
        <v/>
      </c>
      <c r="M457" s="47" t="str">
        <f>IF('②【入力】別紙_職員一覧（変更）'!M455="","",'②【入力】別紙_職員一覧（変更）'!M455)</f>
        <v/>
      </c>
      <c r="N457" s="189" t="str">
        <f>IF('②【入力】別紙_職員一覧（変更）'!N455="","",'②【入力】別紙_職員一覧（変更）'!N455)</f>
        <v/>
      </c>
      <c r="O457" s="189" t="str">
        <f>IF('②【入力】別紙_職員一覧（変更）'!O455="","",'②【入力】別紙_職員一覧（変更）'!O455)</f>
        <v/>
      </c>
      <c r="P457" s="189" t="str">
        <f>IF('②【入力】別紙_職員一覧（変更）'!P455="","",'②【入力】別紙_職員一覧（変更）'!P455)</f>
        <v/>
      </c>
      <c r="Q457" s="189" t="str">
        <f>IF('②【入力】別紙_職員一覧（変更）'!Q455="","",'②【入力】別紙_職員一覧（変更）'!Q455)</f>
        <v/>
      </c>
      <c r="R457" s="158"/>
      <c r="U457" s="63"/>
      <c r="X457" s="59"/>
    </row>
    <row r="458" spans="1:24" ht="18" customHeight="1">
      <c r="A458" s="46">
        <v>444</v>
      </c>
      <c r="B458" s="46" t="str">
        <f t="shared" si="8"/>
        <v/>
      </c>
      <c r="C458" s="47" t="str">
        <f>IF('②【入力】別紙_職員一覧（変更）'!C456="","",'②【入力】別紙_職員一覧（変更）'!C456)</f>
        <v/>
      </c>
      <c r="D458" s="47" t="str">
        <f>IF('②【入力】別紙_職員一覧（変更）'!D456="","",'②【入力】別紙_職員一覧（変更）'!D456)</f>
        <v/>
      </c>
      <c r="E458" s="47" t="str">
        <f>IF('②【入力】別紙_職員一覧（変更）'!E456="","",'②【入力】別紙_職員一覧（変更）'!E456)</f>
        <v/>
      </c>
      <c r="F458" s="47" t="str">
        <f>IF('②【入力】別紙_職員一覧（変更）'!F456="","",'②【入力】別紙_職員一覧（変更）'!F456)</f>
        <v/>
      </c>
      <c r="G458" s="47" t="str">
        <f>IF('②【入力】別紙_職員一覧（変更）'!G456="","",'②【入力】別紙_職員一覧（変更）'!G456)</f>
        <v/>
      </c>
      <c r="H458" s="47" t="str">
        <f>IF('②【入力】別紙_職員一覧（変更）'!H456="","",'②【入力】別紙_職員一覧（変更）'!H456)</f>
        <v/>
      </c>
      <c r="I458" s="411" t="str">
        <f>IF('②【入力】別紙_職員一覧（変更）'!I456="","",'②【入力】別紙_職員一覧（変更）'!I456)</f>
        <v/>
      </c>
      <c r="J458" s="47" t="str">
        <f>IF('②【入力】別紙_職員一覧（変更）'!J456="","",'②【入力】別紙_職員一覧（変更）'!J456)</f>
        <v/>
      </c>
      <c r="K458" s="47" t="str">
        <f>IF('②【入力】別紙_職員一覧（変更）'!K456="","",'②【入力】別紙_職員一覧（変更）'!K456)</f>
        <v/>
      </c>
      <c r="L458" s="47" t="str">
        <f>IF('②【入力】別紙_職員一覧（変更）'!L456="","",'②【入力】別紙_職員一覧（変更）'!L456)</f>
        <v/>
      </c>
      <c r="M458" s="47" t="str">
        <f>IF('②【入力】別紙_職員一覧（変更）'!M456="","",'②【入力】別紙_職員一覧（変更）'!M456)</f>
        <v/>
      </c>
      <c r="N458" s="189" t="str">
        <f>IF('②【入力】別紙_職員一覧（変更）'!N456="","",'②【入力】別紙_職員一覧（変更）'!N456)</f>
        <v/>
      </c>
      <c r="O458" s="189" t="str">
        <f>IF('②【入力】別紙_職員一覧（変更）'!O456="","",'②【入力】別紙_職員一覧（変更）'!O456)</f>
        <v/>
      </c>
      <c r="P458" s="189" t="str">
        <f>IF('②【入力】別紙_職員一覧（変更）'!P456="","",'②【入力】別紙_職員一覧（変更）'!P456)</f>
        <v/>
      </c>
      <c r="Q458" s="189" t="str">
        <f>IF('②【入力】別紙_職員一覧（変更）'!Q456="","",'②【入力】別紙_職員一覧（変更）'!Q456)</f>
        <v/>
      </c>
      <c r="R458" s="158"/>
      <c r="U458" s="63"/>
    </row>
    <row r="459" spans="1:24" ht="18" customHeight="1">
      <c r="A459" s="46">
        <v>445</v>
      </c>
      <c r="B459" s="46" t="str">
        <f t="shared" si="8"/>
        <v/>
      </c>
      <c r="C459" s="47" t="str">
        <f>IF('②【入力】別紙_職員一覧（変更）'!C457="","",'②【入力】別紙_職員一覧（変更）'!C457)</f>
        <v/>
      </c>
      <c r="D459" s="47" t="str">
        <f>IF('②【入力】別紙_職員一覧（変更）'!D457="","",'②【入力】別紙_職員一覧（変更）'!D457)</f>
        <v/>
      </c>
      <c r="E459" s="47" t="str">
        <f>IF('②【入力】別紙_職員一覧（変更）'!E457="","",'②【入力】別紙_職員一覧（変更）'!E457)</f>
        <v/>
      </c>
      <c r="F459" s="47" t="str">
        <f>IF('②【入力】別紙_職員一覧（変更）'!F457="","",'②【入力】別紙_職員一覧（変更）'!F457)</f>
        <v/>
      </c>
      <c r="G459" s="47" t="str">
        <f>IF('②【入力】別紙_職員一覧（変更）'!G457="","",'②【入力】別紙_職員一覧（変更）'!G457)</f>
        <v/>
      </c>
      <c r="H459" s="47" t="str">
        <f>IF('②【入力】別紙_職員一覧（変更）'!H457="","",'②【入力】別紙_職員一覧（変更）'!H457)</f>
        <v/>
      </c>
      <c r="I459" s="411" t="str">
        <f>IF('②【入力】別紙_職員一覧（変更）'!I457="","",'②【入力】別紙_職員一覧（変更）'!I457)</f>
        <v/>
      </c>
      <c r="J459" s="47" t="str">
        <f>IF('②【入力】別紙_職員一覧（変更）'!J457="","",'②【入力】別紙_職員一覧（変更）'!J457)</f>
        <v/>
      </c>
      <c r="K459" s="47" t="str">
        <f>IF('②【入力】別紙_職員一覧（変更）'!K457="","",'②【入力】別紙_職員一覧（変更）'!K457)</f>
        <v/>
      </c>
      <c r="L459" s="47" t="str">
        <f>IF('②【入力】別紙_職員一覧（変更）'!L457="","",'②【入力】別紙_職員一覧（変更）'!L457)</f>
        <v/>
      </c>
      <c r="M459" s="47" t="str">
        <f>IF('②【入力】別紙_職員一覧（変更）'!M457="","",'②【入力】別紙_職員一覧（変更）'!M457)</f>
        <v/>
      </c>
      <c r="N459" s="189" t="str">
        <f>IF('②【入力】別紙_職員一覧（変更）'!N457="","",'②【入力】別紙_職員一覧（変更）'!N457)</f>
        <v/>
      </c>
      <c r="O459" s="189" t="str">
        <f>IF('②【入力】別紙_職員一覧（変更）'!O457="","",'②【入力】別紙_職員一覧（変更）'!O457)</f>
        <v/>
      </c>
      <c r="P459" s="189" t="str">
        <f>IF('②【入力】別紙_職員一覧（変更）'!P457="","",'②【入力】別紙_職員一覧（変更）'!P457)</f>
        <v/>
      </c>
      <c r="Q459" s="189" t="str">
        <f>IF('②【入力】別紙_職員一覧（変更）'!Q457="","",'②【入力】別紙_職員一覧（変更）'!Q457)</f>
        <v/>
      </c>
      <c r="R459" s="158"/>
      <c r="U459" s="63"/>
    </row>
    <row r="460" spans="1:24" ht="18" customHeight="1">
      <c r="A460" s="46">
        <v>446</v>
      </c>
      <c r="B460" s="46" t="str">
        <f t="shared" si="8"/>
        <v/>
      </c>
      <c r="C460" s="47" t="str">
        <f>IF('②【入力】別紙_職員一覧（変更）'!C458="","",'②【入力】別紙_職員一覧（変更）'!C458)</f>
        <v/>
      </c>
      <c r="D460" s="47" t="str">
        <f>IF('②【入力】別紙_職員一覧（変更）'!D458="","",'②【入力】別紙_職員一覧（変更）'!D458)</f>
        <v/>
      </c>
      <c r="E460" s="47" t="str">
        <f>IF('②【入力】別紙_職員一覧（変更）'!E458="","",'②【入力】別紙_職員一覧（変更）'!E458)</f>
        <v/>
      </c>
      <c r="F460" s="47" t="str">
        <f>IF('②【入力】別紙_職員一覧（変更）'!F458="","",'②【入力】別紙_職員一覧（変更）'!F458)</f>
        <v/>
      </c>
      <c r="G460" s="47" t="str">
        <f>IF('②【入力】別紙_職員一覧（変更）'!G458="","",'②【入力】別紙_職員一覧（変更）'!G458)</f>
        <v/>
      </c>
      <c r="H460" s="47" t="str">
        <f>IF('②【入力】別紙_職員一覧（変更）'!H458="","",'②【入力】別紙_職員一覧（変更）'!H458)</f>
        <v/>
      </c>
      <c r="I460" s="411" t="str">
        <f>IF('②【入力】別紙_職員一覧（変更）'!I458="","",'②【入力】別紙_職員一覧（変更）'!I458)</f>
        <v/>
      </c>
      <c r="J460" s="47" t="str">
        <f>IF('②【入力】別紙_職員一覧（変更）'!J458="","",'②【入力】別紙_職員一覧（変更）'!J458)</f>
        <v/>
      </c>
      <c r="K460" s="47" t="str">
        <f>IF('②【入力】別紙_職員一覧（変更）'!K458="","",'②【入力】別紙_職員一覧（変更）'!K458)</f>
        <v/>
      </c>
      <c r="L460" s="47" t="str">
        <f>IF('②【入力】別紙_職員一覧（変更）'!L458="","",'②【入力】別紙_職員一覧（変更）'!L458)</f>
        <v/>
      </c>
      <c r="M460" s="47" t="str">
        <f>IF('②【入力】別紙_職員一覧（変更）'!M458="","",'②【入力】別紙_職員一覧（変更）'!M458)</f>
        <v/>
      </c>
      <c r="N460" s="189" t="str">
        <f>IF('②【入力】別紙_職員一覧（変更）'!N458="","",'②【入力】別紙_職員一覧（変更）'!N458)</f>
        <v/>
      </c>
      <c r="O460" s="189" t="str">
        <f>IF('②【入力】別紙_職員一覧（変更）'!O458="","",'②【入力】別紙_職員一覧（変更）'!O458)</f>
        <v/>
      </c>
      <c r="P460" s="189" t="str">
        <f>IF('②【入力】別紙_職員一覧（変更）'!P458="","",'②【入力】別紙_職員一覧（変更）'!P458)</f>
        <v/>
      </c>
      <c r="Q460" s="189" t="str">
        <f>IF('②【入力】別紙_職員一覧（変更）'!Q458="","",'②【入力】別紙_職員一覧（変更）'!Q458)</f>
        <v/>
      </c>
      <c r="R460" s="158"/>
      <c r="U460" s="63"/>
    </row>
    <row r="461" spans="1:24" ht="18" customHeight="1">
      <c r="A461" s="46">
        <v>447</v>
      </c>
      <c r="B461" s="46" t="str">
        <f t="shared" si="8"/>
        <v/>
      </c>
      <c r="C461" s="47" t="str">
        <f>IF('②【入力】別紙_職員一覧（変更）'!C459="","",'②【入力】別紙_職員一覧（変更）'!C459)</f>
        <v/>
      </c>
      <c r="D461" s="47" t="str">
        <f>IF('②【入力】別紙_職員一覧（変更）'!D459="","",'②【入力】別紙_職員一覧（変更）'!D459)</f>
        <v/>
      </c>
      <c r="E461" s="47" t="str">
        <f>IF('②【入力】別紙_職員一覧（変更）'!E459="","",'②【入力】別紙_職員一覧（変更）'!E459)</f>
        <v/>
      </c>
      <c r="F461" s="47" t="str">
        <f>IF('②【入力】別紙_職員一覧（変更）'!F459="","",'②【入力】別紙_職員一覧（変更）'!F459)</f>
        <v/>
      </c>
      <c r="G461" s="47" t="str">
        <f>IF('②【入力】別紙_職員一覧（変更）'!G459="","",'②【入力】別紙_職員一覧（変更）'!G459)</f>
        <v/>
      </c>
      <c r="H461" s="47" t="str">
        <f>IF('②【入力】別紙_職員一覧（変更）'!H459="","",'②【入力】別紙_職員一覧（変更）'!H459)</f>
        <v/>
      </c>
      <c r="I461" s="411" t="str">
        <f>IF('②【入力】別紙_職員一覧（変更）'!I459="","",'②【入力】別紙_職員一覧（変更）'!I459)</f>
        <v/>
      </c>
      <c r="J461" s="47" t="str">
        <f>IF('②【入力】別紙_職員一覧（変更）'!J459="","",'②【入力】別紙_職員一覧（変更）'!J459)</f>
        <v/>
      </c>
      <c r="K461" s="47" t="str">
        <f>IF('②【入力】別紙_職員一覧（変更）'!K459="","",'②【入力】別紙_職員一覧（変更）'!K459)</f>
        <v/>
      </c>
      <c r="L461" s="47" t="str">
        <f>IF('②【入力】別紙_職員一覧（変更）'!L459="","",'②【入力】別紙_職員一覧（変更）'!L459)</f>
        <v/>
      </c>
      <c r="M461" s="47" t="str">
        <f>IF('②【入力】別紙_職員一覧（変更）'!M459="","",'②【入力】別紙_職員一覧（変更）'!M459)</f>
        <v/>
      </c>
      <c r="N461" s="189" t="str">
        <f>IF('②【入力】別紙_職員一覧（変更）'!N459="","",'②【入力】別紙_職員一覧（変更）'!N459)</f>
        <v/>
      </c>
      <c r="O461" s="189" t="str">
        <f>IF('②【入力】別紙_職員一覧（変更）'!O459="","",'②【入力】別紙_職員一覧（変更）'!O459)</f>
        <v/>
      </c>
      <c r="P461" s="189" t="str">
        <f>IF('②【入力】別紙_職員一覧（変更）'!P459="","",'②【入力】別紙_職員一覧（変更）'!P459)</f>
        <v/>
      </c>
      <c r="Q461" s="189" t="str">
        <f>IF('②【入力】別紙_職員一覧（変更）'!Q459="","",'②【入力】別紙_職員一覧（変更）'!Q459)</f>
        <v/>
      </c>
      <c r="R461" s="158"/>
      <c r="U461" s="63"/>
    </row>
    <row r="462" spans="1:24" ht="18" customHeight="1">
      <c r="A462" s="46">
        <v>448</v>
      </c>
      <c r="B462" s="46" t="str">
        <f t="shared" si="8"/>
        <v/>
      </c>
      <c r="C462" s="47" t="str">
        <f>IF('②【入力】別紙_職員一覧（変更）'!C460="","",'②【入力】別紙_職員一覧（変更）'!C460)</f>
        <v/>
      </c>
      <c r="D462" s="47" t="str">
        <f>IF('②【入力】別紙_職員一覧（変更）'!D460="","",'②【入力】別紙_職員一覧（変更）'!D460)</f>
        <v/>
      </c>
      <c r="E462" s="47" t="str">
        <f>IF('②【入力】別紙_職員一覧（変更）'!E460="","",'②【入力】別紙_職員一覧（変更）'!E460)</f>
        <v/>
      </c>
      <c r="F462" s="47" t="str">
        <f>IF('②【入力】別紙_職員一覧（変更）'!F460="","",'②【入力】別紙_職員一覧（変更）'!F460)</f>
        <v/>
      </c>
      <c r="G462" s="47" t="str">
        <f>IF('②【入力】別紙_職員一覧（変更）'!G460="","",'②【入力】別紙_職員一覧（変更）'!G460)</f>
        <v/>
      </c>
      <c r="H462" s="47" t="str">
        <f>IF('②【入力】別紙_職員一覧（変更）'!H460="","",'②【入力】別紙_職員一覧（変更）'!H460)</f>
        <v/>
      </c>
      <c r="I462" s="411" t="str">
        <f>IF('②【入力】別紙_職員一覧（変更）'!I460="","",'②【入力】別紙_職員一覧（変更）'!I460)</f>
        <v/>
      </c>
      <c r="J462" s="47" t="str">
        <f>IF('②【入力】別紙_職員一覧（変更）'!J460="","",'②【入力】別紙_職員一覧（変更）'!J460)</f>
        <v/>
      </c>
      <c r="K462" s="47" t="str">
        <f>IF('②【入力】別紙_職員一覧（変更）'!K460="","",'②【入力】別紙_職員一覧（変更）'!K460)</f>
        <v/>
      </c>
      <c r="L462" s="47" t="str">
        <f>IF('②【入力】別紙_職員一覧（変更）'!L460="","",'②【入力】別紙_職員一覧（変更）'!L460)</f>
        <v/>
      </c>
      <c r="M462" s="47" t="str">
        <f>IF('②【入力】別紙_職員一覧（変更）'!M460="","",'②【入力】別紙_職員一覧（変更）'!M460)</f>
        <v/>
      </c>
      <c r="N462" s="189" t="str">
        <f>IF('②【入力】別紙_職員一覧（変更）'!N460="","",'②【入力】別紙_職員一覧（変更）'!N460)</f>
        <v/>
      </c>
      <c r="O462" s="189" t="str">
        <f>IF('②【入力】別紙_職員一覧（変更）'!O460="","",'②【入力】別紙_職員一覧（変更）'!O460)</f>
        <v/>
      </c>
      <c r="P462" s="189" t="str">
        <f>IF('②【入力】別紙_職員一覧（変更）'!P460="","",'②【入力】別紙_職員一覧（変更）'!P460)</f>
        <v/>
      </c>
      <c r="Q462" s="189" t="str">
        <f>IF('②【入力】別紙_職員一覧（変更）'!Q460="","",'②【入力】別紙_職員一覧（変更）'!Q460)</f>
        <v/>
      </c>
      <c r="R462" s="158"/>
      <c r="U462" s="63"/>
    </row>
    <row r="463" spans="1:24" ht="18" customHeight="1">
      <c r="A463" s="46">
        <v>449</v>
      </c>
      <c r="B463" s="46" t="str">
        <f t="shared" si="8"/>
        <v/>
      </c>
      <c r="C463" s="47" t="str">
        <f>IF('②【入力】別紙_職員一覧（変更）'!C461="","",'②【入力】別紙_職員一覧（変更）'!C461)</f>
        <v/>
      </c>
      <c r="D463" s="47" t="str">
        <f>IF('②【入力】別紙_職員一覧（変更）'!D461="","",'②【入力】別紙_職員一覧（変更）'!D461)</f>
        <v/>
      </c>
      <c r="E463" s="47" t="str">
        <f>IF('②【入力】別紙_職員一覧（変更）'!E461="","",'②【入力】別紙_職員一覧（変更）'!E461)</f>
        <v/>
      </c>
      <c r="F463" s="47" t="str">
        <f>IF('②【入力】別紙_職員一覧（変更）'!F461="","",'②【入力】別紙_職員一覧（変更）'!F461)</f>
        <v/>
      </c>
      <c r="G463" s="47" t="str">
        <f>IF('②【入力】別紙_職員一覧（変更）'!G461="","",'②【入力】別紙_職員一覧（変更）'!G461)</f>
        <v/>
      </c>
      <c r="H463" s="47" t="str">
        <f>IF('②【入力】別紙_職員一覧（変更）'!H461="","",'②【入力】別紙_職員一覧（変更）'!H461)</f>
        <v/>
      </c>
      <c r="I463" s="411" t="str">
        <f>IF('②【入力】別紙_職員一覧（変更）'!I461="","",'②【入力】別紙_職員一覧（変更）'!I461)</f>
        <v/>
      </c>
      <c r="J463" s="47" t="str">
        <f>IF('②【入力】別紙_職員一覧（変更）'!J461="","",'②【入力】別紙_職員一覧（変更）'!J461)</f>
        <v/>
      </c>
      <c r="K463" s="47" t="str">
        <f>IF('②【入力】別紙_職員一覧（変更）'!K461="","",'②【入力】別紙_職員一覧（変更）'!K461)</f>
        <v/>
      </c>
      <c r="L463" s="47" t="str">
        <f>IF('②【入力】別紙_職員一覧（変更）'!L461="","",'②【入力】別紙_職員一覧（変更）'!L461)</f>
        <v/>
      </c>
      <c r="M463" s="47" t="str">
        <f>IF('②【入力】別紙_職員一覧（変更）'!M461="","",'②【入力】別紙_職員一覧（変更）'!M461)</f>
        <v/>
      </c>
      <c r="N463" s="189" t="str">
        <f>IF('②【入力】別紙_職員一覧（変更）'!N461="","",'②【入力】別紙_職員一覧（変更）'!N461)</f>
        <v/>
      </c>
      <c r="O463" s="189" t="str">
        <f>IF('②【入力】別紙_職員一覧（変更）'!O461="","",'②【入力】別紙_職員一覧（変更）'!O461)</f>
        <v/>
      </c>
      <c r="P463" s="189" t="str">
        <f>IF('②【入力】別紙_職員一覧（変更）'!P461="","",'②【入力】別紙_職員一覧（変更）'!P461)</f>
        <v/>
      </c>
      <c r="Q463" s="189" t="str">
        <f>IF('②【入力】別紙_職員一覧（変更）'!Q461="","",'②【入力】別紙_職員一覧（変更）'!Q461)</f>
        <v/>
      </c>
      <c r="R463" s="158"/>
      <c r="U463" s="63"/>
    </row>
    <row r="464" spans="1:24" ht="18" customHeight="1">
      <c r="A464" s="46">
        <v>450</v>
      </c>
      <c r="B464" s="46" t="str">
        <f t="shared" si="8"/>
        <v/>
      </c>
      <c r="C464" s="47" t="str">
        <f>IF('②【入力】別紙_職員一覧（変更）'!C462="","",'②【入力】別紙_職員一覧（変更）'!C462)</f>
        <v/>
      </c>
      <c r="D464" s="47" t="str">
        <f>IF('②【入力】別紙_職員一覧（変更）'!D462="","",'②【入力】別紙_職員一覧（変更）'!D462)</f>
        <v/>
      </c>
      <c r="E464" s="47" t="str">
        <f>IF('②【入力】別紙_職員一覧（変更）'!E462="","",'②【入力】別紙_職員一覧（変更）'!E462)</f>
        <v/>
      </c>
      <c r="F464" s="47" t="str">
        <f>IF('②【入力】別紙_職員一覧（変更）'!F462="","",'②【入力】別紙_職員一覧（変更）'!F462)</f>
        <v/>
      </c>
      <c r="G464" s="47" t="str">
        <f>IF('②【入力】別紙_職員一覧（変更）'!G462="","",'②【入力】別紙_職員一覧（変更）'!G462)</f>
        <v/>
      </c>
      <c r="H464" s="47" t="str">
        <f>IF('②【入力】別紙_職員一覧（変更）'!H462="","",'②【入力】別紙_職員一覧（変更）'!H462)</f>
        <v/>
      </c>
      <c r="I464" s="411" t="str">
        <f>IF('②【入力】別紙_職員一覧（変更）'!I462="","",'②【入力】別紙_職員一覧（変更）'!I462)</f>
        <v/>
      </c>
      <c r="J464" s="47" t="str">
        <f>IF('②【入力】別紙_職員一覧（変更）'!J462="","",'②【入力】別紙_職員一覧（変更）'!J462)</f>
        <v/>
      </c>
      <c r="K464" s="47" t="str">
        <f>IF('②【入力】別紙_職員一覧（変更）'!K462="","",'②【入力】別紙_職員一覧（変更）'!K462)</f>
        <v/>
      </c>
      <c r="L464" s="47" t="str">
        <f>IF('②【入力】別紙_職員一覧（変更）'!L462="","",'②【入力】別紙_職員一覧（変更）'!L462)</f>
        <v/>
      </c>
      <c r="M464" s="47" t="str">
        <f>IF('②【入力】別紙_職員一覧（変更）'!M462="","",'②【入力】別紙_職員一覧（変更）'!M462)</f>
        <v/>
      </c>
      <c r="N464" s="189" t="str">
        <f>IF('②【入力】別紙_職員一覧（変更）'!N462="","",'②【入力】別紙_職員一覧（変更）'!N462)</f>
        <v/>
      </c>
      <c r="O464" s="189" t="str">
        <f>IF('②【入力】別紙_職員一覧（変更）'!O462="","",'②【入力】別紙_職員一覧（変更）'!O462)</f>
        <v/>
      </c>
      <c r="P464" s="189" t="str">
        <f>IF('②【入力】別紙_職員一覧（変更）'!P462="","",'②【入力】別紙_職員一覧（変更）'!P462)</f>
        <v/>
      </c>
      <c r="Q464" s="189" t="str">
        <f>IF('②【入力】別紙_職員一覧（変更）'!Q462="","",'②【入力】別紙_職員一覧（変更）'!Q462)</f>
        <v/>
      </c>
      <c r="R464" s="158"/>
      <c r="U464" s="63"/>
    </row>
    <row r="465" spans="1:24" ht="18" customHeight="1">
      <c r="A465" s="46">
        <v>451</v>
      </c>
      <c r="B465" s="46" t="str">
        <f t="shared" si="8"/>
        <v/>
      </c>
      <c r="C465" s="47" t="str">
        <f>IF('②【入力】別紙_職員一覧（変更）'!C463="","",'②【入力】別紙_職員一覧（変更）'!C463)</f>
        <v/>
      </c>
      <c r="D465" s="47" t="str">
        <f>IF('②【入力】別紙_職員一覧（変更）'!D463="","",'②【入力】別紙_職員一覧（変更）'!D463)</f>
        <v/>
      </c>
      <c r="E465" s="47" t="str">
        <f>IF('②【入力】別紙_職員一覧（変更）'!E463="","",'②【入力】別紙_職員一覧（変更）'!E463)</f>
        <v/>
      </c>
      <c r="F465" s="47" t="str">
        <f>IF('②【入力】別紙_職員一覧（変更）'!F463="","",'②【入力】別紙_職員一覧（変更）'!F463)</f>
        <v/>
      </c>
      <c r="G465" s="47" t="str">
        <f>IF('②【入力】別紙_職員一覧（変更）'!G463="","",'②【入力】別紙_職員一覧（変更）'!G463)</f>
        <v/>
      </c>
      <c r="H465" s="47" t="str">
        <f>IF('②【入力】別紙_職員一覧（変更）'!H463="","",'②【入力】別紙_職員一覧（変更）'!H463)</f>
        <v/>
      </c>
      <c r="I465" s="411" t="str">
        <f>IF('②【入力】別紙_職員一覧（変更）'!I463="","",'②【入力】別紙_職員一覧（変更）'!I463)</f>
        <v/>
      </c>
      <c r="J465" s="47" t="str">
        <f>IF('②【入力】別紙_職員一覧（変更）'!J463="","",'②【入力】別紙_職員一覧（変更）'!J463)</f>
        <v/>
      </c>
      <c r="K465" s="47" t="str">
        <f>IF('②【入力】別紙_職員一覧（変更）'!K463="","",'②【入力】別紙_職員一覧（変更）'!K463)</f>
        <v/>
      </c>
      <c r="L465" s="47" t="str">
        <f>IF('②【入力】別紙_職員一覧（変更）'!L463="","",'②【入力】別紙_職員一覧（変更）'!L463)</f>
        <v/>
      </c>
      <c r="M465" s="47" t="str">
        <f>IF('②【入力】別紙_職員一覧（変更）'!M463="","",'②【入力】別紙_職員一覧（変更）'!M463)</f>
        <v/>
      </c>
      <c r="N465" s="189" t="str">
        <f>IF('②【入力】別紙_職員一覧（変更）'!N463="","",'②【入力】別紙_職員一覧（変更）'!N463)</f>
        <v/>
      </c>
      <c r="O465" s="189" t="str">
        <f>IF('②【入力】別紙_職員一覧（変更）'!O463="","",'②【入力】別紙_職員一覧（変更）'!O463)</f>
        <v/>
      </c>
      <c r="P465" s="189" t="str">
        <f>IF('②【入力】別紙_職員一覧（変更）'!P463="","",'②【入力】別紙_職員一覧（変更）'!P463)</f>
        <v/>
      </c>
      <c r="Q465" s="189" t="str">
        <f>IF('②【入力】別紙_職員一覧（変更）'!Q463="","",'②【入力】別紙_職員一覧（変更）'!Q463)</f>
        <v/>
      </c>
      <c r="R465" s="158"/>
      <c r="U465" s="63"/>
    </row>
    <row r="466" spans="1:24" ht="18" customHeight="1">
      <c r="A466" s="46">
        <v>452</v>
      </c>
      <c r="B466" s="46" t="str">
        <f t="shared" si="8"/>
        <v/>
      </c>
      <c r="C466" s="47" t="str">
        <f>IF('②【入力】別紙_職員一覧（変更）'!C464="","",'②【入力】別紙_職員一覧（変更）'!C464)</f>
        <v/>
      </c>
      <c r="D466" s="47" t="str">
        <f>IF('②【入力】別紙_職員一覧（変更）'!D464="","",'②【入力】別紙_職員一覧（変更）'!D464)</f>
        <v/>
      </c>
      <c r="E466" s="47" t="str">
        <f>IF('②【入力】別紙_職員一覧（変更）'!E464="","",'②【入力】別紙_職員一覧（変更）'!E464)</f>
        <v/>
      </c>
      <c r="F466" s="47" t="str">
        <f>IF('②【入力】別紙_職員一覧（変更）'!F464="","",'②【入力】別紙_職員一覧（変更）'!F464)</f>
        <v/>
      </c>
      <c r="G466" s="47" t="str">
        <f>IF('②【入力】別紙_職員一覧（変更）'!G464="","",'②【入力】別紙_職員一覧（変更）'!G464)</f>
        <v/>
      </c>
      <c r="H466" s="47" t="str">
        <f>IF('②【入力】別紙_職員一覧（変更）'!H464="","",'②【入力】別紙_職員一覧（変更）'!H464)</f>
        <v/>
      </c>
      <c r="I466" s="411" t="str">
        <f>IF('②【入力】別紙_職員一覧（変更）'!I464="","",'②【入力】別紙_職員一覧（変更）'!I464)</f>
        <v/>
      </c>
      <c r="J466" s="47" t="str">
        <f>IF('②【入力】別紙_職員一覧（変更）'!J464="","",'②【入力】別紙_職員一覧（変更）'!J464)</f>
        <v/>
      </c>
      <c r="K466" s="47" t="str">
        <f>IF('②【入力】別紙_職員一覧（変更）'!K464="","",'②【入力】別紙_職員一覧（変更）'!K464)</f>
        <v/>
      </c>
      <c r="L466" s="47" t="str">
        <f>IF('②【入力】別紙_職員一覧（変更）'!L464="","",'②【入力】別紙_職員一覧（変更）'!L464)</f>
        <v/>
      </c>
      <c r="M466" s="47" t="str">
        <f>IF('②【入力】別紙_職員一覧（変更）'!M464="","",'②【入力】別紙_職員一覧（変更）'!M464)</f>
        <v/>
      </c>
      <c r="N466" s="189" t="str">
        <f>IF('②【入力】別紙_職員一覧（変更）'!N464="","",'②【入力】別紙_職員一覧（変更）'!N464)</f>
        <v/>
      </c>
      <c r="O466" s="189" t="str">
        <f>IF('②【入力】別紙_職員一覧（変更）'!O464="","",'②【入力】別紙_職員一覧（変更）'!O464)</f>
        <v/>
      </c>
      <c r="P466" s="189" t="str">
        <f>IF('②【入力】別紙_職員一覧（変更）'!P464="","",'②【入力】別紙_職員一覧（変更）'!P464)</f>
        <v/>
      </c>
      <c r="Q466" s="189" t="str">
        <f>IF('②【入力】別紙_職員一覧（変更）'!Q464="","",'②【入力】別紙_職員一覧（変更）'!Q464)</f>
        <v/>
      </c>
      <c r="R466" s="158"/>
      <c r="U466" s="63"/>
    </row>
    <row r="467" spans="1:24" ht="18" customHeight="1">
      <c r="A467" s="46">
        <v>453</v>
      </c>
      <c r="B467" s="46" t="str">
        <f t="shared" si="8"/>
        <v/>
      </c>
      <c r="C467" s="47" t="str">
        <f>IF('②【入力】別紙_職員一覧（変更）'!C465="","",'②【入力】別紙_職員一覧（変更）'!C465)</f>
        <v/>
      </c>
      <c r="D467" s="47" t="str">
        <f>IF('②【入力】別紙_職員一覧（変更）'!D465="","",'②【入力】別紙_職員一覧（変更）'!D465)</f>
        <v/>
      </c>
      <c r="E467" s="47" t="str">
        <f>IF('②【入力】別紙_職員一覧（変更）'!E465="","",'②【入力】別紙_職員一覧（変更）'!E465)</f>
        <v/>
      </c>
      <c r="F467" s="47" t="str">
        <f>IF('②【入力】別紙_職員一覧（変更）'!F465="","",'②【入力】別紙_職員一覧（変更）'!F465)</f>
        <v/>
      </c>
      <c r="G467" s="47" t="str">
        <f>IF('②【入力】別紙_職員一覧（変更）'!G465="","",'②【入力】別紙_職員一覧（変更）'!G465)</f>
        <v/>
      </c>
      <c r="H467" s="47" t="str">
        <f>IF('②【入力】別紙_職員一覧（変更）'!H465="","",'②【入力】別紙_職員一覧（変更）'!H465)</f>
        <v/>
      </c>
      <c r="I467" s="411" t="str">
        <f>IF('②【入力】別紙_職員一覧（変更）'!I465="","",'②【入力】別紙_職員一覧（変更）'!I465)</f>
        <v/>
      </c>
      <c r="J467" s="47" t="str">
        <f>IF('②【入力】別紙_職員一覧（変更）'!J465="","",'②【入力】別紙_職員一覧（変更）'!J465)</f>
        <v/>
      </c>
      <c r="K467" s="47" t="str">
        <f>IF('②【入力】別紙_職員一覧（変更）'!K465="","",'②【入力】別紙_職員一覧（変更）'!K465)</f>
        <v/>
      </c>
      <c r="L467" s="47" t="str">
        <f>IF('②【入力】別紙_職員一覧（変更）'!L465="","",'②【入力】別紙_職員一覧（変更）'!L465)</f>
        <v/>
      </c>
      <c r="M467" s="47" t="str">
        <f>IF('②【入力】別紙_職員一覧（変更）'!M465="","",'②【入力】別紙_職員一覧（変更）'!M465)</f>
        <v/>
      </c>
      <c r="N467" s="189" t="str">
        <f>IF('②【入力】別紙_職員一覧（変更）'!N465="","",'②【入力】別紙_職員一覧（変更）'!N465)</f>
        <v/>
      </c>
      <c r="O467" s="189" t="str">
        <f>IF('②【入力】別紙_職員一覧（変更）'!O465="","",'②【入力】別紙_職員一覧（変更）'!O465)</f>
        <v/>
      </c>
      <c r="P467" s="189" t="str">
        <f>IF('②【入力】別紙_職員一覧（変更）'!P465="","",'②【入力】別紙_職員一覧（変更）'!P465)</f>
        <v/>
      </c>
      <c r="Q467" s="189" t="str">
        <f>IF('②【入力】別紙_職員一覧（変更）'!Q465="","",'②【入力】別紙_職員一覧（変更）'!Q465)</f>
        <v/>
      </c>
      <c r="R467" s="158"/>
      <c r="U467" s="63"/>
    </row>
    <row r="468" spans="1:24" ht="18" customHeight="1">
      <c r="A468" s="46">
        <v>454</v>
      </c>
      <c r="B468" s="46" t="str">
        <f t="shared" si="8"/>
        <v/>
      </c>
      <c r="C468" s="47" t="str">
        <f>IF('②【入力】別紙_職員一覧（変更）'!C466="","",'②【入力】別紙_職員一覧（変更）'!C466)</f>
        <v/>
      </c>
      <c r="D468" s="47" t="str">
        <f>IF('②【入力】別紙_職員一覧（変更）'!D466="","",'②【入力】別紙_職員一覧（変更）'!D466)</f>
        <v/>
      </c>
      <c r="E468" s="47" t="str">
        <f>IF('②【入力】別紙_職員一覧（変更）'!E466="","",'②【入力】別紙_職員一覧（変更）'!E466)</f>
        <v/>
      </c>
      <c r="F468" s="47" t="str">
        <f>IF('②【入力】別紙_職員一覧（変更）'!F466="","",'②【入力】別紙_職員一覧（変更）'!F466)</f>
        <v/>
      </c>
      <c r="G468" s="47" t="str">
        <f>IF('②【入力】別紙_職員一覧（変更）'!G466="","",'②【入力】別紙_職員一覧（変更）'!G466)</f>
        <v/>
      </c>
      <c r="H468" s="47" t="str">
        <f>IF('②【入力】別紙_職員一覧（変更）'!H466="","",'②【入力】別紙_職員一覧（変更）'!H466)</f>
        <v/>
      </c>
      <c r="I468" s="411" t="str">
        <f>IF('②【入力】別紙_職員一覧（変更）'!I466="","",'②【入力】別紙_職員一覧（変更）'!I466)</f>
        <v/>
      </c>
      <c r="J468" s="47" t="str">
        <f>IF('②【入力】別紙_職員一覧（変更）'!J466="","",'②【入力】別紙_職員一覧（変更）'!J466)</f>
        <v/>
      </c>
      <c r="K468" s="47" t="str">
        <f>IF('②【入力】別紙_職員一覧（変更）'!K466="","",'②【入力】別紙_職員一覧（変更）'!K466)</f>
        <v/>
      </c>
      <c r="L468" s="47" t="str">
        <f>IF('②【入力】別紙_職員一覧（変更）'!L466="","",'②【入力】別紙_職員一覧（変更）'!L466)</f>
        <v/>
      </c>
      <c r="M468" s="47" t="str">
        <f>IF('②【入力】別紙_職員一覧（変更）'!M466="","",'②【入力】別紙_職員一覧（変更）'!M466)</f>
        <v/>
      </c>
      <c r="N468" s="189" t="str">
        <f>IF('②【入力】別紙_職員一覧（変更）'!N466="","",'②【入力】別紙_職員一覧（変更）'!N466)</f>
        <v/>
      </c>
      <c r="O468" s="189" t="str">
        <f>IF('②【入力】別紙_職員一覧（変更）'!O466="","",'②【入力】別紙_職員一覧（変更）'!O466)</f>
        <v/>
      </c>
      <c r="P468" s="189" t="str">
        <f>IF('②【入力】別紙_職員一覧（変更）'!P466="","",'②【入力】別紙_職員一覧（変更）'!P466)</f>
        <v/>
      </c>
      <c r="Q468" s="189" t="str">
        <f>IF('②【入力】別紙_職員一覧（変更）'!Q466="","",'②【入力】別紙_職員一覧（変更）'!Q466)</f>
        <v/>
      </c>
      <c r="R468" s="158"/>
      <c r="U468" s="63"/>
    </row>
    <row r="469" spans="1:24" ht="18" customHeight="1">
      <c r="A469" s="46">
        <v>455</v>
      </c>
      <c r="B469" s="46" t="str">
        <f t="shared" si="8"/>
        <v/>
      </c>
      <c r="C469" s="47" t="str">
        <f>IF('②【入力】別紙_職員一覧（変更）'!C467="","",'②【入力】別紙_職員一覧（変更）'!C467)</f>
        <v/>
      </c>
      <c r="D469" s="47" t="str">
        <f>IF('②【入力】別紙_職員一覧（変更）'!D467="","",'②【入力】別紙_職員一覧（変更）'!D467)</f>
        <v/>
      </c>
      <c r="E469" s="47" t="str">
        <f>IF('②【入力】別紙_職員一覧（変更）'!E467="","",'②【入力】別紙_職員一覧（変更）'!E467)</f>
        <v/>
      </c>
      <c r="F469" s="47" t="str">
        <f>IF('②【入力】別紙_職員一覧（変更）'!F467="","",'②【入力】別紙_職員一覧（変更）'!F467)</f>
        <v/>
      </c>
      <c r="G469" s="47" t="str">
        <f>IF('②【入力】別紙_職員一覧（変更）'!G467="","",'②【入力】別紙_職員一覧（変更）'!G467)</f>
        <v/>
      </c>
      <c r="H469" s="47" t="str">
        <f>IF('②【入力】別紙_職員一覧（変更）'!H467="","",'②【入力】別紙_職員一覧（変更）'!H467)</f>
        <v/>
      </c>
      <c r="I469" s="411" t="str">
        <f>IF('②【入力】別紙_職員一覧（変更）'!I467="","",'②【入力】別紙_職員一覧（変更）'!I467)</f>
        <v/>
      </c>
      <c r="J469" s="47" t="str">
        <f>IF('②【入力】別紙_職員一覧（変更）'!J467="","",'②【入力】別紙_職員一覧（変更）'!J467)</f>
        <v/>
      </c>
      <c r="K469" s="47" t="str">
        <f>IF('②【入力】別紙_職員一覧（変更）'!K467="","",'②【入力】別紙_職員一覧（変更）'!K467)</f>
        <v/>
      </c>
      <c r="L469" s="47" t="str">
        <f>IF('②【入力】別紙_職員一覧（変更）'!L467="","",'②【入力】別紙_職員一覧（変更）'!L467)</f>
        <v/>
      </c>
      <c r="M469" s="47" t="str">
        <f>IF('②【入力】別紙_職員一覧（変更）'!M467="","",'②【入力】別紙_職員一覧（変更）'!M467)</f>
        <v/>
      </c>
      <c r="N469" s="189" t="str">
        <f>IF('②【入力】別紙_職員一覧（変更）'!N467="","",'②【入力】別紙_職員一覧（変更）'!N467)</f>
        <v/>
      </c>
      <c r="O469" s="189" t="str">
        <f>IF('②【入力】別紙_職員一覧（変更）'!O467="","",'②【入力】別紙_職員一覧（変更）'!O467)</f>
        <v/>
      </c>
      <c r="P469" s="189" t="str">
        <f>IF('②【入力】別紙_職員一覧（変更）'!P467="","",'②【入力】別紙_職員一覧（変更）'!P467)</f>
        <v/>
      </c>
      <c r="Q469" s="189" t="str">
        <f>IF('②【入力】別紙_職員一覧（変更）'!Q467="","",'②【入力】別紙_職員一覧（変更）'!Q467)</f>
        <v/>
      </c>
      <c r="R469" s="158"/>
      <c r="U469" s="63"/>
    </row>
    <row r="470" spans="1:24" ht="18" customHeight="1">
      <c r="A470" s="46">
        <v>456</v>
      </c>
      <c r="B470" s="46" t="str">
        <f t="shared" si="8"/>
        <v/>
      </c>
      <c r="C470" s="47" t="str">
        <f>IF('②【入力】別紙_職員一覧（変更）'!C468="","",'②【入力】別紙_職員一覧（変更）'!C468)</f>
        <v/>
      </c>
      <c r="D470" s="47" t="str">
        <f>IF('②【入力】別紙_職員一覧（変更）'!D468="","",'②【入力】別紙_職員一覧（変更）'!D468)</f>
        <v/>
      </c>
      <c r="E470" s="47" t="str">
        <f>IF('②【入力】別紙_職員一覧（変更）'!E468="","",'②【入力】別紙_職員一覧（変更）'!E468)</f>
        <v/>
      </c>
      <c r="F470" s="47" t="str">
        <f>IF('②【入力】別紙_職員一覧（変更）'!F468="","",'②【入力】別紙_職員一覧（変更）'!F468)</f>
        <v/>
      </c>
      <c r="G470" s="47" t="str">
        <f>IF('②【入力】別紙_職員一覧（変更）'!G468="","",'②【入力】別紙_職員一覧（変更）'!G468)</f>
        <v/>
      </c>
      <c r="H470" s="47" t="str">
        <f>IF('②【入力】別紙_職員一覧（変更）'!H468="","",'②【入力】別紙_職員一覧（変更）'!H468)</f>
        <v/>
      </c>
      <c r="I470" s="411" t="str">
        <f>IF('②【入力】別紙_職員一覧（変更）'!I468="","",'②【入力】別紙_職員一覧（変更）'!I468)</f>
        <v/>
      </c>
      <c r="J470" s="47" t="str">
        <f>IF('②【入力】別紙_職員一覧（変更）'!J468="","",'②【入力】別紙_職員一覧（変更）'!J468)</f>
        <v/>
      </c>
      <c r="K470" s="47" t="str">
        <f>IF('②【入力】別紙_職員一覧（変更）'!K468="","",'②【入力】別紙_職員一覧（変更）'!K468)</f>
        <v/>
      </c>
      <c r="L470" s="47" t="str">
        <f>IF('②【入力】別紙_職員一覧（変更）'!L468="","",'②【入力】別紙_職員一覧（変更）'!L468)</f>
        <v/>
      </c>
      <c r="M470" s="47" t="str">
        <f>IF('②【入力】別紙_職員一覧（変更）'!M468="","",'②【入力】別紙_職員一覧（変更）'!M468)</f>
        <v/>
      </c>
      <c r="N470" s="189" t="str">
        <f>IF('②【入力】別紙_職員一覧（変更）'!N468="","",'②【入力】別紙_職員一覧（変更）'!N468)</f>
        <v/>
      </c>
      <c r="O470" s="189" t="str">
        <f>IF('②【入力】別紙_職員一覧（変更）'!O468="","",'②【入力】別紙_職員一覧（変更）'!O468)</f>
        <v/>
      </c>
      <c r="P470" s="189" t="str">
        <f>IF('②【入力】別紙_職員一覧（変更）'!P468="","",'②【入力】別紙_職員一覧（変更）'!P468)</f>
        <v/>
      </c>
      <c r="Q470" s="189" t="str">
        <f>IF('②【入力】別紙_職員一覧（変更）'!Q468="","",'②【入力】別紙_職員一覧（変更）'!Q468)</f>
        <v/>
      </c>
      <c r="R470" s="158"/>
      <c r="U470" s="63"/>
      <c r="X470" s="59"/>
    </row>
    <row r="471" spans="1:24" ht="18" customHeight="1">
      <c r="A471" s="46">
        <v>457</v>
      </c>
      <c r="B471" s="46" t="str">
        <f t="shared" si="8"/>
        <v/>
      </c>
      <c r="C471" s="47" t="str">
        <f>IF('②【入力】別紙_職員一覧（変更）'!C469="","",'②【入力】別紙_職員一覧（変更）'!C469)</f>
        <v/>
      </c>
      <c r="D471" s="47" t="str">
        <f>IF('②【入力】別紙_職員一覧（変更）'!D469="","",'②【入力】別紙_職員一覧（変更）'!D469)</f>
        <v/>
      </c>
      <c r="E471" s="47" t="str">
        <f>IF('②【入力】別紙_職員一覧（変更）'!E469="","",'②【入力】別紙_職員一覧（変更）'!E469)</f>
        <v/>
      </c>
      <c r="F471" s="47" t="str">
        <f>IF('②【入力】別紙_職員一覧（変更）'!F469="","",'②【入力】別紙_職員一覧（変更）'!F469)</f>
        <v/>
      </c>
      <c r="G471" s="47" t="str">
        <f>IF('②【入力】別紙_職員一覧（変更）'!G469="","",'②【入力】別紙_職員一覧（変更）'!G469)</f>
        <v/>
      </c>
      <c r="H471" s="47" t="str">
        <f>IF('②【入力】別紙_職員一覧（変更）'!H469="","",'②【入力】別紙_職員一覧（変更）'!H469)</f>
        <v/>
      </c>
      <c r="I471" s="411" t="str">
        <f>IF('②【入力】別紙_職員一覧（変更）'!I469="","",'②【入力】別紙_職員一覧（変更）'!I469)</f>
        <v/>
      </c>
      <c r="J471" s="47" t="str">
        <f>IF('②【入力】別紙_職員一覧（変更）'!J469="","",'②【入力】別紙_職員一覧（変更）'!J469)</f>
        <v/>
      </c>
      <c r="K471" s="47" t="str">
        <f>IF('②【入力】別紙_職員一覧（変更）'!K469="","",'②【入力】別紙_職員一覧（変更）'!K469)</f>
        <v/>
      </c>
      <c r="L471" s="47" t="str">
        <f>IF('②【入力】別紙_職員一覧（変更）'!L469="","",'②【入力】別紙_職員一覧（変更）'!L469)</f>
        <v/>
      </c>
      <c r="M471" s="47" t="str">
        <f>IF('②【入力】別紙_職員一覧（変更）'!M469="","",'②【入力】別紙_職員一覧（変更）'!M469)</f>
        <v/>
      </c>
      <c r="N471" s="189" t="str">
        <f>IF('②【入力】別紙_職員一覧（変更）'!N469="","",'②【入力】別紙_職員一覧（変更）'!N469)</f>
        <v/>
      </c>
      <c r="O471" s="189" t="str">
        <f>IF('②【入力】別紙_職員一覧（変更）'!O469="","",'②【入力】別紙_職員一覧（変更）'!O469)</f>
        <v/>
      </c>
      <c r="P471" s="189" t="str">
        <f>IF('②【入力】別紙_職員一覧（変更）'!P469="","",'②【入力】別紙_職員一覧（変更）'!P469)</f>
        <v/>
      </c>
      <c r="Q471" s="189" t="str">
        <f>IF('②【入力】別紙_職員一覧（変更）'!Q469="","",'②【入力】別紙_職員一覧（変更）'!Q469)</f>
        <v/>
      </c>
      <c r="R471" s="158"/>
      <c r="U471" s="63"/>
    </row>
    <row r="472" spans="1:24" ht="18" customHeight="1">
      <c r="A472" s="46">
        <v>458</v>
      </c>
      <c r="B472" s="46" t="str">
        <f t="shared" ref="B472:B514" si="9">C472&amp;D472</f>
        <v/>
      </c>
      <c r="C472" s="47" t="str">
        <f>IF('②【入力】別紙_職員一覧（変更）'!C470="","",'②【入力】別紙_職員一覧（変更）'!C470)</f>
        <v/>
      </c>
      <c r="D472" s="47" t="str">
        <f>IF('②【入力】別紙_職員一覧（変更）'!D470="","",'②【入力】別紙_職員一覧（変更）'!D470)</f>
        <v/>
      </c>
      <c r="E472" s="47" t="str">
        <f>IF('②【入力】別紙_職員一覧（変更）'!E470="","",'②【入力】別紙_職員一覧（変更）'!E470)</f>
        <v/>
      </c>
      <c r="F472" s="47" t="str">
        <f>IF('②【入力】別紙_職員一覧（変更）'!F470="","",'②【入力】別紙_職員一覧（変更）'!F470)</f>
        <v/>
      </c>
      <c r="G472" s="47" t="str">
        <f>IF('②【入力】別紙_職員一覧（変更）'!G470="","",'②【入力】別紙_職員一覧（変更）'!G470)</f>
        <v/>
      </c>
      <c r="H472" s="47" t="str">
        <f>IF('②【入力】別紙_職員一覧（変更）'!H470="","",'②【入力】別紙_職員一覧（変更）'!H470)</f>
        <v/>
      </c>
      <c r="I472" s="411" t="str">
        <f>IF('②【入力】別紙_職員一覧（変更）'!I470="","",'②【入力】別紙_職員一覧（変更）'!I470)</f>
        <v/>
      </c>
      <c r="J472" s="47" t="str">
        <f>IF('②【入力】別紙_職員一覧（変更）'!J470="","",'②【入力】別紙_職員一覧（変更）'!J470)</f>
        <v/>
      </c>
      <c r="K472" s="47" t="str">
        <f>IF('②【入力】別紙_職員一覧（変更）'!K470="","",'②【入力】別紙_職員一覧（変更）'!K470)</f>
        <v/>
      </c>
      <c r="L472" s="47" t="str">
        <f>IF('②【入力】別紙_職員一覧（変更）'!L470="","",'②【入力】別紙_職員一覧（変更）'!L470)</f>
        <v/>
      </c>
      <c r="M472" s="47" t="str">
        <f>IF('②【入力】別紙_職員一覧（変更）'!M470="","",'②【入力】別紙_職員一覧（変更）'!M470)</f>
        <v/>
      </c>
      <c r="N472" s="189" t="str">
        <f>IF('②【入力】別紙_職員一覧（変更）'!N470="","",'②【入力】別紙_職員一覧（変更）'!N470)</f>
        <v/>
      </c>
      <c r="O472" s="189" t="str">
        <f>IF('②【入力】別紙_職員一覧（変更）'!O470="","",'②【入力】別紙_職員一覧（変更）'!O470)</f>
        <v/>
      </c>
      <c r="P472" s="189" t="str">
        <f>IF('②【入力】別紙_職員一覧（変更）'!P470="","",'②【入力】別紙_職員一覧（変更）'!P470)</f>
        <v/>
      </c>
      <c r="Q472" s="189" t="str">
        <f>IF('②【入力】別紙_職員一覧（変更）'!Q470="","",'②【入力】別紙_職員一覧（変更）'!Q470)</f>
        <v/>
      </c>
      <c r="R472" s="158"/>
      <c r="U472" s="63"/>
    </row>
    <row r="473" spans="1:24" ht="18" customHeight="1">
      <c r="A473" s="46">
        <v>459</v>
      </c>
      <c r="B473" s="46" t="str">
        <f t="shared" si="9"/>
        <v/>
      </c>
      <c r="C473" s="47" t="str">
        <f>IF('②【入力】別紙_職員一覧（変更）'!C471="","",'②【入力】別紙_職員一覧（変更）'!C471)</f>
        <v/>
      </c>
      <c r="D473" s="47" t="str">
        <f>IF('②【入力】別紙_職員一覧（変更）'!D471="","",'②【入力】別紙_職員一覧（変更）'!D471)</f>
        <v/>
      </c>
      <c r="E473" s="47" t="str">
        <f>IF('②【入力】別紙_職員一覧（変更）'!E471="","",'②【入力】別紙_職員一覧（変更）'!E471)</f>
        <v/>
      </c>
      <c r="F473" s="47" t="str">
        <f>IF('②【入力】別紙_職員一覧（変更）'!F471="","",'②【入力】別紙_職員一覧（変更）'!F471)</f>
        <v/>
      </c>
      <c r="G473" s="47" t="str">
        <f>IF('②【入力】別紙_職員一覧（変更）'!G471="","",'②【入力】別紙_職員一覧（変更）'!G471)</f>
        <v/>
      </c>
      <c r="H473" s="47" t="str">
        <f>IF('②【入力】別紙_職員一覧（変更）'!H471="","",'②【入力】別紙_職員一覧（変更）'!H471)</f>
        <v/>
      </c>
      <c r="I473" s="411" t="str">
        <f>IF('②【入力】別紙_職員一覧（変更）'!I471="","",'②【入力】別紙_職員一覧（変更）'!I471)</f>
        <v/>
      </c>
      <c r="J473" s="47" t="str">
        <f>IF('②【入力】別紙_職員一覧（変更）'!J471="","",'②【入力】別紙_職員一覧（変更）'!J471)</f>
        <v/>
      </c>
      <c r="K473" s="47" t="str">
        <f>IF('②【入力】別紙_職員一覧（変更）'!K471="","",'②【入力】別紙_職員一覧（変更）'!K471)</f>
        <v/>
      </c>
      <c r="L473" s="47" t="str">
        <f>IF('②【入力】別紙_職員一覧（変更）'!L471="","",'②【入力】別紙_職員一覧（変更）'!L471)</f>
        <v/>
      </c>
      <c r="M473" s="47" t="str">
        <f>IF('②【入力】別紙_職員一覧（変更）'!M471="","",'②【入力】別紙_職員一覧（変更）'!M471)</f>
        <v/>
      </c>
      <c r="N473" s="189" t="str">
        <f>IF('②【入力】別紙_職員一覧（変更）'!N471="","",'②【入力】別紙_職員一覧（変更）'!N471)</f>
        <v/>
      </c>
      <c r="O473" s="189" t="str">
        <f>IF('②【入力】別紙_職員一覧（変更）'!O471="","",'②【入力】別紙_職員一覧（変更）'!O471)</f>
        <v/>
      </c>
      <c r="P473" s="189" t="str">
        <f>IF('②【入力】別紙_職員一覧（変更）'!P471="","",'②【入力】別紙_職員一覧（変更）'!P471)</f>
        <v/>
      </c>
      <c r="Q473" s="189" t="str">
        <f>IF('②【入力】別紙_職員一覧（変更）'!Q471="","",'②【入力】別紙_職員一覧（変更）'!Q471)</f>
        <v/>
      </c>
      <c r="R473" s="158"/>
      <c r="U473" s="63"/>
    </row>
    <row r="474" spans="1:24" ht="18" customHeight="1">
      <c r="A474" s="46">
        <v>460</v>
      </c>
      <c r="B474" s="46" t="str">
        <f t="shared" si="9"/>
        <v/>
      </c>
      <c r="C474" s="47" t="str">
        <f>IF('②【入力】別紙_職員一覧（変更）'!C472="","",'②【入力】別紙_職員一覧（変更）'!C472)</f>
        <v/>
      </c>
      <c r="D474" s="47" t="str">
        <f>IF('②【入力】別紙_職員一覧（変更）'!D472="","",'②【入力】別紙_職員一覧（変更）'!D472)</f>
        <v/>
      </c>
      <c r="E474" s="47" t="str">
        <f>IF('②【入力】別紙_職員一覧（変更）'!E472="","",'②【入力】別紙_職員一覧（変更）'!E472)</f>
        <v/>
      </c>
      <c r="F474" s="47" t="str">
        <f>IF('②【入力】別紙_職員一覧（変更）'!F472="","",'②【入力】別紙_職員一覧（変更）'!F472)</f>
        <v/>
      </c>
      <c r="G474" s="47" t="str">
        <f>IF('②【入力】別紙_職員一覧（変更）'!G472="","",'②【入力】別紙_職員一覧（変更）'!G472)</f>
        <v/>
      </c>
      <c r="H474" s="47" t="str">
        <f>IF('②【入力】別紙_職員一覧（変更）'!H472="","",'②【入力】別紙_職員一覧（変更）'!H472)</f>
        <v/>
      </c>
      <c r="I474" s="411" t="str">
        <f>IF('②【入力】別紙_職員一覧（変更）'!I472="","",'②【入力】別紙_職員一覧（変更）'!I472)</f>
        <v/>
      </c>
      <c r="J474" s="47" t="str">
        <f>IF('②【入力】別紙_職員一覧（変更）'!J472="","",'②【入力】別紙_職員一覧（変更）'!J472)</f>
        <v/>
      </c>
      <c r="K474" s="47" t="str">
        <f>IF('②【入力】別紙_職員一覧（変更）'!K472="","",'②【入力】別紙_職員一覧（変更）'!K472)</f>
        <v/>
      </c>
      <c r="L474" s="47" t="str">
        <f>IF('②【入力】別紙_職員一覧（変更）'!L472="","",'②【入力】別紙_職員一覧（変更）'!L472)</f>
        <v/>
      </c>
      <c r="M474" s="47" t="str">
        <f>IF('②【入力】別紙_職員一覧（変更）'!M472="","",'②【入力】別紙_職員一覧（変更）'!M472)</f>
        <v/>
      </c>
      <c r="N474" s="189" t="str">
        <f>IF('②【入力】別紙_職員一覧（変更）'!N472="","",'②【入力】別紙_職員一覧（変更）'!N472)</f>
        <v/>
      </c>
      <c r="O474" s="189" t="str">
        <f>IF('②【入力】別紙_職員一覧（変更）'!O472="","",'②【入力】別紙_職員一覧（変更）'!O472)</f>
        <v/>
      </c>
      <c r="P474" s="189" t="str">
        <f>IF('②【入力】別紙_職員一覧（変更）'!P472="","",'②【入力】別紙_職員一覧（変更）'!P472)</f>
        <v/>
      </c>
      <c r="Q474" s="189" t="str">
        <f>IF('②【入力】別紙_職員一覧（変更）'!Q472="","",'②【入力】別紙_職員一覧（変更）'!Q472)</f>
        <v/>
      </c>
      <c r="R474" s="158"/>
      <c r="U474" s="63"/>
    </row>
    <row r="475" spans="1:24" ht="18" customHeight="1">
      <c r="A475" s="46">
        <v>461</v>
      </c>
      <c r="B475" s="46" t="str">
        <f t="shared" si="9"/>
        <v/>
      </c>
      <c r="C475" s="47" t="str">
        <f>IF('②【入力】別紙_職員一覧（変更）'!C473="","",'②【入力】別紙_職員一覧（変更）'!C473)</f>
        <v/>
      </c>
      <c r="D475" s="47" t="str">
        <f>IF('②【入力】別紙_職員一覧（変更）'!D473="","",'②【入力】別紙_職員一覧（変更）'!D473)</f>
        <v/>
      </c>
      <c r="E475" s="47" t="str">
        <f>IF('②【入力】別紙_職員一覧（変更）'!E473="","",'②【入力】別紙_職員一覧（変更）'!E473)</f>
        <v/>
      </c>
      <c r="F475" s="47" t="str">
        <f>IF('②【入力】別紙_職員一覧（変更）'!F473="","",'②【入力】別紙_職員一覧（変更）'!F473)</f>
        <v/>
      </c>
      <c r="G475" s="47" t="str">
        <f>IF('②【入力】別紙_職員一覧（変更）'!G473="","",'②【入力】別紙_職員一覧（変更）'!G473)</f>
        <v/>
      </c>
      <c r="H475" s="47" t="str">
        <f>IF('②【入力】別紙_職員一覧（変更）'!H473="","",'②【入力】別紙_職員一覧（変更）'!H473)</f>
        <v/>
      </c>
      <c r="I475" s="411" t="str">
        <f>IF('②【入力】別紙_職員一覧（変更）'!I473="","",'②【入力】別紙_職員一覧（変更）'!I473)</f>
        <v/>
      </c>
      <c r="J475" s="47" t="str">
        <f>IF('②【入力】別紙_職員一覧（変更）'!J473="","",'②【入力】別紙_職員一覧（変更）'!J473)</f>
        <v/>
      </c>
      <c r="K475" s="47" t="str">
        <f>IF('②【入力】別紙_職員一覧（変更）'!K473="","",'②【入力】別紙_職員一覧（変更）'!K473)</f>
        <v/>
      </c>
      <c r="L475" s="47" t="str">
        <f>IF('②【入力】別紙_職員一覧（変更）'!L473="","",'②【入力】別紙_職員一覧（変更）'!L473)</f>
        <v/>
      </c>
      <c r="M475" s="47" t="str">
        <f>IF('②【入力】別紙_職員一覧（変更）'!M473="","",'②【入力】別紙_職員一覧（変更）'!M473)</f>
        <v/>
      </c>
      <c r="N475" s="189" t="str">
        <f>IF('②【入力】別紙_職員一覧（変更）'!N473="","",'②【入力】別紙_職員一覧（変更）'!N473)</f>
        <v/>
      </c>
      <c r="O475" s="189" t="str">
        <f>IF('②【入力】別紙_職員一覧（変更）'!O473="","",'②【入力】別紙_職員一覧（変更）'!O473)</f>
        <v/>
      </c>
      <c r="P475" s="189" t="str">
        <f>IF('②【入力】別紙_職員一覧（変更）'!P473="","",'②【入力】別紙_職員一覧（変更）'!P473)</f>
        <v/>
      </c>
      <c r="Q475" s="189" t="str">
        <f>IF('②【入力】別紙_職員一覧（変更）'!Q473="","",'②【入力】別紙_職員一覧（変更）'!Q473)</f>
        <v/>
      </c>
      <c r="R475" s="158"/>
      <c r="U475" s="63"/>
    </row>
    <row r="476" spans="1:24" ht="18" customHeight="1">
      <c r="A476" s="46">
        <v>462</v>
      </c>
      <c r="B476" s="46" t="str">
        <f t="shared" si="9"/>
        <v/>
      </c>
      <c r="C476" s="47" t="str">
        <f>IF('②【入力】別紙_職員一覧（変更）'!C474="","",'②【入力】別紙_職員一覧（変更）'!C474)</f>
        <v/>
      </c>
      <c r="D476" s="47" t="str">
        <f>IF('②【入力】別紙_職員一覧（変更）'!D474="","",'②【入力】別紙_職員一覧（変更）'!D474)</f>
        <v/>
      </c>
      <c r="E476" s="47" t="str">
        <f>IF('②【入力】別紙_職員一覧（変更）'!E474="","",'②【入力】別紙_職員一覧（変更）'!E474)</f>
        <v/>
      </c>
      <c r="F476" s="47" t="str">
        <f>IF('②【入力】別紙_職員一覧（変更）'!F474="","",'②【入力】別紙_職員一覧（変更）'!F474)</f>
        <v/>
      </c>
      <c r="G476" s="47" t="str">
        <f>IF('②【入力】別紙_職員一覧（変更）'!G474="","",'②【入力】別紙_職員一覧（変更）'!G474)</f>
        <v/>
      </c>
      <c r="H476" s="47" t="str">
        <f>IF('②【入力】別紙_職員一覧（変更）'!H474="","",'②【入力】別紙_職員一覧（変更）'!H474)</f>
        <v/>
      </c>
      <c r="I476" s="411" t="str">
        <f>IF('②【入力】別紙_職員一覧（変更）'!I474="","",'②【入力】別紙_職員一覧（変更）'!I474)</f>
        <v/>
      </c>
      <c r="J476" s="47" t="str">
        <f>IF('②【入力】別紙_職員一覧（変更）'!J474="","",'②【入力】別紙_職員一覧（変更）'!J474)</f>
        <v/>
      </c>
      <c r="K476" s="47" t="str">
        <f>IF('②【入力】別紙_職員一覧（変更）'!K474="","",'②【入力】別紙_職員一覧（変更）'!K474)</f>
        <v/>
      </c>
      <c r="L476" s="47" t="str">
        <f>IF('②【入力】別紙_職員一覧（変更）'!L474="","",'②【入力】別紙_職員一覧（変更）'!L474)</f>
        <v/>
      </c>
      <c r="M476" s="47" t="str">
        <f>IF('②【入力】別紙_職員一覧（変更）'!M474="","",'②【入力】別紙_職員一覧（変更）'!M474)</f>
        <v/>
      </c>
      <c r="N476" s="189" t="str">
        <f>IF('②【入力】別紙_職員一覧（変更）'!N474="","",'②【入力】別紙_職員一覧（変更）'!N474)</f>
        <v/>
      </c>
      <c r="O476" s="189" t="str">
        <f>IF('②【入力】別紙_職員一覧（変更）'!O474="","",'②【入力】別紙_職員一覧（変更）'!O474)</f>
        <v/>
      </c>
      <c r="P476" s="189" t="str">
        <f>IF('②【入力】別紙_職員一覧（変更）'!P474="","",'②【入力】別紙_職員一覧（変更）'!P474)</f>
        <v/>
      </c>
      <c r="Q476" s="189" t="str">
        <f>IF('②【入力】別紙_職員一覧（変更）'!Q474="","",'②【入力】別紙_職員一覧（変更）'!Q474)</f>
        <v/>
      </c>
      <c r="R476" s="158"/>
      <c r="U476" s="63"/>
    </row>
    <row r="477" spans="1:24" ht="18" customHeight="1">
      <c r="A477" s="46">
        <v>463</v>
      </c>
      <c r="B477" s="46" t="str">
        <f t="shared" si="9"/>
        <v/>
      </c>
      <c r="C477" s="47" t="str">
        <f>IF('②【入力】別紙_職員一覧（変更）'!C475="","",'②【入力】別紙_職員一覧（変更）'!C475)</f>
        <v/>
      </c>
      <c r="D477" s="47" t="str">
        <f>IF('②【入力】別紙_職員一覧（変更）'!D475="","",'②【入力】別紙_職員一覧（変更）'!D475)</f>
        <v/>
      </c>
      <c r="E477" s="47" t="str">
        <f>IF('②【入力】別紙_職員一覧（変更）'!E475="","",'②【入力】別紙_職員一覧（変更）'!E475)</f>
        <v/>
      </c>
      <c r="F477" s="47" t="str">
        <f>IF('②【入力】別紙_職員一覧（変更）'!F475="","",'②【入力】別紙_職員一覧（変更）'!F475)</f>
        <v/>
      </c>
      <c r="G477" s="47" t="str">
        <f>IF('②【入力】別紙_職員一覧（変更）'!G475="","",'②【入力】別紙_職員一覧（変更）'!G475)</f>
        <v/>
      </c>
      <c r="H477" s="47" t="str">
        <f>IF('②【入力】別紙_職員一覧（変更）'!H475="","",'②【入力】別紙_職員一覧（変更）'!H475)</f>
        <v/>
      </c>
      <c r="I477" s="411" t="str">
        <f>IF('②【入力】別紙_職員一覧（変更）'!I475="","",'②【入力】別紙_職員一覧（変更）'!I475)</f>
        <v/>
      </c>
      <c r="J477" s="47" t="str">
        <f>IF('②【入力】別紙_職員一覧（変更）'!J475="","",'②【入力】別紙_職員一覧（変更）'!J475)</f>
        <v/>
      </c>
      <c r="K477" s="47" t="str">
        <f>IF('②【入力】別紙_職員一覧（変更）'!K475="","",'②【入力】別紙_職員一覧（変更）'!K475)</f>
        <v/>
      </c>
      <c r="L477" s="47" t="str">
        <f>IF('②【入力】別紙_職員一覧（変更）'!L475="","",'②【入力】別紙_職員一覧（変更）'!L475)</f>
        <v/>
      </c>
      <c r="M477" s="47" t="str">
        <f>IF('②【入力】別紙_職員一覧（変更）'!M475="","",'②【入力】別紙_職員一覧（変更）'!M475)</f>
        <v/>
      </c>
      <c r="N477" s="189" t="str">
        <f>IF('②【入力】別紙_職員一覧（変更）'!N475="","",'②【入力】別紙_職員一覧（変更）'!N475)</f>
        <v/>
      </c>
      <c r="O477" s="189" t="str">
        <f>IF('②【入力】別紙_職員一覧（変更）'!O475="","",'②【入力】別紙_職員一覧（変更）'!O475)</f>
        <v/>
      </c>
      <c r="P477" s="189" t="str">
        <f>IF('②【入力】別紙_職員一覧（変更）'!P475="","",'②【入力】別紙_職員一覧（変更）'!P475)</f>
        <v/>
      </c>
      <c r="Q477" s="189" t="str">
        <f>IF('②【入力】別紙_職員一覧（変更）'!Q475="","",'②【入力】別紙_職員一覧（変更）'!Q475)</f>
        <v/>
      </c>
      <c r="R477" s="158"/>
      <c r="U477" s="63"/>
    </row>
    <row r="478" spans="1:24" ht="18" customHeight="1">
      <c r="A478" s="46">
        <v>464</v>
      </c>
      <c r="B478" s="46" t="str">
        <f t="shared" si="9"/>
        <v/>
      </c>
      <c r="C478" s="47" t="str">
        <f>IF('②【入力】別紙_職員一覧（変更）'!C476="","",'②【入力】別紙_職員一覧（変更）'!C476)</f>
        <v/>
      </c>
      <c r="D478" s="47" t="str">
        <f>IF('②【入力】別紙_職員一覧（変更）'!D476="","",'②【入力】別紙_職員一覧（変更）'!D476)</f>
        <v/>
      </c>
      <c r="E478" s="47" t="str">
        <f>IF('②【入力】別紙_職員一覧（変更）'!E476="","",'②【入力】別紙_職員一覧（変更）'!E476)</f>
        <v/>
      </c>
      <c r="F478" s="47" t="str">
        <f>IF('②【入力】別紙_職員一覧（変更）'!F476="","",'②【入力】別紙_職員一覧（変更）'!F476)</f>
        <v/>
      </c>
      <c r="G478" s="47" t="str">
        <f>IF('②【入力】別紙_職員一覧（変更）'!G476="","",'②【入力】別紙_職員一覧（変更）'!G476)</f>
        <v/>
      </c>
      <c r="H478" s="47" t="str">
        <f>IF('②【入力】別紙_職員一覧（変更）'!H476="","",'②【入力】別紙_職員一覧（変更）'!H476)</f>
        <v/>
      </c>
      <c r="I478" s="411" t="str">
        <f>IF('②【入力】別紙_職員一覧（変更）'!I476="","",'②【入力】別紙_職員一覧（変更）'!I476)</f>
        <v/>
      </c>
      <c r="J478" s="47" t="str">
        <f>IF('②【入力】別紙_職員一覧（変更）'!J476="","",'②【入力】別紙_職員一覧（変更）'!J476)</f>
        <v/>
      </c>
      <c r="K478" s="47" t="str">
        <f>IF('②【入力】別紙_職員一覧（変更）'!K476="","",'②【入力】別紙_職員一覧（変更）'!K476)</f>
        <v/>
      </c>
      <c r="L478" s="47" t="str">
        <f>IF('②【入力】別紙_職員一覧（変更）'!L476="","",'②【入力】別紙_職員一覧（変更）'!L476)</f>
        <v/>
      </c>
      <c r="M478" s="47" t="str">
        <f>IF('②【入力】別紙_職員一覧（変更）'!M476="","",'②【入力】別紙_職員一覧（変更）'!M476)</f>
        <v/>
      </c>
      <c r="N478" s="189" t="str">
        <f>IF('②【入力】別紙_職員一覧（変更）'!N476="","",'②【入力】別紙_職員一覧（変更）'!N476)</f>
        <v/>
      </c>
      <c r="O478" s="189" t="str">
        <f>IF('②【入力】別紙_職員一覧（変更）'!O476="","",'②【入力】別紙_職員一覧（変更）'!O476)</f>
        <v/>
      </c>
      <c r="P478" s="189" t="str">
        <f>IF('②【入力】別紙_職員一覧（変更）'!P476="","",'②【入力】別紙_職員一覧（変更）'!P476)</f>
        <v/>
      </c>
      <c r="Q478" s="189" t="str">
        <f>IF('②【入力】別紙_職員一覧（変更）'!Q476="","",'②【入力】別紙_職員一覧（変更）'!Q476)</f>
        <v/>
      </c>
      <c r="R478" s="158"/>
      <c r="U478" s="63"/>
    </row>
    <row r="479" spans="1:24" ht="18" customHeight="1">
      <c r="A479" s="46">
        <v>465</v>
      </c>
      <c r="B479" s="46" t="str">
        <f t="shared" si="9"/>
        <v/>
      </c>
      <c r="C479" s="47" t="str">
        <f>IF('②【入力】別紙_職員一覧（変更）'!C477="","",'②【入力】別紙_職員一覧（変更）'!C477)</f>
        <v/>
      </c>
      <c r="D479" s="47" t="str">
        <f>IF('②【入力】別紙_職員一覧（変更）'!D477="","",'②【入力】別紙_職員一覧（変更）'!D477)</f>
        <v/>
      </c>
      <c r="E479" s="47" t="str">
        <f>IF('②【入力】別紙_職員一覧（変更）'!E477="","",'②【入力】別紙_職員一覧（変更）'!E477)</f>
        <v/>
      </c>
      <c r="F479" s="47" t="str">
        <f>IF('②【入力】別紙_職員一覧（変更）'!F477="","",'②【入力】別紙_職員一覧（変更）'!F477)</f>
        <v/>
      </c>
      <c r="G479" s="47" t="str">
        <f>IF('②【入力】別紙_職員一覧（変更）'!G477="","",'②【入力】別紙_職員一覧（変更）'!G477)</f>
        <v/>
      </c>
      <c r="H479" s="47" t="str">
        <f>IF('②【入力】別紙_職員一覧（変更）'!H477="","",'②【入力】別紙_職員一覧（変更）'!H477)</f>
        <v/>
      </c>
      <c r="I479" s="411" t="str">
        <f>IF('②【入力】別紙_職員一覧（変更）'!I477="","",'②【入力】別紙_職員一覧（変更）'!I477)</f>
        <v/>
      </c>
      <c r="J479" s="47" t="str">
        <f>IF('②【入力】別紙_職員一覧（変更）'!J477="","",'②【入力】別紙_職員一覧（変更）'!J477)</f>
        <v/>
      </c>
      <c r="K479" s="47" t="str">
        <f>IF('②【入力】別紙_職員一覧（変更）'!K477="","",'②【入力】別紙_職員一覧（変更）'!K477)</f>
        <v/>
      </c>
      <c r="L479" s="47" t="str">
        <f>IF('②【入力】別紙_職員一覧（変更）'!L477="","",'②【入力】別紙_職員一覧（変更）'!L477)</f>
        <v/>
      </c>
      <c r="M479" s="47" t="str">
        <f>IF('②【入力】別紙_職員一覧（変更）'!M477="","",'②【入力】別紙_職員一覧（変更）'!M477)</f>
        <v/>
      </c>
      <c r="N479" s="189" t="str">
        <f>IF('②【入力】別紙_職員一覧（変更）'!N477="","",'②【入力】別紙_職員一覧（変更）'!N477)</f>
        <v/>
      </c>
      <c r="O479" s="189" t="str">
        <f>IF('②【入力】別紙_職員一覧（変更）'!O477="","",'②【入力】別紙_職員一覧（変更）'!O477)</f>
        <v/>
      </c>
      <c r="P479" s="189" t="str">
        <f>IF('②【入力】別紙_職員一覧（変更）'!P477="","",'②【入力】別紙_職員一覧（変更）'!P477)</f>
        <v/>
      </c>
      <c r="Q479" s="189" t="str">
        <f>IF('②【入力】別紙_職員一覧（変更）'!Q477="","",'②【入力】別紙_職員一覧（変更）'!Q477)</f>
        <v/>
      </c>
      <c r="R479" s="158"/>
      <c r="U479" s="63"/>
    </row>
    <row r="480" spans="1:24" ht="18" customHeight="1">
      <c r="A480" s="46">
        <v>466</v>
      </c>
      <c r="B480" s="46" t="str">
        <f t="shared" si="9"/>
        <v/>
      </c>
      <c r="C480" s="47" t="str">
        <f>IF('②【入力】別紙_職員一覧（変更）'!C478="","",'②【入力】別紙_職員一覧（変更）'!C478)</f>
        <v/>
      </c>
      <c r="D480" s="47" t="str">
        <f>IF('②【入力】別紙_職員一覧（変更）'!D478="","",'②【入力】別紙_職員一覧（変更）'!D478)</f>
        <v/>
      </c>
      <c r="E480" s="47" t="str">
        <f>IF('②【入力】別紙_職員一覧（変更）'!E478="","",'②【入力】別紙_職員一覧（変更）'!E478)</f>
        <v/>
      </c>
      <c r="F480" s="47" t="str">
        <f>IF('②【入力】別紙_職員一覧（変更）'!F478="","",'②【入力】別紙_職員一覧（変更）'!F478)</f>
        <v/>
      </c>
      <c r="G480" s="47" t="str">
        <f>IF('②【入力】別紙_職員一覧（変更）'!G478="","",'②【入力】別紙_職員一覧（変更）'!G478)</f>
        <v/>
      </c>
      <c r="H480" s="47" t="str">
        <f>IF('②【入力】別紙_職員一覧（変更）'!H478="","",'②【入力】別紙_職員一覧（変更）'!H478)</f>
        <v/>
      </c>
      <c r="I480" s="411" t="str">
        <f>IF('②【入力】別紙_職員一覧（変更）'!I478="","",'②【入力】別紙_職員一覧（変更）'!I478)</f>
        <v/>
      </c>
      <c r="J480" s="47" t="str">
        <f>IF('②【入力】別紙_職員一覧（変更）'!J478="","",'②【入力】別紙_職員一覧（変更）'!J478)</f>
        <v/>
      </c>
      <c r="K480" s="47" t="str">
        <f>IF('②【入力】別紙_職員一覧（変更）'!K478="","",'②【入力】別紙_職員一覧（変更）'!K478)</f>
        <v/>
      </c>
      <c r="L480" s="47" t="str">
        <f>IF('②【入力】別紙_職員一覧（変更）'!L478="","",'②【入力】別紙_職員一覧（変更）'!L478)</f>
        <v/>
      </c>
      <c r="M480" s="47" t="str">
        <f>IF('②【入力】別紙_職員一覧（変更）'!M478="","",'②【入力】別紙_職員一覧（変更）'!M478)</f>
        <v/>
      </c>
      <c r="N480" s="189" t="str">
        <f>IF('②【入力】別紙_職員一覧（変更）'!N478="","",'②【入力】別紙_職員一覧（変更）'!N478)</f>
        <v/>
      </c>
      <c r="O480" s="189" t="str">
        <f>IF('②【入力】別紙_職員一覧（変更）'!O478="","",'②【入力】別紙_職員一覧（変更）'!O478)</f>
        <v/>
      </c>
      <c r="P480" s="189" t="str">
        <f>IF('②【入力】別紙_職員一覧（変更）'!P478="","",'②【入力】別紙_職員一覧（変更）'!P478)</f>
        <v/>
      </c>
      <c r="Q480" s="189" t="str">
        <f>IF('②【入力】別紙_職員一覧（変更）'!Q478="","",'②【入力】別紙_職員一覧（変更）'!Q478)</f>
        <v/>
      </c>
      <c r="R480" s="158"/>
      <c r="U480" s="63"/>
    </row>
    <row r="481" spans="1:24" ht="18" customHeight="1">
      <c r="A481" s="46">
        <v>467</v>
      </c>
      <c r="B481" s="46" t="str">
        <f t="shared" si="9"/>
        <v/>
      </c>
      <c r="C481" s="47" t="str">
        <f>IF('②【入力】別紙_職員一覧（変更）'!C479="","",'②【入力】別紙_職員一覧（変更）'!C479)</f>
        <v/>
      </c>
      <c r="D481" s="47" t="str">
        <f>IF('②【入力】別紙_職員一覧（変更）'!D479="","",'②【入力】別紙_職員一覧（変更）'!D479)</f>
        <v/>
      </c>
      <c r="E481" s="47" t="str">
        <f>IF('②【入力】別紙_職員一覧（変更）'!E479="","",'②【入力】別紙_職員一覧（変更）'!E479)</f>
        <v/>
      </c>
      <c r="F481" s="47" t="str">
        <f>IF('②【入力】別紙_職員一覧（変更）'!F479="","",'②【入力】別紙_職員一覧（変更）'!F479)</f>
        <v/>
      </c>
      <c r="G481" s="47" t="str">
        <f>IF('②【入力】別紙_職員一覧（変更）'!G479="","",'②【入力】別紙_職員一覧（変更）'!G479)</f>
        <v/>
      </c>
      <c r="H481" s="47" t="str">
        <f>IF('②【入力】別紙_職員一覧（変更）'!H479="","",'②【入力】別紙_職員一覧（変更）'!H479)</f>
        <v/>
      </c>
      <c r="I481" s="411" t="str">
        <f>IF('②【入力】別紙_職員一覧（変更）'!I479="","",'②【入力】別紙_職員一覧（変更）'!I479)</f>
        <v/>
      </c>
      <c r="J481" s="47" t="str">
        <f>IF('②【入力】別紙_職員一覧（変更）'!J479="","",'②【入力】別紙_職員一覧（変更）'!J479)</f>
        <v/>
      </c>
      <c r="K481" s="47" t="str">
        <f>IF('②【入力】別紙_職員一覧（変更）'!K479="","",'②【入力】別紙_職員一覧（変更）'!K479)</f>
        <v/>
      </c>
      <c r="L481" s="47" t="str">
        <f>IF('②【入力】別紙_職員一覧（変更）'!L479="","",'②【入力】別紙_職員一覧（変更）'!L479)</f>
        <v/>
      </c>
      <c r="M481" s="47" t="str">
        <f>IF('②【入力】別紙_職員一覧（変更）'!M479="","",'②【入力】別紙_職員一覧（変更）'!M479)</f>
        <v/>
      </c>
      <c r="N481" s="189" t="str">
        <f>IF('②【入力】別紙_職員一覧（変更）'!N479="","",'②【入力】別紙_職員一覧（変更）'!N479)</f>
        <v/>
      </c>
      <c r="O481" s="189" t="str">
        <f>IF('②【入力】別紙_職員一覧（変更）'!O479="","",'②【入力】別紙_職員一覧（変更）'!O479)</f>
        <v/>
      </c>
      <c r="P481" s="189" t="str">
        <f>IF('②【入力】別紙_職員一覧（変更）'!P479="","",'②【入力】別紙_職員一覧（変更）'!P479)</f>
        <v/>
      </c>
      <c r="Q481" s="189" t="str">
        <f>IF('②【入力】別紙_職員一覧（変更）'!Q479="","",'②【入力】別紙_職員一覧（変更）'!Q479)</f>
        <v/>
      </c>
      <c r="R481" s="158"/>
      <c r="U481" s="63"/>
    </row>
    <row r="482" spans="1:24" ht="18" customHeight="1">
      <c r="A482" s="46">
        <v>468</v>
      </c>
      <c r="B482" s="46" t="str">
        <f t="shared" si="9"/>
        <v/>
      </c>
      <c r="C482" s="47" t="str">
        <f>IF('②【入力】別紙_職員一覧（変更）'!C480="","",'②【入力】別紙_職員一覧（変更）'!C480)</f>
        <v/>
      </c>
      <c r="D482" s="47" t="str">
        <f>IF('②【入力】別紙_職員一覧（変更）'!D480="","",'②【入力】別紙_職員一覧（変更）'!D480)</f>
        <v/>
      </c>
      <c r="E482" s="47" t="str">
        <f>IF('②【入力】別紙_職員一覧（変更）'!E480="","",'②【入力】別紙_職員一覧（変更）'!E480)</f>
        <v/>
      </c>
      <c r="F482" s="47" t="str">
        <f>IF('②【入力】別紙_職員一覧（変更）'!F480="","",'②【入力】別紙_職員一覧（変更）'!F480)</f>
        <v/>
      </c>
      <c r="G482" s="47" t="str">
        <f>IF('②【入力】別紙_職員一覧（変更）'!G480="","",'②【入力】別紙_職員一覧（変更）'!G480)</f>
        <v/>
      </c>
      <c r="H482" s="47" t="str">
        <f>IF('②【入力】別紙_職員一覧（変更）'!H480="","",'②【入力】別紙_職員一覧（変更）'!H480)</f>
        <v/>
      </c>
      <c r="I482" s="411" t="str">
        <f>IF('②【入力】別紙_職員一覧（変更）'!I480="","",'②【入力】別紙_職員一覧（変更）'!I480)</f>
        <v/>
      </c>
      <c r="J482" s="47" t="str">
        <f>IF('②【入力】別紙_職員一覧（変更）'!J480="","",'②【入力】別紙_職員一覧（変更）'!J480)</f>
        <v/>
      </c>
      <c r="K482" s="47" t="str">
        <f>IF('②【入力】別紙_職員一覧（変更）'!K480="","",'②【入力】別紙_職員一覧（変更）'!K480)</f>
        <v/>
      </c>
      <c r="L482" s="47" t="str">
        <f>IF('②【入力】別紙_職員一覧（変更）'!L480="","",'②【入力】別紙_職員一覧（変更）'!L480)</f>
        <v/>
      </c>
      <c r="M482" s="47" t="str">
        <f>IF('②【入力】別紙_職員一覧（変更）'!M480="","",'②【入力】別紙_職員一覧（変更）'!M480)</f>
        <v/>
      </c>
      <c r="N482" s="189" t="str">
        <f>IF('②【入力】別紙_職員一覧（変更）'!N480="","",'②【入力】別紙_職員一覧（変更）'!N480)</f>
        <v/>
      </c>
      <c r="O482" s="189" t="str">
        <f>IF('②【入力】別紙_職員一覧（変更）'!O480="","",'②【入力】別紙_職員一覧（変更）'!O480)</f>
        <v/>
      </c>
      <c r="P482" s="189" t="str">
        <f>IF('②【入力】別紙_職員一覧（変更）'!P480="","",'②【入力】別紙_職員一覧（変更）'!P480)</f>
        <v/>
      </c>
      <c r="Q482" s="189" t="str">
        <f>IF('②【入力】別紙_職員一覧（変更）'!Q480="","",'②【入力】別紙_職員一覧（変更）'!Q480)</f>
        <v/>
      </c>
      <c r="R482" s="158"/>
      <c r="U482" s="63"/>
    </row>
    <row r="483" spans="1:24" ht="18" customHeight="1">
      <c r="A483" s="46">
        <v>469</v>
      </c>
      <c r="B483" s="46" t="str">
        <f t="shared" si="9"/>
        <v/>
      </c>
      <c r="C483" s="47" t="str">
        <f>IF('②【入力】別紙_職員一覧（変更）'!C481="","",'②【入力】別紙_職員一覧（変更）'!C481)</f>
        <v/>
      </c>
      <c r="D483" s="47" t="str">
        <f>IF('②【入力】別紙_職員一覧（変更）'!D481="","",'②【入力】別紙_職員一覧（変更）'!D481)</f>
        <v/>
      </c>
      <c r="E483" s="47" t="str">
        <f>IF('②【入力】別紙_職員一覧（変更）'!E481="","",'②【入力】別紙_職員一覧（変更）'!E481)</f>
        <v/>
      </c>
      <c r="F483" s="47" t="str">
        <f>IF('②【入力】別紙_職員一覧（変更）'!F481="","",'②【入力】別紙_職員一覧（変更）'!F481)</f>
        <v/>
      </c>
      <c r="G483" s="47" t="str">
        <f>IF('②【入力】別紙_職員一覧（変更）'!G481="","",'②【入力】別紙_職員一覧（変更）'!G481)</f>
        <v/>
      </c>
      <c r="H483" s="47" t="str">
        <f>IF('②【入力】別紙_職員一覧（変更）'!H481="","",'②【入力】別紙_職員一覧（変更）'!H481)</f>
        <v/>
      </c>
      <c r="I483" s="411" t="str">
        <f>IF('②【入力】別紙_職員一覧（変更）'!I481="","",'②【入力】別紙_職員一覧（変更）'!I481)</f>
        <v/>
      </c>
      <c r="J483" s="47" t="str">
        <f>IF('②【入力】別紙_職員一覧（変更）'!J481="","",'②【入力】別紙_職員一覧（変更）'!J481)</f>
        <v/>
      </c>
      <c r="K483" s="47" t="str">
        <f>IF('②【入力】別紙_職員一覧（変更）'!K481="","",'②【入力】別紙_職員一覧（変更）'!K481)</f>
        <v/>
      </c>
      <c r="L483" s="47" t="str">
        <f>IF('②【入力】別紙_職員一覧（変更）'!L481="","",'②【入力】別紙_職員一覧（変更）'!L481)</f>
        <v/>
      </c>
      <c r="M483" s="47" t="str">
        <f>IF('②【入力】別紙_職員一覧（変更）'!M481="","",'②【入力】別紙_職員一覧（変更）'!M481)</f>
        <v/>
      </c>
      <c r="N483" s="189" t="str">
        <f>IF('②【入力】別紙_職員一覧（変更）'!N481="","",'②【入力】別紙_職員一覧（変更）'!N481)</f>
        <v/>
      </c>
      <c r="O483" s="189" t="str">
        <f>IF('②【入力】別紙_職員一覧（変更）'!O481="","",'②【入力】別紙_職員一覧（変更）'!O481)</f>
        <v/>
      </c>
      <c r="P483" s="189" t="str">
        <f>IF('②【入力】別紙_職員一覧（変更）'!P481="","",'②【入力】別紙_職員一覧（変更）'!P481)</f>
        <v/>
      </c>
      <c r="Q483" s="189" t="str">
        <f>IF('②【入力】別紙_職員一覧（変更）'!Q481="","",'②【入力】別紙_職員一覧（変更）'!Q481)</f>
        <v/>
      </c>
      <c r="R483" s="158"/>
      <c r="U483" s="63"/>
      <c r="X483" s="59"/>
    </row>
    <row r="484" spans="1:24" ht="18" customHeight="1">
      <c r="A484" s="46">
        <v>470</v>
      </c>
      <c r="B484" s="46" t="str">
        <f t="shared" si="9"/>
        <v/>
      </c>
      <c r="C484" s="47" t="str">
        <f>IF('②【入力】別紙_職員一覧（変更）'!C482="","",'②【入力】別紙_職員一覧（変更）'!C482)</f>
        <v/>
      </c>
      <c r="D484" s="47" t="str">
        <f>IF('②【入力】別紙_職員一覧（変更）'!D482="","",'②【入力】別紙_職員一覧（変更）'!D482)</f>
        <v/>
      </c>
      <c r="E484" s="47" t="str">
        <f>IF('②【入力】別紙_職員一覧（変更）'!E482="","",'②【入力】別紙_職員一覧（変更）'!E482)</f>
        <v/>
      </c>
      <c r="F484" s="47" t="str">
        <f>IF('②【入力】別紙_職員一覧（変更）'!F482="","",'②【入力】別紙_職員一覧（変更）'!F482)</f>
        <v/>
      </c>
      <c r="G484" s="47" t="str">
        <f>IF('②【入力】別紙_職員一覧（変更）'!G482="","",'②【入力】別紙_職員一覧（変更）'!G482)</f>
        <v/>
      </c>
      <c r="H484" s="47" t="str">
        <f>IF('②【入力】別紙_職員一覧（変更）'!H482="","",'②【入力】別紙_職員一覧（変更）'!H482)</f>
        <v/>
      </c>
      <c r="I484" s="411" t="str">
        <f>IF('②【入力】別紙_職員一覧（変更）'!I482="","",'②【入力】別紙_職員一覧（変更）'!I482)</f>
        <v/>
      </c>
      <c r="J484" s="47" t="str">
        <f>IF('②【入力】別紙_職員一覧（変更）'!J482="","",'②【入力】別紙_職員一覧（変更）'!J482)</f>
        <v/>
      </c>
      <c r="K484" s="47" t="str">
        <f>IF('②【入力】別紙_職員一覧（変更）'!K482="","",'②【入力】別紙_職員一覧（変更）'!K482)</f>
        <v/>
      </c>
      <c r="L484" s="47" t="str">
        <f>IF('②【入力】別紙_職員一覧（変更）'!L482="","",'②【入力】別紙_職員一覧（変更）'!L482)</f>
        <v/>
      </c>
      <c r="M484" s="47" t="str">
        <f>IF('②【入力】別紙_職員一覧（変更）'!M482="","",'②【入力】別紙_職員一覧（変更）'!M482)</f>
        <v/>
      </c>
      <c r="N484" s="189" t="str">
        <f>IF('②【入力】別紙_職員一覧（変更）'!N482="","",'②【入力】別紙_職員一覧（変更）'!N482)</f>
        <v/>
      </c>
      <c r="O484" s="189" t="str">
        <f>IF('②【入力】別紙_職員一覧（変更）'!O482="","",'②【入力】別紙_職員一覧（変更）'!O482)</f>
        <v/>
      </c>
      <c r="P484" s="189" t="str">
        <f>IF('②【入力】別紙_職員一覧（変更）'!P482="","",'②【入力】別紙_職員一覧（変更）'!P482)</f>
        <v/>
      </c>
      <c r="Q484" s="189" t="str">
        <f>IF('②【入力】別紙_職員一覧（変更）'!Q482="","",'②【入力】別紙_職員一覧（変更）'!Q482)</f>
        <v/>
      </c>
      <c r="R484" s="158"/>
      <c r="U484" s="63"/>
    </row>
    <row r="485" spans="1:24" ht="18" customHeight="1">
      <c r="A485" s="46">
        <v>471</v>
      </c>
      <c r="B485" s="46" t="str">
        <f t="shared" si="9"/>
        <v/>
      </c>
      <c r="C485" s="47" t="str">
        <f>IF('②【入力】別紙_職員一覧（変更）'!C483="","",'②【入力】別紙_職員一覧（変更）'!C483)</f>
        <v/>
      </c>
      <c r="D485" s="47" t="str">
        <f>IF('②【入力】別紙_職員一覧（変更）'!D483="","",'②【入力】別紙_職員一覧（変更）'!D483)</f>
        <v/>
      </c>
      <c r="E485" s="47" t="str">
        <f>IF('②【入力】別紙_職員一覧（変更）'!E483="","",'②【入力】別紙_職員一覧（変更）'!E483)</f>
        <v/>
      </c>
      <c r="F485" s="47" t="str">
        <f>IF('②【入力】別紙_職員一覧（変更）'!F483="","",'②【入力】別紙_職員一覧（変更）'!F483)</f>
        <v/>
      </c>
      <c r="G485" s="47" t="str">
        <f>IF('②【入力】別紙_職員一覧（変更）'!G483="","",'②【入力】別紙_職員一覧（変更）'!G483)</f>
        <v/>
      </c>
      <c r="H485" s="47" t="str">
        <f>IF('②【入力】別紙_職員一覧（変更）'!H483="","",'②【入力】別紙_職員一覧（変更）'!H483)</f>
        <v/>
      </c>
      <c r="I485" s="411" t="str">
        <f>IF('②【入力】別紙_職員一覧（変更）'!I483="","",'②【入力】別紙_職員一覧（変更）'!I483)</f>
        <v/>
      </c>
      <c r="J485" s="47" t="str">
        <f>IF('②【入力】別紙_職員一覧（変更）'!J483="","",'②【入力】別紙_職員一覧（変更）'!J483)</f>
        <v/>
      </c>
      <c r="K485" s="47" t="str">
        <f>IF('②【入力】別紙_職員一覧（変更）'!K483="","",'②【入力】別紙_職員一覧（変更）'!K483)</f>
        <v/>
      </c>
      <c r="L485" s="47" t="str">
        <f>IF('②【入力】別紙_職員一覧（変更）'!L483="","",'②【入力】別紙_職員一覧（変更）'!L483)</f>
        <v/>
      </c>
      <c r="M485" s="47" t="str">
        <f>IF('②【入力】別紙_職員一覧（変更）'!M483="","",'②【入力】別紙_職員一覧（変更）'!M483)</f>
        <v/>
      </c>
      <c r="N485" s="189" t="str">
        <f>IF('②【入力】別紙_職員一覧（変更）'!N483="","",'②【入力】別紙_職員一覧（変更）'!N483)</f>
        <v/>
      </c>
      <c r="O485" s="189" t="str">
        <f>IF('②【入力】別紙_職員一覧（変更）'!O483="","",'②【入力】別紙_職員一覧（変更）'!O483)</f>
        <v/>
      </c>
      <c r="P485" s="189" t="str">
        <f>IF('②【入力】別紙_職員一覧（変更）'!P483="","",'②【入力】別紙_職員一覧（変更）'!P483)</f>
        <v/>
      </c>
      <c r="Q485" s="189" t="str">
        <f>IF('②【入力】別紙_職員一覧（変更）'!Q483="","",'②【入力】別紙_職員一覧（変更）'!Q483)</f>
        <v/>
      </c>
      <c r="R485" s="158"/>
      <c r="U485" s="63"/>
    </row>
    <row r="486" spans="1:24" ht="18" customHeight="1">
      <c r="A486" s="46">
        <v>472</v>
      </c>
      <c r="B486" s="46" t="str">
        <f t="shared" si="9"/>
        <v/>
      </c>
      <c r="C486" s="47" t="str">
        <f>IF('②【入力】別紙_職員一覧（変更）'!C484="","",'②【入力】別紙_職員一覧（変更）'!C484)</f>
        <v/>
      </c>
      <c r="D486" s="47" t="str">
        <f>IF('②【入力】別紙_職員一覧（変更）'!D484="","",'②【入力】別紙_職員一覧（変更）'!D484)</f>
        <v/>
      </c>
      <c r="E486" s="47" t="str">
        <f>IF('②【入力】別紙_職員一覧（変更）'!E484="","",'②【入力】別紙_職員一覧（変更）'!E484)</f>
        <v/>
      </c>
      <c r="F486" s="47" t="str">
        <f>IF('②【入力】別紙_職員一覧（変更）'!F484="","",'②【入力】別紙_職員一覧（変更）'!F484)</f>
        <v/>
      </c>
      <c r="G486" s="47" t="str">
        <f>IF('②【入力】別紙_職員一覧（変更）'!G484="","",'②【入力】別紙_職員一覧（変更）'!G484)</f>
        <v/>
      </c>
      <c r="H486" s="47" t="str">
        <f>IF('②【入力】別紙_職員一覧（変更）'!H484="","",'②【入力】別紙_職員一覧（変更）'!H484)</f>
        <v/>
      </c>
      <c r="I486" s="411" t="str">
        <f>IF('②【入力】別紙_職員一覧（変更）'!I484="","",'②【入力】別紙_職員一覧（変更）'!I484)</f>
        <v/>
      </c>
      <c r="J486" s="47" t="str">
        <f>IF('②【入力】別紙_職員一覧（変更）'!J484="","",'②【入力】別紙_職員一覧（変更）'!J484)</f>
        <v/>
      </c>
      <c r="K486" s="47" t="str">
        <f>IF('②【入力】別紙_職員一覧（変更）'!K484="","",'②【入力】別紙_職員一覧（変更）'!K484)</f>
        <v/>
      </c>
      <c r="L486" s="47" t="str">
        <f>IF('②【入力】別紙_職員一覧（変更）'!L484="","",'②【入力】別紙_職員一覧（変更）'!L484)</f>
        <v/>
      </c>
      <c r="M486" s="47" t="str">
        <f>IF('②【入力】別紙_職員一覧（変更）'!M484="","",'②【入力】別紙_職員一覧（変更）'!M484)</f>
        <v/>
      </c>
      <c r="N486" s="189" t="str">
        <f>IF('②【入力】別紙_職員一覧（変更）'!N484="","",'②【入力】別紙_職員一覧（変更）'!N484)</f>
        <v/>
      </c>
      <c r="O486" s="189" t="str">
        <f>IF('②【入力】別紙_職員一覧（変更）'!O484="","",'②【入力】別紙_職員一覧（変更）'!O484)</f>
        <v/>
      </c>
      <c r="P486" s="189" t="str">
        <f>IF('②【入力】別紙_職員一覧（変更）'!P484="","",'②【入力】別紙_職員一覧（変更）'!P484)</f>
        <v/>
      </c>
      <c r="Q486" s="189" t="str">
        <f>IF('②【入力】別紙_職員一覧（変更）'!Q484="","",'②【入力】別紙_職員一覧（変更）'!Q484)</f>
        <v/>
      </c>
      <c r="R486" s="158"/>
      <c r="U486" s="63"/>
    </row>
    <row r="487" spans="1:24" ht="18" customHeight="1">
      <c r="A487" s="46">
        <v>473</v>
      </c>
      <c r="B487" s="46" t="str">
        <f t="shared" si="9"/>
        <v/>
      </c>
      <c r="C487" s="47" t="str">
        <f>IF('②【入力】別紙_職員一覧（変更）'!C485="","",'②【入力】別紙_職員一覧（変更）'!C485)</f>
        <v/>
      </c>
      <c r="D487" s="47" t="str">
        <f>IF('②【入力】別紙_職員一覧（変更）'!D485="","",'②【入力】別紙_職員一覧（変更）'!D485)</f>
        <v/>
      </c>
      <c r="E487" s="47" t="str">
        <f>IF('②【入力】別紙_職員一覧（変更）'!E485="","",'②【入力】別紙_職員一覧（変更）'!E485)</f>
        <v/>
      </c>
      <c r="F487" s="47" t="str">
        <f>IF('②【入力】別紙_職員一覧（変更）'!F485="","",'②【入力】別紙_職員一覧（変更）'!F485)</f>
        <v/>
      </c>
      <c r="G487" s="47" t="str">
        <f>IF('②【入力】別紙_職員一覧（変更）'!G485="","",'②【入力】別紙_職員一覧（変更）'!G485)</f>
        <v/>
      </c>
      <c r="H487" s="47" t="str">
        <f>IF('②【入力】別紙_職員一覧（変更）'!H485="","",'②【入力】別紙_職員一覧（変更）'!H485)</f>
        <v/>
      </c>
      <c r="I487" s="411" t="str">
        <f>IF('②【入力】別紙_職員一覧（変更）'!I485="","",'②【入力】別紙_職員一覧（変更）'!I485)</f>
        <v/>
      </c>
      <c r="J487" s="47" t="str">
        <f>IF('②【入力】別紙_職員一覧（変更）'!J485="","",'②【入力】別紙_職員一覧（変更）'!J485)</f>
        <v/>
      </c>
      <c r="K487" s="47" t="str">
        <f>IF('②【入力】別紙_職員一覧（変更）'!K485="","",'②【入力】別紙_職員一覧（変更）'!K485)</f>
        <v/>
      </c>
      <c r="L487" s="47" t="str">
        <f>IF('②【入力】別紙_職員一覧（変更）'!L485="","",'②【入力】別紙_職員一覧（変更）'!L485)</f>
        <v/>
      </c>
      <c r="M487" s="47" t="str">
        <f>IF('②【入力】別紙_職員一覧（変更）'!M485="","",'②【入力】別紙_職員一覧（変更）'!M485)</f>
        <v/>
      </c>
      <c r="N487" s="189" t="str">
        <f>IF('②【入力】別紙_職員一覧（変更）'!N485="","",'②【入力】別紙_職員一覧（変更）'!N485)</f>
        <v/>
      </c>
      <c r="O487" s="189" t="str">
        <f>IF('②【入力】別紙_職員一覧（変更）'!O485="","",'②【入力】別紙_職員一覧（変更）'!O485)</f>
        <v/>
      </c>
      <c r="P487" s="189" t="str">
        <f>IF('②【入力】別紙_職員一覧（変更）'!P485="","",'②【入力】別紙_職員一覧（変更）'!P485)</f>
        <v/>
      </c>
      <c r="Q487" s="189" t="str">
        <f>IF('②【入力】別紙_職員一覧（変更）'!Q485="","",'②【入力】別紙_職員一覧（変更）'!Q485)</f>
        <v/>
      </c>
      <c r="R487" s="158"/>
      <c r="U487" s="63"/>
    </row>
    <row r="488" spans="1:24" ht="18" customHeight="1">
      <c r="A488" s="46">
        <v>474</v>
      </c>
      <c r="B488" s="46" t="str">
        <f t="shared" si="9"/>
        <v/>
      </c>
      <c r="C488" s="47" t="str">
        <f>IF('②【入力】別紙_職員一覧（変更）'!C486="","",'②【入力】別紙_職員一覧（変更）'!C486)</f>
        <v/>
      </c>
      <c r="D488" s="47" t="str">
        <f>IF('②【入力】別紙_職員一覧（変更）'!D486="","",'②【入力】別紙_職員一覧（変更）'!D486)</f>
        <v/>
      </c>
      <c r="E488" s="47" t="str">
        <f>IF('②【入力】別紙_職員一覧（変更）'!E486="","",'②【入力】別紙_職員一覧（変更）'!E486)</f>
        <v/>
      </c>
      <c r="F488" s="47" t="str">
        <f>IF('②【入力】別紙_職員一覧（変更）'!F486="","",'②【入力】別紙_職員一覧（変更）'!F486)</f>
        <v/>
      </c>
      <c r="G488" s="47" t="str">
        <f>IF('②【入力】別紙_職員一覧（変更）'!G486="","",'②【入力】別紙_職員一覧（変更）'!G486)</f>
        <v/>
      </c>
      <c r="H488" s="47" t="str">
        <f>IF('②【入力】別紙_職員一覧（変更）'!H486="","",'②【入力】別紙_職員一覧（変更）'!H486)</f>
        <v/>
      </c>
      <c r="I488" s="411" t="str">
        <f>IF('②【入力】別紙_職員一覧（変更）'!I486="","",'②【入力】別紙_職員一覧（変更）'!I486)</f>
        <v/>
      </c>
      <c r="J488" s="47" t="str">
        <f>IF('②【入力】別紙_職員一覧（変更）'!J486="","",'②【入力】別紙_職員一覧（変更）'!J486)</f>
        <v/>
      </c>
      <c r="K488" s="47" t="str">
        <f>IF('②【入力】別紙_職員一覧（変更）'!K486="","",'②【入力】別紙_職員一覧（変更）'!K486)</f>
        <v/>
      </c>
      <c r="L488" s="47" t="str">
        <f>IF('②【入力】別紙_職員一覧（変更）'!L486="","",'②【入力】別紙_職員一覧（変更）'!L486)</f>
        <v/>
      </c>
      <c r="M488" s="47" t="str">
        <f>IF('②【入力】別紙_職員一覧（変更）'!M486="","",'②【入力】別紙_職員一覧（変更）'!M486)</f>
        <v/>
      </c>
      <c r="N488" s="189" t="str">
        <f>IF('②【入力】別紙_職員一覧（変更）'!N486="","",'②【入力】別紙_職員一覧（変更）'!N486)</f>
        <v/>
      </c>
      <c r="O488" s="189" t="str">
        <f>IF('②【入力】別紙_職員一覧（変更）'!O486="","",'②【入力】別紙_職員一覧（変更）'!O486)</f>
        <v/>
      </c>
      <c r="P488" s="189" t="str">
        <f>IF('②【入力】別紙_職員一覧（変更）'!P486="","",'②【入力】別紙_職員一覧（変更）'!P486)</f>
        <v/>
      </c>
      <c r="Q488" s="189" t="str">
        <f>IF('②【入力】別紙_職員一覧（変更）'!Q486="","",'②【入力】別紙_職員一覧（変更）'!Q486)</f>
        <v/>
      </c>
      <c r="R488" s="158"/>
      <c r="U488" s="63"/>
    </row>
    <row r="489" spans="1:24" ht="18" customHeight="1">
      <c r="A489" s="46">
        <v>475</v>
      </c>
      <c r="B489" s="46" t="str">
        <f t="shared" si="9"/>
        <v/>
      </c>
      <c r="C489" s="47" t="str">
        <f>IF('②【入力】別紙_職員一覧（変更）'!C487="","",'②【入力】別紙_職員一覧（変更）'!C487)</f>
        <v/>
      </c>
      <c r="D489" s="47" t="str">
        <f>IF('②【入力】別紙_職員一覧（変更）'!D487="","",'②【入力】別紙_職員一覧（変更）'!D487)</f>
        <v/>
      </c>
      <c r="E489" s="47" t="str">
        <f>IF('②【入力】別紙_職員一覧（変更）'!E487="","",'②【入力】別紙_職員一覧（変更）'!E487)</f>
        <v/>
      </c>
      <c r="F489" s="47" t="str">
        <f>IF('②【入力】別紙_職員一覧（変更）'!F487="","",'②【入力】別紙_職員一覧（変更）'!F487)</f>
        <v/>
      </c>
      <c r="G489" s="47" t="str">
        <f>IF('②【入力】別紙_職員一覧（変更）'!G487="","",'②【入力】別紙_職員一覧（変更）'!G487)</f>
        <v/>
      </c>
      <c r="H489" s="47" t="str">
        <f>IF('②【入力】別紙_職員一覧（変更）'!H487="","",'②【入力】別紙_職員一覧（変更）'!H487)</f>
        <v/>
      </c>
      <c r="I489" s="411" t="str">
        <f>IF('②【入力】別紙_職員一覧（変更）'!I487="","",'②【入力】別紙_職員一覧（変更）'!I487)</f>
        <v/>
      </c>
      <c r="J489" s="47" t="str">
        <f>IF('②【入力】別紙_職員一覧（変更）'!J487="","",'②【入力】別紙_職員一覧（変更）'!J487)</f>
        <v/>
      </c>
      <c r="K489" s="47" t="str">
        <f>IF('②【入力】別紙_職員一覧（変更）'!K487="","",'②【入力】別紙_職員一覧（変更）'!K487)</f>
        <v/>
      </c>
      <c r="L489" s="47" t="str">
        <f>IF('②【入力】別紙_職員一覧（変更）'!L487="","",'②【入力】別紙_職員一覧（変更）'!L487)</f>
        <v/>
      </c>
      <c r="M489" s="47" t="str">
        <f>IF('②【入力】別紙_職員一覧（変更）'!M487="","",'②【入力】別紙_職員一覧（変更）'!M487)</f>
        <v/>
      </c>
      <c r="N489" s="189" t="str">
        <f>IF('②【入力】別紙_職員一覧（変更）'!N487="","",'②【入力】別紙_職員一覧（変更）'!N487)</f>
        <v/>
      </c>
      <c r="O489" s="189" t="str">
        <f>IF('②【入力】別紙_職員一覧（変更）'!O487="","",'②【入力】別紙_職員一覧（変更）'!O487)</f>
        <v/>
      </c>
      <c r="P489" s="189" t="str">
        <f>IF('②【入力】別紙_職員一覧（変更）'!P487="","",'②【入力】別紙_職員一覧（変更）'!P487)</f>
        <v/>
      </c>
      <c r="Q489" s="189" t="str">
        <f>IF('②【入力】別紙_職員一覧（変更）'!Q487="","",'②【入力】別紙_職員一覧（変更）'!Q487)</f>
        <v/>
      </c>
      <c r="R489" s="158"/>
      <c r="U489" s="63"/>
    </row>
    <row r="490" spans="1:24" ht="18" customHeight="1">
      <c r="A490" s="46">
        <v>476</v>
      </c>
      <c r="B490" s="46" t="str">
        <f t="shared" si="9"/>
        <v/>
      </c>
      <c r="C490" s="47" t="str">
        <f>IF('②【入力】別紙_職員一覧（変更）'!C488="","",'②【入力】別紙_職員一覧（変更）'!C488)</f>
        <v/>
      </c>
      <c r="D490" s="47" t="str">
        <f>IF('②【入力】別紙_職員一覧（変更）'!D488="","",'②【入力】別紙_職員一覧（変更）'!D488)</f>
        <v/>
      </c>
      <c r="E490" s="47" t="str">
        <f>IF('②【入力】別紙_職員一覧（変更）'!E488="","",'②【入力】別紙_職員一覧（変更）'!E488)</f>
        <v/>
      </c>
      <c r="F490" s="47" t="str">
        <f>IF('②【入力】別紙_職員一覧（変更）'!F488="","",'②【入力】別紙_職員一覧（変更）'!F488)</f>
        <v/>
      </c>
      <c r="G490" s="47" t="str">
        <f>IF('②【入力】別紙_職員一覧（変更）'!G488="","",'②【入力】別紙_職員一覧（変更）'!G488)</f>
        <v/>
      </c>
      <c r="H490" s="47" t="str">
        <f>IF('②【入力】別紙_職員一覧（変更）'!H488="","",'②【入力】別紙_職員一覧（変更）'!H488)</f>
        <v/>
      </c>
      <c r="I490" s="411" t="str">
        <f>IF('②【入力】別紙_職員一覧（変更）'!I488="","",'②【入力】別紙_職員一覧（変更）'!I488)</f>
        <v/>
      </c>
      <c r="J490" s="47" t="str">
        <f>IF('②【入力】別紙_職員一覧（変更）'!J488="","",'②【入力】別紙_職員一覧（変更）'!J488)</f>
        <v/>
      </c>
      <c r="K490" s="47" t="str">
        <f>IF('②【入力】別紙_職員一覧（変更）'!K488="","",'②【入力】別紙_職員一覧（変更）'!K488)</f>
        <v/>
      </c>
      <c r="L490" s="47" t="str">
        <f>IF('②【入力】別紙_職員一覧（変更）'!L488="","",'②【入力】別紙_職員一覧（変更）'!L488)</f>
        <v/>
      </c>
      <c r="M490" s="47" t="str">
        <f>IF('②【入力】別紙_職員一覧（変更）'!M488="","",'②【入力】別紙_職員一覧（変更）'!M488)</f>
        <v/>
      </c>
      <c r="N490" s="189" t="str">
        <f>IF('②【入力】別紙_職員一覧（変更）'!N488="","",'②【入力】別紙_職員一覧（変更）'!N488)</f>
        <v/>
      </c>
      <c r="O490" s="189" t="str">
        <f>IF('②【入力】別紙_職員一覧（変更）'!O488="","",'②【入力】別紙_職員一覧（変更）'!O488)</f>
        <v/>
      </c>
      <c r="P490" s="189" t="str">
        <f>IF('②【入力】別紙_職員一覧（変更）'!P488="","",'②【入力】別紙_職員一覧（変更）'!P488)</f>
        <v/>
      </c>
      <c r="Q490" s="189" t="str">
        <f>IF('②【入力】別紙_職員一覧（変更）'!Q488="","",'②【入力】別紙_職員一覧（変更）'!Q488)</f>
        <v/>
      </c>
      <c r="R490" s="158"/>
      <c r="U490" s="63"/>
    </row>
    <row r="491" spans="1:24" ht="18" customHeight="1">
      <c r="A491" s="46">
        <v>477</v>
      </c>
      <c r="B491" s="46" t="str">
        <f t="shared" si="9"/>
        <v/>
      </c>
      <c r="C491" s="47" t="str">
        <f>IF('②【入力】別紙_職員一覧（変更）'!C489="","",'②【入力】別紙_職員一覧（変更）'!C489)</f>
        <v/>
      </c>
      <c r="D491" s="47" t="str">
        <f>IF('②【入力】別紙_職員一覧（変更）'!D489="","",'②【入力】別紙_職員一覧（変更）'!D489)</f>
        <v/>
      </c>
      <c r="E491" s="47" t="str">
        <f>IF('②【入力】別紙_職員一覧（変更）'!E489="","",'②【入力】別紙_職員一覧（変更）'!E489)</f>
        <v/>
      </c>
      <c r="F491" s="47" t="str">
        <f>IF('②【入力】別紙_職員一覧（変更）'!F489="","",'②【入力】別紙_職員一覧（変更）'!F489)</f>
        <v/>
      </c>
      <c r="G491" s="47" t="str">
        <f>IF('②【入力】別紙_職員一覧（変更）'!G489="","",'②【入力】別紙_職員一覧（変更）'!G489)</f>
        <v/>
      </c>
      <c r="H491" s="47" t="str">
        <f>IF('②【入力】別紙_職員一覧（変更）'!H489="","",'②【入力】別紙_職員一覧（変更）'!H489)</f>
        <v/>
      </c>
      <c r="I491" s="411" t="str">
        <f>IF('②【入力】別紙_職員一覧（変更）'!I489="","",'②【入力】別紙_職員一覧（変更）'!I489)</f>
        <v/>
      </c>
      <c r="J491" s="47" t="str">
        <f>IF('②【入力】別紙_職員一覧（変更）'!J489="","",'②【入力】別紙_職員一覧（変更）'!J489)</f>
        <v/>
      </c>
      <c r="K491" s="47" t="str">
        <f>IF('②【入力】別紙_職員一覧（変更）'!K489="","",'②【入力】別紙_職員一覧（変更）'!K489)</f>
        <v/>
      </c>
      <c r="L491" s="47" t="str">
        <f>IF('②【入力】別紙_職員一覧（変更）'!L489="","",'②【入力】別紙_職員一覧（変更）'!L489)</f>
        <v/>
      </c>
      <c r="M491" s="47" t="str">
        <f>IF('②【入力】別紙_職員一覧（変更）'!M489="","",'②【入力】別紙_職員一覧（変更）'!M489)</f>
        <v/>
      </c>
      <c r="N491" s="189" t="str">
        <f>IF('②【入力】別紙_職員一覧（変更）'!N489="","",'②【入力】別紙_職員一覧（変更）'!N489)</f>
        <v/>
      </c>
      <c r="O491" s="189" t="str">
        <f>IF('②【入力】別紙_職員一覧（変更）'!O489="","",'②【入力】別紙_職員一覧（変更）'!O489)</f>
        <v/>
      </c>
      <c r="P491" s="189" t="str">
        <f>IF('②【入力】別紙_職員一覧（変更）'!P489="","",'②【入力】別紙_職員一覧（変更）'!P489)</f>
        <v/>
      </c>
      <c r="Q491" s="189" t="str">
        <f>IF('②【入力】別紙_職員一覧（変更）'!Q489="","",'②【入力】別紙_職員一覧（変更）'!Q489)</f>
        <v/>
      </c>
      <c r="R491" s="158"/>
      <c r="U491" s="63"/>
    </row>
    <row r="492" spans="1:24" ht="18" customHeight="1">
      <c r="A492" s="46">
        <v>478</v>
      </c>
      <c r="B492" s="46" t="str">
        <f t="shared" si="9"/>
        <v/>
      </c>
      <c r="C492" s="47" t="str">
        <f>IF('②【入力】別紙_職員一覧（変更）'!C490="","",'②【入力】別紙_職員一覧（変更）'!C490)</f>
        <v/>
      </c>
      <c r="D492" s="47" t="str">
        <f>IF('②【入力】別紙_職員一覧（変更）'!D490="","",'②【入力】別紙_職員一覧（変更）'!D490)</f>
        <v/>
      </c>
      <c r="E492" s="47" t="str">
        <f>IF('②【入力】別紙_職員一覧（変更）'!E490="","",'②【入力】別紙_職員一覧（変更）'!E490)</f>
        <v/>
      </c>
      <c r="F492" s="47" t="str">
        <f>IF('②【入力】別紙_職員一覧（変更）'!F490="","",'②【入力】別紙_職員一覧（変更）'!F490)</f>
        <v/>
      </c>
      <c r="G492" s="47" t="str">
        <f>IF('②【入力】別紙_職員一覧（変更）'!G490="","",'②【入力】別紙_職員一覧（変更）'!G490)</f>
        <v/>
      </c>
      <c r="H492" s="47" t="str">
        <f>IF('②【入力】別紙_職員一覧（変更）'!H490="","",'②【入力】別紙_職員一覧（変更）'!H490)</f>
        <v/>
      </c>
      <c r="I492" s="411" t="str">
        <f>IF('②【入力】別紙_職員一覧（変更）'!I490="","",'②【入力】別紙_職員一覧（変更）'!I490)</f>
        <v/>
      </c>
      <c r="J492" s="47" t="str">
        <f>IF('②【入力】別紙_職員一覧（変更）'!J490="","",'②【入力】別紙_職員一覧（変更）'!J490)</f>
        <v/>
      </c>
      <c r="K492" s="47" t="str">
        <f>IF('②【入力】別紙_職員一覧（変更）'!K490="","",'②【入力】別紙_職員一覧（変更）'!K490)</f>
        <v/>
      </c>
      <c r="L492" s="47" t="str">
        <f>IF('②【入力】別紙_職員一覧（変更）'!L490="","",'②【入力】別紙_職員一覧（変更）'!L490)</f>
        <v/>
      </c>
      <c r="M492" s="47" t="str">
        <f>IF('②【入力】別紙_職員一覧（変更）'!M490="","",'②【入力】別紙_職員一覧（変更）'!M490)</f>
        <v/>
      </c>
      <c r="N492" s="189" t="str">
        <f>IF('②【入力】別紙_職員一覧（変更）'!N490="","",'②【入力】別紙_職員一覧（変更）'!N490)</f>
        <v/>
      </c>
      <c r="O492" s="189" t="str">
        <f>IF('②【入力】別紙_職員一覧（変更）'!O490="","",'②【入力】別紙_職員一覧（変更）'!O490)</f>
        <v/>
      </c>
      <c r="P492" s="189" t="str">
        <f>IF('②【入力】別紙_職員一覧（変更）'!P490="","",'②【入力】別紙_職員一覧（変更）'!P490)</f>
        <v/>
      </c>
      <c r="Q492" s="189" t="str">
        <f>IF('②【入力】別紙_職員一覧（変更）'!Q490="","",'②【入力】別紙_職員一覧（変更）'!Q490)</f>
        <v/>
      </c>
      <c r="R492" s="158"/>
      <c r="U492" s="63"/>
    </row>
    <row r="493" spans="1:24" ht="18" customHeight="1">
      <c r="A493" s="46">
        <v>479</v>
      </c>
      <c r="B493" s="46" t="str">
        <f t="shared" si="9"/>
        <v/>
      </c>
      <c r="C493" s="47" t="str">
        <f>IF('②【入力】別紙_職員一覧（変更）'!C491="","",'②【入力】別紙_職員一覧（変更）'!C491)</f>
        <v/>
      </c>
      <c r="D493" s="47" t="str">
        <f>IF('②【入力】別紙_職員一覧（変更）'!D491="","",'②【入力】別紙_職員一覧（変更）'!D491)</f>
        <v/>
      </c>
      <c r="E493" s="47" t="str">
        <f>IF('②【入力】別紙_職員一覧（変更）'!E491="","",'②【入力】別紙_職員一覧（変更）'!E491)</f>
        <v/>
      </c>
      <c r="F493" s="47" t="str">
        <f>IF('②【入力】別紙_職員一覧（変更）'!F491="","",'②【入力】別紙_職員一覧（変更）'!F491)</f>
        <v/>
      </c>
      <c r="G493" s="47" t="str">
        <f>IF('②【入力】別紙_職員一覧（変更）'!G491="","",'②【入力】別紙_職員一覧（変更）'!G491)</f>
        <v/>
      </c>
      <c r="H493" s="47" t="str">
        <f>IF('②【入力】別紙_職員一覧（変更）'!H491="","",'②【入力】別紙_職員一覧（変更）'!H491)</f>
        <v/>
      </c>
      <c r="I493" s="411" t="str">
        <f>IF('②【入力】別紙_職員一覧（変更）'!I491="","",'②【入力】別紙_職員一覧（変更）'!I491)</f>
        <v/>
      </c>
      <c r="J493" s="47" t="str">
        <f>IF('②【入力】別紙_職員一覧（変更）'!J491="","",'②【入力】別紙_職員一覧（変更）'!J491)</f>
        <v/>
      </c>
      <c r="K493" s="47" t="str">
        <f>IF('②【入力】別紙_職員一覧（変更）'!K491="","",'②【入力】別紙_職員一覧（変更）'!K491)</f>
        <v/>
      </c>
      <c r="L493" s="47" t="str">
        <f>IF('②【入力】別紙_職員一覧（変更）'!L491="","",'②【入力】別紙_職員一覧（変更）'!L491)</f>
        <v/>
      </c>
      <c r="M493" s="47" t="str">
        <f>IF('②【入力】別紙_職員一覧（変更）'!M491="","",'②【入力】別紙_職員一覧（変更）'!M491)</f>
        <v/>
      </c>
      <c r="N493" s="189" t="str">
        <f>IF('②【入力】別紙_職員一覧（変更）'!N491="","",'②【入力】別紙_職員一覧（変更）'!N491)</f>
        <v/>
      </c>
      <c r="O493" s="189" t="str">
        <f>IF('②【入力】別紙_職員一覧（変更）'!O491="","",'②【入力】別紙_職員一覧（変更）'!O491)</f>
        <v/>
      </c>
      <c r="P493" s="189" t="str">
        <f>IF('②【入力】別紙_職員一覧（変更）'!P491="","",'②【入力】別紙_職員一覧（変更）'!P491)</f>
        <v/>
      </c>
      <c r="Q493" s="189" t="str">
        <f>IF('②【入力】別紙_職員一覧（変更）'!Q491="","",'②【入力】別紙_職員一覧（変更）'!Q491)</f>
        <v/>
      </c>
      <c r="R493" s="158"/>
      <c r="U493" s="63"/>
    </row>
    <row r="494" spans="1:24" ht="18" customHeight="1">
      <c r="A494" s="46">
        <v>480</v>
      </c>
      <c r="B494" s="46" t="str">
        <f t="shared" si="9"/>
        <v/>
      </c>
      <c r="C494" s="47" t="str">
        <f>IF('②【入力】別紙_職員一覧（変更）'!C492="","",'②【入力】別紙_職員一覧（変更）'!C492)</f>
        <v/>
      </c>
      <c r="D494" s="47" t="str">
        <f>IF('②【入力】別紙_職員一覧（変更）'!D492="","",'②【入力】別紙_職員一覧（変更）'!D492)</f>
        <v/>
      </c>
      <c r="E494" s="47" t="str">
        <f>IF('②【入力】別紙_職員一覧（変更）'!E492="","",'②【入力】別紙_職員一覧（変更）'!E492)</f>
        <v/>
      </c>
      <c r="F494" s="47" t="str">
        <f>IF('②【入力】別紙_職員一覧（変更）'!F492="","",'②【入力】別紙_職員一覧（変更）'!F492)</f>
        <v/>
      </c>
      <c r="G494" s="47" t="str">
        <f>IF('②【入力】別紙_職員一覧（変更）'!G492="","",'②【入力】別紙_職員一覧（変更）'!G492)</f>
        <v/>
      </c>
      <c r="H494" s="47" t="str">
        <f>IF('②【入力】別紙_職員一覧（変更）'!H492="","",'②【入力】別紙_職員一覧（変更）'!H492)</f>
        <v/>
      </c>
      <c r="I494" s="411" t="str">
        <f>IF('②【入力】別紙_職員一覧（変更）'!I492="","",'②【入力】別紙_職員一覧（変更）'!I492)</f>
        <v/>
      </c>
      <c r="J494" s="47" t="str">
        <f>IF('②【入力】別紙_職員一覧（変更）'!J492="","",'②【入力】別紙_職員一覧（変更）'!J492)</f>
        <v/>
      </c>
      <c r="K494" s="47" t="str">
        <f>IF('②【入力】別紙_職員一覧（変更）'!K492="","",'②【入力】別紙_職員一覧（変更）'!K492)</f>
        <v/>
      </c>
      <c r="L494" s="47" t="str">
        <f>IF('②【入力】別紙_職員一覧（変更）'!L492="","",'②【入力】別紙_職員一覧（変更）'!L492)</f>
        <v/>
      </c>
      <c r="M494" s="47" t="str">
        <f>IF('②【入力】別紙_職員一覧（変更）'!M492="","",'②【入力】別紙_職員一覧（変更）'!M492)</f>
        <v/>
      </c>
      <c r="N494" s="189" t="str">
        <f>IF('②【入力】別紙_職員一覧（変更）'!N492="","",'②【入力】別紙_職員一覧（変更）'!N492)</f>
        <v/>
      </c>
      <c r="O494" s="189" t="str">
        <f>IF('②【入力】別紙_職員一覧（変更）'!O492="","",'②【入力】別紙_職員一覧（変更）'!O492)</f>
        <v/>
      </c>
      <c r="P494" s="189" t="str">
        <f>IF('②【入力】別紙_職員一覧（変更）'!P492="","",'②【入力】別紙_職員一覧（変更）'!P492)</f>
        <v/>
      </c>
      <c r="Q494" s="189" t="str">
        <f>IF('②【入力】別紙_職員一覧（変更）'!Q492="","",'②【入力】別紙_職員一覧（変更）'!Q492)</f>
        <v/>
      </c>
      <c r="R494" s="158"/>
      <c r="U494" s="63"/>
    </row>
    <row r="495" spans="1:24" ht="18" customHeight="1">
      <c r="A495" s="46">
        <v>481</v>
      </c>
      <c r="B495" s="46" t="str">
        <f t="shared" si="9"/>
        <v/>
      </c>
      <c r="C495" s="47" t="str">
        <f>IF('②【入力】別紙_職員一覧（変更）'!C493="","",'②【入力】別紙_職員一覧（変更）'!C493)</f>
        <v/>
      </c>
      <c r="D495" s="47" t="str">
        <f>IF('②【入力】別紙_職員一覧（変更）'!D493="","",'②【入力】別紙_職員一覧（変更）'!D493)</f>
        <v/>
      </c>
      <c r="E495" s="47" t="str">
        <f>IF('②【入力】別紙_職員一覧（変更）'!E493="","",'②【入力】別紙_職員一覧（変更）'!E493)</f>
        <v/>
      </c>
      <c r="F495" s="47" t="str">
        <f>IF('②【入力】別紙_職員一覧（変更）'!F493="","",'②【入力】別紙_職員一覧（変更）'!F493)</f>
        <v/>
      </c>
      <c r="G495" s="47" t="str">
        <f>IF('②【入力】別紙_職員一覧（変更）'!G493="","",'②【入力】別紙_職員一覧（変更）'!G493)</f>
        <v/>
      </c>
      <c r="H495" s="47" t="str">
        <f>IF('②【入力】別紙_職員一覧（変更）'!H493="","",'②【入力】別紙_職員一覧（変更）'!H493)</f>
        <v/>
      </c>
      <c r="I495" s="411" t="str">
        <f>IF('②【入力】別紙_職員一覧（変更）'!I493="","",'②【入力】別紙_職員一覧（変更）'!I493)</f>
        <v/>
      </c>
      <c r="J495" s="47" t="str">
        <f>IF('②【入力】別紙_職員一覧（変更）'!J493="","",'②【入力】別紙_職員一覧（変更）'!J493)</f>
        <v/>
      </c>
      <c r="K495" s="47" t="str">
        <f>IF('②【入力】別紙_職員一覧（変更）'!K493="","",'②【入力】別紙_職員一覧（変更）'!K493)</f>
        <v/>
      </c>
      <c r="L495" s="47" t="str">
        <f>IF('②【入力】別紙_職員一覧（変更）'!L493="","",'②【入力】別紙_職員一覧（変更）'!L493)</f>
        <v/>
      </c>
      <c r="M495" s="47" t="str">
        <f>IF('②【入力】別紙_職員一覧（変更）'!M493="","",'②【入力】別紙_職員一覧（変更）'!M493)</f>
        <v/>
      </c>
      <c r="N495" s="189" t="str">
        <f>IF('②【入力】別紙_職員一覧（変更）'!N493="","",'②【入力】別紙_職員一覧（変更）'!N493)</f>
        <v/>
      </c>
      <c r="O495" s="189" t="str">
        <f>IF('②【入力】別紙_職員一覧（変更）'!O493="","",'②【入力】別紙_職員一覧（変更）'!O493)</f>
        <v/>
      </c>
      <c r="P495" s="189" t="str">
        <f>IF('②【入力】別紙_職員一覧（変更）'!P493="","",'②【入力】別紙_職員一覧（変更）'!P493)</f>
        <v/>
      </c>
      <c r="Q495" s="189" t="str">
        <f>IF('②【入力】別紙_職員一覧（変更）'!Q493="","",'②【入力】別紙_職員一覧（変更）'!Q493)</f>
        <v/>
      </c>
      <c r="R495" s="158"/>
      <c r="U495" s="63"/>
    </row>
    <row r="496" spans="1:24" ht="18" customHeight="1">
      <c r="A496" s="46">
        <v>482</v>
      </c>
      <c r="B496" s="46" t="str">
        <f t="shared" si="9"/>
        <v/>
      </c>
      <c r="C496" s="47" t="str">
        <f>IF('②【入力】別紙_職員一覧（変更）'!C494="","",'②【入力】別紙_職員一覧（変更）'!C494)</f>
        <v/>
      </c>
      <c r="D496" s="47" t="str">
        <f>IF('②【入力】別紙_職員一覧（変更）'!D494="","",'②【入力】別紙_職員一覧（変更）'!D494)</f>
        <v/>
      </c>
      <c r="E496" s="47" t="str">
        <f>IF('②【入力】別紙_職員一覧（変更）'!E494="","",'②【入力】別紙_職員一覧（変更）'!E494)</f>
        <v/>
      </c>
      <c r="F496" s="47" t="str">
        <f>IF('②【入力】別紙_職員一覧（変更）'!F494="","",'②【入力】別紙_職員一覧（変更）'!F494)</f>
        <v/>
      </c>
      <c r="G496" s="47" t="str">
        <f>IF('②【入力】別紙_職員一覧（変更）'!G494="","",'②【入力】別紙_職員一覧（変更）'!G494)</f>
        <v/>
      </c>
      <c r="H496" s="47" t="str">
        <f>IF('②【入力】別紙_職員一覧（変更）'!H494="","",'②【入力】別紙_職員一覧（変更）'!H494)</f>
        <v/>
      </c>
      <c r="I496" s="411" t="str">
        <f>IF('②【入力】別紙_職員一覧（変更）'!I494="","",'②【入力】別紙_職員一覧（変更）'!I494)</f>
        <v/>
      </c>
      <c r="J496" s="47" t="str">
        <f>IF('②【入力】別紙_職員一覧（変更）'!J494="","",'②【入力】別紙_職員一覧（変更）'!J494)</f>
        <v/>
      </c>
      <c r="K496" s="47" t="str">
        <f>IF('②【入力】別紙_職員一覧（変更）'!K494="","",'②【入力】別紙_職員一覧（変更）'!K494)</f>
        <v/>
      </c>
      <c r="L496" s="47" t="str">
        <f>IF('②【入力】別紙_職員一覧（変更）'!L494="","",'②【入力】別紙_職員一覧（変更）'!L494)</f>
        <v/>
      </c>
      <c r="M496" s="47" t="str">
        <f>IF('②【入力】別紙_職員一覧（変更）'!M494="","",'②【入力】別紙_職員一覧（変更）'!M494)</f>
        <v/>
      </c>
      <c r="N496" s="189" t="str">
        <f>IF('②【入力】別紙_職員一覧（変更）'!N494="","",'②【入力】別紙_職員一覧（変更）'!N494)</f>
        <v/>
      </c>
      <c r="O496" s="189" t="str">
        <f>IF('②【入力】別紙_職員一覧（変更）'!O494="","",'②【入力】別紙_職員一覧（変更）'!O494)</f>
        <v/>
      </c>
      <c r="P496" s="189" t="str">
        <f>IF('②【入力】別紙_職員一覧（変更）'!P494="","",'②【入力】別紙_職員一覧（変更）'!P494)</f>
        <v/>
      </c>
      <c r="Q496" s="189" t="str">
        <f>IF('②【入力】別紙_職員一覧（変更）'!Q494="","",'②【入力】別紙_職員一覧（変更）'!Q494)</f>
        <v/>
      </c>
      <c r="R496" s="158"/>
      <c r="U496" s="63"/>
      <c r="X496" s="59"/>
    </row>
    <row r="497" spans="1:21" ht="18" customHeight="1">
      <c r="A497" s="46">
        <v>483</v>
      </c>
      <c r="B497" s="46" t="str">
        <f t="shared" si="9"/>
        <v/>
      </c>
      <c r="C497" s="47" t="str">
        <f>IF('②【入力】別紙_職員一覧（変更）'!C495="","",'②【入力】別紙_職員一覧（変更）'!C495)</f>
        <v/>
      </c>
      <c r="D497" s="47" t="str">
        <f>IF('②【入力】別紙_職員一覧（変更）'!D495="","",'②【入力】別紙_職員一覧（変更）'!D495)</f>
        <v/>
      </c>
      <c r="E497" s="47" t="str">
        <f>IF('②【入力】別紙_職員一覧（変更）'!E495="","",'②【入力】別紙_職員一覧（変更）'!E495)</f>
        <v/>
      </c>
      <c r="F497" s="47" t="str">
        <f>IF('②【入力】別紙_職員一覧（変更）'!F495="","",'②【入力】別紙_職員一覧（変更）'!F495)</f>
        <v/>
      </c>
      <c r="G497" s="47" t="str">
        <f>IF('②【入力】別紙_職員一覧（変更）'!G495="","",'②【入力】別紙_職員一覧（変更）'!G495)</f>
        <v/>
      </c>
      <c r="H497" s="47" t="str">
        <f>IF('②【入力】別紙_職員一覧（変更）'!H495="","",'②【入力】別紙_職員一覧（変更）'!H495)</f>
        <v/>
      </c>
      <c r="I497" s="411" t="str">
        <f>IF('②【入力】別紙_職員一覧（変更）'!I495="","",'②【入力】別紙_職員一覧（変更）'!I495)</f>
        <v/>
      </c>
      <c r="J497" s="47" t="str">
        <f>IF('②【入力】別紙_職員一覧（変更）'!J495="","",'②【入力】別紙_職員一覧（変更）'!J495)</f>
        <v/>
      </c>
      <c r="K497" s="47" t="str">
        <f>IF('②【入力】別紙_職員一覧（変更）'!K495="","",'②【入力】別紙_職員一覧（変更）'!K495)</f>
        <v/>
      </c>
      <c r="L497" s="47" t="str">
        <f>IF('②【入力】別紙_職員一覧（変更）'!L495="","",'②【入力】別紙_職員一覧（変更）'!L495)</f>
        <v/>
      </c>
      <c r="M497" s="47" t="str">
        <f>IF('②【入力】別紙_職員一覧（変更）'!M495="","",'②【入力】別紙_職員一覧（変更）'!M495)</f>
        <v/>
      </c>
      <c r="N497" s="189" t="str">
        <f>IF('②【入力】別紙_職員一覧（変更）'!N495="","",'②【入力】別紙_職員一覧（変更）'!N495)</f>
        <v/>
      </c>
      <c r="O497" s="189" t="str">
        <f>IF('②【入力】別紙_職員一覧（変更）'!O495="","",'②【入力】別紙_職員一覧（変更）'!O495)</f>
        <v/>
      </c>
      <c r="P497" s="189" t="str">
        <f>IF('②【入力】別紙_職員一覧（変更）'!P495="","",'②【入力】別紙_職員一覧（変更）'!P495)</f>
        <v/>
      </c>
      <c r="Q497" s="189" t="str">
        <f>IF('②【入力】別紙_職員一覧（変更）'!Q495="","",'②【入力】別紙_職員一覧（変更）'!Q495)</f>
        <v/>
      </c>
      <c r="R497" s="158"/>
      <c r="U497" s="63"/>
    </row>
    <row r="498" spans="1:21" ht="18" customHeight="1">
      <c r="A498" s="46">
        <v>484</v>
      </c>
      <c r="B498" s="46" t="str">
        <f t="shared" si="9"/>
        <v/>
      </c>
      <c r="C498" s="47" t="str">
        <f>IF('②【入力】別紙_職員一覧（変更）'!C496="","",'②【入力】別紙_職員一覧（変更）'!C496)</f>
        <v/>
      </c>
      <c r="D498" s="47" t="str">
        <f>IF('②【入力】別紙_職員一覧（変更）'!D496="","",'②【入力】別紙_職員一覧（変更）'!D496)</f>
        <v/>
      </c>
      <c r="E498" s="47" t="str">
        <f>IF('②【入力】別紙_職員一覧（変更）'!E496="","",'②【入力】別紙_職員一覧（変更）'!E496)</f>
        <v/>
      </c>
      <c r="F498" s="47" t="str">
        <f>IF('②【入力】別紙_職員一覧（変更）'!F496="","",'②【入力】別紙_職員一覧（変更）'!F496)</f>
        <v/>
      </c>
      <c r="G498" s="47" t="str">
        <f>IF('②【入力】別紙_職員一覧（変更）'!G496="","",'②【入力】別紙_職員一覧（変更）'!G496)</f>
        <v/>
      </c>
      <c r="H498" s="47" t="str">
        <f>IF('②【入力】別紙_職員一覧（変更）'!H496="","",'②【入力】別紙_職員一覧（変更）'!H496)</f>
        <v/>
      </c>
      <c r="I498" s="411" t="str">
        <f>IF('②【入力】別紙_職員一覧（変更）'!I496="","",'②【入力】別紙_職員一覧（変更）'!I496)</f>
        <v/>
      </c>
      <c r="J498" s="47" t="str">
        <f>IF('②【入力】別紙_職員一覧（変更）'!J496="","",'②【入力】別紙_職員一覧（変更）'!J496)</f>
        <v/>
      </c>
      <c r="K498" s="47" t="str">
        <f>IF('②【入力】別紙_職員一覧（変更）'!K496="","",'②【入力】別紙_職員一覧（変更）'!K496)</f>
        <v/>
      </c>
      <c r="L498" s="47" t="str">
        <f>IF('②【入力】別紙_職員一覧（変更）'!L496="","",'②【入力】別紙_職員一覧（変更）'!L496)</f>
        <v/>
      </c>
      <c r="M498" s="47" t="str">
        <f>IF('②【入力】別紙_職員一覧（変更）'!M496="","",'②【入力】別紙_職員一覧（変更）'!M496)</f>
        <v/>
      </c>
      <c r="N498" s="189" t="str">
        <f>IF('②【入力】別紙_職員一覧（変更）'!N496="","",'②【入力】別紙_職員一覧（変更）'!N496)</f>
        <v/>
      </c>
      <c r="O498" s="189" t="str">
        <f>IF('②【入力】別紙_職員一覧（変更）'!O496="","",'②【入力】別紙_職員一覧（変更）'!O496)</f>
        <v/>
      </c>
      <c r="P498" s="189" t="str">
        <f>IF('②【入力】別紙_職員一覧（変更）'!P496="","",'②【入力】別紙_職員一覧（変更）'!P496)</f>
        <v/>
      </c>
      <c r="Q498" s="189" t="str">
        <f>IF('②【入力】別紙_職員一覧（変更）'!Q496="","",'②【入力】別紙_職員一覧（変更）'!Q496)</f>
        <v/>
      </c>
      <c r="R498" s="158"/>
      <c r="U498" s="63"/>
    </row>
    <row r="499" spans="1:21" ht="18" customHeight="1">
      <c r="A499" s="46">
        <v>485</v>
      </c>
      <c r="B499" s="46" t="str">
        <f t="shared" si="9"/>
        <v/>
      </c>
      <c r="C499" s="47" t="str">
        <f>IF('②【入力】別紙_職員一覧（変更）'!C497="","",'②【入力】別紙_職員一覧（変更）'!C497)</f>
        <v/>
      </c>
      <c r="D499" s="47" t="str">
        <f>IF('②【入力】別紙_職員一覧（変更）'!D497="","",'②【入力】別紙_職員一覧（変更）'!D497)</f>
        <v/>
      </c>
      <c r="E499" s="47" t="str">
        <f>IF('②【入力】別紙_職員一覧（変更）'!E497="","",'②【入力】別紙_職員一覧（変更）'!E497)</f>
        <v/>
      </c>
      <c r="F499" s="47" t="str">
        <f>IF('②【入力】別紙_職員一覧（変更）'!F497="","",'②【入力】別紙_職員一覧（変更）'!F497)</f>
        <v/>
      </c>
      <c r="G499" s="47" t="str">
        <f>IF('②【入力】別紙_職員一覧（変更）'!G497="","",'②【入力】別紙_職員一覧（変更）'!G497)</f>
        <v/>
      </c>
      <c r="H499" s="47" t="str">
        <f>IF('②【入力】別紙_職員一覧（変更）'!H497="","",'②【入力】別紙_職員一覧（変更）'!H497)</f>
        <v/>
      </c>
      <c r="I499" s="411" t="str">
        <f>IF('②【入力】別紙_職員一覧（変更）'!I497="","",'②【入力】別紙_職員一覧（変更）'!I497)</f>
        <v/>
      </c>
      <c r="J499" s="47" t="str">
        <f>IF('②【入力】別紙_職員一覧（変更）'!J497="","",'②【入力】別紙_職員一覧（変更）'!J497)</f>
        <v/>
      </c>
      <c r="K499" s="47" t="str">
        <f>IF('②【入力】別紙_職員一覧（変更）'!K497="","",'②【入力】別紙_職員一覧（変更）'!K497)</f>
        <v/>
      </c>
      <c r="L499" s="47" t="str">
        <f>IF('②【入力】別紙_職員一覧（変更）'!L497="","",'②【入力】別紙_職員一覧（変更）'!L497)</f>
        <v/>
      </c>
      <c r="M499" s="47" t="str">
        <f>IF('②【入力】別紙_職員一覧（変更）'!M497="","",'②【入力】別紙_職員一覧（変更）'!M497)</f>
        <v/>
      </c>
      <c r="N499" s="189" t="str">
        <f>IF('②【入力】別紙_職員一覧（変更）'!N497="","",'②【入力】別紙_職員一覧（変更）'!N497)</f>
        <v/>
      </c>
      <c r="O499" s="189" t="str">
        <f>IF('②【入力】別紙_職員一覧（変更）'!O497="","",'②【入力】別紙_職員一覧（変更）'!O497)</f>
        <v/>
      </c>
      <c r="P499" s="189" t="str">
        <f>IF('②【入力】別紙_職員一覧（変更）'!P497="","",'②【入力】別紙_職員一覧（変更）'!P497)</f>
        <v/>
      </c>
      <c r="Q499" s="189" t="str">
        <f>IF('②【入力】別紙_職員一覧（変更）'!Q497="","",'②【入力】別紙_職員一覧（変更）'!Q497)</f>
        <v/>
      </c>
      <c r="R499" s="158"/>
      <c r="U499" s="63"/>
    </row>
    <row r="500" spans="1:21" ht="18" customHeight="1">
      <c r="A500" s="46">
        <v>486</v>
      </c>
      <c r="B500" s="46" t="str">
        <f t="shared" si="9"/>
        <v/>
      </c>
      <c r="C500" s="47" t="str">
        <f>IF('②【入力】別紙_職員一覧（変更）'!C498="","",'②【入力】別紙_職員一覧（変更）'!C498)</f>
        <v/>
      </c>
      <c r="D500" s="47" t="str">
        <f>IF('②【入力】別紙_職員一覧（変更）'!D498="","",'②【入力】別紙_職員一覧（変更）'!D498)</f>
        <v/>
      </c>
      <c r="E500" s="47" t="str">
        <f>IF('②【入力】別紙_職員一覧（変更）'!E498="","",'②【入力】別紙_職員一覧（変更）'!E498)</f>
        <v/>
      </c>
      <c r="F500" s="47" t="str">
        <f>IF('②【入力】別紙_職員一覧（変更）'!F498="","",'②【入力】別紙_職員一覧（変更）'!F498)</f>
        <v/>
      </c>
      <c r="G500" s="47" t="str">
        <f>IF('②【入力】別紙_職員一覧（変更）'!G498="","",'②【入力】別紙_職員一覧（変更）'!G498)</f>
        <v/>
      </c>
      <c r="H500" s="47" t="str">
        <f>IF('②【入力】別紙_職員一覧（変更）'!H498="","",'②【入力】別紙_職員一覧（変更）'!H498)</f>
        <v/>
      </c>
      <c r="I500" s="411" t="str">
        <f>IF('②【入力】別紙_職員一覧（変更）'!I498="","",'②【入力】別紙_職員一覧（変更）'!I498)</f>
        <v/>
      </c>
      <c r="J500" s="47" t="str">
        <f>IF('②【入力】別紙_職員一覧（変更）'!J498="","",'②【入力】別紙_職員一覧（変更）'!J498)</f>
        <v/>
      </c>
      <c r="K500" s="47" t="str">
        <f>IF('②【入力】別紙_職員一覧（変更）'!K498="","",'②【入力】別紙_職員一覧（変更）'!K498)</f>
        <v/>
      </c>
      <c r="L500" s="47" t="str">
        <f>IF('②【入力】別紙_職員一覧（変更）'!L498="","",'②【入力】別紙_職員一覧（変更）'!L498)</f>
        <v/>
      </c>
      <c r="M500" s="47" t="str">
        <f>IF('②【入力】別紙_職員一覧（変更）'!M498="","",'②【入力】別紙_職員一覧（変更）'!M498)</f>
        <v/>
      </c>
      <c r="N500" s="189" t="str">
        <f>IF('②【入力】別紙_職員一覧（変更）'!N498="","",'②【入力】別紙_職員一覧（変更）'!N498)</f>
        <v/>
      </c>
      <c r="O500" s="189" t="str">
        <f>IF('②【入力】別紙_職員一覧（変更）'!O498="","",'②【入力】別紙_職員一覧（変更）'!O498)</f>
        <v/>
      </c>
      <c r="P500" s="189" t="str">
        <f>IF('②【入力】別紙_職員一覧（変更）'!P498="","",'②【入力】別紙_職員一覧（変更）'!P498)</f>
        <v/>
      </c>
      <c r="Q500" s="189" t="str">
        <f>IF('②【入力】別紙_職員一覧（変更）'!Q498="","",'②【入力】別紙_職員一覧（変更）'!Q498)</f>
        <v/>
      </c>
      <c r="R500" s="158"/>
      <c r="U500" s="63"/>
    </row>
    <row r="501" spans="1:21" ht="18" customHeight="1">
      <c r="A501" s="46">
        <v>487</v>
      </c>
      <c r="B501" s="46" t="str">
        <f t="shared" si="9"/>
        <v/>
      </c>
      <c r="C501" s="47" t="str">
        <f>IF('②【入力】別紙_職員一覧（変更）'!C499="","",'②【入力】別紙_職員一覧（変更）'!C499)</f>
        <v/>
      </c>
      <c r="D501" s="47" t="str">
        <f>IF('②【入力】別紙_職員一覧（変更）'!D499="","",'②【入力】別紙_職員一覧（変更）'!D499)</f>
        <v/>
      </c>
      <c r="E501" s="47" t="str">
        <f>IF('②【入力】別紙_職員一覧（変更）'!E499="","",'②【入力】別紙_職員一覧（変更）'!E499)</f>
        <v/>
      </c>
      <c r="F501" s="47" t="str">
        <f>IF('②【入力】別紙_職員一覧（変更）'!F499="","",'②【入力】別紙_職員一覧（変更）'!F499)</f>
        <v/>
      </c>
      <c r="G501" s="47" t="str">
        <f>IF('②【入力】別紙_職員一覧（変更）'!G499="","",'②【入力】別紙_職員一覧（変更）'!G499)</f>
        <v/>
      </c>
      <c r="H501" s="47" t="str">
        <f>IF('②【入力】別紙_職員一覧（変更）'!H499="","",'②【入力】別紙_職員一覧（変更）'!H499)</f>
        <v/>
      </c>
      <c r="I501" s="411" t="str">
        <f>IF('②【入力】別紙_職員一覧（変更）'!I499="","",'②【入力】別紙_職員一覧（変更）'!I499)</f>
        <v/>
      </c>
      <c r="J501" s="47" t="str">
        <f>IF('②【入力】別紙_職員一覧（変更）'!J499="","",'②【入力】別紙_職員一覧（変更）'!J499)</f>
        <v/>
      </c>
      <c r="K501" s="47" t="str">
        <f>IF('②【入力】別紙_職員一覧（変更）'!K499="","",'②【入力】別紙_職員一覧（変更）'!K499)</f>
        <v/>
      </c>
      <c r="L501" s="47" t="str">
        <f>IF('②【入力】別紙_職員一覧（変更）'!L499="","",'②【入力】別紙_職員一覧（変更）'!L499)</f>
        <v/>
      </c>
      <c r="M501" s="47" t="str">
        <f>IF('②【入力】別紙_職員一覧（変更）'!M499="","",'②【入力】別紙_職員一覧（変更）'!M499)</f>
        <v/>
      </c>
      <c r="N501" s="189" t="str">
        <f>IF('②【入力】別紙_職員一覧（変更）'!N499="","",'②【入力】別紙_職員一覧（変更）'!N499)</f>
        <v/>
      </c>
      <c r="O501" s="189" t="str">
        <f>IF('②【入力】別紙_職員一覧（変更）'!O499="","",'②【入力】別紙_職員一覧（変更）'!O499)</f>
        <v/>
      </c>
      <c r="P501" s="189" t="str">
        <f>IF('②【入力】別紙_職員一覧（変更）'!P499="","",'②【入力】別紙_職員一覧（変更）'!P499)</f>
        <v/>
      </c>
      <c r="Q501" s="189" t="str">
        <f>IF('②【入力】別紙_職員一覧（変更）'!Q499="","",'②【入力】別紙_職員一覧（変更）'!Q499)</f>
        <v/>
      </c>
      <c r="R501" s="158"/>
      <c r="U501" s="63"/>
    </row>
    <row r="502" spans="1:21" ht="18" customHeight="1">
      <c r="A502" s="46">
        <v>488</v>
      </c>
      <c r="B502" s="46" t="str">
        <f t="shared" si="9"/>
        <v/>
      </c>
      <c r="C502" s="47" t="str">
        <f>IF('②【入力】別紙_職員一覧（変更）'!C500="","",'②【入力】別紙_職員一覧（変更）'!C500)</f>
        <v/>
      </c>
      <c r="D502" s="47" t="str">
        <f>IF('②【入力】別紙_職員一覧（変更）'!D500="","",'②【入力】別紙_職員一覧（変更）'!D500)</f>
        <v/>
      </c>
      <c r="E502" s="47" t="str">
        <f>IF('②【入力】別紙_職員一覧（変更）'!E500="","",'②【入力】別紙_職員一覧（変更）'!E500)</f>
        <v/>
      </c>
      <c r="F502" s="47" t="str">
        <f>IF('②【入力】別紙_職員一覧（変更）'!F500="","",'②【入力】別紙_職員一覧（変更）'!F500)</f>
        <v/>
      </c>
      <c r="G502" s="47" t="str">
        <f>IF('②【入力】別紙_職員一覧（変更）'!G500="","",'②【入力】別紙_職員一覧（変更）'!G500)</f>
        <v/>
      </c>
      <c r="H502" s="47" t="str">
        <f>IF('②【入力】別紙_職員一覧（変更）'!H500="","",'②【入力】別紙_職員一覧（変更）'!H500)</f>
        <v/>
      </c>
      <c r="I502" s="411" t="str">
        <f>IF('②【入力】別紙_職員一覧（変更）'!I500="","",'②【入力】別紙_職員一覧（変更）'!I500)</f>
        <v/>
      </c>
      <c r="J502" s="47" t="str">
        <f>IF('②【入力】別紙_職員一覧（変更）'!J500="","",'②【入力】別紙_職員一覧（変更）'!J500)</f>
        <v/>
      </c>
      <c r="K502" s="47" t="str">
        <f>IF('②【入力】別紙_職員一覧（変更）'!K500="","",'②【入力】別紙_職員一覧（変更）'!K500)</f>
        <v/>
      </c>
      <c r="L502" s="47" t="str">
        <f>IF('②【入力】別紙_職員一覧（変更）'!L500="","",'②【入力】別紙_職員一覧（変更）'!L500)</f>
        <v/>
      </c>
      <c r="M502" s="47" t="str">
        <f>IF('②【入力】別紙_職員一覧（変更）'!M500="","",'②【入力】別紙_職員一覧（変更）'!M500)</f>
        <v/>
      </c>
      <c r="N502" s="189" t="str">
        <f>IF('②【入力】別紙_職員一覧（変更）'!N500="","",'②【入力】別紙_職員一覧（変更）'!N500)</f>
        <v/>
      </c>
      <c r="O502" s="189" t="str">
        <f>IF('②【入力】別紙_職員一覧（変更）'!O500="","",'②【入力】別紙_職員一覧（変更）'!O500)</f>
        <v/>
      </c>
      <c r="P502" s="189" t="str">
        <f>IF('②【入力】別紙_職員一覧（変更）'!P500="","",'②【入力】別紙_職員一覧（変更）'!P500)</f>
        <v/>
      </c>
      <c r="Q502" s="189" t="str">
        <f>IF('②【入力】別紙_職員一覧（変更）'!Q500="","",'②【入力】別紙_職員一覧（変更）'!Q500)</f>
        <v/>
      </c>
      <c r="R502" s="158"/>
      <c r="U502" s="63"/>
    </row>
    <row r="503" spans="1:21" ht="18" customHeight="1">
      <c r="A503" s="46">
        <v>489</v>
      </c>
      <c r="B503" s="46" t="str">
        <f t="shared" si="9"/>
        <v/>
      </c>
      <c r="C503" s="47" t="str">
        <f>IF('②【入力】別紙_職員一覧（変更）'!C501="","",'②【入力】別紙_職員一覧（変更）'!C501)</f>
        <v/>
      </c>
      <c r="D503" s="47" t="str">
        <f>IF('②【入力】別紙_職員一覧（変更）'!D501="","",'②【入力】別紙_職員一覧（変更）'!D501)</f>
        <v/>
      </c>
      <c r="E503" s="47" t="str">
        <f>IF('②【入力】別紙_職員一覧（変更）'!E501="","",'②【入力】別紙_職員一覧（変更）'!E501)</f>
        <v/>
      </c>
      <c r="F503" s="47" t="str">
        <f>IF('②【入力】別紙_職員一覧（変更）'!F501="","",'②【入力】別紙_職員一覧（変更）'!F501)</f>
        <v/>
      </c>
      <c r="G503" s="47" t="str">
        <f>IF('②【入力】別紙_職員一覧（変更）'!G501="","",'②【入力】別紙_職員一覧（変更）'!G501)</f>
        <v/>
      </c>
      <c r="H503" s="47" t="str">
        <f>IF('②【入力】別紙_職員一覧（変更）'!H501="","",'②【入力】別紙_職員一覧（変更）'!H501)</f>
        <v/>
      </c>
      <c r="I503" s="411" t="str">
        <f>IF('②【入力】別紙_職員一覧（変更）'!I501="","",'②【入力】別紙_職員一覧（変更）'!I501)</f>
        <v/>
      </c>
      <c r="J503" s="47" t="str">
        <f>IF('②【入力】別紙_職員一覧（変更）'!J501="","",'②【入力】別紙_職員一覧（変更）'!J501)</f>
        <v/>
      </c>
      <c r="K503" s="47" t="str">
        <f>IF('②【入力】別紙_職員一覧（変更）'!K501="","",'②【入力】別紙_職員一覧（変更）'!K501)</f>
        <v/>
      </c>
      <c r="L503" s="47" t="str">
        <f>IF('②【入力】別紙_職員一覧（変更）'!L501="","",'②【入力】別紙_職員一覧（変更）'!L501)</f>
        <v/>
      </c>
      <c r="M503" s="47" t="str">
        <f>IF('②【入力】別紙_職員一覧（変更）'!M501="","",'②【入力】別紙_職員一覧（変更）'!M501)</f>
        <v/>
      </c>
      <c r="N503" s="189" t="str">
        <f>IF('②【入力】別紙_職員一覧（変更）'!N501="","",'②【入力】別紙_職員一覧（変更）'!N501)</f>
        <v/>
      </c>
      <c r="O503" s="189" t="str">
        <f>IF('②【入力】別紙_職員一覧（変更）'!O501="","",'②【入力】別紙_職員一覧（変更）'!O501)</f>
        <v/>
      </c>
      <c r="P503" s="189" t="str">
        <f>IF('②【入力】別紙_職員一覧（変更）'!P501="","",'②【入力】別紙_職員一覧（変更）'!P501)</f>
        <v/>
      </c>
      <c r="Q503" s="189" t="str">
        <f>IF('②【入力】別紙_職員一覧（変更）'!Q501="","",'②【入力】別紙_職員一覧（変更）'!Q501)</f>
        <v/>
      </c>
      <c r="R503" s="158"/>
      <c r="U503" s="63"/>
    </row>
    <row r="504" spans="1:21" ht="18" customHeight="1">
      <c r="A504" s="46">
        <v>490</v>
      </c>
      <c r="B504" s="46" t="str">
        <f t="shared" si="9"/>
        <v/>
      </c>
      <c r="C504" s="47" t="str">
        <f>IF('②【入力】別紙_職員一覧（変更）'!C502="","",'②【入力】別紙_職員一覧（変更）'!C502)</f>
        <v/>
      </c>
      <c r="D504" s="47" t="str">
        <f>IF('②【入力】別紙_職員一覧（変更）'!D502="","",'②【入力】別紙_職員一覧（変更）'!D502)</f>
        <v/>
      </c>
      <c r="E504" s="47" t="str">
        <f>IF('②【入力】別紙_職員一覧（変更）'!E502="","",'②【入力】別紙_職員一覧（変更）'!E502)</f>
        <v/>
      </c>
      <c r="F504" s="47" t="str">
        <f>IF('②【入力】別紙_職員一覧（変更）'!F502="","",'②【入力】別紙_職員一覧（変更）'!F502)</f>
        <v/>
      </c>
      <c r="G504" s="47" t="str">
        <f>IF('②【入力】別紙_職員一覧（変更）'!G502="","",'②【入力】別紙_職員一覧（変更）'!G502)</f>
        <v/>
      </c>
      <c r="H504" s="47" t="str">
        <f>IF('②【入力】別紙_職員一覧（変更）'!H502="","",'②【入力】別紙_職員一覧（変更）'!H502)</f>
        <v/>
      </c>
      <c r="I504" s="411" t="str">
        <f>IF('②【入力】別紙_職員一覧（変更）'!I502="","",'②【入力】別紙_職員一覧（変更）'!I502)</f>
        <v/>
      </c>
      <c r="J504" s="47" t="str">
        <f>IF('②【入力】別紙_職員一覧（変更）'!J502="","",'②【入力】別紙_職員一覧（変更）'!J502)</f>
        <v/>
      </c>
      <c r="K504" s="47" t="str">
        <f>IF('②【入力】別紙_職員一覧（変更）'!K502="","",'②【入力】別紙_職員一覧（変更）'!K502)</f>
        <v/>
      </c>
      <c r="L504" s="47" t="str">
        <f>IF('②【入力】別紙_職員一覧（変更）'!L502="","",'②【入力】別紙_職員一覧（変更）'!L502)</f>
        <v/>
      </c>
      <c r="M504" s="47" t="str">
        <f>IF('②【入力】別紙_職員一覧（変更）'!M502="","",'②【入力】別紙_職員一覧（変更）'!M502)</f>
        <v/>
      </c>
      <c r="N504" s="189" t="str">
        <f>IF('②【入力】別紙_職員一覧（変更）'!N502="","",'②【入力】別紙_職員一覧（変更）'!N502)</f>
        <v/>
      </c>
      <c r="O504" s="189" t="str">
        <f>IF('②【入力】別紙_職員一覧（変更）'!O502="","",'②【入力】別紙_職員一覧（変更）'!O502)</f>
        <v/>
      </c>
      <c r="P504" s="189" t="str">
        <f>IF('②【入力】別紙_職員一覧（変更）'!P502="","",'②【入力】別紙_職員一覧（変更）'!P502)</f>
        <v/>
      </c>
      <c r="Q504" s="189" t="str">
        <f>IF('②【入力】別紙_職員一覧（変更）'!Q502="","",'②【入力】別紙_職員一覧（変更）'!Q502)</f>
        <v/>
      </c>
      <c r="R504" s="158"/>
      <c r="U504" s="63"/>
    </row>
    <row r="505" spans="1:21" ht="18" customHeight="1">
      <c r="A505" s="46">
        <v>491</v>
      </c>
      <c r="B505" s="46" t="str">
        <f t="shared" ref="B505:B512" si="10">C505&amp;D505</f>
        <v/>
      </c>
      <c r="C505" s="47" t="str">
        <f>IF('②【入力】別紙_職員一覧（変更）'!C503="","",'②【入力】別紙_職員一覧（変更）'!C503)</f>
        <v/>
      </c>
      <c r="D505" s="47" t="str">
        <f>IF('②【入力】別紙_職員一覧（変更）'!D503="","",'②【入力】別紙_職員一覧（変更）'!D503)</f>
        <v/>
      </c>
      <c r="E505" s="47" t="str">
        <f>IF('②【入力】別紙_職員一覧（変更）'!E503="","",'②【入力】別紙_職員一覧（変更）'!E503)</f>
        <v/>
      </c>
      <c r="F505" s="47" t="str">
        <f>IF('②【入力】別紙_職員一覧（変更）'!F503="","",'②【入力】別紙_職員一覧（変更）'!F503)</f>
        <v/>
      </c>
      <c r="G505" s="47" t="str">
        <f>IF('②【入力】別紙_職員一覧（変更）'!G503="","",'②【入力】別紙_職員一覧（変更）'!G503)</f>
        <v/>
      </c>
      <c r="H505" s="47" t="str">
        <f>IF('②【入力】別紙_職員一覧（変更）'!H503="","",'②【入力】別紙_職員一覧（変更）'!H503)</f>
        <v/>
      </c>
      <c r="I505" s="411" t="str">
        <f>IF('②【入力】別紙_職員一覧（変更）'!I503="","",'②【入力】別紙_職員一覧（変更）'!I503)</f>
        <v/>
      </c>
      <c r="J505" s="47" t="str">
        <f>IF('②【入力】別紙_職員一覧（変更）'!J503="","",'②【入力】別紙_職員一覧（変更）'!J503)</f>
        <v/>
      </c>
      <c r="K505" s="47" t="str">
        <f>IF('②【入力】別紙_職員一覧（変更）'!K503="","",'②【入力】別紙_職員一覧（変更）'!K503)</f>
        <v/>
      </c>
      <c r="L505" s="47" t="str">
        <f>IF('②【入力】別紙_職員一覧（変更）'!L503="","",'②【入力】別紙_職員一覧（変更）'!L503)</f>
        <v/>
      </c>
      <c r="M505" s="47" t="str">
        <f>IF('②【入力】別紙_職員一覧（変更）'!M503="","",'②【入力】別紙_職員一覧（変更）'!M503)</f>
        <v/>
      </c>
      <c r="N505" s="189" t="str">
        <f>IF('②【入力】別紙_職員一覧（変更）'!N503="","",'②【入力】別紙_職員一覧（変更）'!N503)</f>
        <v/>
      </c>
      <c r="O505" s="189" t="str">
        <f>IF('②【入力】別紙_職員一覧（変更）'!O503="","",'②【入力】別紙_職員一覧（変更）'!O503)</f>
        <v/>
      </c>
      <c r="P505" s="189" t="str">
        <f>IF('②【入力】別紙_職員一覧（変更）'!P503="","",'②【入力】別紙_職員一覧（変更）'!P503)</f>
        <v/>
      </c>
      <c r="Q505" s="189" t="str">
        <f>IF('②【入力】別紙_職員一覧（変更）'!Q503="","",'②【入力】別紙_職員一覧（変更）'!Q503)</f>
        <v/>
      </c>
      <c r="R505" s="158"/>
      <c r="U505" s="63"/>
    </row>
    <row r="506" spans="1:21" ht="18" customHeight="1">
      <c r="A506" s="46">
        <v>492</v>
      </c>
      <c r="B506" s="46" t="str">
        <f t="shared" si="10"/>
        <v/>
      </c>
      <c r="C506" s="47" t="str">
        <f>IF('②【入力】別紙_職員一覧（変更）'!C504="","",'②【入力】別紙_職員一覧（変更）'!C504)</f>
        <v/>
      </c>
      <c r="D506" s="47" t="str">
        <f>IF('②【入力】別紙_職員一覧（変更）'!D504="","",'②【入力】別紙_職員一覧（変更）'!D504)</f>
        <v/>
      </c>
      <c r="E506" s="47" t="str">
        <f>IF('②【入力】別紙_職員一覧（変更）'!E504="","",'②【入力】別紙_職員一覧（変更）'!E504)</f>
        <v/>
      </c>
      <c r="F506" s="47" t="str">
        <f>IF('②【入力】別紙_職員一覧（変更）'!F504="","",'②【入力】別紙_職員一覧（変更）'!F504)</f>
        <v/>
      </c>
      <c r="G506" s="47" t="str">
        <f>IF('②【入力】別紙_職員一覧（変更）'!G504="","",'②【入力】別紙_職員一覧（変更）'!G504)</f>
        <v/>
      </c>
      <c r="H506" s="47" t="str">
        <f>IF('②【入力】別紙_職員一覧（変更）'!H504="","",'②【入力】別紙_職員一覧（変更）'!H504)</f>
        <v/>
      </c>
      <c r="I506" s="411" t="str">
        <f>IF('②【入力】別紙_職員一覧（変更）'!I504="","",'②【入力】別紙_職員一覧（変更）'!I504)</f>
        <v/>
      </c>
      <c r="J506" s="47" t="str">
        <f>IF('②【入力】別紙_職員一覧（変更）'!J504="","",'②【入力】別紙_職員一覧（変更）'!J504)</f>
        <v/>
      </c>
      <c r="K506" s="47" t="str">
        <f>IF('②【入力】別紙_職員一覧（変更）'!K504="","",'②【入力】別紙_職員一覧（変更）'!K504)</f>
        <v/>
      </c>
      <c r="L506" s="47" t="str">
        <f>IF('②【入力】別紙_職員一覧（変更）'!L504="","",'②【入力】別紙_職員一覧（変更）'!L504)</f>
        <v/>
      </c>
      <c r="M506" s="47" t="str">
        <f>IF('②【入力】別紙_職員一覧（変更）'!M504="","",'②【入力】別紙_職員一覧（変更）'!M504)</f>
        <v/>
      </c>
      <c r="N506" s="189" t="str">
        <f>IF('②【入力】別紙_職員一覧（変更）'!N504="","",'②【入力】別紙_職員一覧（変更）'!N504)</f>
        <v/>
      </c>
      <c r="O506" s="189" t="str">
        <f>IF('②【入力】別紙_職員一覧（変更）'!O504="","",'②【入力】別紙_職員一覧（変更）'!O504)</f>
        <v/>
      </c>
      <c r="P506" s="189" t="str">
        <f>IF('②【入力】別紙_職員一覧（変更）'!P504="","",'②【入力】別紙_職員一覧（変更）'!P504)</f>
        <v/>
      </c>
      <c r="Q506" s="189" t="str">
        <f>IF('②【入力】別紙_職員一覧（変更）'!Q504="","",'②【入力】別紙_職員一覧（変更）'!Q504)</f>
        <v/>
      </c>
      <c r="R506" s="158"/>
      <c r="U506" s="63"/>
    </row>
    <row r="507" spans="1:21" ht="18" customHeight="1">
      <c r="A507" s="46">
        <v>493</v>
      </c>
      <c r="B507" s="46" t="str">
        <f t="shared" si="10"/>
        <v/>
      </c>
      <c r="C507" s="47" t="str">
        <f>IF('②【入力】別紙_職員一覧（変更）'!C505="","",'②【入力】別紙_職員一覧（変更）'!C505)</f>
        <v/>
      </c>
      <c r="D507" s="47" t="str">
        <f>IF('②【入力】別紙_職員一覧（変更）'!D505="","",'②【入力】別紙_職員一覧（変更）'!D505)</f>
        <v/>
      </c>
      <c r="E507" s="47" t="str">
        <f>IF('②【入力】別紙_職員一覧（変更）'!E505="","",'②【入力】別紙_職員一覧（変更）'!E505)</f>
        <v/>
      </c>
      <c r="F507" s="47" t="str">
        <f>IF('②【入力】別紙_職員一覧（変更）'!F505="","",'②【入力】別紙_職員一覧（変更）'!F505)</f>
        <v/>
      </c>
      <c r="G507" s="47" t="str">
        <f>IF('②【入力】別紙_職員一覧（変更）'!G505="","",'②【入力】別紙_職員一覧（変更）'!G505)</f>
        <v/>
      </c>
      <c r="H507" s="47" t="str">
        <f>IF('②【入力】別紙_職員一覧（変更）'!H505="","",'②【入力】別紙_職員一覧（変更）'!H505)</f>
        <v/>
      </c>
      <c r="I507" s="411" t="str">
        <f>IF('②【入力】別紙_職員一覧（変更）'!I505="","",'②【入力】別紙_職員一覧（変更）'!I505)</f>
        <v/>
      </c>
      <c r="J507" s="47" t="str">
        <f>IF('②【入力】別紙_職員一覧（変更）'!J505="","",'②【入力】別紙_職員一覧（変更）'!J505)</f>
        <v/>
      </c>
      <c r="K507" s="47" t="str">
        <f>IF('②【入力】別紙_職員一覧（変更）'!K505="","",'②【入力】別紙_職員一覧（変更）'!K505)</f>
        <v/>
      </c>
      <c r="L507" s="47" t="str">
        <f>IF('②【入力】別紙_職員一覧（変更）'!L505="","",'②【入力】別紙_職員一覧（変更）'!L505)</f>
        <v/>
      </c>
      <c r="M507" s="47" t="str">
        <f>IF('②【入力】別紙_職員一覧（変更）'!M505="","",'②【入力】別紙_職員一覧（変更）'!M505)</f>
        <v/>
      </c>
      <c r="N507" s="189" t="str">
        <f>IF('②【入力】別紙_職員一覧（変更）'!N505="","",'②【入力】別紙_職員一覧（変更）'!N505)</f>
        <v/>
      </c>
      <c r="O507" s="189" t="str">
        <f>IF('②【入力】別紙_職員一覧（変更）'!O505="","",'②【入力】別紙_職員一覧（変更）'!O505)</f>
        <v/>
      </c>
      <c r="P507" s="189" t="str">
        <f>IF('②【入力】別紙_職員一覧（変更）'!P505="","",'②【入力】別紙_職員一覧（変更）'!P505)</f>
        <v/>
      </c>
      <c r="Q507" s="189" t="str">
        <f>IF('②【入力】別紙_職員一覧（変更）'!Q505="","",'②【入力】別紙_職員一覧（変更）'!Q505)</f>
        <v/>
      </c>
      <c r="R507" s="158"/>
      <c r="U507" s="63"/>
    </row>
    <row r="508" spans="1:21" ht="18" customHeight="1">
      <c r="A508" s="46">
        <v>494</v>
      </c>
      <c r="B508" s="46" t="str">
        <f t="shared" si="10"/>
        <v/>
      </c>
      <c r="C508" s="47" t="str">
        <f>IF('②【入力】別紙_職員一覧（変更）'!C506="","",'②【入力】別紙_職員一覧（変更）'!C506)</f>
        <v/>
      </c>
      <c r="D508" s="47" t="str">
        <f>IF('②【入力】別紙_職員一覧（変更）'!D506="","",'②【入力】別紙_職員一覧（変更）'!D506)</f>
        <v/>
      </c>
      <c r="E508" s="47" t="str">
        <f>IF('②【入力】別紙_職員一覧（変更）'!E506="","",'②【入力】別紙_職員一覧（変更）'!E506)</f>
        <v/>
      </c>
      <c r="F508" s="47" t="str">
        <f>IF('②【入力】別紙_職員一覧（変更）'!F506="","",'②【入力】別紙_職員一覧（変更）'!F506)</f>
        <v/>
      </c>
      <c r="G508" s="47" t="str">
        <f>IF('②【入力】別紙_職員一覧（変更）'!G506="","",'②【入力】別紙_職員一覧（変更）'!G506)</f>
        <v/>
      </c>
      <c r="H508" s="47" t="str">
        <f>IF('②【入力】別紙_職員一覧（変更）'!H506="","",'②【入力】別紙_職員一覧（変更）'!H506)</f>
        <v/>
      </c>
      <c r="I508" s="411" t="str">
        <f>IF('②【入力】別紙_職員一覧（変更）'!I506="","",'②【入力】別紙_職員一覧（変更）'!I506)</f>
        <v/>
      </c>
      <c r="J508" s="47" t="str">
        <f>IF('②【入力】別紙_職員一覧（変更）'!J506="","",'②【入力】別紙_職員一覧（変更）'!J506)</f>
        <v/>
      </c>
      <c r="K508" s="47" t="str">
        <f>IF('②【入力】別紙_職員一覧（変更）'!K506="","",'②【入力】別紙_職員一覧（変更）'!K506)</f>
        <v/>
      </c>
      <c r="L508" s="47" t="str">
        <f>IF('②【入力】別紙_職員一覧（変更）'!L506="","",'②【入力】別紙_職員一覧（変更）'!L506)</f>
        <v/>
      </c>
      <c r="M508" s="47" t="str">
        <f>IF('②【入力】別紙_職員一覧（変更）'!M506="","",'②【入力】別紙_職員一覧（変更）'!M506)</f>
        <v/>
      </c>
      <c r="N508" s="189" t="str">
        <f>IF('②【入力】別紙_職員一覧（変更）'!N506="","",'②【入力】別紙_職員一覧（変更）'!N506)</f>
        <v/>
      </c>
      <c r="O508" s="189" t="str">
        <f>IF('②【入力】別紙_職員一覧（変更）'!O506="","",'②【入力】別紙_職員一覧（変更）'!O506)</f>
        <v/>
      </c>
      <c r="P508" s="189" t="str">
        <f>IF('②【入力】別紙_職員一覧（変更）'!P506="","",'②【入力】別紙_職員一覧（変更）'!P506)</f>
        <v/>
      </c>
      <c r="Q508" s="189" t="str">
        <f>IF('②【入力】別紙_職員一覧（変更）'!Q506="","",'②【入力】別紙_職員一覧（変更）'!Q506)</f>
        <v/>
      </c>
      <c r="R508" s="158"/>
      <c r="U508" s="63"/>
    </row>
    <row r="509" spans="1:21" ht="18" customHeight="1">
      <c r="A509" s="46">
        <v>495</v>
      </c>
      <c r="B509" s="46" t="str">
        <f t="shared" si="10"/>
        <v/>
      </c>
      <c r="C509" s="47" t="str">
        <f>IF('②【入力】別紙_職員一覧（変更）'!C507="","",'②【入力】別紙_職員一覧（変更）'!C507)</f>
        <v/>
      </c>
      <c r="D509" s="47" t="str">
        <f>IF('②【入力】別紙_職員一覧（変更）'!D507="","",'②【入力】別紙_職員一覧（変更）'!D507)</f>
        <v/>
      </c>
      <c r="E509" s="47" t="str">
        <f>IF('②【入力】別紙_職員一覧（変更）'!E507="","",'②【入力】別紙_職員一覧（変更）'!E507)</f>
        <v/>
      </c>
      <c r="F509" s="47" t="str">
        <f>IF('②【入力】別紙_職員一覧（変更）'!F507="","",'②【入力】別紙_職員一覧（変更）'!F507)</f>
        <v/>
      </c>
      <c r="G509" s="47" t="str">
        <f>IF('②【入力】別紙_職員一覧（変更）'!G507="","",'②【入力】別紙_職員一覧（変更）'!G507)</f>
        <v/>
      </c>
      <c r="H509" s="47" t="str">
        <f>IF('②【入力】別紙_職員一覧（変更）'!H507="","",'②【入力】別紙_職員一覧（変更）'!H507)</f>
        <v/>
      </c>
      <c r="I509" s="411" t="str">
        <f>IF('②【入力】別紙_職員一覧（変更）'!I507="","",'②【入力】別紙_職員一覧（変更）'!I507)</f>
        <v/>
      </c>
      <c r="J509" s="47" t="str">
        <f>IF('②【入力】別紙_職員一覧（変更）'!J507="","",'②【入力】別紙_職員一覧（変更）'!J507)</f>
        <v/>
      </c>
      <c r="K509" s="47" t="str">
        <f>IF('②【入力】別紙_職員一覧（変更）'!K507="","",'②【入力】別紙_職員一覧（変更）'!K507)</f>
        <v/>
      </c>
      <c r="L509" s="47" t="str">
        <f>IF('②【入力】別紙_職員一覧（変更）'!L507="","",'②【入力】別紙_職員一覧（変更）'!L507)</f>
        <v/>
      </c>
      <c r="M509" s="47" t="str">
        <f>IF('②【入力】別紙_職員一覧（変更）'!M507="","",'②【入力】別紙_職員一覧（変更）'!M507)</f>
        <v/>
      </c>
      <c r="N509" s="189" t="str">
        <f>IF('②【入力】別紙_職員一覧（変更）'!N507="","",'②【入力】別紙_職員一覧（変更）'!N507)</f>
        <v/>
      </c>
      <c r="O509" s="189" t="str">
        <f>IF('②【入力】別紙_職員一覧（変更）'!O507="","",'②【入力】別紙_職員一覧（変更）'!O507)</f>
        <v/>
      </c>
      <c r="P509" s="189" t="str">
        <f>IF('②【入力】別紙_職員一覧（変更）'!P507="","",'②【入力】別紙_職員一覧（変更）'!P507)</f>
        <v/>
      </c>
      <c r="Q509" s="189" t="str">
        <f>IF('②【入力】別紙_職員一覧（変更）'!Q507="","",'②【入力】別紙_職員一覧（変更）'!Q507)</f>
        <v/>
      </c>
      <c r="R509" s="158"/>
      <c r="U509" s="63"/>
    </row>
    <row r="510" spans="1:21" ht="18" customHeight="1">
      <c r="A510" s="46">
        <v>496</v>
      </c>
      <c r="B510" s="46" t="str">
        <f t="shared" si="10"/>
        <v/>
      </c>
      <c r="C510" s="47" t="str">
        <f>IF('②【入力】別紙_職員一覧（変更）'!C508="","",'②【入力】別紙_職員一覧（変更）'!C508)</f>
        <v/>
      </c>
      <c r="D510" s="47" t="str">
        <f>IF('②【入力】別紙_職員一覧（変更）'!D508="","",'②【入力】別紙_職員一覧（変更）'!D508)</f>
        <v/>
      </c>
      <c r="E510" s="47" t="str">
        <f>IF('②【入力】別紙_職員一覧（変更）'!E508="","",'②【入力】別紙_職員一覧（変更）'!E508)</f>
        <v/>
      </c>
      <c r="F510" s="47" t="str">
        <f>IF('②【入力】別紙_職員一覧（変更）'!F508="","",'②【入力】別紙_職員一覧（変更）'!F508)</f>
        <v/>
      </c>
      <c r="G510" s="47" t="str">
        <f>IF('②【入力】別紙_職員一覧（変更）'!G508="","",'②【入力】別紙_職員一覧（変更）'!G508)</f>
        <v/>
      </c>
      <c r="H510" s="47" t="str">
        <f>IF('②【入力】別紙_職員一覧（変更）'!H508="","",'②【入力】別紙_職員一覧（変更）'!H508)</f>
        <v/>
      </c>
      <c r="I510" s="411" t="str">
        <f>IF('②【入力】別紙_職員一覧（変更）'!I508="","",'②【入力】別紙_職員一覧（変更）'!I508)</f>
        <v/>
      </c>
      <c r="J510" s="47" t="str">
        <f>IF('②【入力】別紙_職員一覧（変更）'!J508="","",'②【入力】別紙_職員一覧（変更）'!J508)</f>
        <v/>
      </c>
      <c r="K510" s="47" t="str">
        <f>IF('②【入力】別紙_職員一覧（変更）'!K508="","",'②【入力】別紙_職員一覧（変更）'!K508)</f>
        <v/>
      </c>
      <c r="L510" s="47" t="str">
        <f>IF('②【入力】別紙_職員一覧（変更）'!L508="","",'②【入力】別紙_職員一覧（変更）'!L508)</f>
        <v/>
      </c>
      <c r="M510" s="47" t="str">
        <f>IF('②【入力】別紙_職員一覧（変更）'!M508="","",'②【入力】別紙_職員一覧（変更）'!M508)</f>
        <v/>
      </c>
      <c r="N510" s="189" t="str">
        <f>IF('②【入力】別紙_職員一覧（変更）'!N508="","",'②【入力】別紙_職員一覧（変更）'!N508)</f>
        <v/>
      </c>
      <c r="O510" s="189" t="str">
        <f>IF('②【入力】別紙_職員一覧（変更）'!O508="","",'②【入力】別紙_職員一覧（変更）'!O508)</f>
        <v/>
      </c>
      <c r="P510" s="189" t="str">
        <f>IF('②【入力】別紙_職員一覧（変更）'!P508="","",'②【入力】別紙_職員一覧（変更）'!P508)</f>
        <v/>
      </c>
      <c r="Q510" s="189" t="str">
        <f>IF('②【入力】別紙_職員一覧（変更）'!Q508="","",'②【入力】別紙_職員一覧（変更）'!Q508)</f>
        <v/>
      </c>
      <c r="R510" s="158"/>
      <c r="U510" s="63"/>
    </row>
    <row r="511" spans="1:21" ht="18" customHeight="1">
      <c r="A511" s="46">
        <v>497</v>
      </c>
      <c r="B511" s="46" t="str">
        <f t="shared" si="10"/>
        <v/>
      </c>
      <c r="C511" s="47" t="str">
        <f>IF('②【入力】別紙_職員一覧（変更）'!C509="","",'②【入力】別紙_職員一覧（変更）'!C509)</f>
        <v/>
      </c>
      <c r="D511" s="47" t="str">
        <f>IF('②【入力】別紙_職員一覧（変更）'!D509="","",'②【入力】別紙_職員一覧（変更）'!D509)</f>
        <v/>
      </c>
      <c r="E511" s="47" t="str">
        <f>IF('②【入力】別紙_職員一覧（変更）'!E509="","",'②【入力】別紙_職員一覧（変更）'!E509)</f>
        <v/>
      </c>
      <c r="F511" s="47" t="str">
        <f>IF('②【入力】別紙_職員一覧（変更）'!F509="","",'②【入力】別紙_職員一覧（変更）'!F509)</f>
        <v/>
      </c>
      <c r="G511" s="47" t="str">
        <f>IF('②【入力】別紙_職員一覧（変更）'!G509="","",'②【入力】別紙_職員一覧（変更）'!G509)</f>
        <v/>
      </c>
      <c r="H511" s="47" t="str">
        <f>IF('②【入力】別紙_職員一覧（変更）'!H509="","",'②【入力】別紙_職員一覧（変更）'!H509)</f>
        <v/>
      </c>
      <c r="I511" s="411" t="str">
        <f>IF('②【入力】別紙_職員一覧（変更）'!I509="","",'②【入力】別紙_職員一覧（変更）'!I509)</f>
        <v/>
      </c>
      <c r="J511" s="47" t="str">
        <f>IF('②【入力】別紙_職員一覧（変更）'!J509="","",'②【入力】別紙_職員一覧（変更）'!J509)</f>
        <v/>
      </c>
      <c r="K511" s="47" t="str">
        <f>IF('②【入力】別紙_職員一覧（変更）'!K509="","",'②【入力】別紙_職員一覧（変更）'!K509)</f>
        <v/>
      </c>
      <c r="L511" s="47" t="str">
        <f>IF('②【入力】別紙_職員一覧（変更）'!L509="","",'②【入力】別紙_職員一覧（変更）'!L509)</f>
        <v/>
      </c>
      <c r="M511" s="47" t="str">
        <f>IF('②【入力】別紙_職員一覧（変更）'!M509="","",'②【入力】別紙_職員一覧（変更）'!M509)</f>
        <v/>
      </c>
      <c r="N511" s="189" t="str">
        <f>IF('②【入力】別紙_職員一覧（変更）'!N509="","",'②【入力】別紙_職員一覧（変更）'!N509)</f>
        <v/>
      </c>
      <c r="O511" s="189" t="str">
        <f>IF('②【入力】別紙_職員一覧（変更）'!O509="","",'②【入力】別紙_職員一覧（変更）'!O509)</f>
        <v/>
      </c>
      <c r="P511" s="189" t="str">
        <f>IF('②【入力】別紙_職員一覧（変更）'!P509="","",'②【入力】別紙_職員一覧（変更）'!P509)</f>
        <v/>
      </c>
      <c r="Q511" s="189" t="str">
        <f>IF('②【入力】別紙_職員一覧（変更）'!Q509="","",'②【入力】別紙_職員一覧（変更）'!Q509)</f>
        <v/>
      </c>
      <c r="R511" s="158"/>
      <c r="U511" s="63"/>
    </row>
    <row r="512" spans="1:21" ht="18" customHeight="1">
      <c r="A512" s="46">
        <v>498</v>
      </c>
      <c r="B512" s="46" t="str">
        <f t="shared" si="10"/>
        <v/>
      </c>
      <c r="C512" s="47" t="str">
        <f>IF('②【入力】別紙_職員一覧（変更）'!C510="","",'②【入力】別紙_職員一覧（変更）'!C510)</f>
        <v/>
      </c>
      <c r="D512" s="47" t="str">
        <f>IF('②【入力】別紙_職員一覧（変更）'!D510="","",'②【入力】別紙_職員一覧（変更）'!D510)</f>
        <v/>
      </c>
      <c r="E512" s="47" t="str">
        <f>IF('②【入力】別紙_職員一覧（変更）'!E510="","",'②【入力】別紙_職員一覧（変更）'!E510)</f>
        <v/>
      </c>
      <c r="F512" s="47" t="str">
        <f>IF('②【入力】別紙_職員一覧（変更）'!F510="","",'②【入力】別紙_職員一覧（変更）'!F510)</f>
        <v/>
      </c>
      <c r="G512" s="47" t="str">
        <f>IF('②【入力】別紙_職員一覧（変更）'!G510="","",'②【入力】別紙_職員一覧（変更）'!G510)</f>
        <v/>
      </c>
      <c r="H512" s="47" t="str">
        <f>IF('②【入力】別紙_職員一覧（変更）'!H510="","",'②【入力】別紙_職員一覧（変更）'!H510)</f>
        <v/>
      </c>
      <c r="I512" s="411" t="str">
        <f>IF('②【入力】別紙_職員一覧（変更）'!I510="","",'②【入力】別紙_職員一覧（変更）'!I510)</f>
        <v/>
      </c>
      <c r="J512" s="47" t="str">
        <f>IF('②【入力】別紙_職員一覧（変更）'!J510="","",'②【入力】別紙_職員一覧（変更）'!J510)</f>
        <v/>
      </c>
      <c r="K512" s="47" t="str">
        <f>IF('②【入力】別紙_職員一覧（変更）'!K510="","",'②【入力】別紙_職員一覧（変更）'!K510)</f>
        <v/>
      </c>
      <c r="L512" s="47" t="str">
        <f>IF('②【入力】別紙_職員一覧（変更）'!L510="","",'②【入力】別紙_職員一覧（変更）'!L510)</f>
        <v/>
      </c>
      <c r="M512" s="47" t="str">
        <f>IF('②【入力】別紙_職員一覧（変更）'!M510="","",'②【入力】別紙_職員一覧（変更）'!M510)</f>
        <v/>
      </c>
      <c r="N512" s="189" t="str">
        <f>IF('②【入力】別紙_職員一覧（変更）'!N510="","",'②【入力】別紙_職員一覧（変更）'!N510)</f>
        <v/>
      </c>
      <c r="O512" s="189" t="str">
        <f>IF('②【入力】別紙_職員一覧（変更）'!O510="","",'②【入力】別紙_職員一覧（変更）'!O510)</f>
        <v/>
      </c>
      <c r="P512" s="189" t="str">
        <f>IF('②【入力】別紙_職員一覧（変更）'!P510="","",'②【入力】別紙_職員一覧（変更）'!P510)</f>
        <v/>
      </c>
      <c r="Q512" s="189" t="str">
        <f>IF('②【入力】別紙_職員一覧（変更）'!Q510="","",'②【入力】別紙_職員一覧（変更）'!Q510)</f>
        <v/>
      </c>
      <c r="R512" s="158"/>
      <c r="U512" s="63"/>
    </row>
    <row r="513" spans="1:21" ht="18" customHeight="1">
      <c r="A513" s="46">
        <v>499</v>
      </c>
      <c r="B513" s="46" t="str">
        <f t="shared" si="9"/>
        <v/>
      </c>
      <c r="C513" s="47" t="str">
        <f>IF('②【入力】別紙_職員一覧（変更）'!C511="","",'②【入力】別紙_職員一覧（変更）'!C511)</f>
        <v/>
      </c>
      <c r="D513" s="47" t="str">
        <f>IF('②【入力】別紙_職員一覧（変更）'!D511="","",'②【入力】別紙_職員一覧（変更）'!D511)</f>
        <v/>
      </c>
      <c r="E513" s="47" t="str">
        <f>IF('②【入力】別紙_職員一覧（変更）'!E511="","",'②【入力】別紙_職員一覧（変更）'!E511)</f>
        <v/>
      </c>
      <c r="F513" s="47" t="str">
        <f>IF('②【入力】別紙_職員一覧（変更）'!F511="","",'②【入力】別紙_職員一覧（変更）'!F511)</f>
        <v/>
      </c>
      <c r="G513" s="47" t="str">
        <f>IF('②【入力】別紙_職員一覧（変更）'!G511="","",'②【入力】別紙_職員一覧（変更）'!G511)</f>
        <v/>
      </c>
      <c r="H513" s="47" t="str">
        <f>IF('②【入力】別紙_職員一覧（変更）'!H511="","",'②【入力】別紙_職員一覧（変更）'!H511)</f>
        <v/>
      </c>
      <c r="I513" s="411" t="str">
        <f>IF('②【入力】別紙_職員一覧（変更）'!I511="","",'②【入力】別紙_職員一覧（変更）'!I511)</f>
        <v/>
      </c>
      <c r="J513" s="47" t="str">
        <f>IF('②【入力】別紙_職員一覧（変更）'!J511="","",'②【入力】別紙_職員一覧（変更）'!J511)</f>
        <v/>
      </c>
      <c r="K513" s="47" t="str">
        <f>IF('②【入力】別紙_職員一覧（変更）'!K511="","",'②【入力】別紙_職員一覧（変更）'!K511)</f>
        <v/>
      </c>
      <c r="L513" s="47" t="str">
        <f>IF('②【入力】別紙_職員一覧（変更）'!L511="","",'②【入力】別紙_職員一覧（変更）'!L511)</f>
        <v/>
      </c>
      <c r="M513" s="47" t="str">
        <f>IF('②【入力】別紙_職員一覧（変更）'!M511="","",'②【入力】別紙_職員一覧（変更）'!M511)</f>
        <v/>
      </c>
      <c r="N513" s="189" t="str">
        <f>IF('②【入力】別紙_職員一覧（変更）'!N511="","",'②【入力】別紙_職員一覧（変更）'!N511)</f>
        <v/>
      </c>
      <c r="O513" s="189" t="str">
        <f>IF('②【入力】別紙_職員一覧（変更）'!O511="","",'②【入力】別紙_職員一覧（変更）'!O511)</f>
        <v/>
      </c>
      <c r="P513" s="189" t="str">
        <f>IF('②【入力】別紙_職員一覧（変更）'!P511="","",'②【入力】別紙_職員一覧（変更）'!P511)</f>
        <v/>
      </c>
      <c r="Q513" s="189" t="str">
        <f>IF('②【入力】別紙_職員一覧（変更）'!Q511="","",'②【入力】別紙_職員一覧（変更）'!Q511)</f>
        <v/>
      </c>
      <c r="R513" s="158"/>
      <c r="U513" s="63"/>
    </row>
    <row r="514" spans="1:21" ht="18" customHeight="1">
      <c r="A514" s="46">
        <v>500</v>
      </c>
      <c r="B514" s="46" t="str">
        <f t="shared" si="9"/>
        <v/>
      </c>
      <c r="C514" s="47" t="str">
        <f>IF('②【入力】別紙_職員一覧（変更）'!C512="","",'②【入力】別紙_職員一覧（変更）'!C512)</f>
        <v/>
      </c>
      <c r="D514" s="47" t="str">
        <f>IF('②【入力】別紙_職員一覧（変更）'!D512="","",'②【入力】別紙_職員一覧（変更）'!D512)</f>
        <v/>
      </c>
      <c r="E514" s="47" t="str">
        <f>IF('②【入力】別紙_職員一覧（変更）'!E512="","",'②【入力】別紙_職員一覧（変更）'!E512)</f>
        <v/>
      </c>
      <c r="F514" s="47" t="str">
        <f>IF('②【入力】別紙_職員一覧（変更）'!F512="","",'②【入力】別紙_職員一覧（変更）'!F512)</f>
        <v/>
      </c>
      <c r="G514" s="47" t="str">
        <f>IF('②【入力】別紙_職員一覧（変更）'!G512="","",'②【入力】別紙_職員一覧（変更）'!G512)</f>
        <v/>
      </c>
      <c r="H514" s="47" t="str">
        <f>IF('②【入力】別紙_職員一覧（変更）'!H512="","",'②【入力】別紙_職員一覧（変更）'!H512)</f>
        <v/>
      </c>
      <c r="I514" s="411" t="str">
        <f>IF('②【入力】別紙_職員一覧（変更）'!I512="","",'②【入力】別紙_職員一覧（変更）'!I512)</f>
        <v/>
      </c>
      <c r="J514" s="47" t="str">
        <f>IF('②【入力】別紙_職員一覧（変更）'!J512="","",'②【入力】別紙_職員一覧（変更）'!J512)</f>
        <v/>
      </c>
      <c r="K514" s="47" t="str">
        <f>IF('②【入力】別紙_職員一覧（変更）'!K512="","",'②【入力】別紙_職員一覧（変更）'!K512)</f>
        <v/>
      </c>
      <c r="L514" s="47" t="str">
        <f>IF('②【入力】別紙_職員一覧（変更）'!L512="","",'②【入力】別紙_職員一覧（変更）'!L512)</f>
        <v/>
      </c>
      <c r="M514" s="47" t="str">
        <f>IF('②【入力】別紙_職員一覧（変更）'!M512="","",'②【入力】別紙_職員一覧（変更）'!M512)</f>
        <v/>
      </c>
      <c r="N514" s="189" t="str">
        <f>IF('②【入力】別紙_職員一覧（変更）'!N512="","",'②【入力】別紙_職員一覧（変更）'!N512)</f>
        <v/>
      </c>
      <c r="O514" s="189" t="str">
        <f>IF('②【入力】別紙_職員一覧（変更）'!O512="","",'②【入力】別紙_職員一覧（変更）'!O512)</f>
        <v/>
      </c>
      <c r="P514" s="189" t="str">
        <f>IF('②【入力】別紙_職員一覧（変更）'!P512="","",'②【入力】別紙_職員一覧（変更）'!P512)</f>
        <v/>
      </c>
      <c r="Q514" s="189" t="str">
        <f>IF('②【入力】別紙_職員一覧（変更）'!Q512="","",'②【入力】別紙_職員一覧（変更）'!Q512)</f>
        <v/>
      </c>
      <c r="R514" s="158"/>
      <c r="U514" s="63"/>
    </row>
    <row r="518" spans="1:21" s="48" customFormat="1" ht="128.1" customHeight="1">
      <c r="G518" s="49"/>
      <c r="H518" s="49"/>
      <c r="I518" s="50"/>
      <c r="J518" s="51"/>
      <c r="L518" s="49"/>
      <c r="M518" s="49"/>
      <c r="N518" s="52"/>
      <c r="O518" s="52"/>
      <c r="P518" s="52"/>
      <c r="Q518" s="49"/>
      <c r="R518" s="49"/>
    </row>
  </sheetData>
  <sheetProtection algorithmName="SHA-512" hashValue="FPjbSJADk4JvYtIeKf0/jrDhANrIjUTSy6HiFxPNUsjIJJVEZVT/nOwxYIXH/Xasf5zO3QUTI/7QjmH4qShxhw==" saltValue="mfbNieYq27EgmdZFUzXQdQ==" spinCount="100000" sheet="1" objects="1" scenarios="1"/>
  <mergeCells count="13">
    <mergeCell ref="K13:K14"/>
    <mergeCell ref="D3:E3"/>
    <mergeCell ref="A13:A14"/>
    <mergeCell ref="C13:E13"/>
    <mergeCell ref="F13:I13"/>
    <mergeCell ref="J13:J14"/>
    <mergeCell ref="R13:R14"/>
    <mergeCell ref="L13:L14"/>
    <mergeCell ref="M13:M14"/>
    <mergeCell ref="N13:N14"/>
    <mergeCell ref="O13:O14"/>
    <mergeCell ref="P13:P14"/>
    <mergeCell ref="Q13:Q14"/>
  </mergeCells>
  <phoneticPr fontId="1"/>
  <conditionalFormatting sqref="A16:B514">
    <cfRule type="expression" dxfId="2" priority="3">
      <formula>$U16="月数オーバー！"</formula>
    </cfRule>
  </conditionalFormatting>
  <conditionalFormatting sqref="A15:Q15 C16:Q514">
    <cfRule type="expression" dxfId="1" priority="13">
      <formula>$U15="月数オーバー！"</formula>
    </cfRule>
  </conditionalFormatting>
  <conditionalFormatting sqref="G15:I514">
    <cfRule type="expression" dxfId="0" priority="12">
      <formula>$F15="〇"</formula>
    </cfRule>
  </conditionalFormatting>
  <printOptions horizontalCentered="1"/>
  <pageMargins left="0.23622047244094491" right="0.23622047244094491" top="0.55118110236220474" bottom="0.55118110236220474" header="0.11811023622047245" footer="0.11811023622047245"/>
  <pageSetup paperSize="9" scale="37" fitToHeight="0" orientation="portrait" r:id="rId1"/>
  <headerFooter>
    <oddFooter>&amp;C&amp;P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P211"/>
  <sheetViews>
    <sheetView showGridLines="0" zoomScale="70" zoomScaleNormal="70" zoomScaleSheetLayoutView="55" workbookViewId="0">
      <selection activeCell="D10" sqref="D10"/>
    </sheetView>
  </sheetViews>
  <sheetFormatPr defaultColWidth="8.625" defaultRowHeight="15.75"/>
  <cols>
    <col min="1" max="1" width="5.25" style="64" bestFit="1" customWidth="1"/>
    <col min="2" max="2" width="21.375" style="64" hidden="1" customWidth="1"/>
    <col min="3" max="3" width="15.875" style="65" customWidth="1"/>
    <col min="4" max="4" width="31.375" style="64" customWidth="1"/>
    <col min="5" max="5" width="21.625" style="64" customWidth="1"/>
    <col min="6" max="6" width="17.625" style="64" customWidth="1"/>
    <col min="7" max="7" width="17.625" style="5" customWidth="1"/>
    <col min="8" max="10" width="14.625" style="64" customWidth="1"/>
    <col min="11" max="13" width="16.625" style="64" customWidth="1"/>
    <col min="14" max="14" width="8.625" style="64"/>
    <col min="15" max="16" width="0" style="64" hidden="1" customWidth="1"/>
    <col min="17" max="16384" width="8.625" style="64"/>
  </cols>
  <sheetData>
    <row r="1" spans="1:13" ht="27.6" customHeight="1">
      <c r="C1" s="407" t="str">
        <f>【入力シート】!C1&amp;【入力シート】!D1&amp;"年度品川区介護職員・介護支援専門員居住支援手当事業補助金実績報告書　事業所別補助所要額一覧"</f>
        <v>令和8年度品川区介護職員・介護支援専門員居住支援手当事業補助金実績報告書　事業所別補助所要額一覧</v>
      </c>
      <c r="D1" s="407"/>
      <c r="E1" s="407"/>
      <c r="F1" s="407"/>
      <c r="G1" s="407"/>
      <c r="H1" s="407"/>
      <c r="I1" s="407"/>
      <c r="J1" s="407"/>
      <c r="K1" s="407"/>
      <c r="L1" s="407"/>
    </row>
    <row r="3" spans="1:13" ht="18.75">
      <c r="J3" s="66" t="s">
        <v>82</v>
      </c>
      <c r="K3" s="408" t="str">
        <f>IF(【入力シート】!J27="","",【入力シート】!J27)</f>
        <v/>
      </c>
      <c r="L3" s="408"/>
      <c r="M3" s="408"/>
    </row>
    <row r="6" spans="1:13" ht="38.450000000000003" customHeight="1">
      <c r="A6" s="67" t="s">
        <v>83</v>
      </c>
      <c r="B6" s="119" t="s">
        <v>219</v>
      </c>
      <c r="C6" s="67" t="s">
        <v>69</v>
      </c>
      <c r="D6" s="67" t="s">
        <v>70</v>
      </c>
      <c r="E6" s="67" t="s">
        <v>84</v>
      </c>
      <c r="F6" s="67" t="s">
        <v>274</v>
      </c>
      <c r="G6" s="11" t="s">
        <v>217</v>
      </c>
      <c r="H6" s="67" t="s">
        <v>86</v>
      </c>
      <c r="I6" s="67" t="s">
        <v>87</v>
      </c>
      <c r="J6" s="67" t="s">
        <v>88</v>
      </c>
      <c r="K6" s="11" t="s">
        <v>295</v>
      </c>
      <c r="L6" s="11" t="s">
        <v>296</v>
      </c>
      <c r="M6" s="67" t="s">
        <v>293</v>
      </c>
    </row>
    <row r="7" spans="1:13" ht="20.100000000000001" customHeight="1">
      <c r="A7" s="68">
        <v>1</v>
      </c>
      <c r="B7" s="68" t="str">
        <f>IF('④【入力】別紙_職員一覧（実績）'!B15="","",'④【入力】別紙_職員一覧（実績）'!B15)</f>
        <v/>
      </c>
      <c r="C7" s="140" t="str">
        <f>IF(B7="","",VLOOKUP($B7,'④【入力】別紙_職員一覧（実績）'!$B$15:$R$514,2,FALSE))</f>
        <v/>
      </c>
      <c r="D7" s="141" t="str">
        <f>IF(B7="","",VLOOKUP($B7,'④【入力】別紙_職員一覧（実績）'!$B$15:$R$514,3,FALSE))</f>
        <v/>
      </c>
      <c r="E7" s="141" t="str">
        <f>IF(B7="","",VLOOKUP($B7,'④【入力】別紙_職員一覧（実績）'!$B$15:$R$514,4,FALSE))</f>
        <v/>
      </c>
      <c r="F7" s="153" t="str">
        <f>IF(B7="","",SUMIF('④【入力】別紙_職員一覧（実績）'!$B$15:$B$514,'④事業所別一覧 (実績)'!B7,'④【入力】別紙_職員一覧（実績）'!$R$15:$R$514))</f>
        <v/>
      </c>
      <c r="G7" s="154" t="str">
        <f>IF(C7="","",ROUNDDOWN(F7+ROUNDUP(F7*0.15,0),-3))</f>
        <v/>
      </c>
      <c r="H7" s="141" t="str">
        <f>IF(B7="","",COUNTIF('④【入力】別紙_職員一覧（実績）'!$B$15:$B$514,'④事業所別一覧 (実績)'!B7))</f>
        <v/>
      </c>
      <c r="I7" s="141" t="str">
        <f>IF(B7="","",COUNTIFS('④【入力】別紙_職員一覧（実績）'!$B$15:$B$514,'④事業所別一覧 (実績)'!B7,'④【入力】別紙_職員一覧（実績）'!$F$15:$F$514,"〇"))</f>
        <v/>
      </c>
      <c r="J7" s="141" t="str">
        <f>IF(B7="","",COUNTIFS('④【入力】別紙_職員一覧（実績）'!$B$15:$B$514,'④事業所別一覧 (実績)'!B7,'④【入力】別紙_職員一覧（実績）'!$K$15:$K$514,"〇"))</f>
        <v/>
      </c>
      <c r="K7" s="141" t="str">
        <f>IF(B7="","",COUNTIFS('④【入力】別紙_職員一覧（実績）'!$B$15:$B$514,'④事業所別一覧 (実績)'!B7,'④【入力】別紙_職員一覧（実績）'!$L$15:$L$514,$K$6))</f>
        <v/>
      </c>
      <c r="L7" s="141" t="str">
        <f>IF(B7="","",COUNTIFS('④【入力】別紙_職員一覧（実績）'!$B$15:$B$514,'④事業所別一覧 (実績)'!B7,'④【入力】別紙_職員一覧（実績）'!$L$15:$L$514,$L$6))</f>
        <v/>
      </c>
      <c r="M7" s="141" t="str">
        <f>IF(B7="","",COUNTIFS('④【入力】別紙_職員一覧（実績）'!$B$15:$B$514,'④事業所別一覧 (実績)'!B7,'④【入力】別紙_職員一覧（実績）'!$L$15:$L$514,$M$6))</f>
        <v/>
      </c>
    </row>
    <row r="8" spans="1:13" ht="20.100000000000001" customHeight="1">
      <c r="A8" s="68">
        <v>2</v>
      </c>
      <c r="B8" s="68" t="str">
        <f t="array" ref="B8">IFERROR(IF(INDEX('④【入力】別紙_職員一覧（実績）'!$B$15:$B$514,MATCH(0,COUNTIF(B$7:B7,'④【入力】別紙_職員一覧（実績）'!$B$15:$B$514),0))=0,"",INDEX('④【入力】別紙_職員一覧（実績）'!$B$15:$B$514,MATCH(0,COUNTIF(B$7:B7,'④【入力】別紙_職員一覧（実績）'!$B$15:$B$514),0))),"")</f>
        <v/>
      </c>
      <c r="C8" s="140" t="str">
        <f>IF(B8="","",VLOOKUP($B8,'④【入力】別紙_職員一覧（実績）'!$B$15:$R$514,2,FALSE))</f>
        <v/>
      </c>
      <c r="D8" s="141" t="str">
        <f>IF(B8="","",VLOOKUP($B8,'④【入力】別紙_職員一覧（実績）'!$B$15:$R$514,3,FALSE))</f>
        <v/>
      </c>
      <c r="E8" s="141" t="str">
        <f>IF(B8="","",VLOOKUP($B8,'④【入力】別紙_職員一覧（実績）'!$B$15:$R$514,4,FALSE))</f>
        <v/>
      </c>
      <c r="F8" s="153" t="str">
        <f>IF(B8="","",SUMIF('④【入力】別紙_職員一覧（実績）'!$B$15:$B$514,'④事業所別一覧 (実績)'!B8,'④【入力】別紙_職員一覧（実績）'!$R$15:$R$514))</f>
        <v/>
      </c>
      <c r="G8" s="154" t="str">
        <f>IF(C8="","",ROUNDDOWN(F8+ROUNDUP(F8*0.15,0),-3))</f>
        <v/>
      </c>
      <c r="H8" s="141" t="str">
        <f>IF(B8="","",COUNTIF('④【入力】別紙_職員一覧（実績）'!$B$15:$B$514,'④事業所別一覧 (実績)'!B8))</f>
        <v/>
      </c>
      <c r="I8" s="141" t="str">
        <f>IF(B8="","",COUNTIFS('④【入力】別紙_職員一覧（実績）'!$B$15:$B$514,'④事業所別一覧 (実績)'!B8,'④【入力】別紙_職員一覧（実績）'!$F$15:$F$514,"〇"))</f>
        <v/>
      </c>
      <c r="J8" s="141" t="str">
        <f>IF(B8="","",COUNTIFS('④【入力】別紙_職員一覧（実績）'!$B$15:$B$514,'④事業所別一覧 (実績)'!B8,'④【入力】別紙_職員一覧（実績）'!$K$15:$K$514,"〇"))</f>
        <v/>
      </c>
      <c r="K8" s="141" t="str">
        <f>IF(B8="","",COUNTIFS('④【入力】別紙_職員一覧（実績）'!$B$15:$B$514,'④事業所別一覧 (実績)'!B8,'④【入力】別紙_職員一覧（実績）'!$L$15:$L$514,$K$6))</f>
        <v/>
      </c>
      <c r="L8" s="141" t="str">
        <f>IF(B8="","",COUNTIFS('④【入力】別紙_職員一覧（実績）'!$B$15:$B$514,'④事業所別一覧 (実績)'!B8,'④【入力】別紙_職員一覧（実績）'!$L$15:$L$514,$L$6))</f>
        <v/>
      </c>
      <c r="M8" s="141" t="str">
        <f>IF(B8="","",COUNTIFS('④【入力】別紙_職員一覧（実績）'!$B$15:$B$514,'④事業所別一覧 (実績)'!B8,'④【入力】別紙_職員一覧（実績）'!$L$15:$L$514,$M$6))</f>
        <v/>
      </c>
    </row>
    <row r="9" spans="1:13" ht="20.100000000000001" customHeight="1">
      <c r="A9" s="68">
        <v>3</v>
      </c>
      <c r="B9" s="68" t="str">
        <f t="array" ref="B9">IFERROR(IF(INDEX('④【入力】別紙_職員一覧（実績）'!$B$15:$B$514,MATCH(0,COUNTIF(B$7:B8,'④【入力】別紙_職員一覧（実績）'!$B$15:$B$514),0))=0,"",INDEX('④【入力】別紙_職員一覧（実績）'!$B$15:$B$514,MATCH(0,COUNTIF(B$7:B8,'④【入力】別紙_職員一覧（実績）'!$B$15:$B$514),0))),"")</f>
        <v/>
      </c>
      <c r="C9" s="140" t="str">
        <f>IF(B9="","",VLOOKUP($B9,'④【入力】別紙_職員一覧（実績）'!$B$15:$R$514,2,FALSE))</f>
        <v/>
      </c>
      <c r="D9" s="141" t="str">
        <f>IF(B9="","",VLOOKUP($B9,'④【入力】別紙_職員一覧（実績）'!$B$15:$R$514,3,FALSE))</f>
        <v/>
      </c>
      <c r="E9" s="141" t="str">
        <f>IF(B9="","",VLOOKUP($B9,'④【入力】別紙_職員一覧（実績）'!$B$15:$R$514,4,FALSE))</f>
        <v/>
      </c>
      <c r="F9" s="153" t="str">
        <f>IF(B9="","",SUMIF('④【入力】別紙_職員一覧（実績）'!$B$15:$B$514,'④事業所別一覧 (実績)'!B9,'④【入力】別紙_職員一覧（実績）'!$R$15:$R$514))</f>
        <v/>
      </c>
      <c r="G9" s="154" t="str">
        <f t="shared" ref="G9:G106" si="0">IF(C9="","",ROUNDDOWN(F9+ROUNDUP(F9*0.15,0),-3))</f>
        <v/>
      </c>
      <c r="H9" s="141" t="str">
        <f>IF(B9="","",COUNTIF('④【入力】別紙_職員一覧（実績）'!$B$15:$B$514,'④事業所別一覧 (実績)'!B9))</f>
        <v/>
      </c>
      <c r="I9" s="141" t="str">
        <f>IF(B9="","",COUNTIFS('④【入力】別紙_職員一覧（実績）'!$B$15:$B$514,'④事業所別一覧 (実績)'!B9,'④【入力】別紙_職員一覧（実績）'!$F$15:$F$514,"〇"))</f>
        <v/>
      </c>
      <c r="J9" s="141" t="str">
        <f>IF(B9="","",COUNTIFS('④【入力】別紙_職員一覧（実績）'!$B$15:$B$514,'④事業所別一覧 (実績)'!B9,'④【入力】別紙_職員一覧（実績）'!$K$15:$K$514,"〇"))</f>
        <v/>
      </c>
      <c r="K9" s="141" t="str">
        <f>IF(B9="","",COUNTIFS('④【入力】別紙_職員一覧（実績）'!$B$15:$B$514,'④事業所別一覧 (実績)'!B9,'④【入力】別紙_職員一覧（実績）'!$L$15:$L$514,$K$6))</f>
        <v/>
      </c>
      <c r="L9" s="141" t="str">
        <f>IF(B9="","",COUNTIFS('④【入力】別紙_職員一覧（実績）'!$B$15:$B$514,'④事業所別一覧 (実績)'!B9,'④【入力】別紙_職員一覧（実績）'!$L$15:$L$514,$L$6))</f>
        <v/>
      </c>
      <c r="M9" s="141" t="str">
        <f>IF(B9="","",COUNTIFS('④【入力】別紙_職員一覧（実績）'!$B$15:$B$514,'④事業所別一覧 (実績)'!B9,'④【入力】別紙_職員一覧（実績）'!$L$15:$L$514,$M$6))</f>
        <v/>
      </c>
    </row>
    <row r="10" spans="1:13" ht="20.100000000000001" customHeight="1">
      <c r="A10" s="68">
        <v>4</v>
      </c>
      <c r="B10" s="68" t="str">
        <f t="array" ref="B10">IFERROR(IF(INDEX('④【入力】別紙_職員一覧（実績）'!$B$15:$B$514,MATCH(0,COUNTIF(B$7:B9,'④【入力】別紙_職員一覧（実績）'!$B$15:$B$514),0))=0,"",INDEX('④【入力】別紙_職員一覧（実績）'!$B$15:$B$514,MATCH(0,COUNTIF(B$7:B9,'④【入力】別紙_職員一覧（実績）'!$B$15:$B$514),0))),"")</f>
        <v/>
      </c>
      <c r="C10" s="140" t="str">
        <f>IF(B10="","",VLOOKUP($B10,'④【入力】別紙_職員一覧（実績）'!$B$15:$R$514,2,FALSE))</f>
        <v/>
      </c>
      <c r="D10" s="141" t="str">
        <f>IF(B10="","",VLOOKUP($B10,'④【入力】別紙_職員一覧（実績）'!$B$15:$R$514,3,FALSE))</f>
        <v/>
      </c>
      <c r="E10" s="141" t="str">
        <f>IF(B10="","",VLOOKUP($B10,'④【入力】別紙_職員一覧（実績）'!$B$15:$R$514,4,FALSE))</f>
        <v/>
      </c>
      <c r="F10" s="153" t="str">
        <f>IF(B10="","",SUMIF('④【入力】別紙_職員一覧（実績）'!$B$15:$B$514,'④事業所別一覧 (実績)'!B10,'④【入力】別紙_職員一覧（実績）'!$R$15:$R$514))</f>
        <v/>
      </c>
      <c r="G10" s="154" t="str">
        <f t="shared" si="0"/>
        <v/>
      </c>
      <c r="H10" s="141" t="str">
        <f>IF(B10="","",COUNTIF('④【入力】別紙_職員一覧（実績）'!$B$15:$B$514,'④事業所別一覧 (実績)'!B10))</f>
        <v/>
      </c>
      <c r="I10" s="141" t="str">
        <f>IF(B10="","",COUNTIFS('④【入力】別紙_職員一覧（実績）'!$B$15:$B$514,'④事業所別一覧 (実績)'!B10,'④【入力】別紙_職員一覧（実績）'!$F$15:$F$514,"〇"))</f>
        <v/>
      </c>
      <c r="J10" s="141" t="str">
        <f>IF(B10="","",COUNTIFS('④【入力】別紙_職員一覧（実績）'!$B$15:$B$514,'④事業所別一覧 (実績)'!B10,'④【入力】別紙_職員一覧（実績）'!$K$15:$K$514,"〇"))</f>
        <v/>
      </c>
      <c r="K10" s="141" t="str">
        <f>IF(B10="","",COUNTIFS('④【入力】別紙_職員一覧（実績）'!$B$15:$B$514,'④事業所別一覧 (実績)'!B10,'④【入力】別紙_職員一覧（実績）'!$L$15:$L$514,$K$6))</f>
        <v/>
      </c>
      <c r="L10" s="141" t="str">
        <f>IF(B10="","",COUNTIFS('④【入力】別紙_職員一覧（実績）'!$B$15:$B$514,'④事業所別一覧 (実績)'!B10,'④【入力】別紙_職員一覧（実績）'!$L$15:$L$514,$L$6))</f>
        <v/>
      </c>
      <c r="M10" s="141" t="str">
        <f>IF(B10="","",COUNTIFS('④【入力】別紙_職員一覧（実績）'!$B$15:$B$514,'④事業所別一覧 (実績)'!B10,'④【入力】別紙_職員一覧（実績）'!$L$15:$L$514,$M$6))</f>
        <v/>
      </c>
    </row>
    <row r="11" spans="1:13" ht="20.100000000000001" customHeight="1">
      <c r="A11" s="68">
        <v>5</v>
      </c>
      <c r="B11" s="68" t="str">
        <f t="array" ref="B11">IFERROR(IF(INDEX('④【入力】別紙_職員一覧（実績）'!$B$15:$B$514,MATCH(0,COUNTIF(B$7:B10,'④【入力】別紙_職員一覧（実績）'!$B$15:$B$514),0))=0,"",INDEX('④【入力】別紙_職員一覧（実績）'!$B$15:$B$514,MATCH(0,COUNTIF(B$7:B10,'④【入力】別紙_職員一覧（実績）'!$B$15:$B$514),0))),"")</f>
        <v/>
      </c>
      <c r="C11" s="140" t="str">
        <f>IF(B11="","",VLOOKUP($B11,'④【入力】別紙_職員一覧（実績）'!$B$15:$R$514,2,FALSE))</f>
        <v/>
      </c>
      <c r="D11" s="141" t="str">
        <f>IF(B11="","",VLOOKUP($B11,'④【入力】別紙_職員一覧（実績）'!$B$15:$R$514,3,FALSE))</f>
        <v/>
      </c>
      <c r="E11" s="141" t="str">
        <f>IF(B11="","",VLOOKUP($B11,'④【入力】別紙_職員一覧（実績）'!$B$15:$R$514,4,FALSE))</f>
        <v/>
      </c>
      <c r="F11" s="153" t="str">
        <f>IF(B11="","",SUMIF('④【入力】別紙_職員一覧（実績）'!$B$15:$B$514,'④事業所別一覧 (実績)'!B11,'④【入力】別紙_職員一覧（実績）'!$R$15:$R$514))</f>
        <v/>
      </c>
      <c r="G11" s="154" t="str">
        <f t="shared" si="0"/>
        <v/>
      </c>
      <c r="H11" s="141" t="str">
        <f>IF(B11="","",COUNTIF('④【入力】別紙_職員一覧（実績）'!$B$15:$B$514,'④事業所別一覧 (実績)'!B11))</f>
        <v/>
      </c>
      <c r="I11" s="141" t="str">
        <f>IF(B11="","",COUNTIFS('④【入力】別紙_職員一覧（実績）'!$B$15:$B$514,'④事業所別一覧 (実績)'!B11,'④【入力】別紙_職員一覧（実績）'!$F$15:$F$514,"〇"))</f>
        <v/>
      </c>
      <c r="J11" s="141" t="str">
        <f>IF(B11="","",COUNTIFS('④【入力】別紙_職員一覧（実績）'!$B$15:$B$514,'④事業所別一覧 (実績)'!B11,'④【入力】別紙_職員一覧（実績）'!$K$15:$K$514,"〇"))</f>
        <v/>
      </c>
      <c r="K11" s="141" t="str">
        <f>IF(B11="","",COUNTIFS('④【入力】別紙_職員一覧（実績）'!$B$15:$B$514,'④事業所別一覧 (実績)'!B11,'④【入力】別紙_職員一覧（実績）'!$L$15:$L$514,$K$6))</f>
        <v/>
      </c>
      <c r="L11" s="141" t="str">
        <f>IF(B11="","",COUNTIFS('④【入力】別紙_職員一覧（実績）'!$B$15:$B$514,'④事業所別一覧 (実績)'!B11,'④【入力】別紙_職員一覧（実績）'!$L$15:$L$514,$L$6))</f>
        <v/>
      </c>
      <c r="M11" s="141" t="str">
        <f>IF(B11="","",COUNTIFS('④【入力】別紙_職員一覧（実績）'!$B$15:$B$514,'④事業所別一覧 (実績)'!B11,'④【入力】別紙_職員一覧（実績）'!$L$15:$L$514,$M$6))</f>
        <v/>
      </c>
    </row>
    <row r="12" spans="1:13" ht="20.100000000000001" customHeight="1">
      <c r="A12" s="68">
        <v>6</v>
      </c>
      <c r="B12" s="68" t="str">
        <f t="array" ref="B12">IFERROR(IF(INDEX('④【入力】別紙_職員一覧（実績）'!$B$15:$B$514,MATCH(0,COUNTIF(B$7:B11,'④【入力】別紙_職員一覧（実績）'!$B$15:$B$514),0))=0,"",INDEX('④【入力】別紙_職員一覧（実績）'!$B$15:$B$514,MATCH(0,COUNTIF(B$7:B11,'④【入力】別紙_職員一覧（実績）'!$B$15:$B$514),0))),"")</f>
        <v/>
      </c>
      <c r="C12" s="140" t="str">
        <f>IF(B12="","",VLOOKUP($B12,'④【入力】別紙_職員一覧（実績）'!$B$15:$R$514,2,FALSE))</f>
        <v/>
      </c>
      <c r="D12" s="141" t="str">
        <f>IF(B12="","",VLOOKUP($B12,'④【入力】別紙_職員一覧（実績）'!$B$15:$R$514,3,FALSE))</f>
        <v/>
      </c>
      <c r="E12" s="141" t="str">
        <f>IF(B12="","",VLOOKUP($B12,'④【入力】別紙_職員一覧（実績）'!$B$15:$R$514,4,FALSE))</f>
        <v/>
      </c>
      <c r="F12" s="153" t="str">
        <f>IF(B12="","",SUMIF('④【入力】別紙_職員一覧（実績）'!$B$15:$B$514,'④事業所別一覧 (実績)'!B12,'④【入力】別紙_職員一覧（実績）'!$R$15:$R$514))</f>
        <v/>
      </c>
      <c r="G12" s="154" t="str">
        <f t="shared" si="0"/>
        <v/>
      </c>
      <c r="H12" s="141" t="str">
        <f>IF(B12="","",COUNTIF('④【入力】別紙_職員一覧（実績）'!$B$15:$B$514,'④事業所別一覧 (実績)'!B12))</f>
        <v/>
      </c>
      <c r="I12" s="141" t="str">
        <f>IF(B12="","",COUNTIFS('④【入力】別紙_職員一覧（実績）'!$B$15:$B$514,'④事業所別一覧 (実績)'!B12,'④【入力】別紙_職員一覧（実績）'!$F$15:$F$514,"〇"))</f>
        <v/>
      </c>
      <c r="J12" s="141" t="str">
        <f>IF(B12="","",COUNTIFS('④【入力】別紙_職員一覧（実績）'!$B$15:$B$514,'④事業所別一覧 (実績)'!B12,'④【入力】別紙_職員一覧（実績）'!$K$15:$K$514,"〇"))</f>
        <v/>
      </c>
      <c r="K12" s="141" t="str">
        <f>IF(B12="","",COUNTIFS('④【入力】別紙_職員一覧（実績）'!$B$15:$B$514,'④事業所別一覧 (実績)'!B12,'④【入力】別紙_職員一覧（実績）'!$L$15:$L$514,$K$6))</f>
        <v/>
      </c>
      <c r="L12" s="141" t="str">
        <f>IF(B12="","",COUNTIFS('④【入力】別紙_職員一覧（実績）'!$B$15:$B$514,'④事業所別一覧 (実績)'!B12,'④【入力】別紙_職員一覧（実績）'!$L$15:$L$514,$L$6))</f>
        <v/>
      </c>
      <c r="M12" s="141" t="str">
        <f>IF(B12="","",COUNTIFS('④【入力】別紙_職員一覧（実績）'!$B$15:$B$514,'④事業所別一覧 (実績)'!B12,'④【入力】別紙_職員一覧（実績）'!$L$15:$L$514,$M$6))</f>
        <v/>
      </c>
    </row>
    <row r="13" spans="1:13" ht="20.100000000000001" customHeight="1">
      <c r="A13" s="68">
        <v>7</v>
      </c>
      <c r="B13" s="68" t="str">
        <f t="array" ref="B13">IFERROR(IF(INDEX('④【入力】別紙_職員一覧（実績）'!$B$15:$B$514,MATCH(0,COUNTIF(B$7:B12,'④【入力】別紙_職員一覧（実績）'!$B$15:$B$514),0))=0,"",INDEX('④【入力】別紙_職員一覧（実績）'!$B$15:$B$514,MATCH(0,COUNTIF(B$7:B12,'④【入力】別紙_職員一覧（実績）'!$B$15:$B$514),0))),"")</f>
        <v/>
      </c>
      <c r="C13" s="140" t="str">
        <f>IF(B13="","",VLOOKUP($B13,'④【入力】別紙_職員一覧（実績）'!$B$15:$R$514,2,FALSE))</f>
        <v/>
      </c>
      <c r="D13" s="141" t="str">
        <f>IF(B13="","",VLOOKUP($B13,'④【入力】別紙_職員一覧（実績）'!$B$15:$R$514,3,FALSE))</f>
        <v/>
      </c>
      <c r="E13" s="141" t="str">
        <f>IF(B13="","",VLOOKUP($B13,'④【入力】別紙_職員一覧（実績）'!$B$15:$R$514,4,FALSE))</f>
        <v/>
      </c>
      <c r="F13" s="153" t="str">
        <f>IF(B13="","",SUMIF('④【入力】別紙_職員一覧（実績）'!$B$15:$B$514,'④事業所別一覧 (実績)'!B13,'④【入力】別紙_職員一覧（実績）'!$R$15:$R$514))</f>
        <v/>
      </c>
      <c r="G13" s="154" t="str">
        <f t="shared" si="0"/>
        <v/>
      </c>
      <c r="H13" s="141" t="str">
        <f>IF(B13="","",COUNTIF('④【入力】別紙_職員一覧（実績）'!$B$15:$B$514,'④事業所別一覧 (実績)'!B13))</f>
        <v/>
      </c>
      <c r="I13" s="141" t="str">
        <f>IF(B13="","",COUNTIFS('④【入力】別紙_職員一覧（実績）'!$B$15:$B$514,'④事業所別一覧 (実績)'!B13,'④【入力】別紙_職員一覧（実績）'!$F$15:$F$514,"〇"))</f>
        <v/>
      </c>
      <c r="J13" s="141" t="str">
        <f>IF(B13="","",COUNTIFS('④【入力】別紙_職員一覧（実績）'!$B$15:$B$514,'④事業所別一覧 (実績)'!B13,'④【入力】別紙_職員一覧（実績）'!$K$15:$K$514,"〇"))</f>
        <v/>
      </c>
      <c r="K13" s="141" t="str">
        <f>IF(B13="","",COUNTIFS('④【入力】別紙_職員一覧（実績）'!$B$15:$B$514,'④事業所別一覧 (実績)'!B13,'④【入力】別紙_職員一覧（実績）'!$L$15:$L$514,$K$6))</f>
        <v/>
      </c>
      <c r="L13" s="141" t="str">
        <f>IF(B13="","",COUNTIFS('④【入力】別紙_職員一覧（実績）'!$B$15:$B$514,'④事業所別一覧 (実績)'!B13,'④【入力】別紙_職員一覧（実績）'!$L$15:$L$514,$L$6))</f>
        <v/>
      </c>
      <c r="M13" s="141" t="str">
        <f>IF(B13="","",COUNTIFS('④【入力】別紙_職員一覧（実績）'!$B$15:$B$514,'④事業所別一覧 (実績)'!B13,'④【入力】別紙_職員一覧（実績）'!$L$15:$L$514,$M$6))</f>
        <v/>
      </c>
    </row>
    <row r="14" spans="1:13" ht="20.100000000000001" customHeight="1">
      <c r="A14" s="68">
        <v>8</v>
      </c>
      <c r="B14" s="68" t="str">
        <f t="array" ref="B14">IFERROR(IF(INDEX('④【入力】別紙_職員一覧（実績）'!$B$15:$B$514,MATCH(0,COUNTIF(B$7:B13,'④【入力】別紙_職員一覧（実績）'!$B$15:$B$514),0))=0,"",INDEX('④【入力】別紙_職員一覧（実績）'!$B$15:$B$514,MATCH(0,COUNTIF(B$7:B13,'④【入力】別紙_職員一覧（実績）'!$B$15:$B$514),0))),"")</f>
        <v/>
      </c>
      <c r="C14" s="140" t="str">
        <f>IF(B14="","",VLOOKUP($B14,'④【入力】別紙_職員一覧（実績）'!$B$15:$R$514,2,FALSE))</f>
        <v/>
      </c>
      <c r="D14" s="141" t="str">
        <f>IF(B14="","",VLOOKUP($B14,'④【入力】別紙_職員一覧（実績）'!$B$15:$R$514,3,FALSE))</f>
        <v/>
      </c>
      <c r="E14" s="141" t="str">
        <f>IF(B14="","",VLOOKUP($B14,'④【入力】別紙_職員一覧（実績）'!$B$15:$R$514,4,FALSE))</f>
        <v/>
      </c>
      <c r="F14" s="153" t="str">
        <f>IF(B14="","",SUMIF('④【入力】別紙_職員一覧（実績）'!$B$15:$B$514,'④事業所別一覧 (実績)'!B14,'④【入力】別紙_職員一覧（実績）'!$R$15:$R$514))</f>
        <v/>
      </c>
      <c r="G14" s="154" t="str">
        <f t="shared" si="0"/>
        <v/>
      </c>
      <c r="H14" s="141" t="str">
        <f>IF(B14="","",COUNTIF('④【入力】別紙_職員一覧（実績）'!$B$15:$B$514,'④事業所別一覧 (実績)'!B14))</f>
        <v/>
      </c>
      <c r="I14" s="141" t="str">
        <f>IF(B14="","",COUNTIFS('④【入力】別紙_職員一覧（実績）'!$B$15:$B$514,'④事業所別一覧 (実績)'!B14,'④【入力】別紙_職員一覧（実績）'!$F$15:$F$514,"〇"))</f>
        <v/>
      </c>
      <c r="J14" s="141" t="str">
        <f>IF(B14="","",COUNTIFS('④【入力】別紙_職員一覧（実績）'!$B$15:$B$514,'④事業所別一覧 (実績)'!B14,'④【入力】別紙_職員一覧（実績）'!$K$15:$K$514,"〇"))</f>
        <v/>
      </c>
      <c r="K14" s="141" t="str">
        <f>IF(B14="","",COUNTIFS('④【入力】別紙_職員一覧（実績）'!$B$15:$B$514,'④事業所別一覧 (実績)'!B14,'④【入力】別紙_職員一覧（実績）'!$L$15:$L$514,$K$6))</f>
        <v/>
      </c>
      <c r="L14" s="141" t="str">
        <f>IF(B14="","",COUNTIFS('④【入力】別紙_職員一覧（実績）'!$B$15:$B$514,'④事業所別一覧 (実績)'!B14,'④【入力】別紙_職員一覧（実績）'!$L$15:$L$514,$L$6))</f>
        <v/>
      </c>
      <c r="M14" s="141" t="str">
        <f>IF(B14="","",COUNTIFS('④【入力】別紙_職員一覧（実績）'!$B$15:$B$514,'④事業所別一覧 (実績)'!B14,'④【入力】別紙_職員一覧（実績）'!$L$15:$L$514,$M$6))</f>
        <v/>
      </c>
    </row>
    <row r="15" spans="1:13" ht="20.100000000000001" customHeight="1">
      <c r="A15" s="68">
        <v>9</v>
      </c>
      <c r="B15" s="68" t="str">
        <f t="array" ref="B15">IFERROR(IF(INDEX('④【入力】別紙_職員一覧（実績）'!$B$15:$B$514,MATCH(0,COUNTIF(B$7:B14,'④【入力】別紙_職員一覧（実績）'!$B$15:$B$514),0))=0,"",INDEX('④【入力】別紙_職員一覧（実績）'!$B$15:$B$514,MATCH(0,COUNTIF(B$7:B14,'④【入力】別紙_職員一覧（実績）'!$B$15:$B$514),0))),"")</f>
        <v/>
      </c>
      <c r="C15" s="140" t="str">
        <f>IF(B15="","",VLOOKUP($B15,'④【入力】別紙_職員一覧（実績）'!$B$15:$R$514,2,FALSE))</f>
        <v/>
      </c>
      <c r="D15" s="141" t="str">
        <f>IF(B15="","",VLOOKUP($B15,'④【入力】別紙_職員一覧（実績）'!$B$15:$R$514,3,FALSE))</f>
        <v/>
      </c>
      <c r="E15" s="141" t="str">
        <f>IF(B15="","",VLOOKUP($B15,'④【入力】別紙_職員一覧（実績）'!$B$15:$R$514,4,FALSE))</f>
        <v/>
      </c>
      <c r="F15" s="153" t="str">
        <f>IF(B15="","",SUMIF('④【入力】別紙_職員一覧（実績）'!$B$15:$B$514,'④事業所別一覧 (実績)'!B15,'④【入力】別紙_職員一覧（実績）'!$R$15:$R$514))</f>
        <v/>
      </c>
      <c r="G15" s="154" t="str">
        <f t="shared" si="0"/>
        <v/>
      </c>
      <c r="H15" s="141" t="str">
        <f>IF(B15="","",COUNTIF('④【入力】別紙_職員一覧（実績）'!$B$15:$B$514,'④事業所別一覧 (実績)'!B15))</f>
        <v/>
      </c>
      <c r="I15" s="141" t="str">
        <f>IF(B15="","",COUNTIFS('④【入力】別紙_職員一覧（実績）'!$B$15:$B$514,'④事業所別一覧 (実績)'!B15,'④【入力】別紙_職員一覧（実績）'!$F$15:$F$514,"〇"))</f>
        <v/>
      </c>
      <c r="J15" s="141" t="str">
        <f>IF(B15="","",COUNTIFS('④【入力】別紙_職員一覧（実績）'!$B$15:$B$514,'④事業所別一覧 (実績)'!B15,'④【入力】別紙_職員一覧（実績）'!$K$15:$K$514,"〇"))</f>
        <v/>
      </c>
      <c r="K15" s="141" t="str">
        <f>IF(B15="","",COUNTIFS('④【入力】別紙_職員一覧（実績）'!$B$15:$B$514,'④事業所別一覧 (実績)'!B15,'④【入力】別紙_職員一覧（実績）'!$L$15:$L$514,$K$6))</f>
        <v/>
      </c>
      <c r="L15" s="141" t="str">
        <f>IF(B15="","",COUNTIFS('④【入力】別紙_職員一覧（実績）'!$B$15:$B$514,'④事業所別一覧 (実績)'!B15,'④【入力】別紙_職員一覧（実績）'!$L$15:$L$514,$L$6))</f>
        <v/>
      </c>
      <c r="M15" s="141" t="str">
        <f>IF(B15="","",COUNTIFS('④【入力】別紙_職員一覧（実績）'!$B$15:$B$514,'④事業所別一覧 (実績)'!B15,'④【入力】別紙_職員一覧（実績）'!$L$15:$L$514,$M$6))</f>
        <v/>
      </c>
    </row>
    <row r="16" spans="1:13" ht="20.100000000000001" customHeight="1">
      <c r="A16" s="68">
        <v>10</v>
      </c>
      <c r="B16" s="68" t="str">
        <f t="array" ref="B16">IFERROR(IF(INDEX('④【入力】別紙_職員一覧（実績）'!$B$15:$B$514,MATCH(0,COUNTIF(B$7:B15,'④【入力】別紙_職員一覧（実績）'!$B$15:$B$514),0))=0,"",INDEX('④【入力】別紙_職員一覧（実績）'!$B$15:$B$514,MATCH(0,COUNTIF(B$7:B15,'④【入力】別紙_職員一覧（実績）'!$B$15:$B$514),0))),"")</f>
        <v/>
      </c>
      <c r="C16" s="140" t="str">
        <f>IF(B16="","",VLOOKUP($B16,'④【入力】別紙_職員一覧（実績）'!$B$15:$R$514,2,FALSE))</f>
        <v/>
      </c>
      <c r="D16" s="141" t="str">
        <f>IF(B16="","",VLOOKUP($B16,'④【入力】別紙_職員一覧（実績）'!$B$15:$R$514,3,FALSE))</f>
        <v/>
      </c>
      <c r="E16" s="141" t="str">
        <f>IF(B16="","",VLOOKUP($B16,'④【入力】別紙_職員一覧（実績）'!$B$15:$R$514,4,FALSE))</f>
        <v/>
      </c>
      <c r="F16" s="153" t="str">
        <f>IF(B16="","",SUMIF('④【入力】別紙_職員一覧（実績）'!$B$15:$B$514,'④事業所別一覧 (実績)'!B16,'④【入力】別紙_職員一覧（実績）'!$R$15:$R$514))</f>
        <v/>
      </c>
      <c r="G16" s="154" t="str">
        <f t="shared" si="0"/>
        <v/>
      </c>
      <c r="H16" s="141" t="str">
        <f>IF(B16="","",COUNTIF('④【入力】別紙_職員一覧（実績）'!$B$15:$B$514,'④事業所別一覧 (実績)'!B16))</f>
        <v/>
      </c>
      <c r="I16" s="141" t="str">
        <f>IF(B16="","",COUNTIFS('④【入力】別紙_職員一覧（実績）'!$B$15:$B$514,'④事業所別一覧 (実績)'!B16,'④【入力】別紙_職員一覧（実績）'!$F$15:$F$514,"〇"))</f>
        <v/>
      </c>
      <c r="J16" s="141" t="str">
        <f>IF(B16="","",COUNTIFS('④【入力】別紙_職員一覧（実績）'!$B$15:$B$514,'④事業所別一覧 (実績)'!B16,'④【入力】別紙_職員一覧（実績）'!$K$15:$K$514,"〇"))</f>
        <v/>
      </c>
      <c r="K16" s="141" t="str">
        <f>IF(B16="","",COUNTIFS('④【入力】別紙_職員一覧（実績）'!$B$15:$B$514,'④事業所別一覧 (実績)'!B16,'④【入力】別紙_職員一覧（実績）'!$L$15:$L$514,$K$6))</f>
        <v/>
      </c>
      <c r="L16" s="141" t="str">
        <f>IF(B16="","",COUNTIFS('④【入力】別紙_職員一覧（実績）'!$B$15:$B$514,'④事業所別一覧 (実績)'!B16,'④【入力】別紙_職員一覧（実績）'!$L$15:$L$514,$L$6))</f>
        <v/>
      </c>
      <c r="M16" s="141" t="str">
        <f>IF(B16="","",COUNTIFS('④【入力】別紙_職員一覧（実績）'!$B$15:$B$514,'④事業所別一覧 (実績)'!B16,'④【入力】別紙_職員一覧（実績）'!$L$15:$L$514,$M$6))</f>
        <v/>
      </c>
    </row>
    <row r="17" spans="1:13" ht="20.100000000000001" customHeight="1">
      <c r="A17" s="68">
        <v>11</v>
      </c>
      <c r="B17" s="68" t="str">
        <f t="array" ref="B17">IFERROR(IF(INDEX('④【入力】別紙_職員一覧（実績）'!$B$15:$B$514,MATCH(0,COUNTIF(B$7:B16,'④【入力】別紙_職員一覧（実績）'!$B$15:$B$514),0))=0,"",INDEX('④【入力】別紙_職員一覧（実績）'!$B$15:$B$514,MATCH(0,COUNTIF(B$7:B16,'④【入力】別紙_職員一覧（実績）'!$B$15:$B$514),0))),"")</f>
        <v/>
      </c>
      <c r="C17" s="140" t="str">
        <f>IF(B17="","",VLOOKUP($B17,'④【入力】別紙_職員一覧（実績）'!$B$15:$R$514,2,FALSE))</f>
        <v/>
      </c>
      <c r="D17" s="141" t="str">
        <f>IF(B17="","",VLOOKUP($B17,'④【入力】別紙_職員一覧（実績）'!$B$15:$R$514,3,FALSE))</f>
        <v/>
      </c>
      <c r="E17" s="141" t="str">
        <f>IF(B17="","",VLOOKUP($B17,'④【入力】別紙_職員一覧（実績）'!$B$15:$R$514,4,FALSE))</f>
        <v/>
      </c>
      <c r="F17" s="153" t="str">
        <f>IF(B17="","",SUMIF('④【入力】別紙_職員一覧（実績）'!$B$15:$B$514,'④事業所別一覧 (実績)'!B17,'④【入力】別紙_職員一覧（実績）'!$R$15:$R$514))</f>
        <v/>
      </c>
      <c r="G17" s="154" t="str">
        <f t="shared" si="0"/>
        <v/>
      </c>
      <c r="H17" s="141" t="str">
        <f>IF(B17="","",COUNTIF('④【入力】別紙_職員一覧（実績）'!$B$15:$B$514,'④事業所別一覧 (実績)'!B17))</f>
        <v/>
      </c>
      <c r="I17" s="141" t="str">
        <f>IF(B17="","",COUNTIFS('④【入力】別紙_職員一覧（実績）'!$B$15:$B$514,'④事業所別一覧 (実績)'!B17,'④【入力】別紙_職員一覧（実績）'!$F$15:$F$514,"〇"))</f>
        <v/>
      </c>
      <c r="J17" s="141" t="str">
        <f>IF(B17="","",COUNTIFS('④【入力】別紙_職員一覧（実績）'!$B$15:$B$514,'④事業所別一覧 (実績)'!B17,'④【入力】別紙_職員一覧（実績）'!$K$15:$K$514,"〇"))</f>
        <v/>
      </c>
      <c r="K17" s="141" t="str">
        <f>IF(B17="","",COUNTIFS('④【入力】別紙_職員一覧（実績）'!$B$15:$B$514,'④事業所別一覧 (実績)'!B17,'④【入力】別紙_職員一覧（実績）'!$L$15:$L$514,$K$6))</f>
        <v/>
      </c>
      <c r="L17" s="141" t="str">
        <f>IF(B17="","",COUNTIFS('④【入力】別紙_職員一覧（実績）'!$B$15:$B$514,'④事業所別一覧 (実績)'!B17,'④【入力】別紙_職員一覧（実績）'!$L$15:$L$514,$L$6))</f>
        <v/>
      </c>
      <c r="M17" s="141" t="str">
        <f>IF(B17="","",COUNTIFS('④【入力】別紙_職員一覧（実績）'!$B$15:$B$514,'④事業所別一覧 (実績)'!B17,'④【入力】別紙_職員一覧（実績）'!$L$15:$L$514,$M$6))</f>
        <v/>
      </c>
    </row>
    <row r="18" spans="1:13" ht="20.100000000000001" customHeight="1">
      <c r="A18" s="68">
        <v>12</v>
      </c>
      <c r="B18" s="68" t="str">
        <f t="array" ref="B18">IFERROR(IF(INDEX('④【入力】別紙_職員一覧（実績）'!$B$15:$B$514,MATCH(0,COUNTIF(B$7:B17,'④【入力】別紙_職員一覧（実績）'!$B$15:$B$514),0))=0,"",INDEX('④【入力】別紙_職員一覧（実績）'!$B$15:$B$514,MATCH(0,COUNTIF(B$7:B17,'④【入力】別紙_職員一覧（実績）'!$B$15:$B$514),0))),"")</f>
        <v/>
      </c>
      <c r="C18" s="140" t="str">
        <f>IF(B18="","",VLOOKUP($B18,'④【入力】別紙_職員一覧（実績）'!$B$15:$R$514,2,FALSE))</f>
        <v/>
      </c>
      <c r="D18" s="141" t="str">
        <f>IF(B18="","",VLOOKUP($B18,'④【入力】別紙_職員一覧（実績）'!$B$15:$R$514,3,FALSE))</f>
        <v/>
      </c>
      <c r="E18" s="141" t="str">
        <f>IF(B18="","",VLOOKUP($B18,'④【入力】別紙_職員一覧（実績）'!$B$15:$R$514,4,FALSE))</f>
        <v/>
      </c>
      <c r="F18" s="153" t="str">
        <f>IF(B18="","",SUMIF('④【入力】別紙_職員一覧（実績）'!$B$15:$B$514,'④事業所別一覧 (実績)'!B18,'④【入力】別紙_職員一覧（実績）'!$R$15:$R$514))</f>
        <v/>
      </c>
      <c r="G18" s="154" t="str">
        <f t="shared" si="0"/>
        <v/>
      </c>
      <c r="H18" s="141" t="str">
        <f>IF(B18="","",COUNTIF('④【入力】別紙_職員一覧（実績）'!$B$15:$B$514,'④事業所別一覧 (実績)'!B18))</f>
        <v/>
      </c>
      <c r="I18" s="141" t="str">
        <f>IF(B18="","",COUNTIFS('④【入力】別紙_職員一覧（実績）'!$B$15:$B$514,'④事業所別一覧 (実績)'!B18,'④【入力】別紙_職員一覧（実績）'!$F$15:$F$514,"〇"))</f>
        <v/>
      </c>
      <c r="J18" s="141" t="str">
        <f>IF(B18="","",COUNTIFS('④【入力】別紙_職員一覧（実績）'!$B$15:$B$514,'④事業所別一覧 (実績)'!B18,'④【入力】別紙_職員一覧（実績）'!$K$15:$K$514,"〇"))</f>
        <v/>
      </c>
      <c r="K18" s="141" t="str">
        <f>IF(B18="","",COUNTIFS('④【入力】別紙_職員一覧（実績）'!$B$15:$B$514,'④事業所別一覧 (実績)'!B18,'④【入力】別紙_職員一覧（実績）'!$L$15:$L$514,$K$6))</f>
        <v/>
      </c>
      <c r="L18" s="141" t="str">
        <f>IF(B18="","",COUNTIFS('④【入力】別紙_職員一覧（実績）'!$B$15:$B$514,'④事業所別一覧 (実績)'!B18,'④【入力】別紙_職員一覧（実績）'!$L$15:$L$514,$L$6))</f>
        <v/>
      </c>
      <c r="M18" s="141" t="str">
        <f>IF(B18="","",COUNTIFS('④【入力】別紙_職員一覧（実績）'!$B$15:$B$514,'④事業所別一覧 (実績)'!B18,'④【入力】別紙_職員一覧（実績）'!$L$15:$L$514,$M$6))</f>
        <v/>
      </c>
    </row>
    <row r="19" spans="1:13" ht="20.100000000000001" customHeight="1">
      <c r="A19" s="68">
        <v>13</v>
      </c>
      <c r="B19" s="68" t="str">
        <f t="array" ref="B19">IFERROR(IF(INDEX('④【入力】別紙_職員一覧（実績）'!$B$15:$B$514,MATCH(0,COUNTIF(B$7:B18,'④【入力】別紙_職員一覧（実績）'!$B$15:$B$514),0))=0,"",INDEX('④【入力】別紙_職員一覧（実績）'!$B$15:$B$514,MATCH(0,COUNTIF(B$7:B18,'④【入力】別紙_職員一覧（実績）'!$B$15:$B$514),0))),"")</f>
        <v/>
      </c>
      <c r="C19" s="140" t="str">
        <f>IF(B19="","",VLOOKUP($B19,'④【入力】別紙_職員一覧（実績）'!$B$15:$R$514,2,FALSE))</f>
        <v/>
      </c>
      <c r="D19" s="141" t="str">
        <f>IF(B19="","",VLOOKUP($B19,'④【入力】別紙_職員一覧（実績）'!$B$15:$R$514,3,FALSE))</f>
        <v/>
      </c>
      <c r="E19" s="141" t="str">
        <f>IF(B19="","",VLOOKUP($B19,'④【入力】別紙_職員一覧（実績）'!$B$15:$R$514,4,FALSE))</f>
        <v/>
      </c>
      <c r="F19" s="153" t="str">
        <f>IF(B19="","",SUMIF('④【入力】別紙_職員一覧（実績）'!$B$15:$B$514,'④事業所別一覧 (実績)'!B19,'④【入力】別紙_職員一覧（実績）'!$R$15:$R$514))</f>
        <v/>
      </c>
      <c r="G19" s="154" t="str">
        <f t="shared" si="0"/>
        <v/>
      </c>
      <c r="H19" s="141" t="str">
        <f>IF(B19="","",COUNTIF('④【入力】別紙_職員一覧（実績）'!$B$15:$B$514,'④事業所別一覧 (実績)'!B19))</f>
        <v/>
      </c>
      <c r="I19" s="141" t="str">
        <f>IF(B19="","",COUNTIFS('④【入力】別紙_職員一覧（実績）'!$B$15:$B$514,'④事業所別一覧 (実績)'!B19,'④【入力】別紙_職員一覧（実績）'!$F$15:$F$514,"〇"))</f>
        <v/>
      </c>
      <c r="J19" s="141" t="str">
        <f>IF(B19="","",COUNTIFS('④【入力】別紙_職員一覧（実績）'!$B$15:$B$514,'④事業所別一覧 (実績)'!B19,'④【入力】別紙_職員一覧（実績）'!$K$15:$K$514,"〇"))</f>
        <v/>
      </c>
      <c r="K19" s="141" t="str">
        <f>IF(B19="","",COUNTIFS('④【入力】別紙_職員一覧（実績）'!$B$15:$B$514,'④事業所別一覧 (実績)'!B19,'④【入力】別紙_職員一覧（実績）'!$L$15:$L$514,$K$6))</f>
        <v/>
      </c>
      <c r="L19" s="141" t="str">
        <f>IF(B19="","",COUNTIFS('④【入力】別紙_職員一覧（実績）'!$B$15:$B$514,'④事業所別一覧 (実績)'!B19,'④【入力】別紙_職員一覧（実績）'!$L$15:$L$514,$L$6))</f>
        <v/>
      </c>
      <c r="M19" s="141" t="str">
        <f>IF(B19="","",COUNTIFS('④【入力】別紙_職員一覧（実績）'!$B$15:$B$514,'④事業所別一覧 (実績)'!B19,'④【入力】別紙_職員一覧（実績）'!$L$15:$L$514,$M$6))</f>
        <v/>
      </c>
    </row>
    <row r="20" spans="1:13" ht="20.100000000000001" customHeight="1">
      <c r="A20" s="68">
        <v>14</v>
      </c>
      <c r="B20" s="68" t="str">
        <f t="array" ref="B20">IFERROR(IF(INDEX('④【入力】別紙_職員一覧（実績）'!$B$15:$B$514,MATCH(0,COUNTIF(B$7:B19,'④【入力】別紙_職員一覧（実績）'!$B$15:$B$514),0))=0,"",INDEX('④【入力】別紙_職員一覧（実績）'!$B$15:$B$514,MATCH(0,COUNTIF(B$7:B19,'④【入力】別紙_職員一覧（実績）'!$B$15:$B$514),0))),"")</f>
        <v/>
      </c>
      <c r="C20" s="140" t="str">
        <f>IF(B20="","",VLOOKUP($B20,'④【入力】別紙_職員一覧（実績）'!$B$15:$R$514,2,FALSE))</f>
        <v/>
      </c>
      <c r="D20" s="141" t="str">
        <f>IF(B20="","",VLOOKUP($B20,'④【入力】別紙_職員一覧（実績）'!$B$15:$R$514,3,FALSE))</f>
        <v/>
      </c>
      <c r="E20" s="141" t="str">
        <f>IF(B20="","",VLOOKUP($B20,'④【入力】別紙_職員一覧（実績）'!$B$15:$R$514,4,FALSE))</f>
        <v/>
      </c>
      <c r="F20" s="153" t="str">
        <f>IF(B20="","",SUMIF('④【入力】別紙_職員一覧（実績）'!$B$15:$B$514,'④事業所別一覧 (実績)'!B20,'④【入力】別紙_職員一覧（実績）'!$R$15:$R$514))</f>
        <v/>
      </c>
      <c r="G20" s="154" t="str">
        <f t="shared" si="0"/>
        <v/>
      </c>
      <c r="H20" s="141" t="str">
        <f>IF(B20="","",COUNTIF('④【入力】別紙_職員一覧（実績）'!$B$15:$B$514,'④事業所別一覧 (実績)'!B20))</f>
        <v/>
      </c>
      <c r="I20" s="141" t="str">
        <f>IF(B20="","",COUNTIFS('④【入力】別紙_職員一覧（実績）'!$B$15:$B$514,'④事業所別一覧 (実績)'!B20,'④【入力】別紙_職員一覧（実績）'!$F$15:$F$514,"〇"))</f>
        <v/>
      </c>
      <c r="J20" s="141" t="str">
        <f>IF(B20="","",COUNTIFS('④【入力】別紙_職員一覧（実績）'!$B$15:$B$514,'④事業所別一覧 (実績)'!B20,'④【入力】別紙_職員一覧（実績）'!$K$15:$K$514,"〇"))</f>
        <v/>
      </c>
      <c r="K20" s="141" t="str">
        <f>IF(B20="","",COUNTIFS('④【入力】別紙_職員一覧（実績）'!$B$15:$B$514,'④事業所別一覧 (実績)'!B20,'④【入力】別紙_職員一覧（実績）'!$L$15:$L$514,$K$6))</f>
        <v/>
      </c>
      <c r="L20" s="141" t="str">
        <f>IF(B20="","",COUNTIFS('④【入力】別紙_職員一覧（実績）'!$B$15:$B$514,'④事業所別一覧 (実績)'!B20,'④【入力】別紙_職員一覧（実績）'!$L$15:$L$514,$L$6))</f>
        <v/>
      </c>
      <c r="M20" s="141" t="str">
        <f>IF(B20="","",COUNTIFS('④【入力】別紙_職員一覧（実績）'!$B$15:$B$514,'④事業所別一覧 (実績)'!B20,'④【入力】別紙_職員一覧（実績）'!$L$15:$L$514,$M$6))</f>
        <v/>
      </c>
    </row>
    <row r="21" spans="1:13" ht="20.100000000000001" customHeight="1">
      <c r="A21" s="68">
        <v>15</v>
      </c>
      <c r="B21" s="68" t="str">
        <f t="array" ref="B21">IFERROR(IF(INDEX('④【入力】別紙_職員一覧（実績）'!$B$15:$B$514,MATCH(0,COUNTIF(B$7:B20,'④【入力】別紙_職員一覧（実績）'!$B$15:$B$514),0))=0,"",INDEX('④【入力】別紙_職員一覧（実績）'!$B$15:$B$514,MATCH(0,COUNTIF(B$7:B20,'④【入力】別紙_職員一覧（実績）'!$B$15:$B$514),0))),"")</f>
        <v/>
      </c>
      <c r="C21" s="140" t="str">
        <f>IF(B21="","",VLOOKUP($B21,'④【入力】別紙_職員一覧（実績）'!$B$15:$R$514,2,FALSE))</f>
        <v/>
      </c>
      <c r="D21" s="141" t="str">
        <f>IF(B21="","",VLOOKUP($B21,'④【入力】別紙_職員一覧（実績）'!$B$15:$R$514,3,FALSE))</f>
        <v/>
      </c>
      <c r="E21" s="141" t="str">
        <f>IF(B21="","",VLOOKUP($B21,'④【入力】別紙_職員一覧（実績）'!$B$15:$R$514,4,FALSE))</f>
        <v/>
      </c>
      <c r="F21" s="153" t="str">
        <f>IF(B21="","",SUMIF('④【入力】別紙_職員一覧（実績）'!$B$15:$B$514,'④事業所別一覧 (実績)'!B21,'④【入力】別紙_職員一覧（実績）'!$R$15:$R$514))</f>
        <v/>
      </c>
      <c r="G21" s="154" t="str">
        <f t="shared" si="0"/>
        <v/>
      </c>
      <c r="H21" s="141" t="str">
        <f>IF(B21="","",COUNTIF('④【入力】別紙_職員一覧（実績）'!$B$15:$B$514,'④事業所別一覧 (実績)'!B21))</f>
        <v/>
      </c>
      <c r="I21" s="141" t="str">
        <f>IF(B21="","",COUNTIFS('④【入力】別紙_職員一覧（実績）'!$B$15:$B$514,'④事業所別一覧 (実績)'!B21,'④【入力】別紙_職員一覧（実績）'!$F$15:$F$514,"〇"))</f>
        <v/>
      </c>
      <c r="J21" s="141" t="str">
        <f>IF(B21="","",COUNTIFS('④【入力】別紙_職員一覧（実績）'!$B$15:$B$514,'④事業所別一覧 (実績)'!B21,'④【入力】別紙_職員一覧（実績）'!$K$15:$K$514,"〇"))</f>
        <v/>
      </c>
      <c r="K21" s="141" t="str">
        <f>IF(B21="","",COUNTIFS('④【入力】別紙_職員一覧（実績）'!$B$15:$B$514,'④事業所別一覧 (実績)'!B21,'④【入力】別紙_職員一覧（実績）'!$L$15:$L$514,$K$6))</f>
        <v/>
      </c>
      <c r="L21" s="141" t="str">
        <f>IF(B21="","",COUNTIFS('④【入力】別紙_職員一覧（実績）'!$B$15:$B$514,'④事業所別一覧 (実績)'!B21,'④【入力】別紙_職員一覧（実績）'!$L$15:$L$514,$L$6))</f>
        <v/>
      </c>
      <c r="M21" s="141" t="str">
        <f>IF(B21="","",COUNTIFS('④【入力】別紙_職員一覧（実績）'!$B$15:$B$514,'④事業所別一覧 (実績)'!B21,'④【入力】別紙_職員一覧（実績）'!$L$15:$L$514,$M$6))</f>
        <v/>
      </c>
    </row>
    <row r="22" spans="1:13" ht="20.100000000000001" customHeight="1">
      <c r="A22" s="68">
        <v>16</v>
      </c>
      <c r="B22" s="68" t="str">
        <f t="array" ref="B22">IFERROR(IF(INDEX('④【入力】別紙_職員一覧（実績）'!$B$15:$B$514,MATCH(0,COUNTIF(B$7:B21,'④【入力】別紙_職員一覧（実績）'!$B$15:$B$514),0))=0,"",INDEX('④【入力】別紙_職員一覧（実績）'!$B$15:$B$514,MATCH(0,COUNTIF(B$7:B21,'④【入力】別紙_職員一覧（実績）'!$B$15:$B$514),0))),"")</f>
        <v/>
      </c>
      <c r="C22" s="140" t="str">
        <f>IF(B22="","",VLOOKUP($B22,'④【入力】別紙_職員一覧（実績）'!$B$15:$R$514,2,FALSE))</f>
        <v/>
      </c>
      <c r="D22" s="141" t="str">
        <f>IF(B22="","",VLOOKUP($B22,'④【入力】別紙_職員一覧（実績）'!$B$15:$R$514,3,FALSE))</f>
        <v/>
      </c>
      <c r="E22" s="141" t="str">
        <f>IF(B22="","",VLOOKUP($B22,'④【入力】別紙_職員一覧（実績）'!$B$15:$R$514,4,FALSE))</f>
        <v/>
      </c>
      <c r="F22" s="153" t="str">
        <f>IF(B22="","",SUMIF('④【入力】別紙_職員一覧（実績）'!$B$15:$B$514,'④事業所別一覧 (実績)'!B22,'④【入力】別紙_職員一覧（実績）'!$R$15:$R$514))</f>
        <v/>
      </c>
      <c r="G22" s="154" t="str">
        <f t="shared" si="0"/>
        <v/>
      </c>
      <c r="H22" s="141" t="str">
        <f>IF(B22="","",COUNTIF('④【入力】別紙_職員一覧（実績）'!$B$15:$B$514,'④事業所別一覧 (実績)'!B22))</f>
        <v/>
      </c>
      <c r="I22" s="141" t="str">
        <f>IF(B22="","",COUNTIFS('④【入力】別紙_職員一覧（実績）'!$B$15:$B$514,'④事業所別一覧 (実績)'!B22,'④【入力】別紙_職員一覧（実績）'!$F$15:$F$514,"〇"))</f>
        <v/>
      </c>
      <c r="J22" s="141" t="str">
        <f>IF(B22="","",COUNTIFS('④【入力】別紙_職員一覧（実績）'!$B$15:$B$514,'④事業所別一覧 (実績)'!B22,'④【入力】別紙_職員一覧（実績）'!$K$15:$K$514,"〇"))</f>
        <v/>
      </c>
      <c r="K22" s="141" t="str">
        <f>IF(B22="","",COUNTIFS('④【入力】別紙_職員一覧（実績）'!$B$15:$B$514,'④事業所別一覧 (実績)'!B22,'④【入力】別紙_職員一覧（実績）'!$L$15:$L$514,$K$6))</f>
        <v/>
      </c>
      <c r="L22" s="141" t="str">
        <f>IF(B22="","",COUNTIFS('④【入力】別紙_職員一覧（実績）'!$B$15:$B$514,'④事業所別一覧 (実績)'!B22,'④【入力】別紙_職員一覧（実績）'!$L$15:$L$514,$L$6))</f>
        <v/>
      </c>
      <c r="M22" s="141" t="str">
        <f>IF(B22="","",COUNTIFS('④【入力】別紙_職員一覧（実績）'!$B$15:$B$514,'④事業所別一覧 (実績)'!B22,'④【入力】別紙_職員一覧（実績）'!$L$15:$L$514,$M$6))</f>
        <v/>
      </c>
    </row>
    <row r="23" spans="1:13" ht="20.100000000000001" customHeight="1">
      <c r="A23" s="68">
        <v>17</v>
      </c>
      <c r="B23" s="68" t="str">
        <f t="array" ref="B23">IFERROR(IF(INDEX('④【入力】別紙_職員一覧（実績）'!$B$15:$B$514,MATCH(0,COUNTIF(B$7:B22,'④【入力】別紙_職員一覧（実績）'!$B$15:$B$514),0))=0,"",INDEX('④【入力】別紙_職員一覧（実績）'!$B$15:$B$514,MATCH(0,COUNTIF(B$7:B22,'④【入力】別紙_職員一覧（実績）'!$B$15:$B$514),0))),"")</f>
        <v/>
      </c>
      <c r="C23" s="140" t="str">
        <f>IF(B23="","",VLOOKUP($B23,'④【入力】別紙_職員一覧（実績）'!$B$15:$R$514,2,FALSE))</f>
        <v/>
      </c>
      <c r="D23" s="141" t="str">
        <f>IF(B23="","",VLOOKUP($B23,'④【入力】別紙_職員一覧（実績）'!$B$15:$R$514,3,FALSE))</f>
        <v/>
      </c>
      <c r="E23" s="141" t="str">
        <f>IF(B23="","",VLOOKUP($B23,'④【入力】別紙_職員一覧（実績）'!$B$15:$R$514,4,FALSE))</f>
        <v/>
      </c>
      <c r="F23" s="153" t="str">
        <f>IF(B23="","",SUMIF('④【入力】別紙_職員一覧（実績）'!$B$15:$B$514,'④事業所別一覧 (実績)'!B23,'④【入力】別紙_職員一覧（実績）'!$R$15:$R$514))</f>
        <v/>
      </c>
      <c r="G23" s="154" t="str">
        <f t="shared" si="0"/>
        <v/>
      </c>
      <c r="H23" s="141" t="str">
        <f>IF(B23="","",COUNTIF('④【入力】別紙_職員一覧（実績）'!$B$15:$B$514,'④事業所別一覧 (実績)'!B23))</f>
        <v/>
      </c>
      <c r="I23" s="141" t="str">
        <f>IF(B23="","",COUNTIFS('④【入力】別紙_職員一覧（実績）'!$B$15:$B$514,'④事業所別一覧 (実績)'!B23,'④【入力】別紙_職員一覧（実績）'!$F$15:$F$514,"〇"))</f>
        <v/>
      </c>
      <c r="J23" s="141" t="str">
        <f>IF(B23="","",COUNTIFS('④【入力】別紙_職員一覧（実績）'!$B$15:$B$514,'④事業所別一覧 (実績)'!B23,'④【入力】別紙_職員一覧（実績）'!$K$15:$K$514,"〇"))</f>
        <v/>
      </c>
      <c r="K23" s="141" t="str">
        <f>IF(B23="","",COUNTIFS('④【入力】別紙_職員一覧（実績）'!$B$15:$B$514,'④事業所別一覧 (実績)'!B23,'④【入力】別紙_職員一覧（実績）'!$L$15:$L$514,$K$6))</f>
        <v/>
      </c>
      <c r="L23" s="141" t="str">
        <f>IF(B23="","",COUNTIFS('④【入力】別紙_職員一覧（実績）'!$B$15:$B$514,'④事業所別一覧 (実績)'!B23,'④【入力】別紙_職員一覧（実績）'!$L$15:$L$514,$L$6))</f>
        <v/>
      </c>
      <c r="M23" s="141" t="str">
        <f>IF(B23="","",COUNTIFS('④【入力】別紙_職員一覧（実績）'!$B$15:$B$514,'④事業所別一覧 (実績)'!B23,'④【入力】別紙_職員一覧（実績）'!$L$15:$L$514,$M$6))</f>
        <v/>
      </c>
    </row>
    <row r="24" spans="1:13" ht="20.100000000000001" customHeight="1">
      <c r="A24" s="68">
        <v>18</v>
      </c>
      <c r="B24" s="68" t="str">
        <f t="array" ref="B24">IFERROR(IF(INDEX('④【入力】別紙_職員一覧（実績）'!$B$15:$B$514,MATCH(0,COUNTIF(B$7:B23,'④【入力】別紙_職員一覧（実績）'!$B$15:$B$514),0))=0,"",INDEX('④【入力】別紙_職員一覧（実績）'!$B$15:$B$514,MATCH(0,COUNTIF(B$7:B23,'④【入力】別紙_職員一覧（実績）'!$B$15:$B$514),0))),"")</f>
        <v/>
      </c>
      <c r="C24" s="140" t="str">
        <f>IF(B24="","",VLOOKUP($B24,'④【入力】別紙_職員一覧（実績）'!$B$15:$R$514,2,FALSE))</f>
        <v/>
      </c>
      <c r="D24" s="141" t="str">
        <f>IF(B24="","",VLOOKUP($B24,'④【入力】別紙_職員一覧（実績）'!$B$15:$R$514,3,FALSE))</f>
        <v/>
      </c>
      <c r="E24" s="141" t="str">
        <f>IF(B24="","",VLOOKUP($B24,'④【入力】別紙_職員一覧（実績）'!$B$15:$R$514,4,FALSE))</f>
        <v/>
      </c>
      <c r="F24" s="153" t="str">
        <f>IF(B24="","",SUMIF('④【入力】別紙_職員一覧（実績）'!$B$15:$B$514,'④事業所別一覧 (実績)'!B24,'④【入力】別紙_職員一覧（実績）'!$R$15:$R$514))</f>
        <v/>
      </c>
      <c r="G24" s="154" t="str">
        <f t="shared" si="0"/>
        <v/>
      </c>
      <c r="H24" s="141" t="str">
        <f>IF(B24="","",COUNTIF('④【入力】別紙_職員一覧（実績）'!$B$15:$B$514,'④事業所別一覧 (実績)'!B24))</f>
        <v/>
      </c>
      <c r="I24" s="141" t="str">
        <f>IF(B24="","",COUNTIFS('④【入力】別紙_職員一覧（実績）'!$B$15:$B$514,'④事業所別一覧 (実績)'!B24,'④【入力】別紙_職員一覧（実績）'!$F$15:$F$514,"〇"))</f>
        <v/>
      </c>
      <c r="J24" s="141" t="str">
        <f>IF(B24="","",COUNTIFS('④【入力】別紙_職員一覧（実績）'!$B$15:$B$514,'④事業所別一覧 (実績)'!B24,'④【入力】別紙_職員一覧（実績）'!$K$15:$K$514,"〇"))</f>
        <v/>
      </c>
      <c r="K24" s="141" t="str">
        <f>IF(B24="","",COUNTIFS('④【入力】別紙_職員一覧（実績）'!$B$15:$B$514,'④事業所別一覧 (実績)'!B24,'④【入力】別紙_職員一覧（実績）'!$L$15:$L$514,$K$6))</f>
        <v/>
      </c>
      <c r="L24" s="141" t="str">
        <f>IF(B24="","",COUNTIFS('④【入力】別紙_職員一覧（実績）'!$B$15:$B$514,'④事業所別一覧 (実績)'!B24,'④【入力】別紙_職員一覧（実績）'!$L$15:$L$514,$L$6))</f>
        <v/>
      </c>
      <c r="M24" s="141" t="str">
        <f>IF(B24="","",COUNTIFS('④【入力】別紙_職員一覧（実績）'!$B$15:$B$514,'④事業所別一覧 (実績)'!B24,'④【入力】別紙_職員一覧（実績）'!$L$15:$L$514,$M$6))</f>
        <v/>
      </c>
    </row>
    <row r="25" spans="1:13" ht="20.100000000000001" customHeight="1">
      <c r="A25" s="68">
        <v>19</v>
      </c>
      <c r="B25" s="68" t="str">
        <f t="array" ref="B25">IFERROR(IF(INDEX('④【入力】別紙_職員一覧（実績）'!$B$15:$B$514,MATCH(0,COUNTIF(B$7:B24,'④【入力】別紙_職員一覧（実績）'!$B$15:$B$514),0))=0,"",INDEX('④【入力】別紙_職員一覧（実績）'!$B$15:$B$514,MATCH(0,COUNTIF(B$7:B24,'④【入力】別紙_職員一覧（実績）'!$B$15:$B$514),0))),"")</f>
        <v/>
      </c>
      <c r="C25" s="140" t="str">
        <f>IF(B25="","",VLOOKUP($B25,'④【入力】別紙_職員一覧（実績）'!$B$15:$R$514,2,FALSE))</f>
        <v/>
      </c>
      <c r="D25" s="141" t="str">
        <f>IF(B25="","",VLOOKUP($B25,'④【入力】別紙_職員一覧（実績）'!$B$15:$R$514,3,FALSE))</f>
        <v/>
      </c>
      <c r="E25" s="141" t="str">
        <f>IF(B25="","",VLOOKUP($B25,'④【入力】別紙_職員一覧（実績）'!$B$15:$R$514,4,FALSE))</f>
        <v/>
      </c>
      <c r="F25" s="153" t="str">
        <f>IF(B25="","",SUMIF('④【入力】別紙_職員一覧（実績）'!$B$15:$B$514,'④事業所別一覧 (実績)'!B25,'④【入力】別紙_職員一覧（実績）'!$R$15:$R$514))</f>
        <v/>
      </c>
      <c r="G25" s="154" t="str">
        <f t="shared" si="0"/>
        <v/>
      </c>
      <c r="H25" s="141" t="str">
        <f>IF(B25="","",COUNTIF('④【入力】別紙_職員一覧（実績）'!$B$15:$B$514,'④事業所別一覧 (実績)'!B25))</f>
        <v/>
      </c>
      <c r="I25" s="141" t="str">
        <f>IF(B25="","",COUNTIFS('④【入力】別紙_職員一覧（実績）'!$B$15:$B$514,'④事業所別一覧 (実績)'!B25,'④【入力】別紙_職員一覧（実績）'!$F$15:$F$514,"〇"))</f>
        <v/>
      </c>
      <c r="J25" s="141" t="str">
        <f>IF(B25="","",COUNTIFS('④【入力】別紙_職員一覧（実績）'!$B$15:$B$514,'④事業所別一覧 (実績)'!B25,'④【入力】別紙_職員一覧（実績）'!$K$15:$K$514,"〇"))</f>
        <v/>
      </c>
      <c r="K25" s="141" t="str">
        <f>IF(B25="","",COUNTIFS('④【入力】別紙_職員一覧（実績）'!$B$15:$B$514,'④事業所別一覧 (実績)'!B25,'④【入力】別紙_職員一覧（実績）'!$L$15:$L$514,$K$6))</f>
        <v/>
      </c>
      <c r="L25" s="141" t="str">
        <f>IF(B25="","",COUNTIFS('④【入力】別紙_職員一覧（実績）'!$B$15:$B$514,'④事業所別一覧 (実績)'!B25,'④【入力】別紙_職員一覧（実績）'!$L$15:$L$514,$L$6))</f>
        <v/>
      </c>
      <c r="M25" s="141" t="str">
        <f>IF(B25="","",COUNTIFS('④【入力】別紙_職員一覧（実績）'!$B$15:$B$514,'④事業所別一覧 (実績)'!B25,'④【入力】別紙_職員一覧（実績）'!$L$15:$L$514,$M$6))</f>
        <v/>
      </c>
    </row>
    <row r="26" spans="1:13" ht="20.100000000000001" customHeight="1">
      <c r="A26" s="68">
        <v>20</v>
      </c>
      <c r="B26" s="68" t="str">
        <f t="array" ref="B26">IFERROR(IF(INDEX('④【入力】別紙_職員一覧（実績）'!$B$15:$B$514,MATCH(0,COUNTIF(B$7:B25,'④【入力】別紙_職員一覧（実績）'!$B$15:$B$514),0))=0,"",INDEX('④【入力】別紙_職員一覧（実績）'!$B$15:$B$514,MATCH(0,COUNTIF(B$7:B25,'④【入力】別紙_職員一覧（実績）'!$B$15:$B$514),0))),"")</f>
        <v/>
      </c>
      <c r="C26" s="140" t="str">
        <f>IF(B26="","",VLOOKUP($B26,'④【入力】別紙_職員一覧（実績）'!$B$15:$R$514,2,FALSE))</f>
        <v/>
      </c>
      <c r="D26" s="141" t="str">
        <f>IF(B26="","",VLOOKUP($B26,'④【入力】別紙_職員一覧（実績）'!$B$15:$R$514,3,FALSE))</f>
        <v/>
      </c>
      <c r="E26" s="141" t="str">
        <f>IF(B26="","",VLOOKUP($B26,'④【入力】別紙_職員一覧（実績）'!$B$15:$R$514,4,FALSE))</f>
        <v/>
      </c>
      <c r="F26" s="153" t="str">
        <f>IF(B26="","",SUMIF('④【入力】別紙_職員一覧（実績）'!$B$15:$B$514,'④事業所別一覧 (実績)'!B26,'④【入力】別紙_職員一覧（実績）'!$R$15:$R$514))</f>
        <v/>
      </c>
      <c r="G26" s="154" t="str">
        <f t="shared" ref="G26:G36" si="1">IF(C26="","",ROUNDDOWN(F26+ROUNDUP(F26*0.15,0),-3))</f>
        <v/>
      </c>
      <c r="H26" s="141" t="str">
        <f>IF(B26="","",COUNTIF('④【入力】別紙_職員一覧（実績）'!$B$15:$B$514,'④事業所別一覧 (実績)'!B26))</f>
        <v/>
      </c>
      <c r="I26" s="141" t="str">
        <f>IF(B26="","",COUNTIFS('④【入力】別紙_職員一覧（実績）'!$B$15:$B$514,'④事業所別一覧 (実績)'!B26,'④【入力】別紙_職員一覧（実績）'!$F$15:$F$514,"〇"))</f>
        <v/>
      </c>
      <c r="J26" s="141" t="str">
        <f>IF(B26="","",COUNTIFS('④【入力】別紙_職員一覧（実績）'!$B$15:$B$514,'④事業所別一覧 (実績)'!B26,'④【入力】別紙_職員一覧（実績）'!$K$15:$K$514,"〇"))</f>
        <v/>
      </c>
      <c r="K26" s="141" t="str">
        <f>IF(B26="","",COUNTIFS('④【入力】別紙_職員一覧（実績）'!$B$15:$B$514,'④事業所別一覧 (実績)'!B26,'④【入力】別紙_職員一覧（実績）'!$L$15:$L$514,$K$6))</f>
        <v/>
      </c>
      <c r="L26" s="141" t="str">
        <f>IF(B26="","",COUNTIFS('④【入力】別紙_職員一覧（実績）'!$B$15:$B$514,'④事業所別一覧 (実績)'!B26,'④【入力】別紙_職員一覧（実績）'!$L$15:$L$514,$L$6))</f>
        <v/>
      </c>
      <c r="M26" s="141" t="str">
        <f>IF(B26="","",COUNTIFS('④【入力】別紙_職員一覧（実績）'!$B$15:$B$514,'④事業所別一覧 (実績)'!B26,'④【入力】別紙_職員一覧（実績）'!$L$15:$L$514,$M$6))</f>
        <v/>
      </c>
    </row>
    <row r="27" spans="1:13" ht="20.100000000000001" customHeight="1">
      <c r="A27" s="68">
        <v>21</v>
      </c>
      <c r="B27" s="68" t="str">
        <f t="array" ref="B27">IFERROR(IF(INDEX('④【入力】別紙_職員一覧（実績）'!$B$15:$B$514,MATCH(0,COUNTIF(B$7:B26,'④【入力】別紙_職員一覧（実績）'!$B$15:$B$514),0))=0,"",INDEX('④【入力】別紙_職員一覧（実績）'!$B$15:$B$514,MATCH(0,COUNTIF(B$7:B26,'④【入力】別紙_職員一覧（実績）'!$B$15:$B$514),0))),"")</f>
        <v/>
      </c>
      <c r="C27" s="140" t="str">
        <f>IF(B27="","",VLOOKUP($B27,'④【入力】別紙_職員一覧（実績）'!$B$15:$R$514,2,FALSE))</f>
        <v/>
      </c>
      <c r="D27" s="141" t="str">
        <f>IF(B27="","",VLOOKUP($B27,'④【入力】別紙_職員一覧（実績）'!$B$15:$R$514,3,FALSE))</f>
        <v/>
      </c>
      <c r="E27" s="141" t="str">
        <f>IF(B27="","",VLOOKUP($B27,'④【入力】別紙_職員一覧（実績）'!$B$15:$R$514,4,FALSE))</f>
        <v/>
      </c>
      <c r="F27" s="153" t="str">
        <f>IF(B27="","",SUMIF('④【入力】別紙_職員一覧（実績）'!$B$15:$B$514,'④事業所別一覧 (実績)'!B27,'④【入力】別紙_職員一覧（実績）'!$R$15:$R$514))</f>
        <v/>
      </c>
      <c r="G27" s="154" t="str">
        <f t="shared" si="1"/>
        <v/>
      </c>
      <c r="H27" s="141" t="str">
        <f>IF(B27="","",COUNTIF('④【入力】別紙_職員一覧（実績）'!$B$15:$B$514,'④事業所別一覧 (実績)'!B27))</f>
        <v/>
      </c>
      <c r="I27" s="141" t="str">
        <f>IF(B27="","",COUNTIFS('④【入力】別紙_職員一覧（実績）'!$B$15:$B$514,'④事業所別一覧 (実績)'!B27,'④【入力】別紙_職員一覧（実績）'!$F$15:$F$514,"〇"))</f>
        <v/>
      </c>
      <c r="J27" s="141" t="str">
        <f>IF(B27="","",COUNTIFS('④【入力】別紙_職員一覧（実績）'!$B$15:$B$514,'④事業所別一覧 (実績)'!B27,'④【入力】別紙_職員一覧（実績）'!$K$15:$K$514,"〇"))</f>
        <v/>
      </c>
      <c r="K27" s="141" t="str">
        <f>IF(B27="","",COUNTIFS('④【入力】別紙_職員一覧（実績）'!$B$15:$B$514,'④事業所別一覧 (実績)'!B27,'④【入力】別紙_職員一覧（実績）'!$L$15:$L$514,$K$6))</f>
        <v/>
      </c>
      <c r="L27" s="141" t="str">
        <f>IF(B27="","",COUNTIFS('④【入力】別紙_職員一覧（実績）'!$B$15:$B$514,'④事業所別一覧 (実績)'!B27,'④【入力】別紙_職員一覧（実績）'!$L$15:$L$514,$L$6))</f>
        <v/>
      </c>
      <c r="M27" s="141" t="str">
        <f>IF(B27="","",COUNTIFS('④【入力】別紙_職員一覧（実績）'!$B$15:$B$514,'④事業所別一覧 (実績)'!B27,'④【入力】別紙_職員一覧（実績）'!$L$15:$L$514,$M$6))</f>
        <v/>
      </c>
    </row>
    <row r="28" spans="1:13" ht="20.100000000000001" customHeight="1">
      <c r="A28" s="68">
        <v>22</v>
      </c>
      <c r="B28" s="68" t="str">
        <f t="array" ref="B28">IFERROR(IF(INDEX('④【入力】別紙_職員一覧（実績）'!$B$15:$B$514,MATCH(0,COUNTIF(B$7:B27,'④【入力】別紙_職員一覧（実績）'!$B$15:$B$514),0))=0,"",INDEX('④【入力】別紙_職員一覧（実績）'!$B$15:$B$514,MATCH(0,COUNTIF(B$7:B27,'④【入力】別紙_職員一覧（実績）'!$B$15:$B$514),0))),"")</f>
        <v/>
      </c>
      <c r="C28" s="140" t="str">
        <f>IF(B28="","",VLOOKUP($B28,'④【入力】別紙_職員一覧（実績）'!$B$15:$R$514,2,FALSE))</f>
        <v/>
      </c>
      <c r="D28" s="141" t="str">
        <f>IF(B28="","",VLOOKUP($B28,'④【入力】別紙_職員一覧（実績）'!$B$15:$R$514,3,FALSE))</f>
        <v/>
      </c>
      <c r="E28" s="141" t="str">
        <f>IF(B28="","",VLOOKUP($B28,'④【入力】別紙_職員一覧（実績）'!$B$15:$R$514,4,FALSE))</f>
        <v/>
      </c>
      <c r="F28" s="153" t="str">
        <f>IF(B28="","",SUMIF('④【入力】別紙_職員一覧（実績）'!$B$15:$B$514,'④事業所別一覧 (実績)'!B28,'④【入力】別紙_職員一覧（実績）'!$R$15:$R$514))</f>
        <v/>
      </c>
      <c r="G28" s="154" t="str">
        <f t="shared" si="1"/>
        <v/>
      </c>
      <c r="H28" s="141" t="str">
        <f>IF(B28="","",COUNTIF('④【入力】別紙_職員一覧（実績）'!$B$15:$B$514,'④事業所別一覧 (実績)'!B28))</f>
        <v/>
      </c>
      <c r="I28" s="141" t="str">
        <f>IF(B28="","",COUNTIFS('④【入力】別紙_職員一覧（実績）'!$B$15:$B$514,'④事業所別一覧 (実績)'!B28,'④【入力】別紙_職員一覧（実績）'!$F$15:$F$514,"〇"))</f>
        <v/>
      </c>
      <c r="J28" s="141" t="str">
        <f>IF(B28="","",COUNTIFS('④【入力】別紙_職員一覧（実績）'!$B$15:$B$514,'④事業所別一覧 (実績)'!B28,'④【入力】別紙_職員一覧（実績）'!$K$15:$K$514,"〇"))</f>
        <v/>
      </c>
      <c r="K28" s="141" t="str">
        <f>IF(B28="","",COUNTIFS('④【入力】別紙_職員一覧（実績）'!$B$15:$B$514,'④事業所別一覧 (実績)'!B28,'④【入力】別紙_職員一覧（実績）'!$L$15:$L$514,$K$6))</f>
        <v/>
      </c>
      <c r="L28" s="141" t="str">
        <f>IF(B28="","",COUNTIFS('④【入力】別紙_職員一覧（実績）'!$B$15:$B$514,'④事業所別一覧 (実績)'!B28,'④【入力】別紙_職員一覧（実績）'!$L$15:$L$514,$L$6))</f>
        <v/>
      </c>
      <c r="M28" s="141" t="str">
        <f>IF(B28="","",COUNTIFS('④【入力】別紙_職員一覧（実績）'!$B$15:$B$514,'④事業所別一覧 (実績)'!B28,'④【入力】別紙_職員一覧（実績）'!$L$15:$L$514,$M$6))</f>
        <v/>
      </c>
    </row>
    <row r="29" spans="1:13" ht="20.100000000000001" customHeight="1">
      <c r="A29" s="68">
        <v>23</v>
      </c>
      <c r="B29" s="68" t="str">
        <f t="array" ref="B29">IFERROR(IF(INDEX('④【入力】別紙_職員一覧（実績）'!$B$15:$B$514,MATCH(0,COUNTIF(B$7:B28,'④【入力】別紙_職員一覧（実績）'!$B$15:$B$514),0))=0,"",INDEX('④【入力】別紙_職員一覧（実績）'!$B$15:$B$514,MATCH(0,COUNTIF(B$7:B28,'④【入力】別紙_職員一覧（実績）'!$B$15:$B$514),0))),"")</f>
        <v/>
      </c>
      <c r="C29" s="140" t="str">
        <f>IF(B29="","",VLOOKUP($B29,'④【入力】別紙_職員一覧（実績）'!$B$15:$R$514,2,FALSE))</f>
        <v/>
      </c>
      <c r="D29" s="141" t="str">
        <f>IF(B29="","",VLOOKUP($B29,'④【入力】別紙_職員一覧（実績）'!$B$15:$R$514,3,FALSE))</f>
        <v/>
      </c>
      <c r="E29" s="141" t="str">
        <f>IF(B29="","",VLOOKUP($B29,'④【入力】別紙_職員一覧（実績）'!$B$15:$R$514,4,FALSE))</f>
        <v/>
      </c>
      <c r="F29" s="153" t="str">
        <f>IF(B29="","",SUMIF('④【入力】別紙_職員一覧（実績）'!$B$15:$B$514,'④事業所別一覧 (実績)'!B29,'④【入力】別紙_職員一覧（実績）'!$R$15:$R$514))</f>
        <v/>
      </c>
      <c r="G29" s="154" t="str">
        <f t="shared" si="1"/>
        <v/>
      </c>
      <c r="H29" s="141" t="str">
        <f>IF(B29="","",COUNTIF('④【入力】別紙_職員一覧（実績）'!$B$15:$B$514,'④事業所別一覧 (実績)'!B29))</f>
        <v/>
      </c>
      <c r="I29" s="141" t="str">
        <f>IF(B29="","",COUNTIFS('④【入力】別紙_職員一覧（実績）'!$B$15:$B$514,'④事業所別一覧 (実績)'!B29,'④【入力】別紙_職員一覧（実績）'!$F$15:$F$514,"〇"))</f>
        <v/>
      </c>
      <c r="J29" s="141" t="str">
        <f>IF(B29="","",COUNTIFS('④【入力】別紙_職員一覧（実績）'!$B$15:$B$514,'④事業所別一覧 (実績)'!B29,'④【入力】別紙_職員一覧（実績）'!$K$15:$K$514,"〇"))</f>
        <v/>
      </c>
      <c r="K29" s="141" t="str">
        <f>IF(B29="","",COUNTIFS('④【入力】別紙_職員一覧（実績）'!$B$15:$B$514,'④事業所別一覧 (実績)'!B29,'④【入力】別紙_職員一覧（実績）'!$L$15:$L$514,$K$6))</f>
        <v/>
      </c>
      <c r="L29" s="141" t="str">
        <f>IF(B29="","",COUNTIFS('④【入力】別紙_職員一覧（実績）'!$B$15:$B$514,'④事業所別一覧 (実績)'!B29,'④【入力】別紙_職員一覧（実績）'!$L$15:$L$514,$L$6))</f>
        <v/>
      </c>
      <c r="M29" s="141" t="str">
        <f>IF(B29="","",COUNTIFS('④【入力】別紙_職員一覧（実績）'!$B$15:$B$514,'④事業所別一覧 (実績)'!B29,'④【入力】別紙_職員一覧（実績）'!$L$15:$L$514,$M$6))</f>
        <v/>
      </c>
    </row>
    <row r="30" spans="1:13" ht="20.100000000000001" customHeight="1">
      <c r="A30" s="68">
        <v>24</v>
      </c>
      <c r="B30" s="68" t="str">
        <f t="array" ref="B30">IFERROR(IF(INDEX('④【入力】別紙_職員一覧（実績）'!$B$15:$B$514,MATCH(0,COUNTIF(B$7:B29,'④【入力】別紙_職員一覧（実績）'!$B$15:$B$514),0))=0,"",INDEX('④【入力】別紙_職員一覧（実績）'!$B$15:$B$514,MATCH(0,COUNTIF(B$7:B29,'④【入力】別紙_職員一覧（実績）'!$B$15:$B$514),0))),"")</f>
        <v/>
      </c>
      <c r="C30" s="140" t="str">
        <f>IF(B30="","",VLOOKUP($B30,'④【入力】別紙_職員一覧（実績）'!$B$15:$R$514,2,FALSE))</f>
        <v/>
      </c>
      <c r="D30" s="141" t="str">
        <f>IF(B30="","",VLOOKUP($B30,'④【入力】別紙_職員一覧（実績）'!$B$15:$R$514,3,FALSE))</f>
        <v/>
      </c>
      <c r="E30" s="141" t="str">
        <f>IF(B30="","",VLOOKUP($B30,'④【入力】別紙_職員一覧（実績）'!$B$15:$R$514,4,FALSE))</f>
        <v/>
      </c>
      <c r="F30" s="153" t="str">
        <f>IF(B30="","",SUMIF('④【入力】別紙_職員一覧（実績）'!$B$15:$B$514,'④事業所別一覧 (実績)'!B30,'④【入力】別紙_職員一覧（実績）'!$R$15:$R$514))</f>
        <v/>
      </c>
      <c r="G30" s="154" t="str">
        <f t="shared" si="1"/>
        <v/>
      </c>
      <c r="H30" s="141" t="str">
        <f>IF(B30="","",COUNTIF('④【入力】別紙_職員一覧（実績）'!$B$15:$B$514,'④事業所別一覧 (実績)'!B30))</f>
        <v/>
      </c>
      <c r="I30" s="141" t="str">
        <f>IF(B30="","",COUNTIFS('④【入力】別紙_職員一覧（実績）'!$B$15:$B$514,'④事業所別一覧 (実績)'!B30,'④【入力】別紙_職員一覧（実績）'!$F$15:$F$514,"〇"))</f>
        <v/>
      </c>
      <c r="J30" s="141" t="str">
        <f>IF(B30="","",COUNTIFS('④【入力】別紙_職員一覧（実績）'!$B$15:$B$514,'④事業所別一覧 (実績)'!B30,'④【入力】別紙_職員一覧（実績）'!$K$15:$K$514,"〇"))</f>
        <v/>
      </c>
      <c r="K30" s="141" t="str">
        <f>IF(B30="","",COUNTIFS('④【入力】別紙_職員一覧（実績）'!$B$15:$B$514,'④事業所別一覧 (実績)'!B30,'④【入力】別紙_職員一覧（実績）'!$L$15:$L$514,$K$6))</f>
        <v/>
      </c>
      <c r="L30" s="141" t="str">
        <f>IF(B30="","",COUNTIFS('④【入力】別紙_職員一覧（実績）'!$B$15:$B$514,'④事業所別一覧 (実績)'!B30,'④【入力】別紙_職員一覧（実績）'!$L$15:$L$514,$L$6))</f>
        <v/>
      </c>
      <c r="M30" s="141" t="str">
        <f>IF(B30="","",COUNTIFS('④【入力】別紙_職員一覧（実績）'!$B$15:$B$514,'④事業所別一覧 (実績)'!B30,'④【入力】別紙_職員一覧（実績）'!$L$15:$L$514,$M$6))</f>
        <v/>
      </c>
    </row>
    <row r="31" spans="1:13" ht="20.100000000000001" customHeight="1">
      <c r="A31" s="68">
        <v>25</v>
      </c>
      <c r="B31" s="68" t="str">
        <f t="array" ref="B31">IFERROR(IF(INDEX('④【入力】別紙_職員一覧（実績）'!$B$15:$B$514,MATCH(0,COUNTIF(B$7:B30,'④【入力】別紙_職員一覧（実績）'!$B$15:$B$514),0))=0,"",INDEX('④【入力】別紙_職員一覧（実績）'!$B$15:$B$514,MATCH(0,COUNTIF(B$7:B30,'④【入力】別紙_職員一覧（実績）'!$B$15:$B$514),0))),"")</f>
        <v/>
      </c>
      <c r="C31" s="140" t="str">
        <f>IF(B31="","",VLOOKUP($B31,'④【入力】別紙_職員一覧（実績）'!$B$15:$R$514,2,FALSE))</f>
        <v/>
      </c>
      <c r="D31" s="141" t="str">
        <f>IF(B31="","",VLOOKUP($B31,'④【入力】別紙_職員一覧（実績）'!$B$15:$R$514,3,FALSE))</f>
        <v/>
      </c>
      <c r="E31" s="141" t="str">
        <f>IF(B31="","",VLOOKUP($B31,'④【入力】別紙_職員一覧（実績）'!$B$15:$R$514,4,FALSE))</f>
        <v/>
      </c>
      <c r="F31" s="153" t="str">
        <f>IF(B31="","",SUMIF('④【入力】別紙_職員一覧（実績）'!$B$15:$B$514,'④事業所別一覧 (実績)'!B31,'④【入力】別紙_職員一覧（実績）'!$R$15:$R$514))</f>
        <v/>
      </c>
      <c r="G31" s="154" t="str">
        <f t="shared" si="1"/>
        <v/>
      </c>
      <c r="H31" s="141" t="str">
        <f>IF(B31="","",COUNTIF('④【入力】別紙_職員一覧（実績）'!$B$15:$B$514,'④事業所別一覧 (実績)'!B31))</f>
        <v/>
      </c>
      <c r="I31" s="141" t="str">
        <f>IF(B31="","",COUNTIFS('④【入力】別紙_職員一覧（実績）'!$B$15:$B$514,'④事業所別一覧 (実績)'!B31,'④【入力】別紙_職員一覧（実績）'!$F$15:$F$514,"〇"))</f>
        <v/>
      </c>
      <c r="J31" s="141" t="str">
        <f>IF(B31="","",COUNTIFS('④【入力】別紙_職員一覧（実績）'!$B$15:$B$514,'④事業所別一覧 (実績)'!B31,'④【入力】別紙_職員一覧（実績）'!$K$15:$K$514,"〇"))</f>
        <v/>
      </c>
      <c r="K31" s="141" t="str">
        <f>IF(B31="","",COUNTIFS('④【入力】別紙_職員一覧（実績）'!$B$15:$B$514,'④事業所別一覧 (実績)'!B31,'④【入力】別紙_職員一覧（実績）'!$L$15:$L$514,$K$6))</f>
        <v/>
      </c>
      <c r="L31" s="141" t="str">
        <f>IF(B31="","",COUNTIFS('④【入力】別紙_職員一覧（実績）'!$B$15:$B$514,'④事業所別一覧 (実績)'!B31,'④【入力】別紙_職員一覧（実績）'!$L$15:$L$514,$L$6))</f>
        <v/>
      </c>
      <c r="M31" s="141" t="str">
        <f>IF(B31="","",COUNTIFS('④【入力】別紙_職員一覧（実績）'!$B$15:$B$514,'④事業所別一覧 (実績)'!B31,'④【入力】別紙_職員一覧（実績）'!$L$15:$L$514,$M$6))</f>
        <v/>
      </c>
    </row>
    <row r="32" spans="1:13" ht="20.100000000000001" customHeight="1">
      <c r="A32" s="68">
        <v>26</v>
      </c>
      <c r="B32" s="68" t="str">
        <f t="array" ref="B32">IFERROR(IF(INDEX('④【入力】別紙_職員一覧（実績）'!$B$15:$B$514,MATCH(0,COUNTIF(B$7:B31,'④【入力】別紙_職員一覧（実績）'!$B$15:$B$514),0))=0,"",INDEX('④【入力】別紙_職員一覧（実績）'!$B$15:$B$514,MATCH(0,COUNTIF(B$7:B31,'④【入力】別紙_職員一覧（実績）'!$B$15:$B$514),0))),"")</f>
        <v/>
      </c>
      <c r="C32" s="140" t="str">
        <f>IF(B32="","",VLOOKUP($B32,'④【入力】別紙_職員一覧（実績）'!$B$15:$R$514,2,FALSE))</f>
        <v/>
      </c>
      <c r="D32" s="141" t="str">
        <f>IF(B32="","",VLOOKUP($B32,'④【入力】別紙_職員一覧（実績）'!$B$15:$R$514,3,FALSE))</f>
        <v/>
      </c>
      <c r="E32" s="141" t="str">
        <f>IF(B32="","",VLOOKUP($B32,'④【入力】別紙_職員一覧（実績）'!$B$15:$R$514,4,FALSE))</f>
        <v/>
      </c>
      <c r="F32" s="153" t="str">
        <f>IF(B32="","",SUMIF('④【入力】別紙_職員一覧（実績）'!$B$15:$B$514,'④事業所別一覧 (実績)'!B32,'④【入力】別紙_職員一覧（実績）'!$R$15:$R$514))</f>
        <v/>
      </c>
      <c r="G32" s="154" t="str">
        <f t="shared" si="1"/>
        <v/>
      </c>
      <c r="H32" s="141" t="str">
        <f>IF(B32="","",COUNTIF('④【入力】別紙_職員一覧（実績）'!$B$15:$B$514,'④事業所別一覧 (実績)'!B32))</f>
        <v/>
      </c>
      <c r="I32" s="141" t="str">
        <f>IF(B32="","",COUNTIFS('④【入力】別紙_職員一覧（実績）'!$B$15:$B$514,'④事業所別一覧 (実績)'!B32,'④【入力】別紙_職員一覧（実績）'!$F$15:$F$514,"〇"))</f>
        <v/>
      </c>
      <c r="J32" s="141" t="str">
        <f>IF(B32="","",COUNTIFS('④【入力】別紙_職員一覧（実績）'!$B$15:$B$514,'④事業所別一覧 (実績)'!B32,'④【入力】別紙_職員一覧（実績）'!$K$15:$K$514,"〇"))</f>
        <v/>
      </c>
      <c r="K32" s="141" t="str">
        <f>IF(B32="","",COUNTIFS('④【入力】別紙_職員一覧（実績）'!$B$15:$B$514,'④事業所別一覧 (実績)'!B32,'④【入力】別紙_職員一覧（実績）'!$L$15:$L$514,$K$6))</f>
        <v/>
      </c>
      <c r="L32" s="141" t="str">
        <f>IF(B32="","",COUNTIFS('④【入力】別紙_職員一覧（実績）'!$B$15:$B$514,'④事業所別一覧 (実績)'!B32,'④【入力】別紙_職員一覧（実績）'!$L$15:$L$514,$L$6))</f>
        <v/>
      </c>
      <c r="M32" s="141" t="str">
        <f>IF(B32="","",COUNTIFS('④【入力】別紙_職員一覧（実績）'!$B$15:$B$514,'④事業所別一覧 (実績)'!B32,'④【入力】別紙_職員一覧（実績）'!$L$15:$L$514,$M$6))</f>
        <v/>
      </c>
    </row>
    <row r="33" spans="1:13" ht="20.100000000000001" customHeight="1">
      <c r="A33" s="68">
        <v>27</v>
      </c>
      <c r="B33" s="68" t="str">
        <f t="array" ref="B33">IFERROR(IF(INDEX('④【入力】別紙_職員一覧（実績）'!$B$15:$B$514,MATCH(0,COUNTIF(B$7:B32,'④【入力】別紙_職員一覧（実績）'!$B$15:$B$514),0))=0,"",INDEX('④【入力】別紙_職員一覧（実績）'!$B$15:$B$514,MATCH(0,COUNTIF(B$7:B32,'④【入力】別紙_職員一覧（実績）'!$B$15:$B$514),0))),"")</f>
        <v/>
      </c>
      <c r="C33" s="140" t="str">
        <f>IF(B33="","",VLOOKUP($B33,'④【入力】別紙_職員一覧（実績）'!$B$15:$R$514,2,FALSE))</f>
        <v/>
      </c>
      <c r="D33" s="141" t="str">
        <f>IF(B33="","",VLOOKUP($B33,'④【入力】別紙_職員一覧（実績）'!$B$15:$R$514,3,FALSE))</f>
        <v/>
      </c>
      <c r="E33" s="141" t="str">
        <f>IF(B33="","",VLOOKUP($B33,'④【入力】別紙_職員一覧（実績）'!$B$15:$R$514,4,FALSE))</f>
        <v/>
      </c>
      <c r="F33" s="153" t="str">
        <f>IF(B33="","",SUMIF('④【入力】別紙_職員一覧（実績）'!$B$15:$B$514,'④事業所別一覧 (実績)'!B33,'④【入力】別紙_職員一覧（実績）'!$R$15:$R$514))</f>
        <v/>
      </c>
      <c r="G33" s="154" t="str">
        <f t="shared" si="1"/>
        <v/>
      </c>
      <c r="H33" s="141" t="str">
        <f>IF(B33="","",COUNTIF('④【入力】別紙_職員一覧（実績）'!$B$15:$B$514,'④事業所別一覧 (実績)'!B33))</f>
        <v/>
      </c>
      <c r="I33" s="141" t="str">
        <f>IF(B33="","",COUNTIFS('④【入力】別紙_職員一覧（実績）'!$B$15:$B$514,'④事業所別一覧 (実績)'!B33,'④【入力】別紙_職員一覧（実績）'!$F$15:$F$514,"〇"))</f>
        <v/>
      </c>
      <c r="J33" s="141" t="str">
        <f>IF(B33="","",COUNTIFS('④【入力】別紙_職員一覧（実績）'!$B$15:$B$514,'④事業所別一覧 (実績)'!B33,'④【入力】別紙_職員一覧（実績）'!$K$15:$K$514,"〇"))</f>
        <v/>
      </c>
      <c r="K33" s="141" t="str">
        <f>IF(B33="","",COUNTIFS('④【入力】別紙_職員一覧（実績）'!$B$15:$B$514,'④事業所別一覧 (実績)'!B33,'④【入力】別紙_職員一覧（実績）'!$L$15:$L$514,$K$6))</f>
        <v/>
      </c>
      <c r="L33" s="141" t="str">
        <f>IF(B33="","",COUNTIFS('④【入力】別紙_職員一覧（実績）'!$B$15:$B$514,'④事業所別一覧 (実績)'!B33,'④【入力】別紙_職員一覧（実績）'!$L$15:$L$514,$L$6))</f>
        <v/>
      </c>
      <c r="M33" s="141" t="str">
        <f>IF(B33="","",COUNTIFS('④【入力】別紙_職員一覧（実績）'!$B$15:$B$514,'④事業所別一覧 (実績)'!B33,'④【入力】別紙_職員一覧（実績）'!$L$15:$L$514,$M$6))</f>
        <v/>
      </c>
    </row>
    <row r="34" spans="1:13" ht="20.100000000000001" customHeight="1">
      <c r="A34" s="68">
        <v>28</v>
      </c>
      <c r="B34" s="68" t="str">
        <f t="array" ref="B34">IFERROR(IF(INDEX('④【入力】別紙_職員一覧（実績）'!$B$15:$B$514,MATCH(0,COUNTIF(B$7:B33,'④【入力】別紙_職員一覧（実績）'!$B$15:$B$514),0))=0,"",INDEX('④【入力】別紙_職員一覧（実績）'!$B$15:$B$514,MATCH(0,COUNTIF(B$7:B33,'④【入力】別紙_職員一覧（実績）'!$B$15:$B$514),0))),"")</f>
        <v/>
      </c>
      <c r="C34" s="140" t="str">
        <f>IF(B34="","",VLOOKUP($B34,'④【入力】別紙_職員一覧（実績）'!$B$15:$R$514,2,FALSE))</f>
        <v/>
      </c>
      <c r="D34" s="141" t="str">
        <f>IF(B34="","",VLOOKUP($B34,'④【入力】別紙_職員一覧（実績）'!$B$15:$R$514,3,FALSE))</f>
        <v/>
      </c>
      <c r="E34" s="141" t="str">
        <f>IF(B34="","",VLOOKUP($B34,'④【入力】別紙_職員一覧（実績）'!$B$15:$R$514,4,FALSE))</f>
        <v/>
      </c>
      <c r="F34" s="153" t="str">
        <f>IF(B34="","",SUMIF('④【入力】別紙_職員一覧（実績）'!$B$15:$B$514,'④事業所別一覧 (実績)'!B34,'④【入力】別紙_職員一覧（実績）'!$R$15:$R$514))</f>
        <v/>
      </c>
      <c r="G34" s="154" t="str">
        <f t="shared" si="1"/>
        <v/>
      </c>
      <c r="H34" s="141" t="str">
        <f>IF(B34="","",COUNTIF('④【入力】別紙_職員一覧（実績）'!$B$15:$B$514,'④事業所別一覧 (実績)'!B34))</f>
        <v/>
      </c>
      <c r="I34" s="141" t="str">
        <f>IF(B34="","",COUNTIFS('④【入力】別紙_職員一覧（実績）'!$B$15:$B$514,'④事業所別一覧 (実績)'!B34,'④【入力】別紙_職員一覧（実績）'!$F$15:$F$514,"〇"))</f>
        <v/>
      </c>
      <c r="J34" s="141" t="str">
        <f>IF(B34="","",COUNTIFS('④【入力】別紙_職員一覧（実績）'!$B$15:$B$514,'④事業所別一覧 (実績)'!B34,'④【入力】別紙_職員一覧（実績）'!$K$15:$K$514,"〇"))</f>
        <v/>
      </c>
      <c r="K34" s="141" t="str">
        <f>IF(B34="","",COUNTIFS('④【入力】別紙_職員一覧（実績）'!$B$15:$B$514,'④事業所別一覧 (実績)'!B34,'④【入力】別紙_職員一覧（実績）'!$L$15:$L$514,$K$6))</f>
        <v/>
      </c>
      <c r="L34" s="141" t="str">
        <f>IF(B34="","",COUNTIFS('④【入力】別紙_職員一覧（実績）'!$B$15:$B$514,'④事業所別一覧 (実績)'!B34,'④【入力】別紙_職員一覧（実績）'!$L$15:$L$514,$L$6))</f>
        <v/>
      </c>
      <c r="M34" s="141" t="str">
        <f>IF(B34="","",COUNTIFS('④【入力】別紙_職員一覧（実績）'!$B$15:$B$514,'④事業所別一覧 (実績)'!B34,'④【入力】別紙_職員一覧（実績）'!$L$15:$L$514,$M$6))</f>
        <v/>
      </c>
    </row>
    <row r="35" spans="1:13" ht="20.100000000000001" customHeight="1">
      <c r="A35" s="68">
        <v>29</v>
      </c>
      <c r="B35" s="68" t="str">
        <f t="array" ref="B35">IFERROR(IF(INDEX('④【入力】別紙_職員一覧（実績）'!$B$15:$B$514,MATCH(0,COUNTIF(B$7:B34,'④【入力】別紙_職員一覧（実績）'!$B$15:$B$514),0))=0,"",INDEX('④【入力】別紙_職員一覧（実績）'!$B$15:$B$514,MATCH(0,COUNTIF(B$7:B34,'④【入力】別紙_職員一覧（実績）'!$B$15:$B$514),0))),"")</f>
        <v/>
      </c>
      <c r="C35" s="140" t="str">
        <f>IF(B35="","",VLOOKUP($B35,'④【入力】別紙_職員一覧（実績）'!$B$15:$R$514,2,FALSE))</f>
        <v/>
      </c>
      <c r="D35" s="141" t="str">
        <f>IF(B35="","",VLOOKUP($B35,'④【入力】別紙_職員一覧（実績）'!$B$15:$R$514,3,FALSE))</f>
        <v/>
      </c>
      <c r="E35" s="141" t="str">
        <f>IF(B35="","",VLOOKUP($B35,'④【入力】別紙_職員一覧（実績）'!$B$15:$R$514,4,FALSE))</f>
        <v/>
      </c>
      <c r="F35" s="153" t="str">
        <f>IF(B35="","",SUMIF('④【入力】別紙_職員一覧（実績）'!$B$15:$B$514,'④事業所別一覧 (実績)'!B35,'④【入力】別紙_職員一覧（実績）'!$R$15:$R$514))</f>
        <v/>
      </c>
      <c r="G35" s="154" t="str">
        <f t="shared" si="1"/>
        <v/>
      </c>
      <c r="H35" s="141" t="str">
        <f>IF(B35="","",COUNTIF('④【入力】別紙_職員一覧（実績）'!$B$15:$B$514,'④事業所別一覧 (実績)'!B35))</f>
        <v/>
      </c>
      <c r="I35" s="141" t="str">
        <f>IF(B35="","",COUNTIFS('④【入力】別紙_職員一覧（実績）'!$B$15:$B$514,'④事業所別一覧 (実績)'!B35,'④【入力】別紙_職員一覧（実績）'!$F$15:$F$514,"〇"))</f>
        <v/>
      </c>
      <c r="J35" s="141" t="str">
        <f>IF(B35="","",COUNTIFS('④【入力】別紙_職員一覧（実績）'!$B$15:$B$514,'④事業所別一覧 (実績)'!B35,'④【入力】別紙_職員一覧（実績）'!$K$15:$K$514,"〇"))</f>
        <v/>
      </c>
      <c r="K35" s="141" t="str">
        <f>IF(B35="","",COUNTIFS('④【入力】別紙_職員一覧（実績）'!$B$15:$B$514,'④事業所別一覧 (実績)'!B35,'④【入力】別紙_職員一覧（実績）'!$L$15:$L$514,$K$6))</f>
        <v/>
      </c>
      <c r="L35" s="141" t="str">
        <f>IF(B35="","",COUNTIFS('④【入力】別紙_職員一覧（実績）'!$B$15:$B$514,'④事業所別一覧 (実績)'!B35,'④【入力】別紙_職員一覧（実績）'!$L$15:$L$514,$L$6))</f>
        <v/>
      </c>
      <c r="M35" s="141" t="str">
        <f>IF(B35="","",COUNTIFS('④【入力】別紙_職員一覧（実績）'!$B$15:$B$514,'④事業所別一覧 (実績)'!B35,'④【入力】別紙_職員一覧（実績）'!$L$15:$L$514,$M$6))</f>
        <v/>
      </c>
    </row>
    <row r="36" spans="1:13" ht="20.100000000000001" customHeight="1">
      <c r="A36" s="68">
        <v>30</v>
      </c>
      <c r="B36" s="68" t="str">
        <f t="array" ref="B36">IFERROR(IF(INDEX('④【入力】別紙_職員一覧（実績）'!$B$15:$B$514,MATCH(0,COUNTIF(B$7:B35,'④【入力】別紙_職員一覧（実績）'!$B$15:$B$514),0))=0,"",INDEX('④【入力】別紙_職員一覧（実績）'!$B$15:$B$514,MATCH(0,COUNTIF(B$7:B35,'④【入力】別紙_職員一覧（実績）'!$B$15:$B$514),0))),"")</f>
        <v/>
      </c>
      <c r="C36" s="140" t="str">
        <f>IF(B36="","",VLOOKUP($B36,'④【入力】別紙_職員一覧（実績）'!$B$15:$R$514,2,FALSE))</f>
        <v/>
      </c>
      <c r="D36" s="141" t="str">
        <f>IF(B36="","",VLOOKUP($B36,'④【入力】別紙_職員一覧（実績）'!$B$15:$R$514,3,FALSE))</f>
        <v/>
      </c>
      <c r="E36" s="141" t="str">
        <f>IF(B36="","",VLOOKUP($B36,'④【入力】別紙_職員一覧（実績）'!$B$15:$R$514,4,FALSE))</f>
        <v/>
      </c>
      <c r="F36" s="153" t="str">
        <f>IF(B36="","",SUMIF('④【入力】別紙_職員一覧（実績）'!$B$15:$B$514,'④事業所別一覧 (実績)'!B36,'④【入力】別紙_職員一覧（実績）'!$R$15:$R$514))</f>
        <v/>
      </c>
      <c r="G36" s="154" t="str">
        <f t="shared" si="1"/>
        <v/>
      </c>
      <c r="H36" s="141" t="str">
        <f>IF(B36="","",COUNTIF('④【入力】別紙_職員一覧（実績）'!$B$15:$B$514,'④事業所別一覧 (実績)'!B36))</f>
        <v/>
      </c>
      <c r="I36" s="141" t="str">
        <f>IF(B36="","",COUNTIFS('④【入力】別紙_職員一覧（実績）'!$B$15:$B$514,'④事業所別一覧 (実績)'!B36,'④【入力】別紙_職員一覧（実績）'!$F$15:$F$514,"〇"))</f>
        <v/>
      </c>
      <c r="J36" s="141" t="str">
        <f>IF(B36="","",COUNTIFS('④【入力】別紙_職員一覧（実績）'!$B$15:$B$514,'④事業所別一覧 (実績)'!B36,'④【入力】別紙_職員一覧（実績）'!$K$15:$K$514,"〇"))</f>
        <v/>
      </c>
      <c r="K36" s="141" t="str">
        <f>IF(B36="","",COUNTIFS('④【入力】別紙_職員一覧（実績）'!$B$15:$B$514,'④事業所別一覧 (実績)'!B36,'④【入力】別紙_職員一覧（実績）'!$L$15:$L$514,$K$6))</f>
        <v/>
      </c>
      <c r="L36" s="141" t="str">
        <f>IF(B36="","",COUNTIFS('④【入力】別紙_職員一覧（実績）'!$B$15:$B$514,'④事業所別一覧 (実績)'!B36,'④【入力】別紙_職員一覧（実績）'!$L$15:$L$514,$L$6))</f>
        <v/>
      </c>
      <c r="M36" s="141" t="str">
        <f>IF(B36="","",COUNTIFS('④【入力】別紙_職員一覧（実績）'!$B$15:$B$514,'④事業所別一覧 (実績)'!B36,'④【入力】別紙_職員一覧（実績）'!$L$15:$L$514,$M$6))</f>
        <v/>
      </c>
    </row>
    <row r="37" spans="1:13" ht="20.100000000000001" customHeight="1">
      <c r="A37" s="68">
        <v>31</v>
      </c>
      <c r="B37" s="68" t="str">
        <f t="array" ref="B37">IFERROR(IF(INDEX('④【入力】別紙_職員一覧（実績）'!$B$15:$B$514,MATCH(0,COUNTIF(B$7:B36,'④【入力】別紙_職員一覧（実績）'!$B$15:$B$514),0))=0,"",INDEX('④【入力】別紙_職員一覧（実績）'!$B$15:$B$514,MATCH(0,COUNTIF(B$7:B36,'④【入力】別紙_職員一覧（実績）'!$B$15:$B$514),0))),"")</f>
        <v/>
      </c>
      <c r="C37" s="140" t="str">
        <f>IF(B37="","",VLOOKUP($B37,'④【入力】別紙_職員一覧（実績）'!$B$15:$R$514,2,FALSE))</f>
        <v/>
      </c>
      <c r="D37" s="141" t="str">
        <f>IF(B37="","",VLOOKUP($B37,'④【入力】別紙_職員一覧（実績）'!$B$15:$R$514,3,FALSE))</f>
        <v/>
      </c>
      <c r="E37" s="141" t="str">
        <f>IF(B37="","",VLOOKUP($B37,'④【入力】別紙_職員一覧（実績）'!$B$15:$R$514,4,FALSE))</f>
        <v/>
      </c>
      <c r="F37" s="153" t="str">
        <f>IF(B37="","",SUMIF('④【入力】別紙_職員一覧（実績）'!$B$15:$B$514,'④事業所別一覧 (実績)'!B37,'④【入力】別紙_職員一覧（実績）'!$R$15:$R$514))</f>
        <v/>
      </c>
      <c r="G37" s="154" t="str">
        <f t="shared" si="0"/>
        <v/>
      </c>
      <c r="H37" s="141" t="str">
        <f>IF(B37="","",COUNTIF('④【入力】別紙_職員一覧（実績）'!$B$15:$B$514,'④事業所別一覧 (実績)'!B37))</f>
        <v/>
      </c>
      <c r="I37" s="141" t="str">
        <f>IF(B37="","",COUNTIFS('④【入力】別紙_職員一覧（実績）'!$B$15:$B$514,'④事業所別一覧 (実績)'!B37,'④【入力】別紙_職員一覧（実績）'!$F$15:$F$514,"〇"))</f>
        <v/>
      </c>
      <c r="J37" s="141" t="str">
        <f>IF(B37="","",COUNTIFS('④【入力】別紙_職員一覧（実績）'!$B$15:$B$514,'④事業所別一覧 (実績)'!B37,'④【入力】別紙_職員一覧（実績）'!$K$15:$K$514,"〇"))</f>
        <v/>
      </c>
      <c r="K37" s="141" t="str">
        <f>IF(B37="","",COUNTIFS('④【入力】別紙_職員一覧（実績）'!$B$15:$B$514,'④事業所別一覧 (実績)'!B37,'④【入力】別紙_職員一覧（実績）'!$L$15:$L$514,$K$6))</f>
        <v/>
      </c>
      <c r="L37" s="141" t="str">
        <f>IF(B37="","",COUNTIFS('④【入力】別紙_職員一覧（実績）'!$B$15:$B$514,'④事業所別一覧 (実績)'!B37,'④【入力】別紙_職員一覧（実績）'!$L$15:$L$514,$L$6))</f>
        <v/>
      </c>
      <c r="M37" s="141" t="str">
        <f>IF(B37="","",COUNTIFS('④【入力】別紙_職員一覧（実績）'!$B$15:$B$514,'④事業所別一覧 (実績)'!B37,'④【入力】別紙_職員一覧（実績）'!$L$15:$L$514,$M$6))</f>
        <v/>
      </c>
    </row>
    <row r="38" spans="1:13" ht="20.100000000000001" customHeight="1">
      <c r="A38" s="68">
        <v>32</v>
      </c>
      <c r="B38" s="68" t="str">
        <f t="array" ref="B38">IFERROR(IF(INDEX('④【入力】別紙_職員一覧（実績）'!$B$15:$B$514,MATCH(0,COUNTIF(B$7:B37,'④【入力】別紙_職員一覧（実績）'!$B$15:$B$514),0))=0,"",INDEX('④【入力】別紙_職員一覧（実績）'!$B$15:$B$514,MATCH(0,COUNTIF(B$7:B37,'④【入力】別紙_職員一覧（実績）'!$B$15:$B$514),0))),"")</f>
        <v/>
      </c>
      <c r="C38" s="140" t="str">
        <f>IF(B38="","",VLOOKUP($B38,'④【入力】別紙_職員一覧（実績）'!$B$15:$R$514,2,FALSE))</f>
        <v/>
      </c>
      <c r="D38" s="141" t="str">
        <f>IF(B38="","",VLOOKUP($B38,'④【入力】別紙_職員一覧（実績）'!$B$15:$R$514,3,FALSE))</f>
        <v/>
      </c>
      <c r="E38" s="141" t="str">
        <f>IF(B38="","",VLOOKUP($B38,'④【入力】別紙_職員一覧（実績）'!$B$15:$R$514,4,FALSE))</f>
        <v/>
      </c>
      <c r="F38" s="153" t="str">
        <f>IF(B38="","",SUMIF('④【入力】別紙_職員一覧（実績）'!$B$15:$B$514,'④事業所別一覧 (実績)'!B38,'④【入力】別紙_職員一覧（実績）'!$R$15:$R$514))</f>
        <v/>
      </c>
      <c r="G38" s="154" t="str">
        <f t="shared" si="0"/>
        <v/>
      </c>
      <c r="H38" s="141" t="str">
        <f>IF(B38="","",COUNTIF('④【入力】別紙_職員一覧（実績）'!$B$15:$B$514,'④事業所別一覧 (実績)'!B38))</f>
        <v/>
      </c>
      <c r="I38" s="141" t="str">
        <f>IF(B38="","",COUNTIFS('④【入力】別紙_職員一覧（実績）'!$B$15:$B$514,'④事業所別一覧 (実績)'!B38,'④【入力】別紙_職員一覧（実績）'!$F$15:$F$514,"〇"))</f>
        <v/>
      </c>
      <c r="J38" s="141" t="str">
        <f>IF(B38="","",COUNTIFS('④【入力】別紙_職員一覧（実績）'!$B$15:$B$514,'④事業所別一覧 (実績)'!B38,'④【入力】別紙_職員一覧（実績）'!$K$15:$K$514,"〇"))</f>
        <v/>
      </c>
      <c r="K38" s="141" t="str">
        <f>IF(B38="","",COUNTIFS('④【入力】別紙_職員一覧（実績）'!$B$15:$B$514,'④事業所別一覧 (実績)'!B38,'④【入力】別紙_職員一覧（実績）'!$L$15:$L$514,$K$6))</f>
        <v/>
      </c>
      <c r="L38" s="141" t="str">
        <f>IF(B38="","",COUNTIFS('④【入力】別紙_職員一覧（実績）'!$B$15:$B$514,'④事業所別一覧 (実績)'!B38,'④【入力】別紙_職員一覧（実績）'!$L$15:$L$514,$L$6))</f>
        <v/>
      </c>
      <c r="M38" s="141" t="str">
        <f>IF(B38="","",COUNTIFS('④【入力】別紙_職員一覧（実績）'!$B$15:$B$514,'④事業所別一覧 (実績)'!B38,'④【入力】別紙_職員一覧（実績）'!$L$15:$L$514,$M$6))</f>
        <v/>
      </c>
    </row>
    <row r="39" spans="1:13" ht="20.100000000000001" customHeight="1">
      <c r="A39" s="68">
        <v>33</v>
      </c>
      <c r="B39" s="68" t="str">
        <f t="array" ref="B39">IFERROR(IF(INDEX('④【入力】別紙_職員一覧（実績）'!$B$15:$B$514,MATCH(0,COUNTIF(B$7:B38,'④【入力】別紙_職員一覧（実績）'!$B$15:$B$514),0))=0,"",INDEX('④【入力】別紙_職員一覧（実績）'!$B$15:$B$514,MATCH(0,COUNTIF(B$7:B38,'④【入力】別紙_職員一覧（実績）'!$B$15:$B$514),0))),"")</f>
        <v/>
      </c>
      <c r="C39" s="140" t="str">
        <f>IF(B39="","",VLOOKUP($B39,'④【入力】別紙_職員一覧（実績）'!$B$15:$R$514,2,FALSE))</f>
        <v/>
      </c>
      <c r="D39" s="141" t="str">
        <f>IF(B39="","",VLOOKUP($B39,'④【入力】別紙_職員一覧（実績）'!$B$15:$R$514,3,FALSE))</f>
        <v/>
      </c>
      <c r="E39" s="141" t="str">
        <f>IF(B39="","",VLOOKUP($B39,'④【入力】別紙_職員一覧（実績）'!$B$15:$R$514,4,FALSE))</f>
        <v/>
      </c>
      <c r="F39" s="153" t="str">
        <f>IF(B39="","",SUMIF('④【入力】別紙_職員一覧（実績）'!$B$15:$B$514,'④事業所別一覧 (実績)'!B39,'④【入力】別紙_職員一覧（実績）'!$R$15:$R$514))</f>
        <v/>
      </c>
      <c r="G39" s="154" t="str">
        <f t="shared" si="0"/>
        <v/>
      </c>
      <c r="H39" s="141" t="str">
        <f>IF(B39="","",COUNTIF('④【入力】別紙_職員一覧（実績）'!$B$15:$B$514,'④事業所別一覧 (実績)'!B39))</f>
        <v/>
      </c>
      <c r="I39" s="141" t="str">
        <f>IF(B39="","",COUNTIFS('④【入力】別紙_職員一覧（実績）'!$B$15:$B$514,'④事業所別一覧 (実績)'!B39,'④【入力】別紙_職員一覧（実績）'!$F$15:$F$514,"〇"))</f>
        <v/>
      </c>
      <c r="J39" s="141" t="str">
        <f>IF(B39="","",COUNTIFS('④【入力】別紙_職員一覧（実績）'!$B$15:$B$514,'④事業所別一覧 (実績)'!B39,'④【入力】別紙_職員一覧（実績）'!$K$15:$K$514,"〇"))</f>
        <v/>
      </c>
      <c r="K39" s="141" t="str">
        <f>IF(B39="","",COUNTIFS('④【入力】別紙_職員一覧（実績）'!$B$15:$B$514,'④事業所別一覧 (実績)'!B39,'④【入力】別紙_職員一覧（実績）'!$L$15:$L$514,$K$6))</f>
        <v/>
      </c>
      <c r="L39" s="141" t="str">
        <f>IF(B39="","",COUNTIFS('④【入力】別紙_職員一覧（実績）'!$B$15:$B$514,'④事業所別一覧 (実績)'!B39,'④【入力】別紙_職員一覧（実績）'!$L$15:$L$514,$L$6))</f>
        <v/>
      </c>
      <c r="M39" s="141" t="str">
        <f>IF(B39="","",COUNTIFS('④【入力】別紙_職員一覧（実績）'!$B$15:$B$514,'④事業所別一覧 (実績)'!B39,'④【入力】別紙_職員一覧（実績）'!$L$15:$L$514,$M$6))</f>
        <v/>
      </c>
    </row>
    <row r="40" spans="1:13" ht="20.100000000000001" customHeight="1">
      <c r="A40" s="68">
        <v>34</v>
      </c>
      <c r="B40" s="68" t="str">
        <f t="array" ref="B40">IFERROR(IF(INDEX('④【入力】別紙_職員一覧（実績）'!$B$15:$B$514,MATCH(0,COUNTIF(B$7:B39,'④【入力】別紙_職員一覧（実績）'!$B$15:$B$514),0))=0,"",INDEX('④【入力】別紙_職員一覧（実績）'!$B$15:$B$514,MATCH(0,COUNTIF(B$7:B39,'④【入力】別紙_職員一覧（実績）'!$B$15:$B$514),0))),"")</f>
        <v/>
      </c>
      <c r="C40" s="140" t="str">
        <f>IF(B40="","",VLOOKUP($B40,'④【入力】別紙_職員一覧（実績）'!$B$15:$R$514,2,FALSE))</f>
        <v/>
      </c>
      <c r="D40" s="141" t="str">
        <f>IF(B40="","",VLOOKUP($B40,'④【入力】別紙_職員一覧（実績）'!$B$15:$R$514,3,FALSE))</f>
        <v/>
      </c>
      <c r="E40" s="141" t="str">
        <f>IF(B40="","",VLOOKUP($B40,'④【入力】別紙_職員一覧（実績）'!$B$15:$R$514,4,FALSE))</f>
        <v/>
      </c>
      <c r="F40" s="153" t="str">
        <f>IF(B40="","",SUMIF('④【入力】別紙_職員一覧（実績）'!$B$15:$B$514,'④事業所別一覧 (実績)'!B40,'④【入力】別紙_職員一覧（実績）'!$R$15:$R$514))</f>
        <v/>
      </c>
      <c r="G40" s="154" t="str">
        <f t="shared" si="0"/>
        <v/>
      </c>
      <c r="H40" s="141" t="str">
        <f>IF(B40="","",COUNTIF('④【入力】別紙_職員一覧（実績）'!$B$15:$B$514,'④事業所別一覧 (実績)'!B40))</f>
        <v/>
      </c>
      <c r="I40" s="141" t="str">
        <f>IF(B40="","",COUNTIFS('④【入力】別紙_職員一覧（実績）'!$B$15:$B$514,'④事業所別一覧 (実績)'!B40,'④【入力】別紙_職員一覧（実績）'!$F$15:$F$514,"〇"))</f>
        <v/>
      </c>
      <c r="J40" s="141" t="str">
        <f>IF(B40="","",COUNTIFS('④【入力】別紙_職員一覧（実績）'!$B$15:$B$514,'④事業所別一覧 (実績)'!B40,'④【入力】別紙_職員一覧（実績）'!$K$15:$K$514,"〇"))</f>
        <v/>
      </c>
      <c r="K40" s="141" t="str">
        <f>IF(B40="","",COUNTIFS('④【入力】別紙_職員一覧（実績）'!$B$15:$B$514,'④事業所別一覧 (実績)'!B40,'④【入力】別紙_職員一覧（実績）'!$L$15:$L$514,$K$6))</f>
        <v/>
      </c>
      <c r="L40" s="141" t="str">
        <f>IF(B40="","",COUNTIFS('④【入力】別紙_職員一覧（実績）'!$B$15:$B$514,'④事業所別一覧 (実績)'!B40,'④【入力】別紙_職員一覧（実績）'!$L$15:$L$514,$L$6))</f>
        <v/>
      </c>
      <c r="M40" s="141" t="str">
        <f>IF(B40="","",COUNTIFS('④【入力】別紙_職員一覧（実績）'!$B$15:$B$514,'④事業所別一覧 (実績)'!B40,'④【入力】別紙_職員一覧（実績）'!$L$15:$L$514,$M$6))</f>
        <v/>
      </c>
    </row>
    <row r="41" spans="1:13" ht="20.100000000000001" customHeight="1">
      <c r="A41" s="68">
        <v>35</v>
      </c>
      <c r="B41" s="68" t="str">
        <f t="array" ref="B41">IFERROR(IF(INDEX('④【入力】別紙_職員一覧（実績）'!$B$15:$B$514,MATCH(0,COUNTIF(B$7:B40,'④【入力】別紙_職員一覧（実績）'!$B$15:$B$514),0))=0,"",INDEX('④【入力】別紙_職員一覧（実績）'!$B$15:$B$514,MATCH(0,COUNTIF(B$7:B40,'④【入力】別紙_職員一覧（実績）'!$B$15:$B$514),0))),"")</f>
        <v/>
      </c>
      <c r="C41" s="140" t="str">
        <f>IF(B41="","",VLOOKUP($B41,'④【入力】別紙_職員一覧（実績）'!$B$15:$R$514,2,FALSE))</f>
        <v/>
      </c>
      <c r="D41" s="141" t="str">
        <f>IF(B41="","",VLOOKUP($B41,'④【入力】別紙_職員一覧（実績）'!$B$15:$R$514,3,FALSE))</f>
        <v/>
      </c>
      <c r="E41" s="141" t="str">
        <f>IF(B41="","",VLOOKUP($B41,'④【入力】別紙_職員一覧（実績）'!$B$15:$R$514,4,FALSE))</f>
        <v/>
      </c>
      <c r="F41" s="153" t="str">
        <f>IF(B41="","",SUMIF('④【入力】別紙_職員一覧（実績）'!$B$15:$B$514,'④事業所別一覧 (実績)'!B41,'④【入力】別紙_職員一覧（実績）'!$R$15:$R$514))</f>
        <v/>
      </c>
      <c r="G41" s="154" t="str">
        <f t="shared" si="0"/>
        <v/>
      </c>
      <c r="H41" s="141" t="str">
        <f>IF(B41="","",COUNTIF('④【入力】別紙_職員一覧（実績）'!$B$15:$B$514,'④事業所別一覧 (実績)'!B41))</f>
        <v/>
      </c>
      <c r="I41" s="141" t="str">
        <f>IF(B41="","",COUNTIFS('④【入力】別紙_職員一覧（実績）'!$B$15:$B$514,'④事業所別一覧 (実績)'!B41,'④【入力】別紙_職員一覧（実績）'!$F$15:$F$514,"〇"))</f>
        <v/>
      </c>
      <c r="J41" s="141" t="str">
        <f>IF(B41="","",COUNTIFS('④【入力】別紙_職員一覧（実績）'!$B$15:$B$514,'④事業所別一覧 (実績)'!B41,'④【入力】別紙_職員一覧（実績）'!$K$15:$K$514,"〇"))</f>
        <v/>
      </c>
      <c r="K41" s="141" t="str">
        <f>IF(B41="","",COUNTIFS('④【入力】別紙_職員一覧（実績）'!$B$15:$B$514,'④事業所別一覧 (実績)'!B41,'④【入力】別紙_職員一覧（実績）'!$L$15:$L$514,$K$6))</f>
        <v/>
      </c>
      <c r="L41" s="141" t="str">
        <f>IF(B41="","",COUNTIFS('④【入力】別紙_職員一覧（実績）'!$B$15:$B$514,'④事業所別一覧 (実績)'!B41,'④【入力】別紙_職員一覧（実績）'!$L$15:$L$514,$L$6))</f>
        <v/>
      </c>
      <c r="M41" s="141" t="str">
        <f>IF(B41="","",COUNTIFS('④【入力】別紙_職員一覧（実績）'!$B$15:$B$514,'④事業所別一覧 (実績)'!B41,'④【入力】別紙_職員一覧（実績）'!$L$15:$L$514,$M$6))</f>
        <v/>
      </c>
    </row>
    <row r="42" spans="1:13" ht="20.100000000000001" customHeight="1">
      <c r="A42" s="68">
        <v>36</v>
      </c>
      <c r="B42" s="68" t="str">
        <f t="array" ref="B42">IFERROR(IF(INDEX('④【入力】別紙_職員一覧（実績）'!$B$15:$B$514,MATCH(0,COUNTIF(B$7:B41,'④【入力】別紙_職員一覧（実績）'!$B$15:$B$514),0))=0,"",INDEX('④【入力】別紙_職員一覧（実績）'!$B$15:$B$514,MATCH(0,COUNTIF(B$7:B41,'④【入力】別紙_職員一覧（実績）'!$B$15:$B$514),0))),"")</f>
        <v/>
      </c>
      <c r="C42" s="140" t="str">
        <f>IF(B42="","",VLOOKUP($B42,'④【入力】別紙_職員一覧（実績）'!$B$15:$R$514,2,FALSE))</f>
        <v/>
      </c>
      <c r="D42" s="141" t="str">
        <f>IF(B42="","",VLOOKUP($B42,'④【入力】別紙_職員一覧（実績）'!$B$15:$R$514,3,FALSE))</f>
        <v/>
      </c>
      <c r="E42" s="141" t="str">
        <f>IF(B42="","",VLOOKUP($B42,'④【入力】別紙_職員一覧（実績）'!$B$15:$R$514,4,FALSE))</f>
        <v/>
      </c>
      <c r="F42" s="153" t="str">
        <f>IF(B42="","",SUMIF('④【入力】別紙_職員一覧（実績）'!$B$15:$B$514,'④事業所別一覧 (実績)'!B42,'④【入力】別紙_職員一覧（実績）'!$R$15:$R$514))</f>
        <v/>
      </c>
      <c r="G42" s="154" t="str">
        <f t="shared" si="0"/>
        <v/>
      </c>
      <c r="H42" s="141" t="str">
        <f>IF(B42="","",COUNTIF('④【入力】別紙_職員一覧（実績）'!$B$15:$B$514,'④事業所別一覧 (実績)'!B42))</f>
        <v/>
      </c>
      <c r="I42" s="141" t="str">
        <f>IF(B42="","",COUNTIFS('④【入力】別紙_職員一覧（実績）'!$B$15:$B$514,'④事業所別一覧 (実績)'!B42,'④【入力】別紙_職員一覧（実績）'!$F$15:$F$514,"〇"))</f>
        <v/>
      </c>
      <c r="J42" s="141" t="str">
        <f>IF(B42="","",COUNTIFS('④【入力】別紙_職員一覧（実績）'!$B$15:$B$514,'④事業所別一覧 (実績)'!B42,'④【入力】別紙_職員一覧（実績）'!$K$15:$K$514,"〇"))</f>
        <v/>
      </c>
      <c r="K42" s="141" t="str">
        <f>IF(B42="","",COUNTIFS('④【入力】別紙_職員一覧（実績）'!$B$15:$B$514,'④事業所別一覧 (実績)'!B42,'④【入力】別紙_職員一覧（実績）'!$L$15:$L$514,$K$6))</f>
        <v/>
      </c>
      <c r="L42" s="141" t="str">
        <f>IF(B42="","",COUNTIFS('④【入力】別紙_職員一覧（実績）'!$B$15:$B$514,'④事業所別一覧 (実績)'!B42,'④【入力】別紙_職員一覧（実績）'!$L$15:$L$514,$L$6))</f>
        <v/>
      </c>
      <c r="M42" s="141" t="str">
        <f>IF(B42="","",COUNTIFS('④【入力】別紙_職員一覧（実績）'!$B$15:$B$514,'④事業所別一覧 (実績)'!B42,'④【入力】別紙_職員一覧（実績）'!$L$15:$L$514,$M$6))</f>
        <v/>
      </c>
    </row>
    <row r="43" spans="1:13" ht="20.100000000000001" customHeight="1">
      <c r="A43" s="68">
        <v>37</v>
      </c>
      <c r="B43" s="68" t="str">
        <f t="array" ref="B43">IFERROR(IF(INDEX('④【入力】別紙_職員一覧（実績）'!$B$15:$B$514,MATCH(0,COUNTIF(B$7:B42,'④【入力】別紙_職員一覧（実績）'!$B$15:$B$514),0))=0,"",INDEX('④【入力】別紙_職員一覧（実績）'!$B$15:$B$514,MATCH(0,COUNTIF(B$7:B42,'④【入力】別紙_職員一覧（実績）'!$B$15:$B$514),0))),"")</f>
        <v/>
      </c>
      <c r="C43" s="140" t="str">
        <f>IF(B43="","",VLOOKUP($B43,'④【入力】別紙_職員一覧（実績）'!$B$15:$R$514,2,FALSE))</f>
        <v/>
      </c>
      <c r="D43" s="141" t="str">
        <f>IF(B43="","",VLOOKUP($B43,'④【入力】別紙_職員一覧（実績）'!$B$15:$R$514,3,FALSE))</f>
        <v/>
      </c>
      <c r="E43" s="141" t="str">
        <f>IF(B43="","",VLOOKUP($B43,'④【入力】別紙_職員一覧（実績）'!$B$15:$R$514,4,FALSE))</f>
        <v/>
      </c>
      <c r="F43" s="153" t="str">
        <f>IF(B43="","",SUMIF('④【入力】別紙_職員一覧（実績）'!$B$15:$B$514,'④事業所別一覧 (実績)'!B43,'④【入力】別紙_職員一覧（実績）'!$R$15:$R$514))</f>
        <v/>
      </c>
      <c r="G43" s="154" t="str">
        <f t="shared" si="0"/>
        <v/>
      </c>
      <c r="H43" s="141" t="str">
        <f>IF(B43="","",COUNTIF('④【入力】別紙_職員一覧（実績）'!$B$15:$B$514,'④事業所別一覧 (実績)'!B43))</f>
        <v/>
      </c>
      <c r="I43" s="141" t="str">
        <f>IF(B43="","",COUNTIFS('④【入力】別紙_職員一覧（実績）'!$B$15:$B$514,'④事業所別一覧 (実績)'!B43,'④【入力】別紙_職員一覧（実績）'!$F$15:$F$514,"〇"))</f>
        <v/>
      </c>
      <c r="J43" s="141" t="str">
        <f>IF(B43="","",COUNTIFS('④【入力】別紙_職員一覧（実績）'!$B$15:$B$514,'④事業所別一覧 (実績)'!B43,'④【入力】別紙_職員一覧（実績）'!$K$15:$K$514,"〇"))</f>
        <v/>
      </c>
      <c r="K43" s="141" t="str">
        <f>IF(B43="","",COUNTIFS('④【入力】別紙_職員一覧（実績）'!$B$15:$B$514,'④事業所別一覧 (実績)'!B43,'④【入力】別紙_職員一覧（実績）'!$L$15:$L$514,$K$6))</f>
        <v/>
      </c>
      <c r="L43" s="141" t="str">
        <f>IF(B43="","",COUNTIFS('④【入力】別紙_職員一覧（実績）'!$B$15:$B$514,'④事業所別一覧 (実績)'!B43,'④【入力】別紙_職員一覧（実績）'!$L$15:$L$514,$L$6))</f>
        <v/>
      </c>
      <c r="M43" s="141" t="str">
        <f>IF(B43="","",COUNTIFS('④【入力】別紙_職員一覧（実績）'!$B$15:$B$514,'④事業所別一覧 (実績)'!B43,'④【入力】別紙_職員一覧（実績）'!$L$15:$L$514,$M$6))</f>
        <v/>
      </c>
    </row>
    <row r="44" spans="1:13" ht="20.100000000000001" customHeight="1">
      <c r="A44" s="68">
        <v>38</v>
      </c>
      <c r="B44" s="68" t="str">
        <f t="array" ref="B44">IFERROR(IF(INDEX('④【入力】別紙_職員一覧（実績）'!$B$15:$B$514,MATCH(0,COUNTIF(B$7:B43,'④【入力】別紙_職員一覧（実績）'!$B$15:$B$514),0))=0,"",INDEX('④【入力】別紙_職員一覧（実績）'!$B$15:$B$514,MATCH(0,COUNTIF(B$7:B43,'④【入力】別紙_職員一覧（実績）'!$B$15:$B$514),0))),"")</f>
        <v/>
      </c>
      <c r="C44" s="140" t="str">
        <f>IF(B44="","",VLOOKUP($B44,'④【入力】別紙_職員一覧（実績）'!$B$15:$R$514,2,FALSE))</f>
        <v/>
      </c>
      <c r="D44" s="141" t="str">
        <f>IF(B44="","",VLOOKUP($B44,'④【入力】別紙_職員一覧（実績）'!$B$15:$R$514,3,FALSE))</f>
        <v/>
      </c>
      <c r="E44" s="141" t="str">
        <f>IF(B44="","",VLOOKUP($B44,'④【入力】別紙_職員一覧（実績）'!$B$15:$R$514,4,FALSE))</f>
        <v/>
      </c>
      <c r="F44" s="153" t="str">
        <f>IF(B44="","",SUMIF('④【入力】別紙_職員一覧（実績）'!$B$15:$B$514,'④事業所別一覧 (実績)'!B44,'④【入力】別紙_職員一覧（実績）'!$R$15:$R$514))</f>
        <v/>
      </c>
      <c r="G44" s="154" t="str">
        <f t="shared" si="0"/>
        <v/>
      </c>
      <c r="H44" s="141" t="str">
        <f>IF(B44="","",COUNTIF('④【入力】別紙_職員一覧（実績）'!$B$15:$B$514,'④事業所別一覧 (実績)'!B44))</f>
        <v/>
      </c>
      <c r="I44" s="141" t="str">
        <f>IF(B44="","",COUNTIFS('④【入力】別紙_職員一覧（実績）'!$B$15:$B$514,'④事業所別一覧 (実績)'!B44,'④【入力】別紙_職員一覧（実績）'!$F$15:$F$514,"〇"))</f>
        <v/>
      </c>
      <c r="J44" s="141" t="str">
        <f>IF(B44="","",COUNTIFS('④【入力】別紙_職員一覧（実績）'!$B$15:$B$514,'④事業所別一覧 (実績)'!B44,'④【入力】別紙_職員一覧（実績）'!$K$15:$K$514,"〇"))</f>
        <v/>
      </c>
      <c r="K44" s="141" t="str">
        <f>IF(B44="","",COUNTIFS('④【入力】別紙_職員一覧（実績）'!$B$15:$B$514,'④事業所別一覧 (実績)'!B44,'④【入力】別紙_職員一覧（実績）'!$L$15:$L$514,$K$6))</f>
        <v/>
      </c>
      <c r="L44" s="141" t="str">
        <f>IF(B44="","",COUNTIFS('④【入力】別紙_職員一覧（実績）'!$B$15:$B$514,'④事業所別一覧 (実績)'!B44,'④【入力】別紙_職員一覧（実績）'!$L$15:$L$514,$L$6))</f>
        <v/>
      </c>
      <c r="M44" s="141" t="str">
        <f>IF(B44="","",COUNTIFS('④【入力】別紙_職員一覧（実績）'!$B$15:$B$514,'④事業所別一覧 (実績)'!B44,'④【入力】別紙_職員一覧（実績）'!$L$15:$L$514,$M$6))</f>
        <v/>
      </c>
    </row>
    <row r="45" spans="1:13" ht="20.100000000000001" customHeight="1">
      <c r="A45" s="68">
        <v>39</v>
      </c>
      <c r="B45" s="68" t="str">
        <f t="array" ref="B45">IFERROR(IF(INDEX('④【入力】別紙_職員一覧（実績）'!$B$15:$B$514,MATCH(0,COUNTIF(B$7:B44,'④【入力】別紙_職員一覧（実績）'!$B$15:$B$514),0))=0,"",INDEX('④【入力】別紙_職員一覧（実績）'!$B$15:$B$514,MATCH(0,COUNTIF(B$7:B44,'④【入力】別紙_職員一覧（実績）'!$B$15:$B$514),0))),"")</f>
        <v/>
      </c>
      <c r="C45" s="140" t="str">
        <f>IF(B45="","",VLOOKUP($B45,'④【入力】別紙_職員一覧（実績）'!$B$15:$R$514,2,FALSE))</f>
        <v/>
      </c>
      <c r="D45" s="141" t="str">
        <f>IF(B45="","",VLOOKUP($B45,'④【入力】別紙_職員一覧（実績）'!$B$15:$R$514,3,FALSE))</f>
        <v/>
      </c>
      <c r="E45" s="141" t="str">
        <f>IF(B45="","",VLOOKUP($B45,'④【入力】別紙_職員一覧（実績）'!$B$15:$R$514,4,FALSE))</f>
        <v/>
      </c>
      <c r="F45" s="153" t="str">
        <f>IF(B45="","",SUMIF('④【入力】別紙_職員一覧（実績）'!$B$15:$B$514,'④事業所別一覧 (実績)'!B45,'④【入力】別紙_職員一覧（実績）'!$R$15:$R$514))</f>
        <v/>
      </c>
      <c r="G45" s="154" t="str">
        <f t="shared" si="0"/>
        <v/>
      </c>
      <c r="H45" s="141" t="str">
        <f>IF(B45="","",COUNTIF('④【入力】別紙_職員一覧（実績）'!$B$15:$B$514,'④事業所別一覧 (実績)'!B45))</f>
        <v/>
      </c>
      <c r="I45" s="141" t="str">
        <f>IF(B45="","",COUNTIFS('④【入力】別紙_職員一覧（実績）'!$B$15:$B$514,'④事業所別一覧 (実績)'!B45,'④【入力】別紙_職員一覧（実績）'!$F$15:$F$514,"〇"))</f>
        <v/>
      </c>
      <c r="J45" s="141" t="str">
        <f>IF(B45="","",COUNTIFS('④【入力】別紙_職員一覧（実績）'!$B$15:$B$514,'④事業所別一覧 (実績)'!B45,'④【入力】別紙_職員一覧（実績）'!$K$15:$K$514,"〇"))</f>
        <v/>
      </c>
      <c r="K45" s="141" t="str">
        <f>IF(B45="","",COUNTIFS('④【入力】別紙_職員一覧（実績）'!$B$15:$B$514,'④事業所別一覧 (実績)'!B45,'④【入力】別紙_職員一覧（実績）'!$L$15:$L$514,$K$6))</f>
        <v/>
      </c>
      <c r="L45" s="141" t="str">
        <f>IF(B45="","",COUNTIFS('④【入力】別紙_職員一覧（実績）'!$B$15:$B$514,'④事業所別一覧 (実績)'!B45,'④【入力】別紙_職員一覧（実績）'!$L$15:$L$514,$L$6))</f>
        <v/>
      </c>
      <c r="M45" s="141" t="str">
        <f>IF(B45="","",COUNTIFS('④【入力】別紙_職員一覧（実績）'!$B$15:$B$514,'④事業所別一覧 (実績)'!B45,'④【入力】別紙_職員一覧（実績）'!$L$15:$L$514,$M$6))</f>
        <v/>
      </c>
    </row>
    <row r="46" spans="1:13" ht="20.100000000000001" customHeight="1">
      <c r="A46" s="68">
        <v>40</v>
      </c>
      <c r="B46" s="68" t="str">
        <f t="array" ref="B46">IFERROR(IF(INDEX('④【入力】別紙_職員一覧（実績）'!$B$15:$B$514,MATCH(0,COUNTIF(B$7:B45,'④【入力】別紙_職員一覧（実績）'!$B$15:$B$514),0))=0,"",INDEX('④【入力】別紙_職員一覧（実績）'!$B$15:$B$514,MATCH(0,COUNTIF(B$7:B45,'④【入力】別紙_職員一覧（実績）'!$B$15:$B$514),0))),"")</f>
        <v/>
      </c>
      <c r="C46" s="140" t="str">
        <f>IF(B46="","",VLOOKUP($B46,'④【入力】別紙_職員一覧（実績）'!$B$15:$R$514,2,FALSE))</f>
        <v/>
      </c>
      <c r="D46" s="141" t="str">
        <f>IF(B46="","",VLOOKUP($B46,'④【入力】別紙_職員一覧（実績）'!$B$15:$R$514,3,FALSE))</f>
        <v/>
      </c>
      <c r="E46" s="141" t="str">
        <f>IF(B46="","",VLOOKUP($B46,'④【入力】別紙_職員一覧（実績）'!$B$15:$R$514,4,FALSE))</f>
        <v/>
      </c>
      <c r="F46" s="153" t="str">
        <f>IF(B46="","",SUMIF('④【入力】別紙_職員一覧（実績）'!$B$15:$B$514,'④事業所別一覧 (実績)'!B46,'④【入力】別紙_職員一覧（実績）'!$R$15:$R$514))</f>
        <v/>
      </c>
      <c r="G46" s="154" t="str">
        <f t="shared" si="0"/>
        <v/>
      </c>
      <c r="H46" s="141" t="str">
        <f>IF(B46="","",COUNTIF('④【入力】別紙_職員一覧（実績）'!$B$15:$B$514,'④事業所別一覧 (実績)'!B46))</f>
        <v/>
      </c>
      <c r="I46" s="141" t="str">
        <f>IF(B46="","",COUNTIFS('④【入力】別紙_職員一覧（実績）'!$B$15:$B$514,'④事業所別一覧 (実績)'!B46,'④【入力】別紙_職員一覧（実績）'!$F$15:$F$514,"〇"))</f>
        <v/>
      </c>
      <c r="J46" s="141" t="str">
        <f>IF(B46="","",COUNTIFS('④【入力】別紙_職員一覧（実績）'!$B$15:$B$514,'④事業所別一覧 (実績)'!B46,'④【入力】別紙_職員一覧（実績）'!$K$15:$K$514,"〇"))</f>
        <v/>
      </c>
      <c r="K46" s="141" t="str">
        <f>IF(B46="","",COUNTIFS('④【入力】別紙_職員一覧（実績）'!$B$15:$B$514,'④事業所別一覧 (実績)'!B46,'④【入力】別紙_職員一覧（実績）'!$L$15:$L$514,$K$6))</f>
        <v/>
      </c>
      <c r="L46" s="141" t="str">
        <f>IF(B46="","",COUNTIFS('④【入力】別紙_職員一覧（実績）'!$B$15:$B$514,'④事業所別一覧 (実績)'!B46,'④【入力】別紙_職員一覧（実績）'!$L$15:$L$514,$L$6))</f>
        <v/>
      </c>
      <c r="M46" s="141" t="str">
        <f>IF(B46="","",COUNTIFS('④【入力】別紙_職員一覧（実績）'!$B$15:$B$514,'④事業所別一覧 (実績)'!B46,'④【入力】別紙_職員一覧（実績）'!$L$15:$L$514,$M$6))</f>
        <v/>
      </c>
    </row>
    <row r="47" spans="1:13" ht="20.100000000000001" customHeight="1">
      <c r="A47" s="68">
        <v>41</v>
      </c>
      <c r="B47" s="68" t="str">
        <f t="array" ref="B47">IFERROR(IF(INDEX('④【入力】別紙_職員一覧（実績）'!$B$15:$B$514,MATCH(0,COUNTIF(B$7:B46,'④【入力】別紙_職員一覧（実績）'!$B$15:$B$514),0))=0,"",INDEX('④【入力】別紙_職員一覧（実績）'!$B$15:$B$514,MATCH(0,COUNTIF(B$7:B46,'④【入力】別紙_職員一覧（実績）'!$B$15:$B$514),0))),"")</f>
        <v/>
      </c>
      <c r="C47" s="140" t="str">
        <f>IF(B47="","",VLOOKUP($B47,'④【入力】別紙_職員一覧（実績）'!$B$15:$R$514,2,FALSE))</f>
        <v/>
      </c>
      <c r="D47" s="141" t="str">
        <f>IF(B47="","",VLOOKUP($B47,'④【入力】別紙_職員一覧（実績）'!$B$15:$R$514,3,FALSE))</f>
        <v/>
      </c>
      <c r="E47" s="141" t="str">
        <f>IF(B47="","",VLOOKUP($B47,'④【入力】別紙_職員一覧（実績）'!$B$15:$R$514,4,FALSE))</f>
        <v/>
      </c>
      <c r="F47" s="153" t="str">
        <f>IF(B47="","",SUMIF('④【入力】別紙_職員一覧（実績）'!$B$15:$B$514,'④事業所別一覧 (実績)'!B47,'④【入力】別紙_職員一覧（実績）'!$R$15:$R$514))</f>
        <v/>
      </c>
      <c r="G47" s="154" t="str">
        <f t="shared" si="0"/>
        <v/>
      </c>
      <c r="H47" s="141" t="str">
        <f>IF(B47="","",COUNTIF('④【入力】別紙_職員一覧（実績）'!$B$15:$B$514,'④事業所別一覧 (実績)'!B47))</f>
        <v/>
      </c>
      <c r="I47" s="141" t="str">
        <f>IF(B47="","",COUNTIFS('④【入力】別紙_職員一覧（実績）'!$B$15:$B$514,'④事業所別一覧 (実績)'!B47,'④【入力】別紙_職員一覧（実績）'!$F$15:$F$514,"〇"))</f>
        <v/>
      </c>
      <c r="J47" s="141" t="str">
        <f>IF(B47="","",COUNTIFS('④【入力】別紙_職員一覧（実績）'!$B$15:$B$514,'④事業所別一覧 (実績)'!B47,'④【入力】別紙_職員一覧（実績）'!$K$15:$K$514,"〇"))</f>
        <v/>
      </c>
      <c r="K47" s="141" t="str">
        <f>IF(B47="","",COUNTIFS('④【入力】別紙_職員一覧（実績）'!$B$15:$B$514,'④事業所別一覧 (実績)'!B47,'④【入力】別紙_職員一覧（実績）'!$L$15:$L$514,$K$6))</f>
        <v/>
      </c>
      <c r="L47" s="141" t="str">
        <f>IF(B47="","",COUNTIFS('④【入力】別紙_職員一覧（実績）'!$B$15:$B$514,'④事業所別一覧 (実績)'!B47,'④【入力】別紙_職員一覧（実績）'!$L$15:$L$514,$L$6))</f>
        <v/>
      </c>
      <c r="M47" s="141" t="str">
        <f>IF(B47="","",COUNTIFS('④【入力】別紙_職員一覧（実績）'!$B$15:$B$514,'④事業所別一覧 (実績)'!B47,'④【入力】別紙_職員一覧（実績）'!$L$15:$L$514,$M$6))</f>
        <v/>
      </c>
    </row>
    <row r="48" spans="1:13" ht="20.100000000000001" customHeight="1">
      <c r="A48" s="68">
        <v>42</v>
      </c>
      <c r="B48" s="68" t="str">
        <f t="array" ref="B48">IFERROR(IF(INDEX('④【入力】別紙_職員一覧（実績）'!$B$15:$B$514,MATCH(0,COUNTIF(B$7:B47,'④【入力】別紙_職員一覧（実績）'!$B$15:$B$514),0))=0,"",INDEX('④【入力】別紙_職員一覧（実績）'!$B$15:$B$514,MATCH(0,COUNTIF(B$7:B47,'④【入力】別紙_職員一覧（実績）'!$B$15:$B$514),0))),"")</f>
        <v/>
      </c>
      <c r="C48" s="140" t="str">
        <f>IF(B48="","",VLOOKUP($B48,'④【入力】別紙_職員一覧（実績）'!$B$15:$R$514,2,FALSE))</f>
        <v/>
      </c>
      <c r="D48" s="141" t="str">
        <f>IF(B48="","",VLOOKUP($B48,'④【入力】別紙_職員一覧（実績）'!$B$15:$R$514,3,FALSE))</f>
        <v/>
      </c>
      <c r="E48" s="141" t="str">
        <f>IF(B48="","",VLOOKUP($B48,'④【入力】別紙_職員一覧（実績）'!$B$15:$R$514,4,FALSE))</f>
        <v/>
      </c>
      <c r="F48" s="153" t="str">
        <f>IF(B48="","",SUMIF('④【入力】別紙_職員一覧（実績）'!$B$15:$B$514,'④事業所別一覧 (実績)'!B48,'④【入力】別紙_職員一覧（実績）'!$R$15:$R$514))</f>
        <v/>
      </c>
      <c r="G48" s="154" t="str">
        <f t="shared" ref="G48:G58" si="2">IF(C48="","",ROUNDDOWN(F48+ROUNDUP(F48*0.15,0),-3))</f>
        <v/>
      </c>
      <c r="H48" s="141" t="str">
        <f>IF(B48="","",COUNTIF('④【入力】別紙_職員一覧（実績）'!$B$15:$B$514,'④事業所別一覧 (実績)'!B48))</f>
        <v/>
      </c>
      <c r="I48" s="141" t="str">
        <f>IF(B48="","",COUNTIFS('④【入力】別紙_職員一覧（実績）'!$B$15:$B$514,'④事業所別一覧 (実績)'!B48,'④【入力】別紙_職員一覧（実績）'!$F$15:$F$514,"〇"))</f>
        <v/>
      </c>
      <c r="J48" s="141" t="str">
        <f>IF(B48="","",COUNTIFS('④【入力】別紙_職員一覧（実績）'!$B$15:$B$514,'④事業所別一覧 (実績)'!B48,'④【入力】別紙_職員一覧（実績）'!$K$15:$K$514,"〇"))</f>
        <v/>
      </c>
      <c r="K48" s="141" t="str">
        <f>IF(B48="","",COUNTIFS('④【入力】別紙_職員一覧（実績）'!$B$15:$B$514,'④事業所別一覧 (実績)'!B48,'④【入力】別紙_職員一覧（実績）'!$L$15:$L$514,$K$6))</f>
        <v/>
      </c>
      <c r="L48" s="141" t="str">
        <f>IF(B48="","",COUNTIFS('④【入力】別紙_職員一覧（実績）'!$B$15:$B$514,'④事業所別一覧 (実績)'!B48,'④【入力】別紙_職員一覧（実績）'!$L$15:$L$514,$L$6))</f>
        <v/>
      </c>
      <c r="M48" s="141" t="str">
        <f>IF(B48="","",COUNTIFS('④【入力】別紙_職員一覧（実績）'!$B$15:$B$514,'④事業所別一覧 (実績)'!B48,'④【入力】別紙_職員一覧（実績）'!$L$15:$L$514,$M$6))</f>
        <v/>
      </c>
    </row>
    <row r="49" spans="1:13" ht="20.100000000000001" customHeight="1">
      <c r="A49" s="68">
        <v>43</v>
      </c>
      <c r="B49" s="68" t="str">
        <f t="array" ref="B49">IFERROR(IF(INDEX('④【入力】別紙_職員一覧（実績）'!$B$15:$B$514,MATCH(0,COUNTIF(B$7:B48,'④【入力】別紙_職員一覧（実績）'!$B$15:$B$514),0))=0,"",INDEX('④【入力】別紙_職員一覧（実績）'!$B$15:$B$514,MATCH(0,COUNTIF(B$7:B48,'④【入力】別紙_職員一覧（実績）'!$B$15:$B$514),0))),"")</f>
        <v/>
      </c>
      <c r="C49" s="140" t="str">
        <f>IF(B49="","",VLOOKUP($B49,'④【入力】別紙_職員一覧（実績）'!$B$15:$R$514,2,FALSE))</f>
        <v/>
      </c>
      <c r="D49" s="141" t="str">
        <f>IF(B49="","",VLOOKUP($B49,'④【入力】別紙_職員一覧（実績）'!$B$15:$R$514,3,FALSE))</f>
        <v/>
      </c>
      <c r="E49" s="141" t="str">
        <f>IF(B49="","",VLOOKUP($B49,'④【入力】別紙_職員一覧（実績）'!$B$15:$R$514,4,FALSE))</f>
        <v/>
      </c>
      <c r="F49" s="153" t="str">
        <f>IF(B49="","",SUMIF('④【入力】別紙_職員一覧（実績）'!$B$15:$B$514,'④事業所別一覧 (実績)'!B49,'④【入力】別紙_職員一覧（実績）'!$R$15:$R$514))</f>
        <v/>
      </c>
      <c r="G49" s="154" t="str">
        <f t="shared" si="2"/>
        <v/>
      </c>
      <c r="H49" s="141" t="str">
        <f>IF(B49="","",COUNTIF('④【入力】別紙_職員一覧（実績）'!$B$15:$B$514,'④事業所別一覧 (実績)'!B49))</f>
        <v/>
      </c>
      <c r="I49" s="141" t="str">
        <f>IF(B49="","",COUNTIFS('④【入力】別紙_職員一覧（実績）'!$B$15:$B$514,'④事業所別一覧 (実績)'!B49,'④【入力】別紙_職員一覧（実績）'!$F$15:$F$514,"〇"))</f>
        <v/>
      </c>
      <c r="J49" s="141" t="str">
        <f>IF(B49="","",COUNTIFS('④【入力】別紙_職員一覧（実績）'!$B$15:$B$514,'④事業所別一覧 (実績)'!B49,'④【入力】別紙_職員一覧（実績）'!$K$15:$K$514,"〇"))</f>
        <v/>
      </c>
      <c r="K49" s="141" t="str">
        <f>IF(B49="","",COUNTIFS('④【入力】別紙_職員一覧（実績）'!$B$15:$B$514,'④事業所別一覧 (実績)'!B49,'④【入力】別紙_職員一覧（実績）'!$L$15:$L$514,$K$6))</f>
        <v/>
      </c>
      <c r="L49" s="141" t="str">
        <f>IF(B49="","",COUNTIFS('④【入力】別紙_職員一覧（実績）'!$B$15:$B$514,'④事業所別一覧 (実績)'!B49,'④【入力】別紙_職員一覧（実績）'!$L$15:$L$514,$L$6))</f>
        <v/>
      </c>
      <c r="M49" s="141" t="str">
        <f>IF(B49="","",COUNTIFS('④【入力】別紙_職員一覧（実績）'!$B$15:$B$514,'④事業所別一覧 (実績)'!B49,'④【入力】別紙_職員一覧（実績）'!$L$15:$L$514,$M$6))</f>
        <v/>
      </c>
    </row>
    <row r="50" spans="1:13" ht="20.100000000000001" customHeight="1">
      <c r="A50" s="68">
        <v>44</v>
      </c>
      <c r="B50" s="68" t="str">
        <f t="array" ref="B50">IFERROR(IF(INDEX('④【入力】別紙_職員一覧（実績）'!$B$15:$B$514,MATCH(0,COUNTIF(B$7:B49,'④【入力】別紙_職員一覧（実績）'!$B$15:$B$514),0))=0,"",INDEX('④【入力】別紙_職員一覧（実績）'!$B$15:$B$514,MATCH(0,COUNTIF(B$7:B49,'④【入力】別紙_職員一覧（実績）'!$B$15:$B$514),0))),"")</f>
        <v/>
      </c>
      <c r="C50" s="140" t="str">
        <f>IF(B50="","",VLOOKUP($B50,'④【入力】別紙_職員一覧（実績）'!$B$15:$R$514,2,FALSE))</f>
        <v/>
      </c>
      <c r="D50" s="141" t="str">
        <f>IF(B50="","",VLOOKUP($B50,'④【入力】別紙_職員一覧（実績）'!$B$15:$R$514,3,FALSE))</f>
        <v/>
      </c>
      <c r="E50" s="141" t="str">
        <f>IF(B50="","",VLOOKUP($B50,'④【入力】別紙_職員一覧（実績）'!$B$15:$R$514,4,FALSE))</f>
        <v/>
      </c>
      <c r="F50" s="153" t="str">
        <f>IF(B50="","",SUMIF('④【入力】別紙_職員一覧（実績）'!$B$15:$B$514,'④事業所別一覧 (実績)'!B50,'④【入力】別紙_職員一覧（実績）'!$R$15:$R$514))</f>
        <v/>
      </c>
      <c r="G50" s="154" t="str">
        <f t="shared" si="2"/>
        <v/>
      </c>
      <c r="H50" s="141" t="str">
        <f>IF(B50="","",COUNTIF('④【入力】別紙_職員一覧（実績）'!$B$15:$B$514,'④事業所別一覧 (実績)'!B50))</f>
        <v/>
      </c>
      <c r="I50" s="141" t="str">
        <f>IF(B50="","",COUNTIFS('④【入力】別紙_職員一覧（実績）'!$B$15:$B$514,'④事業所別一覧 (実績)'!B50,'④【入力】別紙_職員一覧（実績）'!$F$15:$F$514,"〇"))</f>
        <v/>
      </c>
      <c r="J50" s="141" t="str">
        <f>IF(B50="","",COUNTIFS('④【入力】別紙_職員一覧（実績）'!$B$15:$B$514,'④事業所別一覧 (実績)'!B50,'④【入力】別紙_職員一覧（実績）'!$K$15:$K$514,"〇"))</f>
        <v/>
      </c>
      <c r="K50" s="141" t="str">
        <f>IF(B50="","",COUNTIFS('④【入力】別紙_職員一覧（実績）'!$B$15:$B$514,'④事業所別一覧 (実績)'!B50,'④【入力】別紙_職員一覧（実績）'!$L$15:$L$514,$K$6))</f>
        <v/>
      </c>
      <c r="L50" s="141" t="str">
        <f>IF(B50="","",COUNTIFS('④【入力】別紙_職員一覧（実績）'!$B$15:$B$514,'④事業所別一覧 (実績)'!B50,'④【入力】別紙_職員一覧（実績）'!$L$15:$L$514,$L$6))</f>
        <v/>
      </c>
      <c r="M50" s="141" t="str">
        <f>IF(B50="","",COUNTIFS('④【入力】別紙_職員一覧（実績）'!$B$15:$B$514,'④事業所別一覧 (実績)'!B50,'④【入力】別紙_職員一覧（実績）'!$L$15:$L$514,$M$6))</f>
        <v/>
      </c>
    </row>
    <row r="51" spans="1:13" ht="20.100000000000001" customHeight="1">
      <c r="A51" s="68">
        <v>45</v>
      </c>
      <c r="B51" s="68" t="str">
        <f t="array" ref="B51">IFERROR(IF(INDEX('④【入力】別紙_職員一覧（実績）'!$B$15:$B$514,MATCH(0,COUNTIF(B$7:B50,'④【入力】別紙_職員一覧（実績）'!$B$15:$B$514),0))=0,"",INDEX('④【入力】別紙_職員一覧（実績）'!$B$15:$B$514,MATCH(0,COUNTIF(B$7:B50,'④【入力】別紙_職員一覧（実績）'!$B$15:$B$514),0))),"")</f>
        <v/>
      </c>
      <c r="C51" s="140" t="str">
        <f>IF(B51="","",VLOOKUP($B51,'④【入力】別紙_職員一覧（実績）'!$B$15:$R$514,2,FALSE))</f>
        <v/>
      </c>
      <c r="D51" s="141" t="str">
        <f>IF(B51="","",VLOOKUP($B51,'④【入力】別紙_職員一覧（実績）'!$B$15:$R$514,3,FALSE))</f>
        <v/>
      </c>
      <c r="E51" s="141" t="str">
        <f>IF(B51="","",VLOOKUP($B51,'④【入力】別紙_職員一覧（実績）'!$B$15:$R$514,4,FALSE))</f>
        <v/>
      </c>
      <c r="F51" s="153" t="str">
        <f>IF(B51="","",SUMIF('④【入力】別紙_職員一覧（実績）'!$B$15:$B$514,'④事業所別一覧 (実績)'!B51,'④【入力】別紙_職員一覧（実績）'!$R$15:$R$514))</f>
        <v/>
      </c>
      <c r="G51" s="154" t="str">
        <f t="shared" si="2"/>
        <v/>
      </c>
      <c r="H51" s="141" t="str">
        <f>IF(B51="","",COUNTIF('④【入力】別紙_職員一覧（実績）'!$B$15:$B$514,'④事業所別一覧 (実績)'!B51))</f>
        <v/>
      </c>
      <c r="I51" s="141" t="str">
        <f>IF(B51="","",COUNTIFS('④【入力】別紙_職員一覧（実績）'!$B$15:$B$514,'④事業所別一覧 (実績)'!B51,'④【入力】別紙_職員一覧（実績）'!$F$15:$F$514,"〇"))</f>
        <v/>
      </c>
      <c r="J51" s="141" t="str">
        <f>IF(B51="","",COUNTIFS('④【入力】別紙_職員一覧（実績）'!$B$15:$B$514,'④事業所別一覧 (実績)'!B51,'④【入力】別紙_職員一覧（実績）'!$K$15:$K$514,"〇"))</f>
        <v/>
      </c>
      <c r="K51" s="141" t="str">
        <f>IF(B51="","",COUNTIFS('④【入力】別紙_職員一覧（実績）'!$B$15:$B$514,'④事業所別一覧 (実績)'!B51,'④【入力】別紙_職員一覧（実績）'!$L$15:$L$514,$K$6))</f>
        <v/>
      </c>
      <c r="L51" s="141" t="str">
        <f>IF(B51="","",COUNTIFS('④【入力】別紙_職員一覧（実績）'!$B$15:$B$514,'④事業所別一覧 (実績)'!B51,'④【入力】別紙_職員一覧（実績）'!$L$15:$L$514,$L$6))</f>
        <v/>
      </c>
      <c r="M51" s="141" t="str">
        <f>IF(B51="","",COUNTIFS('④【入力】別紙_職員一覧（実績）'!$B$15:$B$514,'④事業所別一覧 (実績)'!B51,'④【入力】別紙_職員一覧（実績）'!$L$15:$L$514,$M$6))</f>
        <v/>
      </c>
    </row>
    <row r="52" spans="1:13" ht="20.100000000000001" customHeight="1">
      <c r="A52" s="68">
        <v>46</v>
      </c>
      <c r="B52" s="68" t="str">
        <f t="array" ref="B52">IFERROR(IF(INDEX('④【入力】別紙_職員一覧（実績）'!$B$15:$B$514,MATCH(0,COUNTIF(B$7:B51,'④【入力】別紙_職員一覧（実績）'!$B$15:$B$514),0))=0,"",INDEX('④【入力】別紙_職員一覧（実績）'!$B$15:$B$514,MATCH(0,COUNTIF(B$7:B51,'④【入力】別紙_職員一覧（実績）'!$B$15:$B$514),0))),"")</f>
        <v/>
      </c>
      <c r="C52" s="140" t="str">
        <f>IF(B52="","",VLOOKUP($B52,'④【入力】別紙_職員一覧（実績）'!$B$15:$R$514,2,FALSE))</f>
        <v/>
      </c>
      <c r="D52" s="141" t="str">
        <f>IF(B52="","",VLOOKUP($B52,'④【入力】別紙_職員一覧（実績）'!$B$15:$R$514,3,FALSE))</f>
        <v/>
      </c>
      <c r="E52" s="141" t="str">
        <f>IF(B52="","",VLOOKUP($B52,'④【入力】別紙_職員一覧（実績）'!$B$15:$R$514,4,FALSE))</f>
        <v/>
      </c>
      <c r="F52" s="153" t="str">
        <f>IF(B52="","",SUMIF('④【入力】別紙_職員一覧（実績）'!$B$15:$B$514,'④事業所別一覧 (実績)'!B52,'④【入力】別紙_職員一覧（実績）'!$R$15:$R$514))</f>
        <v/>
      </c>
      <c r="G52" s="154" t="str">
        <f t="shared" si="2"/>
        <v/>
      </c>
      <c r="H52" s="141" t="str">
        <f>IF(B52="","",COUNTIF('④【入力】別紙_職員一覧（実績）'!$B$15:$B$514,'④事業所別一覧 (実績)'!B52))</f>
        <v/>
      </c>
      <c r="I52" s="141" t="str">
        <f>IF(B52="","",COUNTIFS('④【入力】別紙_職員一覧（実績）'!$B$15:$B$514,'④事業所別一覧 (実績)'!B52,'④【入力】別紙_職員一覧（実績）'!$F$15:$F$514,"〇"))</f>
        <v/>
      </c>
      <c r="J52" s="141" t="str">
        <f>IF(B52="","",COUNTIFS('④【入力】別紙_職員一覧（実績）'!$B$15:$B$514,'④事業所別一覧 (実績)'!B52,'④【入力】別紙_職員一覧（実績）'!$K$15:$K$514,"〇"))</f>
        <v/>
      </c>
      <c r="K52" s="141" t="str">
        <f>IF(B52="","",COUNTIFS('④【入力】別紙_職員一覧（実績）'!$B$15:$B$514,'④事業所別一覧 (実績)'!B52,'④【入力】別紙_職員一覧（実績）'!$L$15:$L$514,$K$6))</f>
        <v/>
      </c>
      <c r="L52" s="141" t="str">
        <f>IF(B52="","",COUNTIFS('④【入力】別紙_職員一覧（実績）'!$B$15:$B$514,'④事業所別一覧 (実績)'!B52,'④【入力】別紙_職員一覧（実績）'!$L$15:$L$514,$L$6))</f>
        <v/>
      </c>
      <c r="M52" s="141" t="str">
        <f>IF(B52="","",COUNTIFS('④【入力】別紙_職員一覧（実績）'!$B$15:$B$514,'④事業所別一覧 (実績)'!B52,'④【入力】別紙_職員一覧（実績）'!$L$15:$L$514,$M$6))</f>
        <v/>
      </c>
    </row>
    <row r="53" spans="1:13" ht="20.100000000000001" customHeight="1">
      <c r="A53" s="68">
        <v>47</v>
      </c>
      <c r="B53" s="68" t="str">
        <f t="array" ref="B53">IFERROR(IF(INDEX('④【入力】別紙_職員一覧（実績）'!$B$15:$B$514,MATCH(0,COUNTIF(B$7:B52,'④【入力】別紙_職員一覧（実績）'!$B$15:$B$514),0))=0,"",INDEX('④【入力】別紙_職員一覧（実績）'!$B$15:$B$514,MATCH(0,COUNTIF(B$7:B52,'④【入力】別紙_職員一覧（実績）'!$B$15:$B$514),0))),"")</f>
        <v/>
      </c>
      <c r="C53" s="140" t="str">
        <f>IF(B53="","",VLOOKUP($B53,'④【入力】別紙_職員一覧（実績）'!$B$15:$R$514,2,FALSE))</f>
        <v/>
      </c>
      <c r="D53" s="141" t="str">
        <f>IF(B53="","",VLOOKUP($B53,'④【入力】別紙_職員一覧（実績）'!$B$15:$R$514,3,FALSE))</f>
        <v/>
      </c>
      <c r="E53" s="141" t="str">
        <f>IF(B53="","",VLOOKUP($B53,'④【入力】別紙_職員一覧（実績）'!$B$15:$R$514,4,FALSE))</f>
        <v/>
      </c>
      <c r="F53" s="153" t="str">
        <f>IF(B53="","",SUMIF('④【入力】別紙_職員一覧（実績）'!$B$15:$B$514,'④事業所別一覧 (実績)'!B53,'④【入力】別紙_職員一覧（実績）'!$R$15:$R$514))</f>
        <v/>
      </c>
      <c r="G53" s="154" t="str">
        <f t="shared" si="2"/>
        <v/>
      </c>
      <c r="H53" s="141" t="str">
        <f>IF(B53="","",COUNTIF('④【入力】別紙_職員一覧（実績）'!$B$15:$B$514,'④事業所別一覧 (実績)'!B53))</f>
        <v/>
      </c>
      <c r="I53" s="141" t="str">
        <f>IF(B53="","",COUNTIFS('④【入力】別紙_職員一覧（実績）'!$B$15:$B$514,'④事業所別一覧 (実績)'!B53,'④【入力】別紙_職員一覧（実績）'!$F$15:$F$514,"〇"))</f>
        <v/>
      </c>
      <c r="J53" s="141" t="str">
        <f>IF(B53="","",COUNTIFS('④【入力】別紙_職員一覧（実績）'!$B$15:$B$514,'④事業所別一覧 (実績)'!B53,'④【入力】別紙_職員一覧（実績）'!$K$15:$K$514,"〇"))</f>
        <v/>
      </c>
      <c r="K53" s="141" t="str">
        <f>IF(B53="","",COUNTIFS('④【入力】別紙_職員一覧（実績）'!$B$15:$B$514,'④事業所別一覧 (実績)'!B53,'④【入力】別紙_職員一覧（実績）'!$L$15:$L$514,$K$6))</f>
        <v/>
      </c>
      <c r="L53" s="141" t="str">
        <f>IF(B53="","",COUNTIFS('④【入力】別紙_職員一覧（実績）'!$B$15:$B$514,'④事業所別一覧 (実績)'!B53,'④【入力】別紙_職員一覧（実績）'!$L$15:$L$514,$L$6))</f>
        <v/>
      </c>
      <c r="M53" s="141" t="str">
        <f>IF(B53="","",COUNTIFS('④【入力】別紙_職員一覧（実績）'!$B$15:$B$514,'④事業所別一覧 (実績)'!B53,'④【入力】別紙_職員一覧（実績）'!$L$15:$L$514,$M$6))</f>
        <v/>
      </c>
    </row>
    <row r="54" spans="1:13" ht="20.100000000000001" customHeight="1">
      <c r="A54" s="68">
        <v>48</v>
      </c>
      <c r="B54" s="68" t="str">
        <f t="array" ref="B54">IFERROR(IF(INDEX('④【入力】別紙_職員一覧（実績）'!$B$15:$B$514,MATCH(0,COUNTIF(B$7:B53,'④【入力】別紙_職員一覧（実績）'!$B$15:$B$514),0))=0,"",INDEX('④【入力】別紙_職員一覧（実績）'!$B$15:$B$514,MATCH(0,COUNTIF(B$7:B53,'④【入力】別紙_職員一覧（実績）'!$B$15:$B$514),0))),"")</f>
        <v/>
      </c>
      <c r="C54" s="140" t="str">
        <f>IF(B54="","",VLOOKUP($B54,'④【入力】別紙_職員一覧（実績）'!$B$15:$R$514,2,FALSE))</f>
        <v/>
      </c>
      <c r="D54" s="141" t="str">
        <f>IF(B54="","",VLOOKUP($B54,'④【入力】別紙_職員一覧（実績）'!$B$15:$R$514,3,FALSE))</f>
        <v/>
      </c>
      <c r="E54" s="141" t="str">
        <f>IF(B54="","",VLOOKUP($B54,'④【入力】別紙_職員一覧（実績）'!$B$15:$R$514,4,FALSE))</f>
        <v/>
      </c>
      <c r="F54" s="153" t="str">
        <f>IF(B54="","",SUMIF('④【入力】別紙_職員一覧（実績）'!$B$15:$B$514,'④事業所別一覧 (実績)'!B54,'④【入力】別紙_職員一覧（実績）'!$R$15:$R$514))</f>
        <v/>
      </c>
      <c r="G54" s="154" t="str">
        <f t="shared" si="2"/>
        <v/>
      </c>
      <c r="H54" s="141" t="str">
        <f>IF(B54="","",COUNTIF('④【入力】別紙_職員一覧（実績）'!$B$15:$B$514,'④事業所別一覧 (実績)'!B54))</f>
        <v/>
      </c>
      <c r="I54" s="141" t="str">
        <f>IF(B54="","",COUNTIFS('④【入力】別紙_職員一覧（実績）'!$B$15:$B$514,'④事業所別一覧 (実績)'!B54,'④【入力】別紙_職員一覧（実績）'!$F$15:$F$514,"〇"))</f>
        <v/>
      </c>
      <c r="J54" s="141" t="str">
        <f>IF(B54="","",COUNTIFS('④【入力】別紙_職員一覧（実績）'!$B$15:$B$514,'④事業所別一覧 (実績)'!B54,'④【入力】別紙_職員一覧（実績）'!$K$15:$K$514,"〇"))</f>
        <v/>
      </c>
      <c r="K54" s="141" t="str">
        <f>IF(B54="","",COUNTIFS('④【入力】別紙_職員一覧（実績）'!$B$15:$B$514,'④事業所別一覧 (実績)'!B54,'④【入力】別紙_職員一覧（実績）'!$L$15:$L$514,$K$6))</f>
        <v/>
      </c>
      <c r="L54" s="141" t="str">
        <f>IF(B54="","",COUNTIFS('④【入力】別紙_職員一覧（実績）'!$B$15:$B$514,'④事業所別一覧 (実績)'!B54,'④【入力】別紙_職員一覧（実績）'!$L$15:$L$514,$L$6))</f>
        <v/>
      </c>
      <c r="M54" s="141" t="str">
        <f>IF(B54="","",COUNTIFS('④【入力】別紙_職員一覧（実績）'!$B$15:$B$514,'④事業所別一覧 (実績)'!B54,'④【入力】別紙_職員一覧（実績）'!$L$15:$L$514,$M$6))</f>
        <v/>
      </c>
    </row>
    <row r="55" spans="1:13" ht="20.100000000000001" customHeight="1">
      <c r="A55" s="68">
        <v>49</v>
      </c>
      <c r="B55" s="68" t="str">
        <f t="array" ref="B55">IFERROR(IF(INDEX('④【入力】別紙_職員一覧（実績）'!$B$15:$B$514,MATCH(0,COUNTIF(B$7:B54,'④【入力】別紙_職員一覧（実績）'!$B$15:$B$514),0))=0,"",INDEX('④【入力】別紙_職員一覧（実績）'!$B$15:$B$514,MATCH(0,COUNTIF(B$7:B54,'④【入力】別紙_職員一覧（実績）'!$B$15:$B$514),0))),"")</f>
        <v/>
      </c>
      <c r="C55" s="140" t="str">
        <f>IF(B55="","",VLOOKUP($B55,'④【入力】別紙_職員一覧（実績）'!$B$15:$R$514,2,FALSE))</f>
        <v/>
      </c>
      <c r="D55" s="141" t="str">
        <f>IF(B55="","",VLOOKUP($B55,'④【入力】別紙_職員一覧（実績）'!$B$15:$R$514,3,FALSE))</f>
        <v/>
      </c>
      <c r="E55" s="141" t="str">
        <f>IF(B55="","",VLOOKUP($B55,'④【入力】別紙_職員一覧（実績）'!$B$15:$R$514,4,FALSE))</f>
        <v/>
      </c>
      <c r="F55" s="153" t="str">
        <f>IF(B55="","",SUMIF('④【入力】別紙_職員一覧（実績）'!$B$15:$B$514,'④事業所別一覧 (実績)'!B55,'④【入力】別紙_職員一覧（実績）'!$R$15:$R$514))</f>
        <v/>
      </c>
      <c r="G55" s="154" t="str">
        <f t="shared" si="2"/>
        <v/>
      </c>
      <c r="H55" s="141" t="str">
        <f>IF(B55="","",COUNTIF('④【入力】別紙_職員一覧（実績）'!$B$15:$B$514,'④事業所別一覧 (実績)'!B55))</f>
        <v/>
      </c>
      <c r="I55" s="141" t="str">
        <f>IF(B55="","",COUNTIFS('④【入力】別紙_職員一覧（実績）'!$B$15:$B$514,'④事業所別一覧 (実績)'!B55,'④【入力】別紙_職員一覧（実績）'!$F$15:$F$514,"〇"))</f>
        <v/>
      </c>
      <c r="J55" s="141" t="str">
        <f>IF(B55="","",COUNTIFS('④【入力】別紙_職員一覧（実績）'!$B$15:$B$514,'④事業所別一覧 (実績)'!B55,'④【入力】別紙_職員一覧（実績）'!$K$15:$K$514,"〇"))</f>
        <v/>
      </c>
      <c r="K55" s="141" t="str">
        <f>IF(B55="","",COUNTIFS('④【入力】別紙_職員一覧（実績）'!$B$15:$B$514,'④事業所別一覧 (実績)'!B55,'④【入力】別紙_職員一覧（実績）'!$L$15:$L$514,$K$6))</f>
        <v/>
      </c>
      <c r="L55" s="141" t="str">
        <f>IF(B55="","",COUNTIFS('④【入力】別紙_職員一覧（実績）'!$B$15:$B$514,'④事業所別一覧 (実績)'!B55,'④【入力】別紙_職員一覧（実績）'!$L$15:$L$514,$L$6))</f>
        <v/>
      </c>
      <c r="M55" s="141" t="str">
        <f>IF(B55="","",COUNTIFS('④【入力】別紙_職員一覧（実績）'!$B$15:$B$514,'④事業所別一覧 (実績)'!B55,'④【入力】別紙_職員一覧（実績）'!$L$15:$L$514,$M$6))</f>
        <v/>
      </c>
    </row>
    <row r="56" spans="1:13" ht="20.100000000000001" customHeight="1">
      <c r="A56" s="68">
        <v>50</v>
      </c>
      <c r="B56" s="68" t="str">
        <f t="array" ref="B56">IFERROR(IF(INDEX('④【入力】別紙_職員一覧（実績）'!$B$15:$B$514,MATCH(0,COUNTIF(B$7:B55,'④【入力】別紙_職員一覧（実績）'!$B$15:$B$514),0))=0,"",INDEX('④【入力】別紙_職員一覧（実績）'!$B$15:$B$514,MATCH(0,COUNTIF(B$7:B55,'④【入力】別紙_職員一覧（実績）'!$B$15:$B$514),0))),"")</f>
        <v/>
      </c>
      <c r="C56" s="140" t="str">
        <f>IF(B56="","",VLOOKUP($B56,'④【入力】別紙_職員一覧（実績）'!$B$15:$R$514,2,FALSE))</f>
        <v/>
      </c>
      <c r="D56" s="141" t="str">
        <f>IF(B56="","",VLOOKUP($B56,'④【入力】別紙_職員一覧（実績）'!$B$15:$R$514,3,FALSE))</f>
        <v/>
      </c>
      <c r="E56" s="141" t="str">
        <f>IF(B56="","",VLOOKUP($B56,'④【入力】別紙_職員一覧（実績）'!$B$15:$R$514,4,FALSE))</f>
        <v/>
      </c>
      <c r="F56" s="153" t="str">
        <f>IF(B56="","",SUMIF('④【入力】別紙_職員一覧（実績）'!$B$15:$B$514,'④事業所別一覧 (実績)'!B56,'④【入力】別紙_職員一覧（実績）'!$R$15:$R$514))</f>
        <v/>
      </c>
      <c r="G56" s="154" t="str">
        <f t="shared" si="2"/>
        <v/>
      </c>
      <c r="H56" s="141" t="str">
        <f>IF(B56="","",COUNTIF('④【入力】別紙_職員一覧（実績）'!$B$15:$B$514,'④事業所別一覧 (実績)'!B56))</f>
        <v/>
      </c>
      <c r="I56" s="141" t="str">
        <f>IF(B56="","",COUNTIFS('④【入力】別紙_職員一覧（実績）'!$B$15:$B$514,'④事業所別一覧 (実績)'!B56,'④【入力】別紙_職員一覧（実績）'!$F$15:$F$514,"〇"))</f>
        <v/>
      </c>
      <c r="J56" s="141" t="str">
        <f>IF(B56="","",COUNTIFS('④【入力】別紙_職員一覧（実績）'!$B$15:$B$514,'④事業所別一覧 (実績)'!B56,'④【入力】別紙_職員一覧（実績）'!$K$15:$K$514,"〇"))</f>
        <v/>
      </c>
      <c r="K56" s="141" t="str">
        <f>IF(B56="","",COUNTIFS('④【入力】別紙_職員一覧（実績）'!$B$15:$B$514,'④事業所別一覧 (実績)'!B56,'④【入力】別紙_職員一覧（実績）'!$L$15:$L$514,$K$6))</f>
        <v/>
      </c>
      <c r="L56" s="141" t="str">
        <f>IF(B56="","",COUNTIFS('④【入力】別紙_職員一覧（実績）'!$B$15:$B$514,'④事業所別一覧 (実績)'!B56,'④【入力】別紙_職員一覧（実績）'!$L$15:$L$514,$L$6))</f>
        <v/>
      </c>
      <c r="M56" s="141" t="str">
        <f>IF(B56="","",COUNTIFS('④【入力】別紙_職員一覧（実績）'!$B$15:$B$514,'④事業所別一覧 (実績)'!B56,'④【入力】別紙_職員一覧（実績）'!$L$15:$L$514,$M$6))</f>
        <v/>
      </c>
    </row>
    <row r="57" spans="1:13" ht="20.100000000000001" customHeight="1">
      <c r="A57" s="68">
        <v>51</v>
      </c>
      <c r="B57" s="68" t="str">
        <f t="array" ref="B57">IFERROR(IF(INDEX('④【入力】別紙_職員一覧（実績）'!$B$15:$B$514,MATCH(0,COUNTIF(B$7:B56,'④【入力】別紙_職員一覧（実績）'!$B$15:$B$514),0))=0,"",INDEX('④【入力】別紙_職員一覧（実績）'!$B$15:$B$514,MATCH(0,COUNTIF(B$7:B56,'④【入力】別紙_職員一覧（実績）'!$B$15:$B$514),0))),"")</f>
        <v/>
      </c>
      <c r="C57" s="140" t="str">
        <f>IF(B57="","",VLOOKUP($B57,'④【入力】別紙_職員一覧（実績）'!$B$15:$R$514,2,FALSE))</f>
        <v/>
      </c>
      <c r="D57" s="141" t="str">
        <f>IF(B57="","",VLOOKUP($B57,'④【入力】別紙_職員一覧（実績）'!$B$15:$R$514,3,FALSE))</f>
        <v/>
      </c>
      <c r="E57" s="141" t="str">
        <f>IF(B57="","",VLOOKUP($B57,'④【入力】別紙_職員一覧（実績）'!$B$15:$R$514,4,FALSE))</f>
        <v/>
      </c>
      <c r="F57" s="153" t="str">
        <f>IF(B57="","",SUMIF('④【入力】別紙_職員一覧（実績）'!$B$15:$B$514,'④事業所別一覧 (実績)'!B57,'④【入力】別紙_職員一覧（実績）'!$R$15:$R$514))</f>
        <v/>
      </c>
      <c r="G57" s="154" t="str">
        <f t="shared" si="2"/>
        <v/>
      </c>
      <c r="H57" s="141" t="str">
        <f>IF(B57="","",COUNTIF('④【入力】別紙_職員一覧（実績）'!$B$15:$B$514,'④事業所別一覧 (実績)'!B57))</f>
        <v/>
      </c>
      <c r="I57" s="141" t="str">
        <f>IF(B57="","",COUNTIFS('④【入力】別紙_職員一覧（実績）'!$B$15:$B$514,'④事業所別一覧 (実績)'!B57,'④【入力】別紙_職員一覧（実績）'!$F$15:$F$514,"〇"))</f>
        <v/>
      </c>
      <c r="J57" s="141" t="str">
        <f>IF(B57="","",COUNTIFS('④【入力】別紙_職員一覧（実績）'!$B$15:$B$514,'④事業所別一覧 (実績)'!B57,'④【入力】別紙_職員一覧（実績）'!$K$15:$K$514,"〇"))</f>
        <v/>
      </c>
      <c r="K57" s="141" t="str">
        <f>IF(B57="","",COUNTIFS('④【入力】別紙_職員一覧（実績）'!$B$15:$B$514,'④事業所別一覧 (実績)'!B57,'④【入力】別紙_職員一覧（実績）'!$L$15:$L$514,$K$6))</f>
        <v/>
      </c>
      <c r="L57" s="141" t="str">
        <f>IF(B57="","",COUNTIFS('④【入力】別紙_職員一覧（実績）'!$B$15:$B$514,'④事業所別一覧 (実績)'!B57,'④【入力】別紙_職員一覧（実績）'!$L$15:$L$514,$L$6))</f>
        <v/>
      </c>
      <c r="M57" s="141" t="str">
        <f>IF(B57="","",COUNTIFS('④【入力】別紙_職員一覧（実績）'!$B$15:$B$514,'④事業所別一覧 (実績)'!B57,'④【入力】別紙_職員一覧（実績）'!$L$15:$L$514,$M$6))</f>
        <v/>
      </c>
    </row>
    <row r="58" spans="1:13" ht="20.100000000000001" customHeight="1">
      <c r="A58" s="68">
        <v>52</v>
      </c>
      <c r="B58" s="68" t="str">
        <f t="array" ref="B58">IFERROR(IF(INDEX('④【入力】別紙_職員一覧（実績）'!$B$15:$B$514,MATCH(0,COUNTIF(B$7:B57,'④【入力】別紙_職員一覧（実績）'!$B$15:$B$514),0))=0,"",INDEX('④【入力】別紙_職員一覧（実績）'!$B$15:$B$514,MATCH(0,COUNTIF(B$7:B57,'④【入力】別紙_職員一覧（実績）'!$B$15:$B$514),0))),"")</f>
        <v/>
      </c>
      <c r="C58" s="140" t="str">
        <f>IF(B58="","",VLOOKUP($B58,'④【入力】別紙_職員一覧（実績）'!$B$15:$R$514,2,FALSE))</f>
        <v/>
      </c>
      <c r="D58" s="141" t="str">
        <f>IF(B58="","",VLOOKUP($B58,'④【入力】別紙_職員一覧（実績）'!$B$15:$R$514,3,FALSE))</f>
        <v/>
      </c>
      <c r="E58" s="141" t="str">
        <f>IF(B58="","",VLOOKUP($B58,'④【入力】別紙_職員一覧（実績）'!$B$15:$R$514,4,FALSE))</f>
        <v/>
      </c>
      <c r="F58" s="153" t="str">
        <f>IF(B58="","",SUMIF('④【入力】別紙_職員一覧（実績）'!$B$15:$B$514,'④事業所別一覧 (実績)'!B58,'④【入力】別紙_職員一覧（実績）'!$R$15:$R$514))</f>
        <v/>
      </c>
      <c r="G58" s="154" t="str">
        <f t="shared" si="2"/>
        <v/>
      </c>
      <c r="H58" s="141" t="str">
        <f>IF(B58="","",COUNTIF('④【入力】別紙_職員一覧（実績）'!$B$15:$B$514,'④事業所別一覧 (実績)'!B58))</f>
        <v/>
      </c>
      <c r="I58" s="141" t="str">
        <f>IF(B58="","",COUNTIFS('④【入力】別紙_職員一覧（実績）'!$B$15:$B$514,'④事業所別一覧 (実績)'!B58,'④【入力】別紙_職員一覧（実績）'!$F$15:$F$514,"〇"))</f>
        <v/>
      </c>
      <c r="J58" s="141" t="str">
        <f>IF(B58="","",COUNTIFS('④【入力】別紙_職員一覧（実績）'!$B$15:$B$514,'④事業所別一覧 (実績)'!B58,'④【入力】別紙_職員一覧（実績）'!$K$15:$K$514,"〇"))</f>
        <v/>
      </c>
      <c r="K58" s="141" t="str">
        <f>IF(B58="","",COUNTIFS('④【入力】別紙_職員一覧（実績）'!$B$15:$B$514,'④事業所別一覧 (実績)'!B58,'④【入力】別紙_職員一覧（実績）'!$L$15:$L$514,$K$6))</f>
        <v/>
      </c>
      <c r="L58" s="141" t="str">
        <f>IF(B58="","",COUNTIFS('④【入力】別紙_職員一覧（実績）'!$B$15:$B$514,'④事業所別一覧 (実績)'!B58,'④【入力】別紙_職員一覧（実績）'!$L$15:$L$514,$L$6))</f>
        <v/>
      </c>
      <c r="M58" s="141" t="str">
        <f>IF(B58="","",COUNTIFS('④【入力】別紙_職員一覧（実績）'!$B$15:$B$514,'④事業所別一覧 (実績)'!B58,'④【入力】別紙_職員一覧（実績）'!$L$15:$L$514,$M$6))</f>
        <v/>
      </c>
    </row>
    <row r="59" spans="1:13" ht="20.100000000000001" customHeight="1">
      <c r="A59" s="68">
        <v>53</v>
      </c>
      <c r="B59" s="68" t="str">
        <f t="array" ref="B59">IFERROR(IF(INDEX('④【入力】別紙_職員一覧（実績）'!$B$15:$B$514,MATCH(0,COUNTIF(B$7:B58,'④【入力】別紙_職員一覧（実績）'!$B$15:$B$514),0))=0,"",INDEX('④【入力】別紙_職員一覧（実績）'!$B$15:$B$514,MATCH(0,COUNTIF(B$7:B58,'④【入力】別紙_職員一覧（実績）'!$B$15:$B$514),0))),"")</f>
        <v/>
      </c>
      <c r="C59" s="140" t="str">
        <f>IF(B59="","",VLOOKUP($B59,'④【入力】別紙_職員一覧（実績）'!$B$15:$R$514,2,FALSE))</f>
        <v/>
      </c>
      <c r="D59" s="141" t="str">
        <f>IF(B59="","",VLOOKUP($B59,'④【入力】別紙_職員一覧（実績）'!$B$15:$R$514,3,FALSE))</f>
        <v/>
      </c>
      <c r="E59" s="141" t="str">
        <f>IF(B59="","",VLOOKUP($B59,'④【入力】別紙_職員一覧（実績）'!$B$15:$R$514,4,FALSE))</f>
        <v/>
      </c>
      <c r="F59" s="153" t="str">
        <f>IF(B59="","",SUMIF('④【入力】別紙_職員一覧（実績）'!$B$15:$B$514,'④事業所別一覧 (実績)'!B59,'④【入力】別紙_職員一覧（実績）'!$R$15:$R$514))</f>
        <v/>
      </c>
      <c r="G59" s="154" t="str">
        <f t="shared" si="0"/>
        <v/>
      </c>
      <c r="H59" s="141" t="str">
        <f>IF(B59="","",COUNTIF('④【入力】別紙_職員一覧（実績）'!$B$15:$B$514,'④事業所別一覧 (実績)'!B59))</f>
        <v/>
      </c>
      <c r="I59" s="141" t="str">
        <f>IF(B59="","",COUNTIFS('④【入力】別紙_職員一覧（実績）'!$B$15:$B$514,'④事業所別一覧 (実績)'!B59,'④【入力】別紙_職員一覧（実績）'!$F$15:$F$514,"〇"))</f>
        <v/>
      </c>
      <c r="J59" s="141" t="str">
        <f>IF(B59="","",COUNTIFS('④【入力】別紙_職員一覧（実績）'!$B$15:$B$514,'④事業所別一覧 (実績)'!B59,'④【入力】別紙_職員一覧（実績）'!$K$15:$K$514,"〇"))</f>
        <v/>
      </c>
      <c r="K59" s="141" t="str">
        <f>IF(B59="","",COUNTIFS('④【入力】別紙_職員一覧（実績）'!$B$15:$B$514,'④事業所別一覧 (実績)'!B59,'④【入力】別紙_職員一覧（実績）'!$L$15:$L$514,$K$6))</f>
        <v/>
      </c>
      <c r="L59" s="141" t="str">
        <f>IF(B59="","",COUNTIFS('④【入力】別紙_職員一覧（実績）'!$B$15:$B$514,'④事業所別一覧 (実績)'!B59,'④【入力】別紙_職員一覧（実績）'!$L$15:$L$514,$L$6))</f>
        <v/>
      </c>
      <c r="M59" s="141" t="str">
        <f>IF(B59="","",COUNTIFS('④【入力】別紙_職員一覧（実績）'!$B$15:$B$514,'④事業所別一覧 (実績)'!B59,'④【入力】別紙_職員一覧（実績）'!$L$15:$L$514,$M$6))</f>
        <v/>
      </c>
    </row>
    <row r="60" spans="1:13" ht="20.100000000000001" customHeight="1">
      <c r="A60" s="68">
        <v>54</v>
      </c>
      <c r="B60" s="68" t="str">
        <f t="array" ref="B60">IFERROR(IF(INDEX('④【入力】別紙_職員一覧（実績）'!$B$15:$B$514,MATCH(0,COUNTIF(B$7:B59,'④【入力】別紙_職員一覧（実績）'!$B$15:$B$514),0))=0,"",INDEX('④【入力】別紙_職員一覧（実績）'!$B$15:$B$514,MATCH(0,COUNTIF(B$7:B59,'④【入力】別紙_職員一覧（実績）'!$B$15:$B$514),0))),"")</f>
        <v/>
      </c>
      <c r="C60" s="140" t="str">
        <f>IF(B60="","",VLOOKUP($B60,'④【入力】別紙_職員一覧（実績）'!$B$15:$R$514,2,FALSE))</f>
        <v/>
      </c>
      <c r="D60" s="141" t="str">
        <f>IF(B60="","",VLOOKUP($B60,'④【入力】別紙_職員一覧（実績）'!$B$15:$R$514,3,FALSE))</f>
        <v/>
      </c>
      <c r="E60" s="141" t="str">
        <f>IF(B60="","",VLOOKUP($B60,'④【入力】別紙_職員一覧（実績）'!$B$15:$R$514,4,FALSE))</f>
        <v/>
      </c>
      <c r="F60" s="153" t="str">
        <f>IF(B60="","",SUMIF('④【入力】別紙_職員一覧（実績）'!$B$15:$B$514,'④事業所別一覧 (実績)'!B60,'④【入力】別紙_職員一覧（実績）'!$R$15:$R$514))</f>
        <v/>
      </c>
      <c r="G60" s="154" t="str">
        <f t="shared" si="0"/>
        <v/>
      </c>
      <c r="H60" s="141" t="str">
        <f>IF(B60="","",COUNTIF('④【入力】別紙_職員一覧（実績）'!$B$15:$B$514,'④事業所別一覧 (実績)'!B60))</f>
        <v/>
      </c>
      <c r="I60" s="141" t="str">
        <f>IF(B60="","",COUNTIFS('④【入力】別紙_職員一覧（実績）'!$B$15:$B$514,'④事業所別一覧 (実績)'!B60,'④【入力】別紙_職員一覧（実績）'!$F$15:$F$514,"〇"))</f>
        <v/>
      </c>
      <c r="J60" s="141" t="str">
        <f>IF(B60="","",COUNTIFS('④【入力】別紙_職員一覧（実績）'!$B$15:$B$514,'④事業所別一覧 (実績)'!B60,'④【入力】別紙_職員一覧（実績）'!$K$15:$K$514,"〇"))</f>
        <v/>
      </c>
      <c r="K60" s="141" t="str">
        <f>IF(B60="","",COUNTIFS('④【入力】別紙_職員一覧（実績）'!$B$15:$B$514,'④事業所別一覧 (実績)'!B60,'④【入力】別紙_職員一覧（実績）'!$L$15:$L$514,$K$6))</f>
        <v/>
      </c>
      <c r="L60" s="141" t="str">
        <f>IF(B60="","",COUNTIFS('④【入力】別紙_職員一覧（実績）'!$B$15:$B$514,'④事業所別一覧 (実績)'!B60,'④【入力】別紙_職員一覧（実績）'!$L$15:$L$514,$L$6))</f>
        <v/>
      </c>
      <c r="M60" s="141" t="str">
        <f>IF(B60="","",COUNTIFS('④【入力】別紙_職員一覧（実績）'!$B$15:$B$514,'④事業所別一覧 (実績)'!B60,'④【入力】別紙_職員一覧（実績）'!$L$15:$L$514,$M$6))</f>
        <v/>
      </c>
    </row>
    <row r="61" spans="1:13" ht="20.100000000000001" customHeight="1">
      <c r="A61" s="68">
        <v>55</v>
      </c>
      <c r="B61" s="68" t="str">
        <f t="array" ref="B61">IFERROR(IF(INDEX('④【入力】別紙_職員一覧（実績）'!$B$15:$B$514,MATCH(0,COUNTIF(B$7:B60,'④【入力】別紙_職員一覧（実績）'!$B$15:$B$514),0))=0,"",INDEX('④【入力】別紙_職員一覧（実績）'!$B$15:$B$514,MATCH(0,COUNTIF(B$7:B60,'④【入力】別紙_職員一覧（実績）'!$B$15:$B$514),0))),"")</f>
        <v/>
      </c>
      <c r="C61" s="140" t="str">
        <f>IF(B61="","",VLOOKUP($B61,'④【入力】別紙_職員一覧（実績）'!$B$15:$R$514,2,FALSE))</f>
        <v/>
      </c>
      <c r="D61" s="141" t="str">
        <f>IF(B61="","",VLOOKUP($B61,'④【入力】別紙_職員一覧（実績）'!$B$15:$R$514,3,FALSE))</f>
        <v/>
      </c>
      <c r="E61" s="141" t="str">
        <f>IF(B61="","",VLOOKUP($B61,'④【入力】別紙_職員一覧（実績）'!$B$15:$R$514,4,FALSE))</f>
        <v/>
      </c>
      <c r="F61" s="153" t="str">
        <f>IF(B61="","",SUMIF('④【入力】別紙_職員一覧（実績）'!$B$15:$B$514,'④事業所別一覧 (実績)'!B61,'④【入力】別紙_職員一覧（実績）'!$R$15:$R$514))</f>
        <v/>
      </c>
      <c r="G61" s="154" t="str">
        <f t="shared" si="0"/>
        <v/>
      </c>
      <c r="H61" s="141" t="str">
        <f>IF(B61="","",COUNTIF('④【入力】別紙_職員一覧（実績）'!$B$15:$B$514,'④事業所別一覧 (実績)'!B61))</f>
        <v/>
      </c>
      <c r="I61" s="141" t="str">
        <f>IF(B61="","",COUNTIFS('④【入力】別紙_職員一覧（実績）'!$B$15:$B$514,'④事業所別一覧 (実績)'!B61,'④【入力】別紙_職員一覧（実績）'!$F$15:$F$514,"〇"))</f>
        <v/>
      </c>
      <c r="J61" s="141" t="str">
        <f>IF(B61="","",COUNTIFS('④【入力】別紙_職員一覧（実績）'!$B$15:$B$514,'④事業所別一覧 (実績)'!B61,'④【入力】別紙_職員一覧（実績）'!$K$15:$K$514,"〇"))</f>
        <v/>
      </c>
      <c r="K61" s="141" t="str">
        <f>IF(B61="","",COUNTIFS('④【入力】別紙_職員一覧（実績）'!$B$15:$B$514,'④事業所別一覧 (実績)'!B61,'④【入力】別紙_職員一覧（実績）'!$L$15:$L$514,$K$6))</f>
        <v/>
      </c>
      <c r="L61" s="141" t="str">
        <f>IF(B61="","",COUNTIFS('④【入力】別紙_職員一覧（実績）'!$B$15:$B$514,'④事業所別一覧 (実績)'!B61,'④【入力】別紙_職員一覧（実績）'!$L$15:$L$514,$L$6))</f>
        <v/>
      </c>
      <c r="M61" s="141" t="str">
        <f>IF(B61="","",COUNTIFS('④【入力】別紙_職員一覧（実績）'!$B$15:$B$514,'④事業所別一覧 (実績)'!B61,'④【入力】別紙_職員一覧（実績）'!$L$15:$L$514,$M$6))</f>
        <v/>
      </c>
    </row>
    <row r="62" spans="1:13" ht="20.100000000000001" customHeight="1">
      <c r="A62" s="68">
        <v>56</v>
      </c>
      <c r="B62" s="68" t="str">
        <f t="array" ref="B62">IFERROR(IF(INDEX('④【入力】別紙_職員一覧（実績）'!$B$15:$B$514,MATCH(0,COUNTIF(B$7:B61,'④【入力】別紙_職員一覧（実績）'!$B$15:$B$514),0))=0,"",INDEX('④【入力】別紙_職員一覧（実績）'!$B$15:$B$514,MATCH(0,COUNTIF(B$7:B61,'④【入力】別紙_職員一覧（実績）'!$B$15:$B$514),0))),"")</f>
        <v/>
      </c>
      <c r="C62" s="140" t="str">
        <f>IF(B62="","",VLOOKUP($B62,'④【入力】別紙_職員一覧（実績）'!$B$15:$R$514,2,FALSE))</f>
        <v/>
      </c>
      <c r="D62" s="141" t="str">
        <f>IF(B62="","",VLOOKUP($B62,'④【入力】別紙_職員一覧（実績）'!$B$15:$R$514,3,FALSE))</f>
        <v/>
      </c>
      <c r="E62" s="141" t="str">
        <f>IF(B62="","",VLOOKUP($B62,'④【入力】別紙_職員一覧（実績）'!$B$15:$R$514,4,FALSE))</f>
        <v/>
      </c>
      <c r="F62" s="153" t="str">
        <f>IF(B62="","",SUMIF('④【入力】別紙_職員一覧（実績）'!$B$15:$B$514,'④事業所別一覧 (実績)'!B62,'④【入力】別紙_職員一覧（実績）'!$R$15:$R$514))</f>
        <v/>
      </c>
      <c r="G62" s="154" t="str">
        <f t="shared" si="0"/>
        <v/>
      </c>
      <c r="H62" s="141" t="str">
        <f>IF(B62="","",COUNTIF('④【入力】別紙_職員一覧（実績）'!$B$15:$B$514,'④事業所別一覧 (実績)'!B62))</f>
        <v/>
      </c>
      <c r="I62" s="141" t="str">
        <f>IF(B62="","",COUNTIFS('④【入力】別紙_職員一覧（実績）'!$B$15:$B$514,'④事業所別一覧 (実績)'!B62,'④【入力】別紙_職員一覧（実績）'!$F$15:$F$514,"〇"))</f>
        <v/>
      </c>
      <c r="J62" s="141" t="str">
        <f>IF(B62="","",COUNTIFS('④【入力】別紙_職員一覧（実績）'!$B$15:$B$514,'④事業所別一覧 (実績)'!B62,'④【入力】別紙_職員一覧（実績）'!$K$15:$K$514,"〇"))</f>
        <v/>
      </c>
      <c r="K62" s="141" t="str">
        <f>IF(B62="","",COUNTIFS('④【入力】別紙_職員一覧（実績）'!$B$15:$B$514,'④事業所別一覧 (実績)'!B62,'④【入力】別紙_職員一覧（実績）'!$L$15:$L$514,$K$6))</f>
        <v/>
      </c>
      <c r="L62" s="141" t="str">
        <f>IF(B62="","",COUNTIFS('④【入力】別紙_職員一覧（実績）'!$B$15:$B$514,'④事業所別一覧 (実績)'!B62,'④【入力】別紙_職員一覧（実績）'!$L$15:$L$514,$L$6))</f>
        <v/>
      </c>
      <c r="M62" s="141" t="str">
        <f>IF(B62="","",COUNTIFS('④【入力】別紙_職員一覧（実績）'!$B$15:$B$514,'④事業所別一覧 (実績)'!B62,'④【入力】別紙_職員一覧（実績）'!$L$15:$L$514,$M$6))</f>
        <v/>
      </c>
    </row>
    <row r="63" spans="1:13" ht="20.100000000000001" customHeight="1">
      <c r="A63" s="68">
        <v>57</v>
      </c>
      <c r="B63" s="68" t="str">
        <f t="array" ref="B63">IFERROR(IF(INDEX('④【入力】別紙_職員一覧（実績）'!$B$15:$B$514,MATCH(0,COUNTIF(B$7:B62,'④【入力】別紙_職員一覧（実績）'!$B$15:$B$514),0))=0,"",INDEX('④【入力】別紙_職員一覧（実績）'!$B$15:$B$514,MATCH(0,COUNTIF(B$7:B62,'④【入力】別紙_職員一覧（実績）'!$B$15:$B$514),0))),"")</f>
        <v/>
      </c>
      <c r="C63" s="140" t="str">
        <f>IF(B63="","",VLOOKUP($B63,'④【入力】別紙_職員一覧（実績）'!$B$15:$R$514,2,FALSE))</f>
        <v/>
      </c>
      <c r="D63" s="141" t="str">
        <f>IF(B63="","",VLOOKUP($B63,'④【入力】別紙_職員一覧（実績）'!$B$15:$R$514,3,FALSE))</f>
        <v/>
      </c>
      <c r="E63" s="141" t="str">
        <f>IF(B63="","",VLOOKUP($B63,'④【入力】別紙_職員一覧（実績）'!$B$15:$R$514,4,FALSE))</f>
        <v/>
      </c>
      <c r="F63" s="153" t="str">
        <f>IF(B63="","",SUMIF('④【入力】別紙_職員一覧（実績）'!$B$15:$B$514,'④事業所別一覧 (実績)'!B63,'④【入力】別紙_職員一覧（実績）'!$R$15:$R$514))</f>
        <v/>
      </c>
      <c r="G63" s="154" t="str">
        <f t="shared" si="0"/>
        <v/>
      </c>
      <c r="H63" s="141" t="str">
        <f>IF(B63="","",COUNTIF('④【入力】別紙_職員一覧（実績）'!$B$15:$B$514,'④事業所別一覧 (実績)'!B63))</f>
        <v/>
      </c>
      <c r="I63" s="141" t="str">
        <f>IF(B63="","",COUNTIFS('④【入力】別紙_職員一覧（実績）'!$B$15:$B$514,'④事業所別一覧 (実績)'!B63,'④【入力】別紙_職員一覧（実績）'!$F$15:$F$514,"〇"))</f>
        <v/>
      </c>
      <c r="J63" s="141" t="str">
        <f>IF(B63="","",COUNTIFS('④【入力】別紙_職員一覧（実績）'!$B$15:$B$514,'④事業所別一覧 (実績)'!B63,'④【入力】別紙_職員一覧（実績）'!$K$15:$K$514,"〇"))</f>
        <v/>
      </c>
      <c r="K63" s="141" t="str">
        <f>IF(B63="","",COUNTIFS('④【入力】別紙_職員一覧（実績）'!$B$15:$B$514,'④事業所別一覧 (実績)'!B63,'④【入力】別紙_職員一覧（実績）'!$L$15:$L$514,$K$6))</f>
        <v/>
      </c>
      <c r="L63" s="141" t="str">
        <f>IF(B63="","",COUNTIFS('④【入力】別紙_職員一覧（実績）'!$B$15:$B$514,'④事業所別一覧 (実績)'!B63,'④【入力】別紙_職員一覧（実績）'!$L$15:$L$514,$L$6))</f>
        <v/>
      </c>
      <c r="M63" s="141" t="str">
        <f>IF(B63="","",COUNTIFS('④【入力】別紙_職員一覧（実績）'!$B$15:$B$514,'④事業所別一覧 (実績)'!B63,'④【入力】別紙_職員一覧（実績）'!$L$15:$L$514,$M$6))</f>
        <v/>
      </c>
    </row>
    <row r="64" spans="1:13" ht="20.100000000000001" customHeight="1">
      <c r="A64" s="68">
        <v>58</v>
      </c>
      <c r="B64" s="68" t="str">
        <f t="array" ref="B64">IFERROR(IF(INDEX('④【入力】別紙_職員一覧（実績）'!$B$15:$B$514,MATCH(0,COUNTIF(B$7:B63,'④【入力】別紙_職員一覧（実績）'!$B$15:$B$514),0))=0,"",INDEX('④【入力】別紙_職員一覧（実績）'!$B$15:$B$514,MATCH(0,COUNTIF(B$7:B63,'④【入力】別紙_職員一覧（実績）'!$B$15:$B$514),0))),"")</f>
        <v/>
      </c>
      <c r="C64" s="140" t="str">
        <f>IF(B64="","",VLOOKUP($B64,'④【入力】別紙_職員一覧（実績）'!$B$15:$R$514,2,FALSE))</f>
        <v/>
      </c>
      <c r="D64" s="141" t="str">
        <f>IF(B64="","",VLOOKUP($B64,'④【入力】別紙_職員一覧（実績）'!$B$15:$R$514,3,FALSE))</f>
        <v/>
      </c>
      <c r="E64" s="141" t="str">
        <f>IF(B64="","",VLOOKUP($B64,'④【入力】別紙_職員一覧（実績）'!$B$15:$R$514,4,FALSE))</f>
        <v/>
      </c>
      <c r="F64" s="153" t="str">
        <f>IF(B64="","",SUMIF('④【入力】別紙_職員一覧（実績）'!$B$15:$B$514,'④事業所別一覧 (実績)'!B64,'④【入力】別紙_職員一覧（実績）'!$R$15:$R$514))</f>
        <v/>
      </c>
      <c r="G64" s="154" t="str">
        <f t="shared" si="0"/>
        <v/>
      </c>
      <c r="H64" s="141" t="str">
        <f>IF(B64="","",COUNTIF('④【入力】別紙_職員一覧（実績）'!$B$15:$B$514,'④事業所別一覧 (実績)'!B64))</f>
        <v/>
      </c>
      <c r="I64" s="141" t="str">
        <f>IF(B64="","",COUNTIFS('④【入力】別紙_職員一覧（実績）'!$B$15:$B$514,'④事業所別一覧 (実績)'!B64,'④【入力】別紙_職員一覧（実績）'!$F$15:$F$514,"〇"))</f>
        <v/>
      </c>
      <c r="J64" s="141" t="str">
        <f>IF(B64="","",COUNTIFS('④【入力】別紙_職員一覧（実績）'!$B$15:$B$514,'④事業所別一覧 (実績)'!B64,'④【入力】別紙_職員一覧（実績）'!$K$15:$K$514,"〇"))</f>
        <v/>
      </c>
      <c r="K64" s="141" t="str">
        <f>IF(B64="","",COUNTIFS('④【入力】別紙_職員一覧（実績）'!$B$15:$B$514,'④事業所別一覧 (実績)'!B64,'④【入力】別紙_職員一覧（実績）'!$L$15:$L$514,$K$6))</f>
        <v/>
      </c>
      <c r="L64" s="141" t="str">
        <f>IF(B64="","",COUNTIFS('④【入力】別紙_職員一覧（実績）'!$B$15:$B$514,'④事業所別一覧 (実績)'!B64,'④【入力】別紙_職員一覧（実績）'!$L$15:$L$514,$L$6))</f>
        <v/>
      </c>
      <c r="M64" s="141" t="str">
        <f>IF(B64="","",COUNTIFS('④【入力】別紙_職員一覧（実績）'!$B$15:$B$514,'④事業所別一覧 (実績)'!B64,'④【入力】別紙_職員一覧（実績）'!$L$15:$L$514,$M$6))</f>
        <v/>
      </c>
    </row>
    <row r="65" spans="1:13" ht="20.100000000000001" customHeight="1">
      <c r="A65" s="68">
        <v>59</v>
      </c>
      <c r="B65" s="68" t="str">
        <f t="array" ref="B65">IFERROR(IF(INDEX('④【入力】別紙_職員一覧（実績）'!$B$15:$B$514,MATCH(0,COUNTIF(B$7:B64,'④【入力】別紙_職員一覧（実績）'!$B$15:$B$514),0))=0,"",INDEX('④【入力】別紙_職員一覧（実績）'!$B$15:$B$514,MATCH(0,COUNTIF(B$7:B64,'④【入力】別紙_職員一覧（実績）'!$B$15:$B$514),0))),"")</f>
        <v/>
      </c>
      <c r="C65" s="140" t="str">
        <f>IF(B65="","",VLOOKUP($B65,'④【入力】別紙_職員一覧（実績）'!$B$15:$R$514,2,FALSE))</f>
        <v/>
      </c>
      <c r="D65" s="141" t="str">
        <f>IF(B65="","",VLOOKUP($B65,'④【入力】別紙_職員一覧（実績）'!$B$15:$R$514,3,FALSE))</f>
        <v/>
      </c>
      <c r="E65" s="141" t="str">
        <f>IF(B65="","",VLOOKUP($B65,'④【入力】別紙_職員一覧（実績）'!$B$15:$R$514,4,FALSE))</f>
        <v/>
      </c>
      <c r="F65" s="153" t="str">
        <f>IF(B65="","",SUMIF('④【入力】別紙_職員一覧（実績）'!$B$15:$B$514,'④事業所別一覧 (実績)'!B65,'④【入力】別紙_職員一覧（実績）'!$R$15:$R$514))</f>
        <v/>
      </c>
      <c r="G65" s="154" t="str">
        <f t="shared" si="0"/>
        <v/>
      </c>
      <c r="H65" s="141" t="str">
        <f>IF(B65="","",COUNTIF('④【入力】別紙_職員一覧（実績）'!$B$15:$B$514,'④事業所別一覧 (実績)'!B65))</f>
        <v/>
      </c>
      <c r="I65" s="141" t="str">
        <f>IF(B65="","",COUNTIFS('④【入力】別紙_職員一覧（実績）'!$B$15:$B$514,'④事業所別一覧 (実績)'!B65,'④【入力】別紙_職員一覧（実績）'!$F$15:$F$514,"〇"))</f>
        <v/>
      </c>
      <c r="J65" s="141" t="str">
        <f>IF(B65="","",COUNTIFS('④【入力】別紙_職員一覧（実績）'!$B$15:$B$514,'④事業所別一覧 (実績)'!B65,'④【入力】別紙_職員一覧（実績）'!$K$15:$K$514,"〇"))</f>
        <v/>
      </c>
      <c r="K65" s="141" t="str">
        <f>IF(B65="","",COUNTIFS('④【入力】別紙_職員一覧（実績）'!$B$15:$B$514,'④事業所別一覧 (実績)'!B65,'④【入力】別紙_職員一覧（実績）'!$L$15:$L$514,$K$6))</f>
        <v/>
      </c>
      <c r="L65" s="141" t="str">
        <f>IF(B65="","",COUNTIFS('④【入力】別紙_職員一覧（実績）'!$B$15:$B$514,'④事業所別一覧 (実績)'!B65,'④【入力】別紙_職員一覧（実績）'!$L$15:$L$514,$L$6))</f>
        <v/>
      </c>
      <c r="M65" s="141" t="str">
        <f>IF(B65="","",COUNTIFS('④【入力】別紙_職員一覧（実績）'!$B$15:$B$514,'④事業所別一覧 (実績)'!B65,'④【入力】別紙_職員一覧（実績）'!$L$15:$L$514,$M$6))</f>
        <v/>
      </c>
    </row>
    <row r="66" spans="1:13" ht="20.100000000000001" customHeight="1">
      <c r="A66" s="68">
        <v>60</v>
      </c>
      <c r="B66" s="68" t="str">
        <f t="array" ref="B66">IFERROR(IF(INDEX('④【入力】別紙_職員一覧（実績）'!$B$15:$B$514,MATCH(0,COUNTIF(B$7:B65,'④【入力】別紙_職員一覧（実績）'!$B$15:$B$514),0))=0,"",INDEX('④【入力】別紙_職員一覧（実績）'!$B$15:$B$514,MATCH(0,COUNTIF(B$7:B65,'④【入力】別紙_職員一覧（実績）'!$B$15:$B$514),0))),"")</f>
        <v/>
      </c>
      <c r="C66" s="140" t="str">
        <f>IF(B66="","",VLOOKUP($B66,'④【入力】別紙_職員一覧（実績）'!$B$15:$R$514,2,FALSE))</f>
        <v/>
      </c>
      <c r="D66" s="141" t="str">
        <f>IF(B66="","",VLOOKUP($B66,'④【入力】別紙_職員一覧（実績）'!$B$15:$R$514,3,FALSE))</f>
        <v/>
      </c>
      <c r="E66" s="141" t="str">
        <f>IF(B66="","",VLOOKUP($B66,'④【入力】別紙_職員一覧（実績）'!$B$15:$R$514,4,FALSE))</f>
        <v/>
      </c>
      <c r="F66" s="153" t="str">
        <f>IF(B66="","",SUMIF('④【入力】別紙_職員一覧（実績）'!$B$15:$B$514,'④事業所別一覧 (実績)'!B66,'④【入力】別紙_職員一覧（実績）'!$R$15:$R$514))</f>
        <v/>
      </c>
      <c r="G66" s="154" t="str">
        <f t="shared" si="0"/>
        <v/>
      </c>
      <c r="H66" s="141" t="str">
        <f>IF(B66="","",COUNTIF('④【入力】別紙_職員一覧（実績）'!$B$15:$B$514,'④事業所別一覧 (実績)'!B66))</f>
        <v/>
      </c>
      <c r="I66" s="141" t="str">
        <f>IF(B66="","",COUNTIFS('④【入力】別紙_職員一覧（実績）'!$B$15:$B$514,'④事業所別一覧 (実績)'!B66,'④【入力】別紙_職員一覧（実績）'!$F$15:$F$514,"〇"))</f>
        <v/>
      </c>
      <c r="J66" s="141" t="str">
        <f>IF(B66="","",COUNTIFS('④【入力】別紙_職員一覧（実績）'!$B$15:$B$514,'④事業所別一覧 (実績)'!B66,'④【入力】別紙_職員一覧（実績）'!$K$15:$K$514,"〇"))</f>
        <v/>
      </c>
      <c r="K66" s="141" t="str">
        <f>IF(B66="","",COUNTIFS('④【入力】別紙_職員一覧（実績）'!$B$15:$B$514,'④事業所別一覧 (実績)'!B66,'④【入力】別紙_職員一覧（実績）'!$L$15:$L$514,$K$6))</f>
        <v/>
      </c>
      <c r="L66" s="141" t="str">
        <f>IF(B66="","",COUNTIFS('④【入力】別紙_職員一覧（実績）'!$B$15:$B$514,'④事業所別一覧 (実績)'!B66,'④【入力】別紙_職員一覧（実績）'!$L$15:$L$514,$L$6))</f>
        <v/>
      </c>
      <c r="M66" s="141" t="str">
        <f>IF(B66="","",COUNTIFS('④【入力】別紙_職員一覧（実績）'!$B$15:$B$514,'④事業所別一覧 (実績)'!B66,'④【入力】別紙_職員一覧（実績）'!$L$15:$L$514,$M$6))</f>
        <v/>
      </c>
    </row>
    <row r="67" spans="1:13" ht="20.100000000000001" customHeight="1">
      <c r="A67" s="68">
        <v>61</v>
      </c>
      <c r="B67" s="68" t="str">
        <f t="array" ref="B67">IFERROR(IF(INDEX('④【入力】別紙_職員一覧（実績）'!$B$15:$B$514,MATCH(0,COUNTIF(B$7:B66,'④【入力】別紙_職員一覧（実績）'!$B$15:$B$514),0))=0,"",INDEX('④【入力】別紙_職員一覧（実績）'!$B$15:$B$514,MATCH(0,COUNTIF(B$7:B66,'④【入力】別紙_職員一覧（実績）'!$B$15:$B$514),0))),"")</f>
        <v/>
      </c>
      <c r="C67" s="140" t="str">
        <f>IF(B67="","",VLOOKUP($B67,'④【入力】別紙_職員一覧（実績）'!$B$15:$R$514,2,FALSE))</f>
        <v/>
      </c>
      <c r="D67" s="141" t="str">
        <f>IF(B67="","",VLOOKUP($B67,'④【入力】別紙_職員一覧（実績）'!$B$15:$R$514,3,FALSE))</f>
        <v/>
      </c>
      <c r="E67" s="141" t="str">
        <f>IF(B67="","",VLOOKUP($B67,'④【入力】別紙_職員一覧（実績）'!$B$15:$R$514,4,FALSE))</f>
        <v/>
      </c>
      <c r="F67" s="153" t="str">
        <f>IF(B67="","",SUMIF('④【入力】別紙_職員一覧（実績）'!$B$15:$B$514,'④事業所別一覧 (実績)'!B67,'④【入力】別紙_職員一覧（実績）'!$R$15:$R$514))</f>
        <v/>
      </c>
      <c r="G67" s="154" t="str">
        <f t="shared" si="0"/>
        <v/>
      </c>
      <c r="H67" s="141" t="str">
        <f>IF(B67="","",COUNTIF('④【入力】別紙_職員一覧（実績）'!$B$15:$B$514,'④事業所別一覧 (実績)'!B67))</f>
        <v/>
      </c>
      <c r="I67" s="141" t="str">
        <f>IF(B67="","",COUNTIFS('④【入力】別紙_職員一覧（実績）'!$B$15:$B$514,'④事業所別一覧 (実績)'!B67,'④【入力】別紙_職員一覧（実績）'!$F$15:$F$514,"〇"))</f>
        <v/>
      </c>
      <c r="J67" s="141" t="str">
        <f>IF(B67="","",COUNTIFS('④【入力】別紙_職員一覧（実績）'!$B$15:$B$514,'④事業所別一覧 (実績)'!B67,'④【入力】別紙_職員一覧（実績）'!$K$15:$K$514,"〇"))</f>
        <v/>
      </c>
      <c r="K67" s="141" t="str">
        <f>IF(B67="","",COUNTIFS('④【入力】別紙_職員一覧（実績）'!$B$15:$B$514,'④事業所別一覧 (実績)'!B67,'④【入力】別紙_職員一覧（実績）'!$L$15:$L$514,$K$6))</f>
        <v/>
      </c>
      <c r="L67" s="141" t="str">
        <f>IF(B67="","",COUNTIFS('④【入力】別紙_職員一覧（実績）'!$B$15:$B$514,'④事業所別一覧 (実績)'!B67,'④【入力】別紙_職員一覧（実績）'!$L$15:$L$514,$L$6))</f>
        <v/>
      </c>
      <c r="M67" s="141" t="str">
        <f>IF(B67="","",COUNTIFS('④【入力】別紙_職員一覧（実績）'!$B$15:$B$514,'④事業所別一覧 (実績)'!B67,'④【入力】別紙_職員一覧（実績）'!$L$15:$L$514,$M$6))</f>
        <v/>
      </c>
    </row>
    <row r="68" spans="1:13" ht="20.100000000000001" customHeight="1">
      <c r="A68" s="68">
        <v>62</v>
      </c>
      <c r="B68" s="68" t="str">
        <f t="array" ref="B68">IFERROR(IF(INDEX('④【入力】別紙_職員一覧（実績）'!$B$15:$B$514,MATCH(0,COUNTIF(B$7:B67,'④【入力】別紙_職員一覧（実績）'!$B$15:$B$514),0))=0,"",INDEX('④【入力】別紙_職員一覧（実績）'!$B$15:$B$514,MATCH(0,COUNTIF(B$7:B67,'④【入力】別紙_職員一覧（実績）'!$B$15:$B$514),0))),"")</f>
        <v/>
      </c>
      <c r="C68" s="140" t="str">
        <f>IF(B68="","",VLOOKUP($B68,'④【入力】別紙_職員一覧（実績）'!$B$15:$R$514,2,FALSE))</f>
        <v/>
      </c>
      <c r="D68" s="141" t="str">
        <f>IF(B68="","",VLOOKUP($B68,'④【入力】別紙_職員一覧（実績）'!$B$15:$R$514,3,FALSE))</f>
        <v/>
      </c>
      <c r="E68" s="141" t="str">
        <f>IF(B68="","",VLOOKUP($B68,'④【入力】別紙_職員一覧（実績）'!$B$15:$R$514,4,FALSE))</f>
        <v/>
      </c>
      <c r="F68" s="153" t="str">
        <f>IF(B68="","",SUMIF('④【入力】別紙_職員一覧（実績）'!$B$15:$B$514,'④事業所別一覧 (実績)'!B68,'④【入力】別紙_職員一覧（実績）'!$R$15:$R$514))</f>
        <v/>
      </c>
      <c r="G68" s="154" t="str">
        <f t="shared" si="0"/>
        <v/>
      </c>
      <c r="H68" s="141" t="str">
        <f>IF(B68="","",COUNTIF('④【入力】別紙_職員一覧（実績）'!$B$15:$B$514,'④事業所別一覧 (実績)'!B68))</f>
        <v/>
      </c>
      <c r="I68" s="141" t="str">
        <f>IF(B68="","",COUNTIFS('④【入力】別紙_職員一覧（実績）'!$B$15:$B$514,'④事業所別一覧 (実績)'!B68,'④【入力】別紙_職員一覧（実績）'!$F$15:$F$514,"〇"))</f>
        <v/>
      </c>
      <c r="J68" s="141" t="str">
        <f>IF(B68="","",COUNTIFS('④【入力】別紙_職員一覧（実績）'!$B$15:$B$514,'④事業所別一覧 (実績)'!B68,'④【入力】別紙_職員一覧（実績）'!$K$15:$K$514,"〇"))</f>
        <v/>
      </c>
      <c r="K68" s="141" t="str">
        <f>IF(B68="","",COUNTIFS('④【入力】別紙_職員一覧（実績）'!$B$15:$B$514,'④事業所別一覧 (実績)'!B68,'④【入力】別紙_職員一覧（実績）'!$L$15:$L$514,$K$6))</f>
        <v/>
      </c>
      <c r="L68" s="141" t="str">
        <f>IF(B68="","",COUNTIFS('④【入力】別紙_職員一覧（実績）'!$B$15:$B$514,'④事業所別一覧 (実績)'!B68,'④【入力】別紙_職員一覧（実績）'!$L$15:$L$514,$L$6))</f>
        <v/>
      </c>
      <c r="M68" s="141" t="str">
        <f>IF(B68="","",COUNTIFS('④【入力】別紙_職員一覧（実績）'!$B$15:$B$514,'④事業所別一覧 (実績)'!B68,'④【入力】別紙_職員一覧（実績）'!$L$15:$L$514,$M$6))</f>
        <v/>
      </c>
    </row>
    <row r="69" spans="1:13" ht="20.100000000000001" customHeight="1">
      <c r="A69" s="68">
        <v>63</v>
      </c>
      <c r="B69" s="68" t="str">
        <f t="array" ref="B69">IFERROR(IF(INDEX('④【入力】別紙_職員一覧（実績）'!$B$15:$B$514,MATCH(0,COUNTIF(B$7:B68,'④【入力】別紙_職員一覧（実績）'!$B$15:$B$514),0))=0,"",INDEX('④【入力】別紙_職員一覧（実績）'!$B$15:$B$514,MATCH(0,COUNTIF(B$7:B68,'④【入力】別紙_職員一覧（実績）'!$B$15:$B$514),0))),"")</f>
        <v/>
      </c>
      <c r="C69" s="140" t="str">
        <f>IF(B69="","",VLOOKUP($B69,'④【入力】別紙_職員一覧（実績）'!$B$15:$R$514,2,FALSE))</f>
        <v/>
      </c>
      <c r="D69" s="141" t="str">
        <f>IF(B69="","",VLOOKUP($B69,'④【入力】別紙_職員一覧（実績）'!$B$15:$R$514,3,FALSE))</f>
        <v/>
      </c>
      <c r="E69" s="141" t="str">
        <f>IF(B69="","",VLOOKUP($B69,'④【入力】別紙_職員一覧（実績）'!$B$15:$R$514,4,FALSE))</f>
        <v/>
      </c>
      <c r="F69" s="153" t="str">
        <f>IF(B69="","",SUMIF('④【入力】別紙_職員一覧（実績）'!$B$15:$B$514,'④事業所別一覧 (実績)'!B69,'④【入力】別紙_職員一覧（実績）'!$R$15:$R$514))</f>
        <v/>
      </c>
      <c r="G69" s="154" t="str">
        <f t="shared" si="0"/>
        <v/>
      </c>
      <c r="H69" s="141" t="str">
        <f>IF(B69="","",COUNTIF('④【入力】別紙_職員一覧（実績）'!$B$15:$B$514,'④事業所別一覧 (実績)'!B69))</f>
        <v/>
      </c>
      <c r="I69" s="141" t="str">
        <f>IF(B69="","",COUNTIFS('④【入力】別紙_職員一覧（実績）'!$B$15:$B$514,'④事業所別一覧 (実績)'!B69,'④【入力】別紙_職員一覧（実績）'!$F$15:$F$514,"〇"))</f>
        <v/>
      </c>
      <c r="J69" s="141" t="str">
        <f>IF(B69="","",COUNTIFS('④【入力】別紙_職員一覧（実績）'!$B$15:$B$514,'④事業所別一覧 (実績)'!B69,'④【入力】別紙_職員一覧（実績）'!$K$15:$K$514,"〇"))</f>
        <v/>
      </c>
      <c r="K69" s="141" t="str">
        <f>IF(B69="","",COUNTIFS('④【入力】別紙_職員一覧（実績）'!$B$15:$B$514,'④事業所別一覧 (実績)'!B69,'④【入力】別紙_職員一覧（実績）'!$L$15:$L$514,$K$6))</f>
        <v/>
      </c>
      <c r="L69" s="141" t="str">
        <f>IF(B69="","",COUNTIFS('④【入力】別紙_職員一覧（実績）'!$B$15:$B$514,'④事業所別一覧 (実績)'!B69,'④【入力】別紙_職員一覧（実績）'!$L$15:$L$514,$L$6))</f>
        <v/>
      </c>
      <c r="M69" s="141" t="str">
        <f>IF(B69="","",COUNTIFS('④【入力】別紙_職員一覧（実績）'!$B$15:$B$514,'④事業所別一覧 (実績)'!B69,'④【入力】別紙_職員一覧（実績）'!$L$15:$L$514,$M$6))</f>
        <v/>
      </c>
    </row>
    <row r="70" spans="1:13" ht="20.100000000000001" customHeight="1">
      <c r="A70" s="68">
        <v>64</v>
      </c>
      <c r="B70" s="68" t="str">
        <f t="array" ref="B70">IFERROR(IF(INDEX('④【入力】別紙_職員一覧（実績）'!$B$15:$B$514,MATCH(0,COUNTIF(B$7:B69,'④【入力】別紙_職員一覧（実績）'!$B$15:$B$514),0))=0,"",INDEX('④【入力】別紙_職員一覧（実績）'!$B$15:$B$514,MATCH(0,COUNTIF(B$7:B69,'④【入力】別紙_職員一覧（実績）'!$B$15:$B$514),0))),"")</f>
        <v/>
      </c>
      <c r="C70" s="140" t="str">
        <f>IF(B70="","",VLOOKUP($B70,'④【入力】別紙_職員一覧（実績）'!$B$15:$R$514,2,FALSE))</f>
        <v/>
      </c>
      <c r="D70" s="141" t="str">
        <f>IF(B70="","",VLOOKUP($B70,'④【入力】別紙_職員一覧（実績）'!$B$15:$R$514,3,FALSE))</f>
        <v/>
      </c>
      <c r="E70" s="141" t="str">
        <f>IF(B70="","",VLOOKUP($B70,'④【入力】別紙_職員一覧（実績）'!$B$15:$R$514,4,FALSE))</f>
        <v/>
      </c>
      <c r="F70" s="153" t="str">
        <f>IF(B70="","",SUMIF('④【入力】別紙_職員一覧（実績）'!$B$15:$B$514,'④事業所別一覧 (実績)'!B70,'④【入力】別紙_職員一覧（実績）'!$R$15:$R$514))</f>
        <v/>
      </c>
      <c r="G70" s="154" t="str">
        <f t="shared" ref="G70:G80" si="3">IF(C70="","",ROUNDDOWN(F70+ROUNDUP(F70*0.15,0),-3))</f>
        <v/>
      </c>
      <c r="H70" s="141" t="str">
        <f>IF(B70="","",COUNTIF('④【入力】別紙_職員一覧（実績）'!$B$15:$B$514,'④事業所別一覧 (実績)'!B70))</f>
        <v/>
      </c>
      <c r="I70" s="141" t="str">
        <f>IF(B70="","",COUNTIFS('④【入力】別紙_職員一覧（実績）'!$B$15:$B$514,'④事業所別一覧 (実績)'!B70,'④【入力】別紙_職員一覧（実績）'!$F$15:$F$514,"〇"))</f>
        <v/>
      </c>
      <c r="J70" s="141" t="str">
        <f>IF(B70="","",COUNTIFS('④【入力】別紙_職員一覧（実績）'!$B$15:$B$514,'④事業所別一覧 (実績)'!B70,'④【入力】別紙_職員一覧（実績）'!$K$15:$K$514,"〇"))</f>
        <v/>
      </c>
      <c r="K70" s="141" t="str">
        <f>IF(B70="","",COUNTIFS('④【入力】別紙_職員一覧（実績）'!$B$15:$B$514,'④事業所別一覧 (実績)'!B70,'④【入力】別紙_職員一覧（実績）'!$L$15:$L$514,$K$6))</f>
        <v/>
      </c>
      <c r="L70" s="141" t="str">
        <f>IF(B70="","",COUNTIFS('④【入力】別紙_職員一覧（実績）'!$B$15:$B$514,'④事業所別一覧 (実績)'!B70,'④【入力】別紙_職員一覧（実績）'!$L$15:$L$514,$L$6))</f>
        <v/>
      </c>
      <c r="M70" s="141" t="str">
        <f>IF(B70="","",COUNTIFS('④【入力】別紙_職員一覧（実績）'!$B$15:$B$514,'④事業所別一覧 (実績)'!B70,'④【入力】別紙_職員一覧（実績）'!$L$15:$L$514,$M$6))</f>
        <v/>
      </c>
    </row>
    <row r="71" spans="1:13" ht="20.100000000000001" customHeight="1">
      <c r="A71" s="68">
        <v>65</v>
      </c>
      <c r="B71" s="68" t="str">
        <f t="array" ref="B71">IFERROR(IF(INDEX('④【入力】別紙_職員一覧（実績）'!$B$15:$B$514,MATCH(0,COUNTIF(B$7:B70,'④【入力】別紙_職員一覧（実績）'!$B$15:$B$514),0))=0,"",INDEX('④【入力】別紙_職員一覧（実績）'!$B$15:$B$514,MATCH(0,COUNTIF(B$7:B70,'④【入力】別紙_職員一覧（実績）'!$B$15:$B$514),0))),"")</f>
        <v/>
      </c>
      <c r="C71" s="140" t="str">
        <f>IF(B71="","",VLOOKUP($B71,'④【入力】別紙_職員一覧（実績）'!$B$15:$R$514,2,FALSE))</f>
        <v/>
      </c>
      <c r="D71" s="141" t="str">
        <f>IF(B71="","",VLOOKUP($B71,'④【入力】別紙_職員一覧（実績）'!$B$15:$R$514,3,FALSE))</f>
        <v/>
      </c>
      <c r="E71" s="141" t="str">
        <f>IF(B71="","",VLOOKUP($B71,'④【入力】別紙_職員一覧（実績）'!$B$15:$R$514,4,FALSE))</f>
        <v/>
      </c>
      <c r="F71" s="153" t="str">
        <f>IF(B71="","",SUMIF('④【入力】別紙_職員一覧（実績）'!$B$15:$B$514,'④事業所別一覧 (実績)'!B71,'④【入力】別紙_職員一覧（実績）'!$R$15:$R$514))</f>
        <v/>
      </c>
      <c r="G71" s="154" t="str">
        <f t="shared" si="3"/>
        <v/>
      </c>
      <c r="H71" s="141" t="str">
        <f>IF(B71="","",COUNTIF('④【入力】別紙_職員一覧（実績）'!$B$15:$B$514,'④事業所別一覧 (実績)'!B71))</f>
        <v/>
      </c>
      <c r="I71" s="141" t="str">
        <f>IF(B71="","",COUNTIFS('④【入力】別紙_職員一覧（実績）'!$B$15:$B$514,'④事業所別一覧 (実績)'!B71,'④【入力】別紙_職員一覧（実績）'!$F$15:$F$514,"〇"))</f>
        <v/>
      </c>
      <c r="J71" s="141" t="str">
        <f>IF(B71="","",COUNTIFS('④【入力】別紙_職員一覧（実績）'!$B$15:$B$514,'④事業所別一覧 (実績)'!B71,'④【入力】別紙_職員一覧（実績）'!$K$15:$K$514,"〇"))</f>
        <v/>
      </c>
      <c r="K71" s="141" t="str">
        <f>IF(B71="","",COUNTIFS('④【入力】別紙_職員一覧（実績）'!$B$15:$B$514,'④事業所別一覧 (実績)'!B71,'④【入力】別紙_職員一覧（実績）'!$L$15:$L$514,$K$6))</f>
        <v/>
      </c>
      <c r="L71" s="141" t="str">
        <f>IF(B71="","",COUNTIFS('④【入力】別紙_職員一覧（実績）'!$B$15:$B$514,'④事業所別一覧 (実績)'!B71,'④【入力】別紙_職員一覧（実績）'!$L$15:$L$514,$L$6))</f>
        <v/>
      </c>
      <c r="M71" s="141" t="str">
        <f>IF(B71="","",COUNTIFS('④【入力】別紙_職員一覧（実績）'!$B$15:$B$514,'④事業所別一覧 (実績)'!B71,'④【入力】別紙_職員一覧（実績）'!$L$15:$L$514,$M$6))</f>
        <v/>
      </c>
    </row>
    <row r="72" spans="1:13" ht="20.100000000000001" customHeight="1">
      <c r="A72" s="68">
        <v>66</v>
      </c>
      <c r="B72" s="68" t="str">
        <f t="array" ref="B72">IFERROR(IF(INDEX('④【入力】別紙_職員一覧（実績）'!$B$15:$B$514,MATCH(0,COUNTIF(B$7:B71,'④【入力】別紙_職員一覧（実績）'!$B$15:$B$514),0))=0,"",INDEX('④【入力】別紙_職員一覧（実績）'!$B$15:$B$514,MATCH(0,COUNTIF(B$7:B71,'④【入力】別紙_職員一覧（実績）'!$B$15:$B$514),0))),"")</f>
        <v/>
      </c>
      <c r="C72" s="140" t="str">
        <f>IF(B72="","",VLOOKUP($B72,'④【入力】別紙_職員一覧（実績）'!$B$15:$R$514,2,FALSE))</f>
        <v/>
      </c>
      <c r="D72" s="141" t="str">
        <f>IF(B72="","",VLOOKUP($B72,'④【入力】別紙_職員一覧（実績）'!$B$15:$R$514,3,FALSE))</f>
        <v/>
      </c>
      <c r="E72" s="141" t="str">
        <f>IF(B72="","",VLOOKUP($B72,'④【入力】別紙_職員一覧（実績）'!$B$15:$R$514,4,FALSE))</f>
        <v/>
      </c>
      <c r="F72" s="153" t="str">
        <f>IF(B72="","",SUMIF('④【入力】別紙_職員一覧（実績）'!$B$15:$B$514,'④事業所別一覧 (実績)'!B72,'④【入力】別紙_職員一覧（実績）'!$R$15:$R$514))</f>
        <v/>
      </c>
      <c r="G72" s="154" t="str">
        <f t="shared" si="3"/>
        <v/>
      </c>
      <c r="H72" s="141" t="str">
        <f>IF(B72="","",COUNTIF('④【入力】別紙_職員一覧（実績）'!$B$15:$B$514,'④事業所別一覧 (実績)'!B72))</f>
        <v/>
      </c>
      <c r="I72" s="141" t="str">
        <f>IF(B72="","",COUNTIFS('④【入力】別紙_職員一覧（実績）'!$B$15:$B$514,'④事業所別一覧 (実績)'!B72,'④【入力】別紙_職員一覧（実績）'!$F$15:$F$514,"〇"))</f>
        <v/>
      </c>
      <c r="J72" s="141" t="str">
        <f>IF(B72="","",COUNTIFS('④【入力】別紙_職員一覧（実績）'!$B$15:$B$514,'④事業所別一覧 (実績)'!B72,'④【入力】別紙_職員一覧（実績）'!$K$15:$K$514,"〇"))</f>
        <v/>
      </c>
      <c r="K72" s="141" t="str">
        <f>IF(B72="","",COUNTIFS('④【入力】別紙_職員一覧（実績）'!$B$15:$B$514,'④事業所別一覧 (実績)'!B72,'④【入力】別紙_職員一覧（実績）'!$L$15:$L$514,$K$6))</f>
        <v/>
      </c>
      <c r="L72" s="141" t="str">
        <f>IF(B72="","",COUNTIFS('④【入力】別紙_職員一覧（実績）'!$B$15:$B$514,'④事業所別一覧 (実績)'!B72,'④【入力】別紙_職員一覧（実績）'!$L$15:$L$514,$L$6))</f>
        <v/>
      </c>
      <c r="M72" s="141" t="str">
        <f>IF(B72="","",COUNTIFS('④【入力】別紙_職員一覧（実績）'!$B$15:$B$514,'④事業所別一覧 (実績)'!B72,'④【入力】別紙_職員一覧（実績）'!$L$15:$L$514,$M$6))</f>
        <v/>
      </c>
    </row>
    <row r="73" spans="1:13" ht="20.100000000000001" customHeight="1">
      <c r="A73" s="68">
        <v>67</v>
      </c>
      <c r="B73" s="68" t="str">
        <f t="array" ref="B73">IFERROR(IF(INDEX('④【入力】別紙_職員一覧（実績）'!$B$15:$B$514,MATCH(0,COUNTIF(B$7:B72,'④【入力】別紙_職員一覧（実績）'!$B$15:$B$514),0))=0,"",INDEX('④【入力】別紙_職員一覧（実績）'!$B$15:$B$514,MATCH(0,COUNTIF(B$7:B72,'④【入力】別紙_職員一覧（実績）'!$B$15:$B$514),0))),"")</f>
        <v/>
      </c>
      <c r="C73" s="140" t="str">
        <f>IF(B73="","",VLOOKUP($B73,'④【入力】別紙_職員一覧（実績）'!$B$15:$R$514,2,FALSE))</f>
        <v/>
      </c>
      <c r="D73" s="141" t="str">
        <f>IF(B73="","",VLOOKUP($B73,'④【入力】別紙_職員一覧（実績）'!$B$15:$R$514,3,FALSE))</f>
        <v/>
      </c>
      <c r="E73" s="141" t="str">
        <f>IF(B73="","",VLOOKUP($B73,'④【入力】別紙_職員一覧（実績）'!$B$15:$R$514,4,FALSE))</f>
        <v/>
      </c>
      <c r="F73" s="153" t="str">
        <f>IF(B73="","",SUMIF('④【入力】別紙_職員一覧（実績）'!$B$15:$B$514,'④事業所別一覧 (実績)'!B73,'④【入力】別紙_職員一覧（実績）'!$R$15:$R$514))</f>
        <v/>
      </c>
      <c r="G73" s="154" t="str">
        <f t="shared" si="3"/>
        <v/>
      </c>
      <c r="H73" s="141" t="str">
        <f>IF(B73="","",COUNTIF('④【入力】別紙_職員一覧（実績）'!$B$15:$B$514,'④事業所別一覧 (実績)'!B73))</f>
        <v/>
      </c>
      <c r="I73" s="141" t="str">
        <f>IF(B73="","",COUNTIFS('④【入力】別紙_職員一覧（実績）'!$B$15:$B$514,'④事業所別一覧 (実績)'!B73,'④【入力】別紙_職員一覧（実績）'!$F$15:$F$514,"〇"))</f>
        <v/>
      </c>
      <c r="J73" s="141" t="str">
        <f>IF(B73="","",COUNTIFS('④【入力】別紙_職員一覧（実績）'!$B$15:$B$514,'④事業所別一覧 (実績)'!B73,'④【入力】別紙_職員一覧（実績）'!$K$15:$K$514,"〇"))</f>
        <v/>
      </c>
      <c r="K73" s="141" t="str">
        <f>IF(B73="","",COUNTIFS('④【入力】別紙_職員一覧（実績）'!$B$15:$B$514,'④事業所別一覧 (実績)'!B73,'④【入力】別紙_職員一覧（実績）'!$L$15:$L$514,$K$6))</f>
        <v/>
      </c>
      <c r="L73" s="141" t="str">
        <f>IF(B73="","",COUNTIFS('④【入力】別紙_職員一覧（実績）'!$B$15:$B$514,'④事業所別一覧 (実績)'!B73,'④【入力】別紙_職員一覧（実績）'!$L$15:$L$514,$L$6))</f>
        <v/>
      </c>
      <c r="M73" s="141" t="str">
        <f>IF(B73="","",COUNTIFS('④【入力】別紙_職員一覧（実績）'!$B$15:$B$514,'④事業所別一覧 (実績)'!B73,'④【入力】別紙_職員一覧（実績）'!$L$15:$L$514,$M$6))</f>
        <v/>
      </c>
    </row>
    <row r="74" spans="1:13" ht="20.100000000000001" customHeight="1">
      <c r="A74" s="68">
        <v>68</v>
      </c>
      <c r="B74" s="68" t="str">
        <f t="array" ref="B74">IFERROR(IF(INDEX('④【入力】別紙_職員一覧（実績）'!$B$15:$B$514,MATCH(0,COUNTIF(B$7:B73,'④【入力】別紙_職員一覧（実績）'!$B$15:$B$514),0))=0,"",INDEX('④【入力】別紙_職員一覧（実績）'!$B$15:$B$514,MATCH(0,COUNTIF(B$7:B73,'④【入力】別紙_職員一覧（実績）'!$B$15:$B$514),0))),"")</f>
        <v/>
      </c>
      <c r="C74" s="140" t="str">
        <f>IF(B74="","",VLOOKUP($B74,'④【入力】別紙_職員一覧（実績）'!$B$15:$R$514,2,FALSE))</f>
        <v/>
      </c>
      <c r="D74" s="141" t="str">
        <f>IF(B74="","",VLOOKUP($B74,'④【入力】別紙_職員一覧（実績）'!$B$15:$R$514,3,FALSE))</f>
        <v/>
      </c>
      <c r="E74" s="141" t="str">
        <f>IF(B74="","",VLOOKUP($B74,'④【入力】別紙_職員一覧（実績）'!$B$15:$R$514,4,FALSE))</f>
        <v/>
      </c>
      <c r="F74" s="153" t="str">
        <f>IF(B74="","",SUMIF('④【入力】別紙_職員一覧（実績）'!$B$15:$B$514,'④事業所別一覧 (実績)'!B74,'④【入力】別紙_職員一覧（実績）'!$R$15:$R$514))</f>
        <v/>
      </c>
      <c r="G74" s="154" t="str">
        <f t="shared" si="3"/>
        <v/>
      </c>
      <c r="H74" s="141" t="str">
        <f>IF(B74="","",COUNTIF('④【入力】別紙_職員一覧（実績）'!$B$15:$B$514,'④事業所別一覧 (実績)'!B74))</f>
        <v/>
      </c>
      <c r="I74" s="141" t="str">
        <f>IF(B74="","",COUNTIFS('④【入力】別紙_職員一覧（実績）'!$B$15:$B$514,'④事業所別一覧 (実績)'!B74,'④【入力】別紙_職員一覧（実績）'!$F$15:$F$514,"〇"))</f>
        <v/>
      </c>
      <c r="J74" s="141" t="str">
        <f>IF(B74="","",COUNTIFS('④【入力】別紙_職員一覧（実績）'!$B$15:$B$514,'④事業所別一覧 (実績)'!B74,'④【入力】別紙_職員一覧（実績）'!$K$15:$K$514,"〇"))</f>
        <v/>
      </c>
      <c r="K74" s="141" t="str">
        <f>IF(B74="","",COUNTIFS('④【入力】別紙_職員一覧（実績）'!$B$15:$B$514,'④事業所別一覧 (実績)'!B74,'④【入力】別紙_職員一覧（実績）'!$L$15:$L$514,$K$6))</f>
        <v/>
      </c>
      <c r="L74" s="141" t="str">
        <f>IF(B74="","",COUNTIFS('④【入力】別紙_職員一覧（実績）'!$B$15:$B$514,'④事業所別一覧 (実績)'!B74,'④【入力】別紙_職員一覧（実績）'!$L$15:$L$514,$L$6))</f>
        <v/>
      </c>
      <c r="M74" s="141" t="str">
        <f>IF(B74="","",COUNTIFS('④【入力】別紙_職員一覧（実績）'!$B$15:$B$514,'④事業所別一覧 (実績)'!B74,'④【入力】別紙_職員一覧（実績）'!$L$15:$L$514,$M$6))</f>
        <v/>
      </c>
    </row>
    <row r="75" spans="1:13" ht="20.100000000000001" customHeight="1">
      <c r="A75" s="68">
        <v>69</v>
      </c>
      <c r="B75" s="68" t="str">
        <f t="array" ref="B75">IFERROR(IF(INDEX('④【入力】別紙_職員一覧（実績）'!$B$15:$B$514,MATCH(0,COUNTIF(B$7:B74,'④【入力】別紙_職員一覧（実績）'!$B$15:$B$514),0))=0,"",INDEX('④【入力】別紙_職員一覧（実績）'!$B$15:$B$514,MATCH(0,COUNTIF(B$7:B74,'④【入力】別紙_職員一覧（実績）'!$B$15:$B$514),0))),"")</f>
        <v/>
      </c>
      <c r="C75" s="140" t="str">
        <f>IF(B75="","",VLOOKUP($B75,'④【入力】別紙_職員一覧（実績）'!$B$15:$R$514,2,FALSE))</f>
        <v/>
      </c>
      <c r="D75" s="141" t="str">
        <f>IF(B75="","",VLOOKUP($B75,'④【入力】別紙_職員一覧（実績）'!$B$15:$R$514,3,FALSE))</f>
        <v/>
      </c>
      <c r="E75" s="141" t="str">
        <f>IF(B75="","",VLOOKUP($B75,'④【入力】別紙_職員一覧（実績）'!$B$15:$R$514,4,FALSE))</f>
        <v/>
      </c>
      <c r="F75" s="153" t="str">
        <f>IF(B75="","",SUMIF('④【入力】別紙_職員一覧（実績）'!$B$15:$B$514,'④事業所別一覧 (実績)'!B75,'④【入力】別紙_職員一覧（実績）'!$R$15:$R$514))</f>
        <v/>
      </c>
      <c r="G75" s="154" t="str">
        <f t="shared" si="3"/>
        <v/>
      </c>
      <c r="H75" s="141" t="str">
        <f>IF(B75="","",COUNTIF('④【入力】別紙_職員一覧（実績）'!$B$15:$B$514,'④事業所別一覧 (実績)'!B75))</f>
        <v/>
      </c>
      <c r="I75" s="141" t="str">
        <f>IF(B75="","",COUNTIFS('④【入力】別紙_職員一覧（実績）'!$B$15:$B$514,'④事業所別一覧 (実績)'!B75,'④【入力】別紙_職員一覧（実績）'!$F$15:$F$514,"〇"))</f>
        <v/>
      </c>
      <c r="J75" s="141" t="str">
        <f>IF(B75="","",COUNTIFS('④【入力】別紙_職員一覧（実績）'!$B$15:$B$514,'④事業所別一覧 (実績)'!B75,'④【入力】別紙_職員一覧（実績）'!$K$15:$K$514,"〇"))</f>
        <v/>
      </c>
      <c r="K75" s="141" t="str">
        <f>IF(B75="","",COUNTIFS('④【入力】別紙_職員一覧（実績）'!$B$15:$B$514,'④事業所別一覧 (実績)'!B75,'④【入力】別紙_職員一覧（実績）'!$L$15:$L$514,$K$6))</f>
        <v/>
      </c>
      <c r="L75" s="141" t="str">
        <f>IF(B75="","",COUNTIFS('④【入力】別紙_職員一覧（実績）'!$B$15:$B$514,'④事業所別一覧 (実績)'!B75,'④【入力】別紙_職員一覧（実績）'!$L$15:$L$514,$L$6))</f>
        <v/>
      </c>
      <c r="M75" s="141" t="str">
        <f>IF(B75="","",COUNTIFS('④【入力】別紙_職員一覧（実績）'!$B$15:$B$514,'④事業所別一覧 (実績)'!B75,'④【入力】別紙_職員一覧（実績）'!$L$15:$L$514,$M$6))</f>
        <v/>
      </c>
    </row>
    <row r="76" spans="1:13" ht="20.100000000000001" customHeight="1">
      <c r="A76" s="68">
        <v>70</v>
      </c>
      <c r="B76" s="68" t="str">
        <f t="array" ref="B76">IFERROR(IF(INDEX('④【入力】別紙_職員一覧（実績）'!$B$15:$B$514,MATCH(0,COUNTIF(B$7:B75,'④【入力】別紙_職員一覧（実績）'!$B$15:$B$514),0))=0,"",INDEX('④【入力】別紙_職員一覧（実績）'!$B$15:$B$514,MATCH(0,COUNTIF(B$7:B75,'④【入力】別紙_職員一覧（実績）'!$B$15:$B$514),0))),"")</f>
        <v/>
      </c>
      <c r="C76" s="140" t="str">
        <f>IF(B76="","",VLOOKUP($B76,'④【入力】別紙_職員一覧（実績）'!$B$15:$R$514,2,FALSE))</f>
        <v/>
      </c>
      <c r="D76" s="141" t="str">
        <f>IF(B76="","",VLOOKUP($B76,'④【入力】別紙_職員一覧（実績）'!$B$15:$R$514,3,FALSE))</f>
        <v/>
      </c>
      <c r="E76" s="141" t="str">
        <f>IF(B76="","",VLOOKUP($B76,'④【入力】別紙_職員一覧（実績）'!$B$15:$R$514,4,FALSE))</f>
        <v/>
      </c>
      <c r="F76" s="153" t="str">
        <f>IF(B76="","",SUMIF('④【入力】別紙_職員一覧（実績）'!$B$15:$B$514,'④事業所別一覧 (実績)'!B76,'④【入力】別紙_職員一覧（実績）'!$R$15:$R$514))</f>
        <v/>
      </c>
      <c r="G76" s="154" t="str">
        <f t="shared" si="3"/>
        <v/>
      </c>
      <c r="H76" s="141" t="str">
        <f>IF(B76="","",COUNTIF('④【入力】別紙_職員一覧（実績）'!$B$15:$B$514,'④事業所別一覧 (実績)'!B76))</f>
        <v/>
      </c>
      <c r="I76" s="141" t="str">
        <f>IF(B76="","",COUNTIFS('④【入力】別紙_職員一覧（実績）'!$B$15:$B$514,'④事業所別一覧 (実績)'!B76,'④【入力】別紙_職員一覧（実績）'!$F$15:$F$514,"〇"))</f>
        <v/>
      </c>
      <c r="J76" s="141" t="str">
        <f>IF(B76="","",COUNTIFS('④【入力】別紙_職員一覧（実績）'!$B$15:$B$514,'④事業所別一覧 (実績)'!B76,'④【入力】別紙_職員一覧（実績）'!$K$15:$K$514,"〇"))</f>
        <v/>
      </c>
      <c r="K76" s="141" t="str">
        <f>IF(B76="","",COUNTIFS('④【入力】別紙_職員一覧（実績）'!$B$15:$B$514,'④事業所別一覧 (実績)'!B76,'④【入力】別紙_職員一覧（実績）'!$L$15:$L$514,$K$6))</f>
        <v/>
      </c>
      <c r="L76" s="141" t="str">
        <f>IF(B76="","",COUNTIFS('④【入力】別紙_職員一覧（実績）'!$B$15:$B$514,'④事業所別一覧 (実績)'!B76,'④【入力】別紙_職員一覧（実績）'!$L$15:$L$514,$L$6))</f>
        <v/>
      </c>
      <c r="M76" s="141" t="str">
        <f>IF(B76="","",COUNTIFS('④【入力】別紙_職員一覧（実績）'!$B$15:$B$514,'④事業所別一覧 (実績)'!B76,'④【入力】別紙_職員一覧（実績）'!$L$15:$L$514,$M$6))</f>
        <v/>
      </c>
    </row>
    <row r="77" spans="1:13" ht="20.100000000000001" customHeight="1">
      <c r="A77" s="68">
        <v>71</v>
      </c>
      <c r="B77" s="68" t="str">
        <f t="array" ref="B77">IFERROR(IF(INDEX('④【入力】別紙_職員一覧（実績）'!$B$15:$B$514,MATCH(0,COUNTIF(B$7:B76,'④【入力】別紙_職員一覧（実績）'!$B$15:$B$514),0))=0,"",INDEX('④【入力】別紙_職員一覧（実績）'!$B$15:$B$514,MATCH(0,COUNTIF(B$7:B76,'④【入力】別紙_職員一覧（実績）'!$B$15:$B$514),0))),"")</f>
        <v/>
      </c>
      <c r="C77" s="140" t="str">
        <f>IF(B77="","",VLOOKUP($B77,'④【入力】別紙_職員一覧（実績）'!$B$15:$R$514,2,FALSE))</f>
        <v/>
      </c>
      <c r="D77" s="141" t="str">
        <f>IF(B77="","",VLOOKUP($B77,'④【入力】別紙_職員一覧（実績）'!$B$15:$R$514,3,FALSE))</f>
        <v/>
      </c>
      <c r="E77" s="141" t="str">
        <f>IF(B77="","",VLOOKUP($B77,'④【入力】別紙_職員一覧（実績）'!$B$15:$R$514,4,FALSE))</f>
        <v/>
      </c>
      <c r="F77" s="153" t="str">
        <f>IF(B77="","",SUMIF('④【入力】別紙_職員一覧（実績）'!$B$15:$B$514,'④事業所別一覧 (実績)'!B77,'④【入力】別紙_職員一覧（実績）'!$R$15:$R$514))</f>
        <v/>
      </c>
      <c r="G77" s="154" t="str">
        <f t="shared" si="3"/>
        <v/>
      </c>
      <c r="H77" s="141" t="str">
        <f>IF(B77="","",COUNTIF('④【入力】別紙_職員一覧（実績）'!$B$15:$B$514,'④事業所別一覧 (実績)'!B77))</f>
        <v/>
      </c>
      <c r="I77" s="141" t="str">
        <f>IF(B77="","",COUNTIFS('④【入力】別紙_職員一覧（実績）'!$B$15:$B$514,'④事業所別一覧 (実績)'!B77,'④【入力】別紙_職員一覧（実績）'!$F$15:$F$514,"〇"))</f>
        <v/>
      </c>
      <c r="J77" s="141" t="str">
        <f>IF(B77="","",COUNTIFS('④【入力】別紙_職員一覧（実績）'!$B$15:$B$514,'④事業所別一覧 (実績)'!B77,'④【入力】別紙_職員一覧（実績）'!$K$15:$K$514,"〇"))</f>
        <v/>
      </c>
      <c r="K77" s="141" t="str">
        <f>IF(B77="","",COUNTIFS('④【入力】別紙_職員一覧（実績）'!$B$15:$B$514,'④事業所別一覧 (実績)'!B77,'④【入力】別紙_職員一覧（実績）'!$L$15:$L$514,$K$6))</f>
        <v/>
      </c>
      <c r="L77" s="141" t="str">
        <f>IF(B77="","",COUNTIFS('④【入力】別紙_職員一覧（実績）'!$B$15:$B$514,'④事業所別一覧 (実績)'!B77,'④【入力】別紙_職員一覧（実績）'!$L$15:$L$514,$L$6))</f>
        <v/>
      </c>
      <c r="M77" s="141" t="str">
        <f>IF(B77="","",COUNTIFS('④【入力】別紙_職員一覧（実績）'!$B$15:$B$514,'④事業所別一覧 (実績)'!B77,'④【入力】別紙_職員一覧（実績）'!$L$15:$L$514,$M$6))</f>
        <v/>
      </c>
    </row>
    <row r="78" spans="1:13" ht="20.100000000000001" customHeight="1">
      <c r="A78" s="68">
        <v>72</v>
      </c>
      <c r="B78" s="68" t="str">
        <f t="array" ref="B78">IFERROR(IF(INDEX('④【入力】別紙_職員一覧（実績）'!$B$15:$B$514,MATCH(0,COUNTIF(B$7:B77,'④【入力】別紙_職員一覧（実績）'!$B$15:$B$514),0))=0,"",INDEX('④【入力】別紙_職員一覧（実績）'!$B$15:$B$514,MATCH(0,COUNTIF(B$7:B77,'④【入力】別紙_職員一覧（実績）'!$B$15:$B$514),0))),"")</f>
        <v/>
      </c>
      <c r="C78" s="140" t="str">
        <f>IF(B78="","",VLOOKUP($B78,'④【入力】別紙_職員一覧（実績）'!$B$15:$R$514,2,FALSE))</f>
        <v/>
      </c>
      <c r="D78" s="141" t="str">
        <f>IF(B78="","",VLOOKUP($B78,'④【入力】別紙_職員一覧（実績）'!$B$15:$R$514,3,FALSE))</f>
        <v/>
      </c>
      <c r="E78" s="141" t="str">
        <f>IF(B78="","",VLOOKUP($B78,'④【入力】別紙_職員一覧（実績）'!$B$15:$R$514,4,FALSE))</f>
        <v/>
      </c>
      <c r="F78" s="153" t="str">
        <f>IF(B78="","",SUMIF('④【入力】別紙_職員一覧（実績）'!$B$15:$B$514,'④事業所別一覧 (実績)'!B78,'④【入力】別紙_職員一覧（実績）'!$R$15:$R$514))</f>
        <v/>
      </c>
      <c r="G78" s="154" t="str">
        <f t="shared" si="3"/>
        <v/>
      </c>
      <c r="H78" s="141" t="str">
        <f>IF(B78="","",COUNTIF('④【入力】別紙_職員一覧（実績）'!$B$15:$B$514,'④事業所別一覧 (実績)'!B78))</f>
        <v/>
      </c>
      <c r="I78" s="141" t="str">
        <f>IF(B78="","",COUNTIFS('④【入力】別紙_職員一覧（実績）'!$B$15:$B$514,'④事業所別一覧 (実績)'!B78,'④【入力】別紙_職員一覧（実績）'!$F$15:$F$514,"〇"))</f>
        <v/>
      </c>
      <c r="J78" s="141" t="str">
        <f>IF(B78="","",COUNTIFS('④【入力】別紙_職員一覧（実績）'!$B$15:$B$514,'④事業所別一覧 (実績)'!B78,'④【入力】別紙_職員一覧（実績）'!$K$15:$K$514,"〇"))</f>
        <v/>
      </c>
      <c r="K78" s="141" t="str">
        <f>IF(B78="","",COUNTIFS('④【入力】別紙_職員一覧（実績）'!$B$15:$B$514,'④事業所別一覧 (実績)'!B78,'④【入力】別紙_職員一覧（実績）'!$L$15:$L$514,$K$6))</f>
        <v/>
      </c>
      <c r="L78" s="141" t="str">
        <f>IF(B78="","",COUNTIFS('④【入力】別紙_職員一覧（実績）'!$B$15:$B$514,'④事業所別一覧 (実績)'!B78,'④【入力】別紙_職員一覧（実績）'!$L$15:$L$514,$L$6))</f>
        <v/>
      </c>
      <c r="M78" s="141" t="str">
        <f>IF(B78="","",COUNTIFS('④【入力】別紙_職員一覧（実績）'!$B$15:$B$514,'④事業所別一覧 (実績)'!B78,'④【入力】別紙_職員一覧（実績）'!$L$15:$L$514,$M$6))</f>
        <v/>
      </c>
    </row>
    <row r="79" spans="1:13" ht="20.100000000000001" customHeight="1">
      <c r="A79" s="68">
        <v>73</v>
      </c>
      <c r="B79" s="68" t="str">
        <f t="array" ref="B79">IFERROR(IF(INDEX('④【入力】別紙_職員一覧（実績）'!$B$15:$B$514,MATCH(0,COUNTIF(B$7:B78,'④【入力】別紙_職員一覧（実績）'!$B$15:$B$514),0))=0,"",INDEX('④【入力】別紙_職員一覧（実績）'!$B$15:$B$514,MATCH(0,COUNTIF(B$7:B78,'④【入力】別紙_職員一覧（実績）'!$B$15:$B$514),0))),"")</f>
        <v/>
      </c>
      <c r="C79" s="140" t="str">
        <f>IF(B79="","",VLOOKUP($B79,'④【入力】別紙_職員一覧（実績）'!$B$15:$R$514,2,FALSE))</f>
        <v/>
      </c>
      <c r="D79" s="141" t="str">
        <f>IF(B79="","",VLOOKUP($B79,'④【入力】別紙_職員一覧（実績）'!$B$15:$R$514,3,FALSE))</f>
        <v/>
      </c>
      <c r="E79" s="141" t="str">
        <f>IF(B79="","",VLOOKUP($B79,'④【入力】別紙_職員一覧（実績）'!$B$15:$R$514,4,FALSE))</f>
        <v/>
      </c>
      <c r="F79" s="153" t="str">
        <f>IF(B79="","",SUMIF('④【入力】別紙_職員一覧（実績）'!$B$15:$B$514,'④事業所別一覧 (実績)'!B79,'④【入力】別紙_職員一覧（実績）'!$R$15:$R$514))</f>
        <v/>
      </c>
      <c r="G79" s="154" t="str">
        <f t="shared" si="3"/>
        <v/>
      </c>
      <c r="H79" s="141" t="str">
        <f>IF(B79="","",COUNTIF('④【入力】別紙_職員一覧（実績）'!$B$15:$B$514,'④事業所別一覧 (実績)'!B79))</f>
        <v/>
      </c>
      <c r="I79" s="141" t="str">
        <f>IF(B79="","",COUNTIFS('④【入力】別紙_職員一覧（実績）'!$B$15:$B$514,'④事業所別一覧 (実績)'!B79,'④【入力】別紙_職員一覧（実績）'!$F$15:$F$514,"〇"))</f>
        <v/>
      </c>
      <c r="J79" s="141" t="str">
        <f>IF(B79="","",COUNTIFS('④【入力】別紙_職員一覧（実績）'!$B$15:$B$514,'④事業所別一覧 (実績)'!B79,'④【入力】別紙_職員一覧（実績）'!$K$15:$K$514,"〇"))</f>
        <v/>
      </c>
      <c r="K79" s="141" t="str">
        <f>IF(B79="","",COUNTIFS('④【入力】別紙_職員一覧（実績）'!$B$15:$B$514,'④事業所別一覧 (実績)'!B79,'④【入力】別紙_職員一覧（実績）'!$L$15:$L$514,$K$6))</f>
        <v/>
      </c>
      <c r="L79" s="141" t="str">
        <f>IF(B79="","",COUNTIFS('④【入力】別紙_職員一覧（実績）'!$B$15:$B$514,'④事業所別一覧 (実績)'!B79,'④【入力】別紙_職員一覧（実績）'!$L$15:$L$514,$L$6))</f>
        <v/>
      </c>
      <c r="M79" s="141" t="str">
        <f>IF(B79="","",COUNTIFS('④【入力】別紙_職員一覧（実績）'!$B$15:$B$514,'④事業所別一覧 (実績)'!B79,'④【入力】別紙_職員一覧（実績）'!$L$15:$L$514,$M$6))</f>
        <v/>
      </c>
    </row>
    <row r="80" spans="1:13" ht="20.100000000000001" customHeight="1">
      <c r="A80" s="68">
        <v>74</v>
      </c>
      <c r="B80" s="68" t="str">
        <f t="array" ref="B80">IFERROR(IF(INDEX('④【入力】別紙_職員一覧（実績）'!$B$15:$B$514,MATCH(0,COUNTIF(B$7:B79,'④【入力】別紙_職員一覧（実績）'!$B$15:$B$514),0))=0,"",INDEX('④【入力】別紙_職員一覧（実績）'!$B$15:$B$514,MATCH(0,COUNTIF(B$7:B79,'④【入力】別紙_職員一覧（実績）'!$B$15:$B$514),0))),"")</f>
        <v/>
      </c>
      <c r="C80" s="140" t="str">
        <f>IF(B80="","",VLOOKUP($B80,'④【入力】別紙_職員一覧（実績）'!$B$15:$R$514,2,FALSE))</f>
        <v/>
      </c>
      <c r="D80" s="141" t="str">
        <f>IF(B80="","",VLOOKUP($B80,'④【入力】別紙_職員一覧（実績）'!$B$15:$R$514,3,FALSE))</f>
        <v/>
      </c>
      <c r="E80" s="141" t="str">
        <f>IF(B80="","",VLOOKUP($B80,'④【入力】別紙_職員一覧（実績）'!$B$15:$R$514,4,FALSE))</f>
        <v/>
      </c>
      <c r="F80" s="153" t="str">
        <f>IF(B80="","",SUMIF('④【入力】別紙_職員一覧（実績）'!$B$15:$B$514,'④事業所別一覧 (実績)'!B80,'④【入力】別紙_職員一覧（実績）'!$R$15:$R$514))</f>
        <v/>
      </c>
      <c r="G80" s="154" t="str">
        <f t="shared" si="3"/>
        <v/>
      </c>
      <c r="H80" s="141" t="str">
        <f>IF(B80="","",COUNTIF('④【入力】別紙_職員一覧（実績）'!$B$15:$B$514,'④事業所別一覧 (実績)'!B80))</f>
        <v/>
      </c>
      <c r="I80" s="141" t="str">
        <f>IF(B80="","",COUNTIFS('④【入力】別紙_職員一覧（実績）'!$B$15:$B$514,'④事業所別一覧 (実績)'!B80,'④【入力】別紙_職員一覧（実績）'!$F$15:$F$514,"〇"))</f>
        <v/>
      </c>
      <c r="J80" s="141" t="str">
        <f>IF(B80="","",COUNTIFS('④【入力】別紙_職員一覧（実績）'!$B$15:$B$514,'④事業所別一覧 (実績)'!B80,'④【入力】別紙_職員一覧（実績）'!$K$15:$K$514,"〇"))</f>
        <v/>
      </c>
      <c r="K80" s="141" t="str">
        <f>IF(B80="","",COUNTIFS('④【入力】別紙_職員一覧（実績）'!$B$15:$B$514,'④事業所別一覧 (実績)'!B80,'④【入力】別紙_職員一覧（実績）'!$L$15:$L$514,$K$6))</f>
        <v/>
      </c>
      <c r="L80" s="141" t="str">
        <f>IF(B80="","",COUNTIFS('④【入力】別紙_職員一覧（実績）'!$B$15:$B$514,'④事業所別一覧 (実績)'!B80,'④【入力】別紙_職員一覧（実績）'!$L$15:$L$514,$L$6))</f>
        <v/>
      </c>
      <c r="M80" s="141" t="str">
        <f>IF(B80="","",COUNTIFS('④【入力】別紙_職員一覧（実績）'!$B$15:$B$514,'④事業所別一覧 (実績)'!B80,'④【入力】別紙_職員一覧（実績）'!$L$15:$L$514,$M$6))</f>
        <v/>
      </c>
    </row>
    <row r="81" spans="1:13" ht="20.100000000000001" customHeight="1">
      <c r="A81" s="68">
        <v>75</v>
      </c>
      <c r="B81" s="68" t="str">
        <f t="array" ref="B81">IFERROR(IF(INDEX('④【入力】別紙_職員一覧（実績）'!$B$15:$B$514,MATCH(0,COUNTIF(B$7:B80,'④【入力】別紙_職員一覧（実績）'!$B$15:$B$514),0))=0,"",INDEX('④【入力】別紙_職員一覧（実績）'!$B$15:$B$514,MATCH(0,COUNTIF(B$7:B80,'④【入力】別紙_職員一覧（実績）'!$B$15:$B$514),0))),"")</f>
        <v/>
      </c>
      <c r="C81" s="140" t="str">
        <f>IF(B81="","",VLOOKUP($B81,'④【入力】別紙_職員一覧（実績）'!$B$15:$R$514,2,FALSE))</f>
        <v/>
      </c>
      <c r="D81" s="141" t="str">
        <f>IF(B81="","",VLOOKUP($B81,'④【入力】別紙_職員一覧（実績）'!$B$15:$R$514,3,FALSE))</f>
        <v/>
      </c>
      <c r="E81" s="141" t="str">
        <f>IF(B81="","",VLOOKUP($B81,'④【入力】別紙_職員一覧（実績）'!$B$15:$R$514,4,FALSE))</f>
        <v/>
      </c>
      <c r="F81" s="153" t="str">
        <f>IF(B81="","",SUMIF('④【入力】別紙_職員一覧（実績）'!$B$15:$B$514,'④事業所別一覧 (実績)'!B81,'④【入力】別紙_職員一覧（実績）'!$R$15:$R$514))</f>
        <v/>
      </c>
      <c r="G81" s="154" t="str">
        <f t="shared" si="0"/>
        <v/>
      </c>
      <c r="H81" s="141" t="str">
        <f>IF(B81="","",COUNTIF('④【入力】別紙_職員一覧（実績）'!$B$15:$B$514,'④事業所別一覧 (実績)'!B81))</f>
        <v/>
      </c>
      <c r="I81" s="141" t="str">
        <f>IF(B81="","",COUNTIFS('④【入力】別紙_職員一覧（実績）'!$B$15:$B$514,'④事業所別一覧 (実績)'!B81,'④【入力】別紙_職員一覧（実績）'!$F$15:$F$514,"〇"))</f>
        <v/>
      </c>
      <c r="J81" s="141" t="str">
        <f>IF(B81="","",COUNTIFS('④【入力】別紙_職員一覧（実績）'!$B$15:$B$514,'④事業所別一覧 (実績)'!B81,'④【入力】別紙_職員一覧（実績）'!$K$15:$K$514,"〇"))</f>
        <v/>
      </c>
      <c r="K81" s="141" t="str">
        <f>IF(B81="","",COUNTIFS('④【入力】別紙_職員一覧（実績）'!$B$15:$B$514,'④事業所別一覧 (実績)'!B81,'④【入力】別紙_職員一覧（実績）'!$L$15:$L$514,$K$6))</f>
        <v/>
      </c>
      <c r="L81" s="141" t="str">
        <f>IF(B81="","",COUNTIFS('④【入力】別紙_職員一覧（実績）'!$B$15:$B$514,'④事業所別一覧 (実績)'!B81,'④【入力】別紙_職員一覧（実績）'!$L$15:$L$514,$L$6))</f>
        <v/>
      </c>
      <c r="M81" s="141" t="str">
        <f>IF(B81="","",COUNTIFS('④【入力】別紙_職員一覧（実績）'!$B$15:$B$514,'④事業所別一覧 (実績)'!B81,'④【入力】別紙_職員一覧（実績）'!$L$15:$L$514,$M$6))</f>
        <v/>
      </c>
    </row>
    <row r="82" spans="1:13" ht="20.100000000000001" customHeight="1">
      <c r="A82" s="68">
        <v>76</v>
      </c>
      <c r="B82" s="68" t="str">
        <f t="array" ref="B82">IFERROR(IF(INDEX('④【入力】別紙_職員一覧（実績）'!$B$15:$B$514,MATCH(0,COUNTIF(B$7:B81,'④【入力】別紙_職員一覧（実績）'!$B$15:$B$514),0))=0,"",INDEX('④【入力】別紙_職員一覧（実績）'!$B$15:$B$514,MATCH(0,COUNTIF(B$7:B81,'④【入力】別紙_職員一覧（実績）'!$B$15:$B$514),0))),"")</f>
        <v/>
      </c>
      <c r="C82" s="140" t="str">
        <f>IF(B82="","",VLOOKUP($B82,'④【入力】別紙_職員一覧（実績）'!$B$15:$R$514,2,FALSE))</f>
        <v/>
      </c>
      <c r="D82" s="141" t="str">
        <f>IF(B82="","",VLOOKUP($B82,'④【入力】別紙_職員一覧（実績）'!$B$15:$R$514,3,FALSE))</f>
        <v/>
      </c>
      <c r="E82" s="141" t="str">
        <f>IF(B82="","",VLOOKUP($B82,'④【入力】別紙_職員一覧（実績）'!$B$15:$R$514,4,FALSE))</f>
        <v/>
      </c>
      <c r="F82" s="153" t="str">
        <f>IF(B82="","",SUMIF('④【入力】別紙_職員一覧（実績）'!$B$15:$B$514,'④事業所別一覧 (実績)'!B82,'④【入力】別紙_職員一覧（実績）'!$R$15:$R$514))</f>
        <v/>
      </c>
      <c r="G82" s="154" t="str">
        <f t="shared" si="0"/>
        <v/>
      </c>
      <c r="H82" s="141" t="str">
        <f>IF(B82="","",COUNTIF('④【入力】別紙_職員一覧（実績）'!$B$15:$B$514,'④事業所別一覧 (実績)'!B82))</f>
        <v/>
      </c>
      <c r="I82" s="141" t="str">
        <f>IF(B82="","",COUNTIFS('④【入力】別紙_職員一覧（実績）'!$B$15:$B$514,'④事業所別一覧 (実績)'!B82,'④【入力】別紙_職員一覧（実績）'!$F$15:$F$514,"〇"))</f>
        <v/>
      </c>
      <c r="J82" s="141" t="str">
        <f>IF(B82="","",COUNTIFS('④【入力】別紙_職員一覧（実績）'!$B$15:$B$514,'④事業所別一覧 (実績)'!B82,'④【入力】別紙_職員一覧（実績）'!$K$15:$K$514,"〇"))</f>
        <v/>
      </c>
      <c r="K82" s="141" t="str">
        <f>IF(B82="","",COUNTIFS('④【入力】別紙_職員一覧（実績）'!$B$15:$B$514,'④事業所別一覧 (実績)'!B82,'④【入力】別紙_職員一覧（実績）'!$L$15:$L$514,$K$6))</f>
        <v/>
      </c>
      <c r="L82" s="141" t="str">
        <f>IF(B82="","",COUNTIFS('④【入力】別紙_職員一覧（実績）'!$B$15:$B$514,'④事業所別一覧 (実績)'!B82,'④【入力】別紙_職員一覧（実績）'!$L$15:$L$514,$L$6))</f>
        <v/>
      </c>
      <c r="M82" s="141" t="str">
        <f>IF(B82="","",COUNTIFS('④【入力】別紙_職員一覧（実績）'!$B$15:$B$514,'④事業所別一覧 (実績)'!B82,'④【入力】別紙_職員一覧（実績）'!$L$15:$L$514,$M$6))</f>
        <v/>
      </c>
    </row>
    <row r="83" spans="1:13" ht="20.100000000000001" customHeight="1">
      <c r="A83" s="68">
        <v>77</v>
      </c>
      <c r="B83" s="68" t="str">
        <f t="array" ref="B83">IFERROR(IF(INDEX('④【入力】別紙_職員一覧（実績）'!$B$15:$B$514,MATCH(0,COUNTIF(B$7:B82,'④【入力】別紙_職員一覧（実績）'!$B$15:$B$514),0))=0,"",INDEX('④【入力】別紙_職員一覧（実績）'!$B$15:$B$514,MATCH(0,COUNTIF(B$7:B82,'④【入力】別紙_職員一覧（実績）'!$B$15:$B$514),0))),"")</f>
        <v/>
      </c>
      <c r="C83" s="140" t="str">
        <f>IF(B83="","",VLOOKUP($B83,'④【入力】別紙_職員一覧（実績）'!$B$15:$R$514,2,FALSE))</f>
        <v/>
      </c>
      <c r="D83" s="141" t="str">
        <f>IF(B83="","",VLOOKUP($B83,'④【入力】別紙_職員一覧（実績）'!$B$15:$R$514,3,FALSE))</f>
        <v/>
      </c>
      <c r="E83" s="141" t="str">
        <f>IF(B83="","",VLOOKUP($B83,'④【入力】別紙_職員一覧（実績）'!$B$15:$R$514,4,FALSE))</f>
        <v/>
      </c>
      <c r="F83" s="153" t="str">
        <f>IF(B83="","",SUMIF('④【入力】別紙_職員一覧（実績）'!$B$15:$B$514,'④事業所別一覧 (実績)'!B83,'④【入力】別紙_職員一覧（実績）'!$R$15:$R$514))</f>
        <v/>
      </c>
      <c r="G83" s="154" t="str">
        <f t="shared" si="0"/>
        <v/>
      </c>
      <c r="H83" s="141" t="str">
        <f>IF(B83="","",COUNTIF('④【入力】別紙_職員一覧（実績）'!$B$15:$B$514,'④事業所別一覧 (実績)'!B83))</f>
        <v/>
      </c>
      <c r="I83" s="141" t="str">
        <f>IF(B83="","",COUNTIFS('④【入力】別紙_職員一覧（実績）'!$B$15:$B$514,'④事業所別一覧 (実績)'!B83,'④【入力】別紙_職員一覧（実績）'!$F$15:$F$514,"〇"))</f>
        <v/>
      </c>
      <c r="J83" s="141" t="str">
        <f>IF(B83="","",COUNTIFS('④【入力】別紙_職員一覧（実績）'!$B$15:$B$514,'④事業所別一覧 (実績)'!B83,'④【入力】別紙_職員一覧（実績）'!$K$15:$K$514,"〇"))</f>
        <v/>
      </c>
      <c r="K83" s="141" t="str">
        <f>IF(B83="","",COUNTIFS('④【入力】別紙_職員一覧（実績）'!$B$15:$B$514,'④事業所別一覧 (実績)'!B83,'④【入力】別紙_職員一覧（実績）'!$L$15:$L$514,$K$6))</f>
        <v/>
      </c>
      <c r="L83" s="141" t="str">
        <f>IF(B83="","",COUNTIFS('④【入力】別紙_職員一覧（実績）'!$B$15:$B$514,'④事業所別一覧 (実績)'!B83,'④【入力】別紙_職員一覧（実績）'!$L$15:$L$514,$L$6))</f>
        <v/>
      </c>
      <c r="M83" s="141" t="str">
        <f>IF(B83="","",COUNTIFS('④【入力】別紙_職員一覧（実績）'!$B$15:$B$514,'④事業所別一覧 (実績)'!B83,'④【入力】別紙_職員一覧（実績）'!$L$15:$L$514,$M$6))</f>
        <v/>
      </c>
    </row>
    <row r="84" spans="1:13" ht="20.100000000000001" customHeight="1">
      <c r="A84" s="68">
        <v>78</v>
      </c>
      <c r="B84" s="68" t="str">
        <f t="array" ref="B84">IFERROR(IF(INDEX('④【入力】別紙_職員一覧（実績）'!$B$15:$B$514,MATCH(0,COUNTIF(B$7:B83,'④【入力】別紙_職員一覧（実績）'!$B$15:$B$514),0))=0,"",INDEX('④【入力】別紙_職員一覧（実績）'!$B$15:$B$514,MATCH(0,COUNTIF(B$7:B83,'④【入力】別紙_職員一覧（実績）'!$B$15:$B$514),0))),"")</f>
        <v/>
      </c>
      <c r="C84" s="140" t="str">
        <f>IF(B84="","",VLOOKUP($B84,'④【入力】別紙_職員一覧（実績）'!$B$15:$R$514,2,FALSE))</f>
        <v/>
      </c>
      <c r="D84" s="141" t="str">
        <f>IF(B84="","",VLOOKUP($B84,'④【入力】別紙_職員一覧（実績）'!$B$15:$R$514,3,FALSE))</f>
        <v/>
      </c>
      <c r="E84" s="141" t="str">
        <f>IF(B84="","",VLOOKUP($B84,'④【入力】別紙_職員一覧（実績）'!$B$15:$R$514,4,FALSE))</f>
        <v/>
      </c>
      <c r="F84" s="153" t="str">
        <f>IF(B84="","",SUMIF('④【入力】別紙_職員一覧（実績）'!$B$15:$B$514,'④事業所別一覧 (実績)'!B84,'④【入力】別紙_職員一覧（実績）'!$R$15:$R$514))</f>
        <v/>
      </c>
      <c r="G84" s="154" t="str">
        <f t="shared" si="0"/>
        <v/>
      </c>
      <c r="H84" s="141" t="str">
        <f>IF(B84="","",COUNTIF('④【入力】別紙_職員一覧（実績）'!$B$15:$B$514,'④事業所別一覧 (実績)'!B84))</f>
        <v/>
      </c>
      <c r="I84" s="141" t="str">
        <f>IF(B84="","",COUNTIFS('④【入力】別紙_職員一覧（実績）'!$B$15:$B$514,'④事業所別一覧 (実績)'!B84,'④【入力】別紙_職員一覧（実績）'!$F$15:$F$514,"〇"))</f>
        <v/>
      </c>
      <c r="J84" s="141" t="str">
        <f>IF(B84="","",COUNTIFS('④【入力】別紙_職員一覧（実績）'!$B$15:$B$514,'④事業所別一覧 (実績)'!B84,'④【入力】別紙_職員一覧（実績）'!$K$15:$K$514,"〇"))</f>
        <v/>
      </c>
      <c r="K84" s="141" t="str">
        <f>IF(B84="","",COUNTIFS('④【入力】別紙_職員一覧（実績）'!$B$15:$B$514,'④事業所別一覧 (実績)'!B84,'④【入力】別紙_職員一覧（実績）'!$L$15:$L$514,$K$6))</f>
        <v/>
      </c>
      <c r="L84" s="141" t="str">
        <f>IF(B84="","",COUNTIFS('④【入力】別紙_職員一覧（実績）'!$B$15:$B$514,'④事業所別一覧 (実績)'!B84,'④【入力】別紙_職員一覧（実績）'!$L$15:$L$514,$L$6))</f>
        <v/>
      </c>
      <c r="M84" s="141" t="str">
        <f>IF(B84="","",COUNTIFS('④【入力】別紙_職員一覧（実績）'!$B$15:$B$514,'④事業所別一覧 (実績)'!B84,'④【入力】別紙_職員一覧（実績）'!$L$15:$L$514,$M$6))</f>
        <v/>
      </c>
    </row>
    <row r="85" spans="1:13" ht="20.100000000000001" customHeight="1">
      <c r="A85" s="68">
        <v>79</v>
      </c>
      <c r="B85" s="68" t="str">
        <f t="array" ref="B85">IFERROR(IF(INDEX('④【入力】別紙_職員一覧（実績）'!$B$15:$B$514,MATCH(0,COUNTIF(B$7:B84,'④【入力】別紙_職員一覧（実績）'!$B$15:$B$514),0))=0,"",INDEX('④【入力】別紙_職員一覧（実績）'!$B$15:$B$514,MATCH(0,COUNTIF(B$7:B84,'④【入力】別紙_職員一覧（実績）'!$B$15:$B$514),0))),"")</f>
        <v/>
      </c>
      <c r="C85" s="140" t="str">
        <f>IF(B85="","",VLOOKUP($B85,'④【入力】別紙_職員一覧（実績）'!$B$15:$R$514,2,FALSE))</f>
        <v/>
      </c>
      <c r="D85" s="141" t="str">
        <f>IF(B85="","",VLOOKUP($B85,'④【入力】別紙_職員一覧（実績）'!$B$15:$R$514,3,FALSE))</f>
        <v/>
      </c>
      <c r="E85" s="141" t="str">
        <f>IF(B85="","",VLOOKUP($B85,'④【入力】別紙_職員一覧（実績）'!$B$15:$R$514,4,FALSE))</f>
        <v/>
      </c>
      <c r="F85" s="153" t="str">
        <f>IF(B85="","",SUMIF('④【入力】別紙_職員一覧（実績）'!$B$15:$B$514,'④事業所別一覧 (実績)'!B85,'④【入力】別紙_職員一覧（実績）'!$R$15:$R$514))</f>
        <v/>
      </c>
      <c r="G85" s="154" t="str">
        <f t="shared" si="0"/>
        <v/>
      </c>
      <c r="H85" s="141" t="str">
        <f>IF(B85="","",COUNTIF('④【入力】別紙_職員一覧（実績）'!$B$15:$B$514,'④事業所別一覧 (実績)'!B85))</f>
        <v/>
      </c>
      <c r="I85" s="141" t="str">
        <f>IF(B85="","",COUNTIFS('④【入力】別紙_職員一覧（実績）'!$B$15:$B$514,'④事業所別一覧 (実績)'!B85,'④【入力】別紙_職員一覧（実績）'!$F$15:$F$514,"〇"))</f>
        <v/>
      </c>
      <c r="J85" s="141" t="str">
        <f>IF(B85="","",COUNTIFS('④【入力】別紙_職員一覧（実績）'!$B$15:$B$514,'④事業所別一覧 (実績)'!B85,'④【入力】別紙_職員一覧（実績）'!$K$15:$K$514,"〇"))</f>
        <v/>
      </c>
      <c r="K85" s="141" t="str">
        <f>IF(B85="","",COUNTIFS('④【入力】別紙_職員一覧（実績）'!$B$15:$B$514,'④事業所別一覧 (実績)'!B85,'④【入力】別紙_職員一覧（実績）'!$L$15:$L$514,$K$6))</f>
        <v/>
      </c>
      <c r="L85" s="141" t="str">
        <f>IF(B85="","",COUNTIFS('④【入力】別紙_職員一覧（実績）'!$B$15:$B$514,'④事業所別一覧 (実績)'!B85,'④【入力】別紙_職員一覧（実績）'!$L$15:$L$514,$L$6))</f>
        <v/>
      </c>
      <c r="M85" s="141" t="str">
        <f>IF(B85="","",COUNTIFS('④【入力】別紙_職員一覧（実績）'!$B$15:$B$514,'④事業所別一覧 (実績)'!B85,'④【入力】別紙_職員一覧（実績）'!$L$15:$L$514,$M$6))</f>
        <v/>
      </c>
    </row>
    <row r="86" spans="1:13" ht="20.100000000000001" customHeight="1">
      <c r="A86" s="68">
        <v>80</v>
      </c>
      <c r="B86" s="68" t="str">
        <f t="array" ref="B86">IFERROR(IF(INDEX('④【入力】別紙_職員一覧（実績）'!$B$15:$B$514,MATCH(0,COUNTIF(B$7:B85,'④【入力】別紙_職員一覧（実績）'!$B$15:$B$514),0))=0,"",INDEX('④【入力】別紙_職員一覧（実績）'!$B$15:$B$514,MATCH(0,COUNTIF(B$7:B85,'④【入力】別紙_職員一覧（実績）'!$B$15:$B$514),0))),"")</f>
        <v/>
      </c>
      <c r="C86" s="140" t="str">
        <f>IF(B86="","",VLOOKUP($B86,'④【入力】別紙_職員一覧（実績）'!$B$15:$R$514,2,FALSE))</f>
        <v/>
      </c>
      <c r="D86" s="141" t="str">
        <f>IF(B86="","",VLOOKUP($B86,'④【入力】別紙_職員一覧（実績）'!$B$15:$R$514,3,FALSE))</f>
        <v/>
      </c>
      <c r="E86" s="141" t="str">
        <f>IF(B86="","",VLOOKUP($B86,'④【入力】別紙_職員一覧（実績）'!$B$15:$R$514,4,FALSE))</f>
        <v/>
      </c>
      <c r="F86" s="153" t="str">
        <f>IF(B86="","",SUMIF('④【入力】別紙_職員一覧（実績）'!$B$15:$B$514,'④事業所別一覧 (実績)'!B86,'④【入力】別紙_職員一覧（実績）'!$R$15:$R$514))</f>
        <v/>
      </c>
      <c r="G86" s="154" t="str">
        <f t="shared" si="0"/>
        <v/>
      </c>
      <c r="H86" s="141" t="str">
        <f>IF(B86="","",COUNTIF('④【入力】別紙_職員一覧（実績）'!$B$15:$B$514,'④事業所別一覧 (実績)'!B86))</f>
        <v/>
      </c>
      <c r="I86" s="141" t="str">
        <f>IF(B86="","",COUNTIFS('④【入力】別紙_職員一覧（実績）'!$B$15:$B$514,'④事業所別一覧 (実績)'!B86,'④【入力】別紙_職員一覧（実績）'!$F$15:$F$514,"〇"))</f>
        <v/>
      </c>
      <c r="J86" s="141" t="str">
        <f>IF(B86="","",COUNTIFS('④【入力】別紙_職員一覧（実績）'!$B$15:$B$514,'④事業所別一覧 (実績)'!B86,'④【入力】別紙_職員一覧（実績）'!$K$15:$K$514,"〇"))</f>
        <v/>
      </c>
      <c r="K86" s="141" t="str">
        <f>IF(B86="","",COUNTIFS('④【入力】別紙_職員一覧（実績）'!$B$15:$B$514,'④事業所別一覧 (実績)'!B86,'④【入力】別紙_職員一覧（実績）'!$L$15:$L$514,$K$6))</f>
        <v/>
      </c>
      <c r="L86" s="141" t="str">
        <f>IF(B86="","",COUNTIFS('④【入力】別紙_職員一覧（実績）'!$B$15:$B$514,'④事業所別一覧 (実績)'!B86,'④【入力】別紙_職員一覧（実績）'!$L$15:$L$514,$L$6))</f>
        <v/>
      </c>
      <c r="M86" s="141" t="str">
        <f>IF(B86="","",COUNTIFS('④【入力】別紙_職員一覧（実績）'!$B$15:$B$514,'④事業所別一覧 (実績)'!B86,'④【入力】別紙_職員一覧（実績）'!$L$15:$L$514,$M$6))</f>
        <v/>
      </c>
    </row>
    <row r="87" spans="1:13" ht="20.100000000000001" customHeight="1">
      <c r="A87" s="68">
        <v>81</v>
      </c>
      <c r="B87" s="68" t="str">
        <f t="array" ref="B87">IFERROR(IF(INDEX('④【入力】別紙_職員一覧（実績）'!$B$15:$B$514,MATCH(0,COUNTIF(B$7:B86,'④【入力】別紙_職員一覧（実績）'!$B$15:$B$514),0))=0,"",INDEX('④【入力】別紙_職員一覧（実績）'!$B$15:$B$514,MATCH(0,COUNTIF(B$7:B86,'④【入力】別紙_職員一覧（実績）'!$B$15:$B$514),0))),"")</f>
        <v/>
      </c>
      <c r="C87" s="140" t="str">
        <f>IF(B87="","",VLOOKUP($B87,'④【入力】別紙_職員一覧（実績）'!$B$15:$R$514,2,FALSE))</f>
        <v/>
      </c>
      <c r="D87" s="141" t="str">
        <f>IF(B87="","",VLOOKUP($B87,'④【入力】別紙_職員一覧（実績）'!$B$15:$R$514,3,FALSE))</f>
        <v/>
      </c>
      <c r="E87" s="141" t="str">
        <f>IF(B87="","",VLOOKUP($B87,'④【入力】別紙_職員一覧（実績）'!$B$15:$R$514,4,FALSE))</f>
        <v/>
      </c>
      <c r="F87" s="153" t="str">
        <f>IF(B87="","",SUMIF('④【入力】別紙_職員一覧（実績）'!$B$15:$B$514,'④事業所別一覧 (実績)'!B87,'④【入力】別紙_職員一覧（実績）'!$R$15:$R$514))</f>
        <v/>
      </c>
      <c r="G87" s="154" t="str">
        <f t="shared" si="0"/>
        <v/>
      </c>
      <c r="H87" s="141" t="str">
        <f>IF(B87="","",COUNTIF('④【入力】別紙_職員一覧（実績）'!$B$15:$B$514,'④事業所別一覧 (実績)'!B87))</f>
        <v/>
      </c>
      <c r="I87" s="141" t="str">
        <f>IF(B87="","",COUNTIFS('④【入力】別紙_職員一覧（実績）'!$B$15:$B$514,'④事業所別一覧 (実績)'!B87,'④【入力】別紙_職員一覧（実績）'!$F$15:$F$514,"〇"))</f>
        <v/>
      </c>
      <c r="J87" s="141" t="str">
        <f>IF(B87="","",COUNTIFS('④【入力】別紙_職員一覧（実績）'!$B$15:$B$514,'④事業所別一覧 (実績)'!B87,'④【入力】別紙_職員一覧（実績）'!$K$15:$K$514,"〇"))</f>
        <v/>
      </c>
      <c r="K87" s="141" t="str">
        <f>IF(B87="","",COUNTIFS('④【入力】別紙_職員一覧（実績）'!$B$15:$B$514,'④事業所別一覧 (実績)'!B87,'④【入力】別紙_職員一覧（実績）'!$L$15:$L$514,$K$6))</f>
        <v/>
      </c>
      <c r="L87" s="141" t="str">
        <f>IF(B87="","",COUNTIFS('④【入力】別紙_職員一覧（実績）'!$B$15:$B$514,'④事業所別一覧 (実績)'!B87,'④【入力】別紙_職員一覧（実績）'!$L$15:$L$514,$L$6))</f>
        <v/>
      </c>
      <c r="M87" s="141" t="str">
        <f>IF(B87="","",COUNTIFS('④【入力】別紙_職員一覧（実績）'!$B$15:$B$514,'④事業所別一覧 (実績)'!B87,'④【入力】別紙_職員一覧（実績）'!$L$15:$L$514,$M$6))</f>
        <v/>
      </c>
    </row>
    <row r="88" spans="1:13" ht="20.100000000000001" customHeight="1">
      <c r="A88" s="68">
        <v>82</v>
      </c>
      <c r="B88" s="68" t="str">
        <f t="array" ref="B88">IFERROR(IF(INDEX('④【入力】別紙_職員一覧（実績）'!$B$15:$B$514,MATCH(0,COUNTIF(B$7:B87,'④【入力】別紙_職員一覧（実績）'!$B$15:$B$514),0))=0,"",INDEX('④【入力】別紙_職員一覧（実績）'!$B$15:$B$514,MATCH(0,COUNTIF(B$7:B87,'④【入力】別紙_職員一覧（実績）'!$B$15:$B$514),0))),"")</f>
        <v/>
      </c>
      <c r="C88" s="140" t="str">
        <f>IF(B88="","",VLOOKUP($B88,'④【入力】別紙_職員一覧（実績）'!$B$15:$R$514,2,FALSE))</f>
        <v/>
      </c>
      <c r="D88" s="141" t="str">
        <f>IF(B88="","",VLOOKUP($B88,'④【入力】別紙_職員一覧（実績）'!$B$15:$R$514,3,FALSE))</f>
        <v/>
      </c>
      <c r="E88" s="141" t="str">
        <f>IF(B88="","",VLOOKUP($B88,'④【入力】別紙_職員一覧（実績）'!$B$15:$R$514,4,FALSE))</f>
        <v/>
      </c>
      <c r="F88" s="153" t="str">
        <f>IF(B88="","",SUMIF('④【入力】別紙_職員一覧（実績）'!$B$15:$B$514,'④事業所別一覧 (実績)'!B88,'④【入力】別紙_職員一覧（実績）'!$R$15:$R$514))</f>
        <v/>
      </c>
      <c r="G88" s="154" t="str">
        <f t="shared" si="0"/>
        <v/>
      </c>
      <c r="H88" s="141" t="str">
        <f>IF(B88="","",COUNTIF('④【入力】別紙_職員一覧（実績）'!$B$15:$B$514,'④事業所別一覧 (実績)'!B88))</f>
        <v/>
      </c>
      <c r="I88" s="141" t="str">
        <f>IF(B88="","",COUNTIFS('④【入力】別紙_職員一覧（実績）'!$B$15:$B$514,'④事業所別一覧 (実績)'!B88,'④【入力】別紙_職員一覧（実績）'!$F$15:$F$514,"〇"))</f>
        <v/>
      </c>
      <c r="J88" s="141" t="str">
        <f>IF(B88="","",COUNTIFS('④【入力】別紙_職員一覧（実績）'!$B$15:$B$514,'④事業所別一覧 (実績)'!B88,'④【入力】別紙_職員一覧（実績）'!$K$15:$K$514,"〇"))</f>
        <v/>
      </c>
      <c r="K88" s="141" t="str">
        <f>IF(B88="","",COUNTIFS('④【入力】別紙_職員一覧（実績）'!$B$15:$B$514,'④事業所別一覧 (実績)'!B88,'④【入力】別紙_職員一覧（実績）'!$L$15:$L$514,$K$6))</f>
        <v/>
      </c>
      <c r="L88" s="141" t="str">
        <f>IF(B88="","",COUNTIFS('④【入力】別紙_職員一覧（実績）'!$B$15:$B$514,'④事業所別一覧 (実績)'!B88,'④【入力】別紙_職員一覧（実績）'!$L$15:$L$514,$L$6))</f>
        <v/>
      </c>
      <c r="M88" s="141" t="str">
        <f>IF(B88="","",COUNTIFS('④【入力】別紙_職員一覧（実績）'!$B$15:$B$514,'④事業所別一覧 (実績)'!B88,'④【入力】別紙_職員一覧（実績）'!$L$15:$L$514,$M$6))</f>
        <v/>
      </c>
    </row>
    <row r="89" spans="1:13" ht="20.100000000000001" customHeight="1">
      <c r="A89" s="68">
        <v>83</v>
      </c>
      <c r="B89" s="68" t="str">
        <f t="array" ref="B89">IFERROR(IF(INDEX('④【入力】別紙_職員一覧（実績）'!$B$15:$B$514,MATCH(0,COUNTIF(B$7:B88,'④【入力】別紙_職員一覧（実績）'!$B$15:$B$514),0))=0,"",INDEX('④【入力】別紙_職員一覧（実績）'!$B$15:$B$514,MATCH(0,COUNTIF(B$7:B88,'④【入力】別紙_職員一覧（実績）'!$B$15:$B$514),0))),"")</f>
        <v/>
      </c>
      <c r="C89" s="140" t="str">
        <f>IF(B89="","",VLOOKUP($B89,'④【入力】別紙_職員一覧（実績）'!$B$15:$R$514,2,FALSE))</f>
        <v/>
      </c>
      <c r="D89" s="141" t="str">
        <f>IF(B89="","",VLOOKUP($B89,'④【入力】別紙_職員一覧（実績）'!$B$15:$R$514,3,FALSE))</f>
        <v/>
      </c>
      <c r="E89" s="141" t="str">
        <f>IF(B89="","",VLOOKUP($B89,'④【入力】別紙_職員一覧（実績）'!$B$15:$R$514,4,FALSE))</f>
        <v/>
      </c>
      <c r="F89" s="153" t="str">
        <f>IF(B89="","",SUMIF('④【入力】別紙_職員一覧（実績）'!$B$15:$B$514,'④事業所別一覧 (実績)'!B89,'④【入力】別紙_職員一覧（実績）'!$R$15:$R$514))</f>
        <v/>
      </c>
      <c r="G89" s="154" t="str">
        <f t="shared" si="0"/>
        <v/>
      </c>
      <c r="H89" s="141" t="str">
        <f>IF(B89="","",COUNTIF('④【入力】別紙_職員一覧（実績）'!$B$15:$B$514,'④事業所別一覧 (実績)'!B89))</f>
        <v/>
      </c>
      <c r="I89" s="141" t="str">
        <f>IF(B89="","",COUNTIFS('④【入力】別紙_職員一覧（実績）'!$B$15:$B$514,'④事業所別一覧 (実績)'!B89,'④【入力】別紙_職員一覧（実績）'!$F$15:$F$514,"〇"))</f>
        <v/>
      </c>
      <c r="J89" s="141" t="str">
        <f>IF(B89="","",COUNTIFS('④【入力】別紙_職員一覧（実績）'!$B$15:$B$514,'④事業所別一覧 (実績)'!B89,'④【入力】別紙_職員一覧（実績）'!$K$15:$K$514,"〇"))</f>
        <v/>
      </c>
      <c r="K89" s="141" t="str">
        <f>IF(B89="","",COUNTIFS('④【入力】別紙_職員一覧（実績）'!$B$15:$B$514,'④事業所別一覧 (実績)'!B89,'④【入力】別紙_職員一覧（実績）'!$L$15:$L$514,$K$6))</f>
        <v/>
      </c>
      <c r="L89" s="141" t="str">
        <f>IF(B89="","",COUNTIFS('④【入力】別紙_職員一覧（実績）'!$B$15:$B$514,'④事業所別一覧 (実績)'!B89,'④【入力】別紙_職員一覧（実績）'!$L$15:$L$514,$L$6))</f>
        <v/>
      </c>
      <c r="M89" s="141" t="str">
        <f>IF(B89="","",COUNTIFS('④【入力】別紙_職員一覧（実績）'!$B$15:$B$514,'④事業所別一覧 (実績)'!B89,'④【入力】別紙_職員一覧（実績）'!$L$15:$L$514,$M$6))</f>
        <v/>
      </c>
    </row>
    <row r="90" spans="1:13" ht="20.100000000000001" customHeight="1">
      <c r="A90" s="68">
        <v>84</v>
      </c>
      <c r="B90" s="68" t="str">
        <f t="array" ref="B90">IFERROR(IF(INDEX('④【入力】別紙_職員一覧（実績）'!$B$15:$B$514,MATCH(0,COUNTIF(B$7:B89,'④【入力】別紙_職員一覧（実績）'!$B$15:$B$514),0))=0,"",INDEX('④【入力】別紙_職員一覧（実績）'!$B$15:$B$514,MATCH(0,COUNTIF(B$7:B89,'④【入力】別紙_職員一覧（実績）'!$B$15:$B$514),0))),"")</f>
        <v/>
      </c>
      <c r="C90" s="140" t="str">
        <f>IF(B90="","",VLOOKUP($B90,'④【入力】別紙_職員一覧（実績）'!$B$15:$R$514,2,FALSE))</f>
        <v/>
      </c>
      <c r="D90" s="141" t="str">
        <f>IF(B90="","",VLOOKUP($B90,'④【入力】別紙_職員一覧（実績）'!$B$15:$R$514,3,FALSE))</f>
        <v/>
      </c>
      <c r="E90" s="141" t="str">
        <f>IF(B90="","",VLOOKUP($B90,'④【入力】別紙_職員一覧（実績）'!$B$15:$R$514,4,FALSE))</f>
        <v/>
      </c>
      <c r="F90" s="153" t="str">
        <f>IF(B90="","",SUMIF('④【入力】別紙_職員一覧（実績）'!$B$15:$B$514,'④事業所別一覧 (実績)'!B90,'④【入力】別紙_職員一覧（実績）'!$R$15:$R$514))</f>
        <v/>
      </c>
      <c r="G90" s="154" t="str">
        <f t="shared" si="0"/>
        <v/>
      </c>
      <c r="H90" s="141" t="str">
        <f>IF(B90="","",COUNTIF('④【入力】別紙_職員一覧（実績）'!$B$15:$B$514,'④事業所別一覧 (実績)'!B90))</f>
        <v/>
      </c>
      <c r="I90" s="141" t="str">
        <f>IF(B90="","",COUNTIFS('④【入力】別紙_職員一覧（実績）'!$B$15:$B$514,'④事業所別一覧 (実績)'!B90,'④【入力】別紙_職員一覧（実績）'!$F$15:$F$514,"〇"))</f>
        <v/>
      </c>
      <c r="J90" s="141" t="str">
        <f>IF(B90="","",COUNTIFS('④【入力】別紙_職員一覧（実績）'!$B$15:$B$514,'④事業所別一覧 (実績)'!B90,'④【入力】別紙_職員一覧（実績）'!$K$15:$K$514,"〇"))</f>
        <v/>
      </c>
      <c r="K90" s="141" t="str">
        <f>IF(B90="","",COUNTIFS('④【入力】別紙_職員一覧（実績）'!$B$15:$B$514,'④事業所別一覧 (実績)'!B90,'④【入力】別紙_職員一覧（実績）'!$L$15:$L$514,$K$6))</f>
        <v/>
      </c>
      <c r="L90" s="141" t="str">
        <f>IF(B90="","",COUNTIFS('④【入力】別紙_職員一覧（実績）'!$B$15:$B$514,'④事業所別一覧 (実績)'!B90,'④【入力】別紙_職員一覧（実績）'!$L$15:$L$514,$L$6))</f>
        <v/>
      </c>
      <c r="M90" s="141" t="str">
        <f>IF(B90="","",COUNTIFS('④【入力】別紙_職員一覧（実績）'!$B$15:$B$514,'④事業所別一覧 (実績)'!B90,'④【入力】別紙_職員一覧（実績）'!$L$15:$L$514,$M$6))</f>
        <v/>
      </c>
    </row>
    <row r="91" spans="1:13" ht="20.100000000000001" customHeight="1">
      <c r="A91" s="68">
        <v>85</v>
      </c>
      <c r="B91" s="68" t="str">
        <f t="array" ref="B91">IFERROR(IF(INDEX('④【入力】別紙_職員一覧（実績）'!$B$15:$B$514,MATCH(0,COUNTIF(B$7:B90,'④【入力】別紙_職員一覧（実績）'!$B$15:$B$514),0))=0,"",INDEX('④【入力】別紙_職員一覧（実績）'!$B$15:$B$514,MATCH(0,COUNTIF(B$7:B90,'④【入力】別紙_職員一覧（実績）'!$B$15:$B$514),0))),"")</f>
        <v/>
      </c>
      <c r="C91" s="140" t="str">
        <f>IF(B91="","",VLOOKUP($B91,'④【入力】別紙_職員一覧（実績）'!$B$15:$R$514,2,FALSE))</f>
        <v/>
      </c>
      <c r="D91" s="141" t="str">
        <f>IF(B91="","",VLOOKUP($B91,'④【入力】別紙_職員一覧（実績）'!$B$15:$R$514,3,FALSE))</f>
        <v/>
      </c>
      <c r="E91" s="141" t="str">
        <f>IF(B91="","",VLOOKUP($B91,'④【入力】別紙_職員一覧（実績）'!$B$15:$R$514,4,FALSE))</f>
        <v/>
      </c>
      <c r="F91" s="153" t="str">
        <f>IF(B91="","",SUMIF('④【入力】別紙_職員一覧（実績）'!$B$15:$B$514,'④事業所別一覧 (実績)'!B91,'④【入力】別紙_職員一覧（実績）'!$R$15:$R$514))</f>
        <v/>
      </c>
      <c r="G91" s="154" t="str">
        <f t="shared" si="0"/>
        <v/>
      </c>
      <c r="H91" s="141" t="str">
        <f>IF(B91="","",COUNTIF('④【入力】別紙_職員一覧（実績）'!$B$15:$B$514,'④事業所別一覧 (実績)'!B91))</f>
        <v/>
      </c>
      <c r="I91" s="141" t="str">
        <f>IF(B91="","",COUNTIFS('④【入力】別紙_職員一覧（実績）'!$B$15:$B$514,'④事業所別一覧 (実績)'!B91,'④【入力】別紙_職員一覧（実績）'!$F$15:$F$514,"〇"))</f>
        <v/>
      </c>
      <c r="J91" s="141" t="str">
        <f>IF(B91="","",COUNTIFS('④【入力】別紙_職員一覧（実績）'!$B$15:$B$514,'④事業所別一覧 (実績)'!B91,'④【入力】別紙_職員一覧（実績）'!$K$15:$K$514,"〇"))</f>
        <v/>
      </c>
      <c r="K91" s="141" t="str">
        <f>IF(B91="","",COUNTIFS('④【入力】別紙_職員一覧（実績）'!$B$15:$B$514,'④事業所別一覧 (実績)'!B91,'④【入力】別紙_職員一覧（実績）'!$L$15:$L$514,$K$6))</f>
        <v/>
      </c>
      <c r="L91" s="141" t="str">
        <f>IF(B91="","",COUNTIFS('④【入力】別紙_職員一覧（実績）'!$B$15:$B$514,'④事業所別一覧 (実績)'!B91,'④【入力】別紙_職員一覧（実績）'!$L$15:$L$514,$L$6))</f>
        <v/>
      </c>
      <c r="M91" s="141" t="str">
        <f>IF(B91="","",COUNTIFS('④【入力】別紙_職員一覧（実績）'!$B$15:$B$514,'④事業所別一覧 (実績)'!B91,'④【入力】別紙_職員一覧（実績）'!$L$15:$L$514,$M$6))</f>
        <v/>
      </c>
    </row>
    <row r="92" spans="1:13" ht="20.100000000000001" customHeight="1">
      <c r="A92" s="68">
        <v>86</v>
      </c>
      <c r="B92" s="68" t="str">
        <f t="array" ref="B92">IFERROR(IF(INDEX('④【入力】別紙_職員一覧（実績）'!$B$15:$B$514,MATCH(0,COUNTIF(B$7:B91,'④【入力】別紙_職員一覧（実績）'!$B$15:$B$514),0))=0,"",INDEX('④【入力】別紙_職員一覧（実績）'!$B$15:$B$514,MATCH(0,COUNTIF(B$7:B91,'④【入力】別紙_職員一覧（実績）'!$B$15:$B$514),0))),"")</f>
        <v/>
      </c>
      <c r="C92" s="140" t="str">
        <f>IF(B92="","",VLOOKUP($B92,'④【入力】別紙_職員一覧（実績）'!$B$15:$R$514,2,FALSE))</f>
        <v/>
      </c>
      <c r="D92" s="141" t="str">
        <f>IF(B92="","",VLOOKUP($B92,'④【入力】別紙_職員一覧（実績）'!$B$15:$R$514,3,FALSE))</f>
        <v/>
      </c>
      <c r="E92" s="141" t="str">
        <f>IF(B92="","",VLOOKUP($B92,'④【入力】別紙_職員一覧（実績）'!$B$15:$R$514,4,FALSE))</f>
        <v/>
      </c>
      <c r="F92" s="153" t="str">
        <f>IF(B92="","",SUMIF('④【入力】別紙_職員一覧（実績）'!$B$15:$B$514,'④事業所別一覧 (実績)'!B92,'④【入力】別紙_職員一覧（実績）'!$R$15:$R$514))</f>
        <v/>
      </c>
      <c r="G92" s="154" t="str">
        <f t="shared" ref="G92:G102" si="4">IF(C92="","",ROUNDDOWN(F92+ROUNDUP(F92*0.15,0),-3))</f>
        <v/>
      </c>
      <c r="H92" s="141" t="str">
        <f>IF(B92="","",COUNTIF('④【入力】別紙_職員一覧（実績）'!$B$15:$B$514,'④事業所別一覧 (実績)'!B92))</f>
        <v/>
      </c>
      <c r="I92" s="141" t="str">
        <f>IF(B92="","",COUNTIFS('④【入力】別紙_職員一覧（実績）'!$B$15:$B$514,'④事業所別一覧 (実績)'!B92,'④【入力】別紙_職員一覧（実績）'!$F$15:$F$514,"〇"))</f>
        <v/>
      </c>
      <c r="J92" s="141" t="str">
        <f>IF(B92="","",COUNTIFS('④【入力】別紙_職員一覧（実績）'!$B$15:$B$514,'④事業所別一覧 (実績)'!B92,'④【入力】別紙_職員一覧（実績）'!$K$15:$K$514,"〇"))</f>
        <v/>
      </c>
      <c r="K92" s="141" t="str">
        <f>IF(B92="","",COUNTIFS('④【入力】別紙_職員一覧（実績）'!$B$15:$B$514,'④事業所別一覧 (実績)'!B92,'④【入力】別紙_職員一覧（実績）'!$L$15:$L$514,$K$6))</f>
        <v/>
      </c>
      <c r="L92" s="141" t="str">
        <f>IF(B92="","",COUNTIFS('④【入力】別紙_職員一覧（実績）'!$B$15:$B$514,'④事業所別一覧 (実績)'!B92,'④【入力】別紙_職員一覧（実績）'!$L$15:$L$514,$L$6))</f>
        <v/>
      </c>
      <c r="M92" s="141" t="str">
        <f>IF(B92="","",COUNTIFS('④【入力】別紙_職員一覧（実績）'!$B$15:$B$514,'④事業所別一覧 (実績)'!B92,'④【入力】別紙_職員一覧（実績）'!$L$15:$L$514,$M$6))</f>
        <v/>
      </c>
    </row>
    <row r="93" spans="1:13" ht="20.100000000000001" customHeight="1">
      <c r="A93" s="68">
        <v>87</v>
      </c>
      <c r="B93" s="68" t="str">
        <f t="array" ref="B93">IFERROR(IF(INDEX('④【入力】別紙_職員一覧（実績）'!$B$15:$B$514,MATCH(0,COUNTIF(B$7:B92,'④【入力】別紙_職員一覧（実績）'!$B$15:$B$514),0))=0,"",INDEX('④【入力】別紙_職員一覧（実績）'!$B$15:$B$514,MATCH(0,COUNTIF(B$7:B92,'④【入力】別紙_職員一覧（実績）'!$B$15:$B$514),0))),"")</f>
        <v/>
      </c>
      <c r="C93" s="140" t="str">
        <f>IF(B93="","",VLOOKUP($B93,'④【入力】別紙_職員一覧（実績）'!$B$15:$R$514,2,FALSE))</f>
        <v/>
      </c>
      <c r="D93" s="141" t="str">
        <f>IF(B93="","",VLOOKUP($B93,'④【入力】別紙_職員一覧（実績）'!$B$15:$R$514,3,FALSE))</f>
        <v/>
      </c>
      <c r="E93" s="141" t="str">
        <f>IF(B93="","",VLOOKUP($B93,'④【入力】別紙_職員一覧（実績）'!$B$15:$R$514,4,FALSE))</f>
        <v/>
      </c>
      <c r="F93" s="153" t="str">
        <f>IF(B93="","",SUMIF('④【入力】別紙_職員一覧（実績）'!$B$15:$B$514,'④事業所別一覧 (実績)'!B93,'④【入力】別紙_職員一覧（実績）'!$R$15:$R$514))</f>
        <v/>
      </c>
      <c r="G93" s="154" t="str">
        <f t="shared" si="4"/>
        <v/>
      </c>
      <c r="H93" s="141" t="str">
        <f>IF(B93="","",COUNTIF('④【入力】別紙_職員一覧（実績）'!$B$15:$B$514,'④事業所別一覧 (実績)'!B93))</f>
        <v/>
      </c>
      <c r="I93" s="141" t="str">
        <f>IF(B93="","",COUNTIFS('④【入力】別紙_職員一覧（実績）'!$B$15:$B$514,'④事業所別一覧 (実績)'!B93,'④【入力】別紙_職員一覧（実績）'!$F$15:$F$514,"〇"))</f>
        <v/>
      </c>
      <c r="J93" s="141" t="str">
        <f>IF(B93="","",COUNTIFS('④【入力】別紙_職員一覧（実績）'!$B$15:$B$514,'④事業所別一覧 (実績)'!B93,'④【入力】別紙_職員一覧（実績）'!$K$15:$K$514,"〇"))</f>
        <v/>
      </c>
      <c r="K93" s="141" t="str">
        <f>IF(B93="","",COUNTIFS('④【入力】別紙_職員一覧（実績）'!$B$15:$B$514,'④事業所別一覧 (実績)'!B93,'④【入力】別紙_職員一覧（実績）'!$L$15:$L$514,$K$6))</f>
        <v/>
      </c>
      <c r="L93" s="141" t="str">
        <f>IF(B93="","",COUNTIFS('④【入力】別紙_職員一覧（実績）'!$B$15:$B$514,'④事業所別一覧 (実績)'!B93,'④【入力】別紙_職員一覧（実績）'!$L$15:$L$514,$L$6))</f>
        <v/>
      </c>
      <c r="M93" s="141" t="str">
        <f>IF(B93="","",COUNTIFS('④【入力】別紙_職員一覧（実績）'!$B$15:$B$514,'④事業所別一覧 (実績)'!B93,'④【入力】別紙_職員一覧（実績）'!$L$15:$L$514,$M$6))</f>
        <v/>
      </c>
    </row>
    <row r="94" spans="1:13" ht="20.100000000000001" customHeight="1">
      <c r="A94" s="68">
        <v>88</v>
      </c>
      <c r="B94" s="68" t="str">
        <f t="array" ref="B94">IFERROR(IF(INDEX('④【入力】別紙_職員一覧（実績）'!$B$15:$B$514,MATCH(0,COUNTIF(B$7:B93,'④【入力】別紙_職員一覧（実績）'!$B$15:$B$514),0))=0,"",INDEX('④【入力】別紙_職員一覧（実績）'!$B$15:$B$514,MATCH(0,COUNTIF(B$7:B93,'④【入力】別紙_職員一覧（実績）'!$B$15:$B$514),0))),"")</f>
        <v/>
      </c>
      <c r="C94" s="140" t="str">
        <f>IF(B94="","",VLOOKUP($B94,'④【入力】別紙_職員一覧（実績）'!$B$15:$R$514,2,FALSE))</f>
        <v/>
      </c>
      <c r="D94" s="141" t="str">
        <f>IF(B94="","",VLOOKUP($B94,'④【入力】別紙_職員一覧（実績）'!$B$15:$R$514,3,FALSE))</f>
        <v/>
      </c>
      <c r="E94" s="141" t="str">
        <f>IF(B94="","",VLOOKUP($B94,'④【入力】別紙_職員一覧（実績）'!$B$15:$R$514,4,FALSE))</f>
        <v/>
      </c>
      <c r="F94" s="153" t="str">
        <f>IF(B94="","",SUMIF('④【入力】別紙_職員一覧（実績）'!$B$15:$B$514,'④事業所別一覧 (実績)'!B94,'④【入力】別紙_職員一覧（実績）'!$R$15:$R$514))</f>
        <v/>
      </c>
      <c r="G94" s="154" t="str">
        <f t="shared" si="4"/>
        <v/>
      </c>
      <c r="H94" s="141" t="str">
        <f>IF(B94="","",COUNTIF('④【入力】別紙_職員一覧（実績）'!$B$15:$B$514,'④事業所別一覧 (実績)'!B94))</f>
        <v/>
      </c>
      <c r="I94" s="141" t="str">
        <f>IF(B94="","",COUNTIFS('④【入力】別紙_職員一覧（実績）'!$B$15:$B$514,'④事業所別一覧 (実績)'!B94,'④【入力】別紙_職員一覧（実績）'!$F$15:$F$514,"〇"))</f>
        <v/>
      </c>
      <c r="J94" s="141" t="str">
        <f>IF(B94="","",COUNTIFS('④【入力】別紙_職員一覧（実績）'!$B$15:$B$514,'④事業所別一覧 (実績)'!B94,'④【入力】別紙_職員一覧（実績）'!$K$15:$K$514,"〇"))</f>
        <v/>
      </c>
      <c r="K94" s="141" t="str">
        <f>IF(B94="","",COUNTIFS('④【入力】別紙_職員一覧（実績）'!$B$15:$B$514,'④事業所別一覧 (実績)'!B94,'④【入力】別紙_職員一覧（実績）'!$L$15:$L$514,$K$6))</f>
        <v/>
      </c>
      <c r="L94" s="141" t="str">
        <f>IF(B94="","",COUNTIFS('④【入力】別紙_職員一覧（実績）'!$B$15:$B$514,'④事業所別一覧 (実績)'!B94,'④【入力】別紙_職員一覧（実績）'!$L$15:$L$514,$L$6))</f>
        <v/>
      </c>
      <c r="M94" s="141" t="str">
        <f>IF(B94="","",COUNTIFS('④【入力】別紙_職員一覧（実績）'!$B$15:$B$514,'④事業所別一覧 (実績)'!B94,'④【入力】別紙_職員一覧（実績）'!$L$15:$L$514,$M$6))</f>
        <v/>
      </c>
    </row>
    <row r="95" spans="1:13" ht="20.100000000000001" customHeight="1">
      <c r="A95" s="68">
        <v>89</v>
      </c>
      <c r="B95" s="68" t="str">
        <f t="array" ref="B95">IFERROR(IF(INDEX('④【入力】別紙_職員一覧（実績）'!$B$15:$B$514,MATCH(0,COUNTIF(B$7:B94,'④【入力】別紙_職員一覧（実績）'!$B$15:$B$514),0))=0,"",INDEX('④【入力】別紙_職員一覧（実績）'!$B$15:$B$514,MATCH(0,COUNTIF(B$7:B94,'④【入力】別紙_職員一覧（実績）'!$B$15:$B$514),0))),"")</f>
        <v/>
      </c>
      <c r="C95" s="140" t="str">
        <f>IF(B95="","",VLOOKUP($B95,'④【入力】別紙_職員一覧（実績）'!$B$15:$R$514,2,FALSE))</f>
        <v/>
      </c>
      <c r="D95" s="141" t="str">
        <f>IF(B95="","",VLOOKUP($B95,'④【入力】別紙_職員一覧（実績）'!$B$15:$R$514,3,FALSE))</f>
        <v/>
      </c>
      <c r="E95" s="141" t="str">
        <f>IF(B95="","",VLOOKUP($B95,'④【入力】別紙_職員一覧（実績）'!$B$15:$R$514,4,FALSE))</f>
        <v/>
      </c>
      <c r="F95" s="153" t="str">
        <f>IF(B95="","",SUMIF('④【入力】別紙_職員一覧（実績）'!$B$15:$B$514,'④事業所別一覧 (実績)'!B95,'④【入力】別紙_職員一覧（実績）'!$R$15:$R$514))</f>
        <v/>
      </c>
      <c r="G95" s="154" t="str">
        <f t="shared" si="4"/>
        <v/>
      </c>
      <c r="H95" s="141" t="str">
        <f>IF(B95="","",COUNTIF('④【入力】別紙_職員一覧（実績）'!$B$15:$B$514,'④事業所別一覧 (実績)'!B95))</f>
        <v/>
      </c>
      <c r="I95" s="141" t="str">
        <f>IF(B95="","",COUNTIFS('④【入力】別紙_職員一覧（実績）'!$B$15:$B$514,'④事業所別一覧 (実績)'!B95,'④【入力】別紙_職員一覧（実績）'!$F$15:$F$514,"〇"))</f>
        <v/>
      </c>
      <c r="J95" s="141" t="str">
        <f>IF(B95="","",COUNTIFS('④【入力】別紙_職員一覧（実績）'!$B$15:$B$514,'④事業所別一覧 (実績)'!B95,'④【入力】別紙_職員一覧（実績）'!$K$15:$K$514,"〇"))</f>
        <v/>
      </c>
      <c r="K95" s="141" t="str">
        <f>IF(B95="","",COUNTIFS('④【入力】別紙_職員一覧（実績）'!$B$15:$B$514,'④事業所別一覧 (実績)'!B95,'④【入力】別紙_職員一覧（実績）'!$L$15:$L$514,$K$6))</f>
        <v/>
      </c>
      <c r="L95" s="141" t="str">
        <f>IF(B95="","",COUNTIFS('④【入力】別紙_職員一覧（実績）'!$B$15:$B$514,'④事業所別一覧 (実績)'!B95,'④【入力】別紙_職員一覧（実績）'!$L$15:$L$514,$L$6))</f>
        <v/>
      </c>
      <c r="M95" s="141" t="str">
        <f>IF(B95="","",COUNTIFS('④【入力】別紙_職員一覧（実績）'!$B$15:$B$514,'④事業所別一覧 (実績)'!B95,'④【入力】別紙_職員一覧（実績）'!$L$15:$L$514,$M$6))</f>
        <v/>
      </c>
    </row>
    <row r="96" spans="1:13" ht="20.100000000000001" customHeight="1">
      <c r="A96" s="68">
        <v>90</v>
      </c>
      <c r="B96" s="68" t="str">
        <f t="array" ref="B96">IFERROR(IF(INDEX('④【入力】別紙_職員一覧（実績）'!$B$15:$B$514,MATCH(0,COUNTIF(B$7:B95,'④【入力】別紙_職員一覧（実績）'!$B$15:$B$514),0))=0,"",INDEX('④【入力】別紙_職員一覧（実績）'!$B$15:$B$514,MATCH(0,COUNTIF(B$7:B95,'④【入力】別紙_職員一覧（実績）'!$B$15:$B$514),0))),"")</f>
        <v/>
      </c>
      <c r="C96" s="140" t="str">
        <f>IF(B96="","",VLOOKUP($B96,'④【入力】別紙_職員一覧（実績）'!$B$15:$R$514,2,FALSE))</f>
        <v/>
      </c>
      <c r="D96" s="141" t="str">
        <f>IF(B96="","",VLOOKUP($B96,'④【入力】別紙_職員一覧（実績）'!$B$15:$R$514,3,FALSE))</f>
        <v/>
      </c>
      <c r="E96" s="141" t="str">
        <f>IF(B96="","",VLOOKUP($B96,'④【入力】別紙_職員一覧（実績）'!$B$15:$R$514,4,FALSE))</f>
        <v/>
      </c>
      <c r="F96" s="153" t="str">
        <f>IF(B96="","",SUMIF('④【入力】別紙_職員一覧（実績）'!$B$15:$B$514,'④事業所別一覧 (実績)'!B96,'④【入力】別紙_職員一覧（実績）'!$R$15:$R$514))</f>
        <v/>
      </c>
      <c r="G96" s="154" t="str">
        <f t="shared" si="4"/>
        <v/>
      </c>
      <c r="H96" s="141" t="str">
        <f>IF(B96="","",COUNTIF('④【入力】別紙_職員一覧（実績）'!$B$15:$B$514,'④事業所別一覧 (実績)'!B96))</f>
        <v/>
      </c>
      <c r="I96" s="141" t="str">
        <f>IF(B96="","",COUNTIFS('④【入力】別紙_職員一覧（実績）'!$B$15:$B$514,'④事業所別一覧 (実績)'!B96,'④【入力】別紙_職員一覧（実績）'!$F$15:$F$514,"〇"))</f>
        <v/>
      </c>
      <c r="J96" s="141" t="str">
        <f>IF(B96="","",COUNTIFS('④【入力】別紙_職員一覧（実績）'!$B$15:$B$514,'④事業所別一覧 (実績)'!B96,'④【入力】別紙_職員一覧（実績）'!$K$15:$K$514,"〇"))</f>
        <v/>
      </c>
      <c r="K96" s="141" t="str">
        <f>IF(B96="","",COUNTIFS('④【入力】別紙_職員一覧（実績）'!$B$15:$B$514,'④事業所別一覧 (実績)'!B96,'④【入力】別紙_職員一覧（実績）'!$L$15:$L$514,$K$6))</f>
        <v/>
      </c>
      <c r="L96" s="141" t="str">
        <f>IF(B96="","",COUNTIFS('④【入力】別紙_職員一覧（実績）'!$B$15:$B$514,'④事業所別一覧 (実績)'!B96,'④【入力】別紙_職員一覧（実績）'!$L$15:$L$514,$L$6))</f>
        <v/>
      </c>
      <c r="M96" s="141" t="str">
        <f>IF(B96="","",COUNTIFS('④【入力】別紙_職員一覧（実績）'!$B$15:$B$514,'④事業所別一覧 (実績)'!B96,'④【入力】別紙_職員一覧（実績）'!$L$15:$L$514,$M$6))</f>
        <v/>
      </c>
    </row>
    <row r="97" spans="1:13" ht="20.100000000000001" customHeight="1">
      <c r="A97" s="68">
        <v>91</v>
      </c>
      <c r="B97" s="68" t="str">
        <f t="array" ref="B97">IFERROR(IF(INDEX('④【入力】別紙_職員一覧（実績）'!$B$15:$B$514,MATCH(0,COUNTIF(B$7:B96,'④【入力】別紙_職員一覧（実績）'!$B$15:$B$514),0))=0,"",INDEX('④【入力】別紙_職員一覧（実績）'!$B$15:$B$514,MATCH(0,COUNTIF(B$7:B96,'④【入力】別紙_職員一覧（実績）'!$B$15:$B$514),0))),"")</f>
        <v/>
      </c>
      <c r="C97" s="140" t="str">
        <f>IF(B97="","",VLOOKUP($B97,'④【入力】別紙_職員一覧（実績）'!$B$15:$R$514,2,FALSE))</f>
        <v/>
      </c>
      <c r="D97" s="141" t="str">
        <f>IF(B97="","",VLOOKUP($B97,'④【入力】別紙_職員一覧（実績）'!$B$15:$R$514,3,FALSE))</f>
        <v/>
      </c>
      <c r="E97" s="141" t="str">
        <f>IF(B97="","",VLOOKUP($B97,'④【入力】別紙_職員一覧（実績）'!$B$15:$R$514,4,FALSE))</f>
        <v/>
      </c>
      <c r="F97" s="153" t="str">
        <f>IF(B97="","",SUMIF('④【入力】別紙_職員一覧（実績）'!$B$15:$B$514,'④事業所別一覧 (実績)'!B97,'④【入力】別紙_職員一覧（実績）'!$R$15:$R$514))</f>
        <v/>
      </c>
      <c r="G97" s="154" t="str">
        <f t="shared" si="4"/>
        <v/>
      </c>
      <c r="H97" s="141" t="str">
        <f>IF(B97="","",COUNTIF('④【入力】別紙_職員一覧（実績）'!$B$15:$B$514,'④事業所別一覧 (実績)'!B97))</f>
        <v/>
      </c>
      <c r="I97" s="141" t="str">
        <f>IF(B97="","",COUNTIFS('④【入力】別紙_職員一覧（実績）'!$B$15:$B$514,'④事業所別一覧 (実績)'!B97,'④【入力】別紙_職員一覧（実績）'!$F$15:$F$514,"〇"))</f>
        <v/>
      </c>
      <c r="J97" s="141" t="str">
        <f>IF(B97="","",COUNTIFS('④【入力】別紙_職員一覧（実績）'!$B$15:$B$514,'④事業所別一覧 (実績)'!B97,'④【入力】別紙_職員一覧（実績）'!$K$15:$K$514,"〇"))</f>
        <v/>
      </c>
      <c r="K97" s="141" t="str">
        <f>IF(B97="","",COUNTIFS('④【入力】別紙_職員一覧（実績）'!$B$15:$B$514,'④事業所別一覧 (実績)'!B97,'④【入力】別紙_職員一覧（実績）'!$L$15:$L$514,$K$6))</f>
        <v/>
      </c>
      <c r="L97" s="141" t="str">
        <f>IF(B97="","",COUNTIFS('④【入力】別紙_職員一覧（実績）'!$B$15:$B$514,'④事業所別一覧 (実績)'!B97,'④【入力】別紙_職員一覧（実績）'!$L$15:$L$514,$L$6))</f>
        <v/>
      </c>
      <c r="M97" s="141" t="str">
        <f>IF(B97="","",COUNTIFS('④【入力】別紙_職員一覧（実績）'!$B$15:$B$514,'④事業所別一覧 (実績)'!B97,'④【入力】別紙_職員一覧（実績）'!$L$15:$L$514,$M$6))</f>
        <v/>
      </c>
    </row>
    <row r="98" spans="1:13" ht="20.100000000000001" customHeight="1">
      <c r="A98" s="68">
        <v>92</v>
      </c>
      <c r="B98" s="68" t="str">
        <f t="array" ref="B98">IFERROR(IF(INDEX('④【入力】別紙_職員一覧（実績）'!$B$15:$B$514,MATCH(0,COUNTIF(B$7:B97,'④【入力】別紙_職員一覧（実績）'!$B$15:$B$514),0))=0,"",INDEX('④【入力】別紙_職員一覧（実績）'!$B$15:$B$514,MATCH(0,COUNTIF(B$7:B97,'④【入力】別紙_職員一覧（実績）'!$B$15:$B$514),0))),"")</f>
        <v/>
      </c>
      <c r="C98" s="140" t="str">
        <f>IF(B98="","",VLOOKUP($B98,'④【入力】別紙_職員一覧（実績）'!$B$15:$R$514,2,FALSE))</f>
        <v/>
      </c>
      <c r="D98" s="141" t="str">
        <f>IF(B98="","",VLOOKUP($B98,'④【入力】別紙_職員一覧（実績）'!$B$15:$R$514,3,FALSE))</f>
        <v/>
      </c>
      <c r="E98" s="141" t="str">
        <f>IF(B98="","",VLOOKUP($B98,'④【入力】別紙_職員一覧（実績）'!$B$15:$R$514,4,FALSE))</f>
        <v/>
      </c>
      <c r="F98" s="153" t="str">
        <f>IF(B98="","",SUMIF('④【入力】別紙_職員一覧（実績）'!$B$15:$B$514,'④事業所別一覧 (実績)'!B98,'④【入力】別紙_職員一覧（実績）'!$R$15:$R$514))</f>
        <v/>
      </c>
      <c r="G98" s="154" t="str">
        <f t="shared" si="4"/>
        <v/>
      </c>
      <c r="H98" s="141" t="str">
        <f>IF(B98="","",COUNTIF('④【入力】別紙_職員一覧（実績）'!$B$15:$B$514,'④事業所別一覧 (実績)'!B98))</f>
        <v/>
      </c>
      <c r="I98" s="141" t="str">
        <f>IF(B98="","",COUNTIFS('④【入力】別紙_職員一覧（実績）'!$B$15:$B$514,'④事業所別一覧 (実績)'!B98,'④【入力】別紙_職員一覧（実績）'!$F$15:$F$514,"〇"))</f>
        <v/>
      </c>
      <c r="J98" s="141" t="str">
        <f>IF(B98="","",COUNTIFS('④【入力】別紙_職員一覧（実績）'!$B$15:$B$514,'④事業所別一覧 (実績)'!B98,'④【入力】別紙_職員一覧（実績）'!$K$15:$K$514,"〇"))</f>
        <v/>
      </c>
      <c r="K98" s="141" t="str">
        <f>IF(B98="","",COUNTIFS('④【入力】別紙_職員一覧（実績）'!$B$15:$B$514,'④事業所別一覧 (実績)'!B98,'④【入力】別紙_職員一覧（実績）'!$L$15:$L$514,$K$6))</f>
        <v/>
      </c>
      <c r="L98" s="141" t="str">
        <f>IF(B98="","",COUNTIFS('④【入力】別紙_職員一覧（実績）'!$B$15:$B$514,'④事業所別一覧 (実績)'!B98,'④【入力】別紙_職員一覧（実績）'!$L$15:$L$514,$L$6))</f>
        <v/>
      </c>
      <c r="M98" s="141" t="str">
        <f>IF(B98="","",COUNTIFS('④【入力】別紙_職員一覧（実績）'!$B$15:$B$514,'④事業所別一覧 (実績)'!B98,'④【入力】別紙_職員一覧（実績）'!$L$15:$L$514,$M$6))</f>
        <v/>
      </c>
    </row>
    <row r="99" spans="1:13" ht="20.100000000000001" customHeight="1">
      <c r="A99" s="68">
        <v>93</v>
      </c>
      <c r="B99" s="68" t="str">
        <f t="array" ref="B99">IFERROR(IF(INDEX('④【入力】別紙_職員一覧（実績）'!$B$15:$B$514,MATCH(0,COUNTIF(B$7:B98,'④【入力】別紙_職員一覧（実績）'!$B$15:$B$514),0))=0,"",INDEX('④【入力】別紙_職員一覧（実績）'!$B$15:$B$514,MATCH(0,COUNTIF(B$7:B98,'④【入力】別紙_職員一覧（実績）'!$B$15:$B$514),0))),"")</f>
        <v/>
      </c>
      <c r="C99" s="140" t="str">
        <f>IF(B99="","",VLOOKUP($B99,'④【入力】別紙_職員一覧（実績）'!$B$15:$R$514,2,FALSE))</f>
        <v/>
      </c>
      <c r="D99" s="141" t="str">
        <f>IF(B99="","",VLOOKUP($B99,'④【入力】別紙_職員一覧（実績）'!$B$15:$R$514,3,FALSE))</f>
        <v/>
      </c>
      <c r="E99" s="141" t="str">
        <f>IF(B99="","",VLOOKUP($B99,'④【入力】別紙_職員一覧（実績）'!$B$15:$R$514,4,FALSE))</f>
        <v/>
      </c>
      <c r="F99" s="153" t="str">
        <f>IF(B99="","",SUMIF('④【入力】別紙_職員一覧（実績）'!$B$15:$B$514,'④事業所別一覧 (実績)'!B99,'④【入力】別紙_職員一覧（実績）'!$R$15:$R$514))</f>
        <v/>
      </c>
      <c r="G99" s="154" t="str">
        <f t="shared" si="4"/>
        <v/>
      </c>
      <c r="H99" s="141" t="str">
        <f>IF(B99="","",COUNTIF('④【入力】別紙_職員一覧（実績）'!$B$15:$B$514,'④事業所別一覧 (実績)'!B99))</f>
        <v/>
      </c>
      <c r="I99" s="141" t="str">
        <f>IF(B99="","",COUNTIFS('④【入力】別紙_職員一覧（実績）'!$B$15:$B$514,'④事業所別一覧 (実績)'!B99,'④【入力】別紙_職員一覧（実績）'!$F$15:$F$514,"〇"))</f>
        <v/>
      </c>
      <c r="J99" s="141" t="str">
        <f>IF(B99="","",COUNTIFS('④【入力】別紙_職員一覧（実績）'!$B$15:$B$514,'④事業所別一覧 (実績)'!B99,'④【入力】別紙_職員一覧（実績）'!$K$15:$K$514,"〇"))</f>
        <v/>
      </c>
      <c r="K99" s="141" t="str">
        <f>IF(B99="","",COUNTIFS('④【入力】別紙_職員一覧（実績）'!$B$15:$B$514,'④事業所別一覧 (実績)'!B99,'④【入力】別紙_職員一覧（実績）'!$L$15:$L$514,$K$6))</f>
        <v/>
      </c>
      <c r="L99" s="141" t="str">
        <f>IF(B99="","",COUNTIFS('④【入力】別紙_職員一覧（実績）'!$B$15:$B$514,'④事業所別一覧 (実績)'!B99,'④【入力】別紙_職員一覧（実績）'!$L$15:$L$514,$L$6))</f>
        <v/>
      </c>
      <c r="M99" s="141" t="str">
        <f>IF(B99="","",COUNTIFS('④【入力】別紙_職員一覧（実績）'!$B$15:$B$514,'④事業所別一覧 (実績)'!B99,'④【入力】別紙_職員一覧（実績）'!$L$15:$L$514,$M$6))</f>
        <v/>
      </c>
    </row>
    <row r="100" spans="1:13" ht="20.100000000000001" customHeight="1">
      <c r="A100" s="68">
        <v>94</v>
      </c>
      <c r="B100" s="68" t="str">
        <f t="array" ref="B100">IFERROR(IF(INDEX('④【入力】別紙_職員一覧（実績）'!$B$15:$B$514,MATCH(0,COUNTIF(B$7:B99,'④【入力】別紙_職員一覧（実績）'!$B$15:$B$514),0))=0,"",INDEX('④【入力】別紙_職員一覧（実績）'!$B$15:$B$514,MATCH(0,COUNTIF(B$7:B99,'④【入力】別紙_職員一覧（実績）'!$B$15:$B$514),0))),"")</f>
        <v/>
      </c>
      <c r="C100" s="140" t="str">
        <f>IF(B100="","",VLOOKUP($B100,'④【入力】別紙_職員一覧（実績）'!$B$15:$R$514,2,FALSE))</f>
        <v/>
      </c>
      <c r="D100" s="141" t="str">
        <f>IF(B100="","",VLOOKUP($B100,'④【入力】別紙_職員一覧（実績）'!$B$15:$R$514,3,FALSE))</f>
        <v/>
      </c>
      <c r="E100" s="141" t="str">
        <f>IF(B100="","",VLOOKUP($B100,'④【入力】別紙_職員一覧（実績）'!$B$15:$R$514,4,FALSE))</f>
        <v/>
      </c>
      <c r="F100" s="153" t="str">
        <f>IF(B100="","",SUMIF('④【入力】別紙_職員一覧（実績）'!$B$15:$B$514,'④事業所別一覧 (実績)'!B100,'④【入力】別紙_職員一覧（実績）'!$R$15:$R$514))</f>
        <v/>
      </c>
      <c r="G100" s="154" t="str">
        <f t="shared" si="4"/>
        <v/>
      </c>
      <c r="H100" s="141" t="str">
        <f>IF(B100="","",COUNTIF('④【入力】別紙_職員一覧（実績）'!$B$15:$B$514,'④事業所別一覧 (実績)'!B100))</f>
        <v/>
      </c>
      <c r="I100" s="141" t="str">
        <f>IF(B100="","",COUNTIFS('④【入力】別紙_職員一覧（実績）'!$B$15:$B$514,'④事業所別一覧 (実績)'!B100,'④【入力】別紙_職員一覧（実績）'!$F$15:$F$514,"〇"))</f>
        <v/>
      </c>
      <c r="J100" s="141" t="str">
        <f>IF(B100="","",COUNTIFS('④【入力】別紙_職員一覧（実績）'!$B$15:$B$514,'④事業所別一覧 (実績)'!B100,'④【入力】別紙_職員一覧（実績）'!$K$15:$K$514,"〇"))</f>
        <v/>
      </c>
      <c r="K100" s="141" t="str">
        <f>IF(B100="","",COUNTIFS('④【入力】別紙_職員一覧（実績）'!$B$15:$B$514,'④事業所別一覧 (実績)'!B100,'④【入力】別紙_職員一覧（実績）'!$L$15:$L$514,$K$6))</f>
        <v/>
      </c>
      <c r="L100" s="141" t="str">
        <f>IF(B100="","",COUNTIFS('④【入力】別紙_職員一覧（実績）'!$B$15:$B$514,'④事業所別一覧 (実績)'!B100,'④【入力】別紙_職員一覧（実績）'!$L$15:$L$514,$L$6))</f>
        <v/>
      </c>
      <c r="M100" s="141" t="str">
        <f>IF(B100="","",COUNTIFS('④【入力】別紙_職員一覧（実績）'!$B$15:$B$514,'④事業所別一覧 (実績)'!B100,'④【入力】別紙_職員一覧（実績）'!$L$15:$L$514,$M$6))</f>
        <v/>
      </c>
    </row>
    <row r="101" spans="1:13" ht="20.100000000000001" customHeight="1">
      <c r="A101" s="68">
        <v>95</v>
      </c>
      <c r="B101" s="68" t="str">
        <f t="array" ref="B101">IFERROR(IF(INDEX('④【入力】別紙_職員一覧（実績）'!$B$15:$B$514,MATCH(0,COUNTIF(B$7:B100,'④【入力】別紙_職員一覧（実績）'!$B$15:$B$514),0))=0,"",INDEX('④【入力】別紙_職員一覧（実績）'!$B$15:$B$514,MATCH(0,COUNTIF(B$7:B100,'④【入力】別紙_職員一覧（実績）'!$B$15:$B$514),0))),"")</f>
        <v/>
      </c>
      <c r="C101" s="140" t="str">
        <f>IF(B101="","",VLOOKUP($B101,'④【入力】別紙_職員一覧（実績）'!$B$15:$R$514,2,FALSE))</f>
        <v/>
      </c>
      <c r="D101" s="141" t="str">
        <f>IF(B101="","",VLOOKUP($B101,'④【入力】別紙_職員一覧（実績）'!$B$15:$R$514,3,FALSE))</f>
        <v/>
      </c>
      <c r="E101" s="141" t="str">
        <f>IF(B101="","",VLOOKUP($B101,'④【入力】別紙_職員一覧（実績）'!$B$15:$R$514,4,FALSE))</f>
        <v/>
      </c>
      <c r="F101" s="153" t="str">
        <f>IF(B101="","",SUMIF('④【入力】別紙_職員一覧（実績）'!$B$15:$B$514,'④事業所別一覧 (実績)'!B101,'④【入力】別紙_職員一覧（実績）'!$R$15:$R$514))</f>
        <v/>
      </c>
      <c r="G101" s="154" t="str">
        <f t="shared" si="4"/>
        <v/>
      </c>
      <c r="H101" s="141" t="str">
        <f>IF(B101="","",COUNTIF('④【入力】別紙_職員一覧（実績）'!$B$15:$B$514,'④事業所別一覧 (実績)'!B101))</f>
        <v/>
      </c>
      <c r="I101" s="141" t="str">
        <f>IF(B101="","",COUNTIFS('④【入力】別紙_職員一覧（実績）'!$B$15:$B$514,'④事業所別一覧 (実績)'!B101,'④【入力】別紙_職員一覧（実績）'!$F$15:$F$514,"〇"))</f>
        <v/>
      </c>
      <c r="J101" s="141" t="str">
        <f>IF(B101="","",COUNTIFS('④【入力】別紙_職員一覧（実績）'!$B$15:$B$514,'④事業所別一覧 (実績)'!B101,'④【入力】別紙_職員一覧（実績）'!$K$15:$K$514,"〇"))</f>
        <v/>
      </c>
      <c r="K101" s="141" t="str">
        <f>IF(B101="","",COUNTIFS('④【入力】別紙_職員一覧（実績）'!$B$15:$B$514,'④事業所別一覧 (実績)'!B101,'④【入力】別紙_職員一覧（実績）'!$L$15:$L$514,$K$6))</f>
        <v/>
      </c>
      <c r="L101" s="141" t="str">
        <f>IF(B101="","",COUNTIFS('④【入力】別紙_職員一覧（実績）'!$B$15:$B$514,'④事業所別一覧 (実績)'!B101,'④【入力】別紙_職員一覧（実績）'!$L$15:$L$514,$L$6))</f>
        <v/>
      </c>
      <c r="M101" s="141" t="str">
        <f>IF(B101="","",COUNTIFS('④【入力】別紙_職員一覧（実績）'!$B$15:$B$514,'④事業所別一覧 (実績)'!B101,'④【入力】別紙_職員一覧（実績）'!$L$15:$L$514,$M$6))</f>
        <v/>
      </c>
    </row>
    <row r="102" spans="1:13" ht="20.100000000000001" customHeight="1">
      <c r="A102" s="68">
        <v>96</v>
      </c>
      <c r="B102" s="68" t="str">
        <f t="array" ref="B102">IFERROR(IF(INDEX('④【入力】別紙_職員一覧（実績）'!$B$15:$B$514,MATCH(0,COUNTIF(B$7:B101,'④【入力】別紙_職員一覧（実績）'!$B$15:$B$514),0))=0,"",INDEX('④【入力】別紙_職員一覧（実績）'!$B$15:$B$514,MATCH(0,COUNTIF(B$7:B101,'④【入力】別紙_職員一覧（実績）'!$B$15:$B$514),0))),"")</f>
        <v/>
      </c>
      <c r="C102" s="140" t="str">
        <f>IF(B102="","",VLOOKUP($B102,'④【入力】別紙_職員一覧（実績）'!$B$15:$R$514,2,FALSE))</f>
        <v/>
      </c>
      <c r="D102" s="141" t="str">
        <f>IF(B102="","",VLOOKUP($B102,'④【入力】別紙_職員一覧（実績）'!$B$15:$R$514,3,FALSE))</f>
        <v/>
      </c>
      <c r="E102" s="141" t="str">
        <f>IF(B102="","",VLOOKUP($B102,'④【入力】別紙_職員一覧（実績）'!$B$15:$R$514,4,FALSE))</f>
        <v/>
      </c>
      <c r="F102" s="153" t="str">
        <f>IF(B102="","",SUMIF('④【入力】別紙_職員一覧（実績）'!$B$15:$B$514,'④事業所別一覧 (実績)'!B102,'④【入力】別紙_職員一覧（実績）'!$R$15:$R$514))</f>
        <v/>
      </c>
      <c r="G102" s="154" t="str">
        <f t="shared" si="4"/>
        <v/>
      </c>
      <c r="H102" s="141" t="str">
        <f>IF(B102="","",COUNTIF('④【入力】別紙_職員一覧（実績）'!$B$15:$B$514,'④事業所別一覧 (実績)'!B102))</f>
        <v/>
      </c>
      <c r="I102" s="141" t="str">
        <f>IF(B102="","",COUNTIFS('④【入力】別紙_職員一覧（実績）'!$B$15:$B$514,'④事業所別一覧 (実績)'!B102,'④【入力】別紙_職員一覧（実績）'!$F$15:$F$514,"〇"))</f>
        <v/>
      </c>
      <c r="J102" s="141" t="str">
        <f>IF(B102="","",COUNTIFS('④【入力】別紙_職員一覧（実績）'!$B$15:$B$514,'④事業所別一覧 (実績)'!B102,'④【入力】別紙_職員一覧（実績）'!$K$15:$K$514,"〇"))</f>
        <v/>
      </c>
      <c r="K102" s="141" t="str">
        <f>IF(B102="","",COUNTIFS('④【入力】別紙_職員一覧（実績）'!$B$15:$B$514,'④事業所別一覧 (実績)'!B102,'④【入力】別紙_職員一覧（実績）'!$L$15:$L$514,$K$6))</f>
        <v/>
      </c>
      <c r="L102" s="141" t="str">
        <f>IF(B102="","",COUNTIFS('④【入力】別紙_職員一覧（実績）'!$B$15:$B$514,'④事業所別一覧 (実績)'!B102,'④【入力】別紙_職員一覧（実績）'!$L$15:$L$514,$L$6))</f>
        <v/>
      </c>
      <c r="M102" s="141" t="str">
        <f>IF(B102="","",COUNTIFS('④【入力】別紙_職員一覧（実績）'!$B$15:$B$514,'④事業所別一覧 (実績)'!B102,'④【入力】別紙_職員一覧（実績）'!$L$15:$L$514,$M$6))</f>
        <v/>
      </c>
    </row>
    <row r="103" spans="1:13" ht="20.100000000000001" customHeight="1">
      <c r="A103" s="68">
        <v>97</v>
      </c>
      <c r="B103" s="68" t="str">
        <f t="array" ref="B103">IFERROR(IF(INDEX('④【入力】別紙_職員一覧（実績）'!$B$15:$B$514,MATCH(0,COUNTIF(B$7:B102,'④【入力】別紙_職員一覧（実績）'!$B$15:$B$514),0))=0,"",INDEX('④【入力】別紙_職員一覧（実績）'!$B$15:$B$514,MATCH(0,COUNTIF(B$7:B102,'④【入力】別紙_職員一覧（実績）'!$B$15:$B$514),0))),"")</f>
        <v/>
      </c>
      <c r="C103" s="140" t="str">
        <f>IF(B103="","",VLOOKUP($B103,'④【入力】別紙_職員一覧（実績）'!$B$15:$R$514,2,FALSE))</f>
        <v/>
      </c>
      <c r="D103" s="141" t="str">
        <f>IF(B103="","",VLOOKUP($B103,'④【入力】別紙_職員一覧（実績）'!$B$15:$R$514,3,FALSE))</f>
        <v/>
      </c>
      <c r="E103" s="141" t="str">
        <f>IF(B103="","",VLOOKUP($B103,'④【入力】別紙_職員一覧（実績）'!$B$15:$R$514,4,FALSE))</f>
        <v/>
      </c>
      <c r="F103" s="153" t="str">
        <f>IF(B103="","",SUMIF('④【入力】別紙_職員一覧（実績）'!$B$15:$B$514,'④事業所別一覧 (実績)'!B103,'④【入力】別紙_職員一覧（実績）'!$R$15:$R$514))</f>
        <v/>
      </c>
      <c r="G103" s="154" t="str">
        <f t="shared" si="0"/>
        <v/>
      </c>
      <c r="H103" s="141" t="str">
        <f>IF(B103="","",COUNTIF('④【入力】別紙_職員一覧（実績）'!$B$15:$B$514,'④事業所別一覧 (実績)'!B103))</f>
        <v/>
      </c>
      <c r="I103" s="141" t="str">
        <f>IF(B103="","",COUNTIFS('④【入力】別紙_職員一覧（実績）'!$B$15:$B$514,'④事業所別一覧 (実績)'!B103,'④【入力】別紙_職員一覧（実績）'!$F$15:$F$514,"〇"))</f>
        <v/>
      </c>
      <c r="J103" s="141" t="str">
        <f>IF(B103="","",COUNTIFS('④【入力】別紙_職員一覧（実績）'!$B$15:$B$514,'④事業所別一覧 (実績)'!B103,'④【入力】別紙_職員一覧（実績）'!$K$15:$K$514,"〇"))</f>
        <v/>
      </c>
      <c r="K103" s="141" t="str">
        <f>IF(B103="","",COUNTIFS('④【入力】別紙_職員一覧（実績）'!$B$15:$B$514,'④事業所別一覧 (実績)'!B103,'④【入力】別紙_職員一覧（実績）'!$L$15:$L$514,$K$6))</f>
        <v/>
      </c>
      <c r="L103" s="141" t="str">
        <f>IF(B103="","",COUNTIFS('④【入力】別紙_職員一覧（実績）'!$B$15:$B$514,'④事業所別一覧 (実績)'!B103,'④【入力】別紙_職員一覧（実績）'!$L$15:$L$514,$L$6))</f>
        <v/>
      </c>
      <c r="M103" s="141" t="str">
        <f>IF(B103="","",COUNTIFS('④【入力】別紙_職員一覧（実績）'!$B$15:$B$514,'④事業所別一覧 (実績)'!B103,'④【入力】別紙_職員一覧（実績）'!$L$15:$L$514,$M$6))</f>
        <v/>
      </c>
    </row>
    <row r="104" spans="1:13" ht="20.100000000000001" customHeight="1">
      <c r="A104" s="68">
        <v>98</v>
      </c>
      <c r="B104" s="68" t="str">
        <f t="array" ref="B104">IFERROR(IF(INDEX('④【入力】別紙_職員一覧（実績）'!$B$15:$B$514,MATCH(0,COUNTIF(B$7:B103,'④【入力】別紙_職員一覧（実績）'!$B$15:$B$514),0))=0,"",INDEX('④【入力】別紙_職員一覧（実績）'!$B$15:$B$514,MATCH(0,COUNTIF(B$7:B103,'④【入力】別紙_職員一覧（実績）'!$B$15:$B$514),0))),"")</f>
        <v/>
      </c>
      <c r="C104" s="140" t="str">
        <f>IF(B104="","",VLOOKUP($B104,'④【入力】別紙_職員一覧（実績）'!$B$15:$R$514,2,FALSE))</f>
        <v/>
      </c>
      <c r="D104" s="141" t="str">
        <f>IF(B104="","",VLOOKUP($B104,'④【入力】別紙_職員一覧（実績）'!$B$15:$R$514,3,FALSE))</f>
        <v/>
      </c>
      <c r="E104" s="141" t="str">
        <f>IF(B104="","",VLOOKUP($B104,'④【入力】別紙_職員一覧（実績）'!$B$15:$R$514,4,FALSE))</f>
        <v/>
      </c>
      <c r="F104" s="153" t="str">
        <f>IF(B104="","",SUMIF('④【入力】別紙_職員一覧（実績）'!$B$15:$B$514,'④事業所別一覧 (実績)'!B104,'④【入力】別紙_職員一覧（実績）'!$R$15:$R$514))</f>
        <v/>
      </c>
      <c r="G104" s="154" t="str">
        <f t="shared" si="0"/>
        <v/>
      </c>
      <c r="H104" s="141" t="str">
        <f>IF(B104="","",COUNTIF('④【入力】別紙_職員一覧（実績）'!$B$15:$B$514,'④事業所別一覧 (実績)'!B104))</f>
        <v/>
      </c>
      <c r="I104" s="141" t="str">
        <f>IF(B104="","",COUNTIFS('④【入力】別紙_職員一覧（実績）'!$B$15:$B$514,'④事業所別一覧 (実績)'!B104,'④【入力】別紙_職員一覧（実績）'!$F$15:$F$514,"〇"))</f>
        <v/>
      </c>
      <c r="J104" s="141" t="str">
        <f>IF(B104="","",COUNTIFS('④【入力】別紙_職員一覧（実績）'!$B$15:$B$514,'④事業所別一覧 (実績)'!B104,'④【入力】別紙_職員一覧（実績）'!$K$15:$K$514,"〇"))</f>
        <v/>
      </c>
      <c r="K104" s="141" t="str">
        <f>IF(B104="","",COUNTIFS('④【入力】別紙_職員一覧（実績）'!$B$15:$B$514,'④事業所別一覧 (実績)'!B104,'④【入力】別紙_職員一覧（実績）'!$L$15:$L$514,$K$6))</f>
        <v/>
      </c>
      <c r="L104" s="141" t="str">
        <f>IF(B104="","",COUNTIFS('④【入力】別紙_職員一覧（実績）'!$B$15:$B$514,'④事業所別一覧 (実績)'!B104,'④【入力】別紙_職員一覧（実績）'!$L$15:$L$514,$L$6))</f>
        <v/>
      </c>
      <c r="M104" s="141" t="str">
        <f>IF(B104="","",COUNTIFS('④【入力】別紙_職員一覧（実績）'!$B$15:$B$514,'④事業所別一覧 (実績)'!B104,'④【入力】別紙_職員一覧（実績）'!$L$15:$L$514,$M$6))</f>
        <v/>
      </c>
    </row>
    <row r="105" spans="1:13" ht="20.100000000000001" customHeight="1">
      <c r="A105" s="68">
        <v>99</v>
      </c>
      <c r="B105" s="68" t="str">
        <f t="array" ref="B105">IFERROR(IF(INDEX('④【入力】別紙_職員一覧（実績）'!$B$15:$B$514,MATCH(0,COUNTIF(B$7:B104,'④【入力】別紙_職員一覧（実績）'!$B$15:$B$514),0))=0,"",INDEX('④【入力】別紙_職員一覧（実績）'!$B$15:$B$514,MATCH(0,COUNTIF(B$7:B104,'④【入力】別紙_職員一覧（実績）'!$B$15:$B$514),0))),"")</f>
        <v/>
      </c>
      <c r="C105" s="140" t="str">
        <f>IF(B105="","",VLOOKUP($B105,'④【入力】別紙_職員一覧（実績）'!$B$15:$R$514,2,FALSE))</f>
        <v/>
      </c>
      <c r="D105" s="141" t="str">
        <f>IF(B105="","",VLOOKUP($B105,'④【入力】別紙_職員一覧（実績）'!$B$15:$R$514,3,FALSE))</f>
        <v/>
      </c>
      <c r="E105" s="141" t="str">
        <f>IF(B105="","",VLOOKUP($B105,'④【入力】別紙_職員一覧（実績）'!$B$15:$R$514,4,FALSE))</f>
        <v/>
      </c>
      <c r="F105" s="153" t="str">
        <f>IF(B105="","",SUMIF('④【入力】別紙_職員一覧（実績）'!$B$15:$B$514,'④事業所別一覧 (実績)'!B105,'④【入力】別紙_職員一覧（実績）'!$R$15:$R$514))</f>
        <v/>
      </c>
      <c r="G105" s="154" t="str">
        <f t="shared" si="0"/>
        <v/>
      </c>
      <c r="H105" s="141" t="str">
        <f>IF(B105="","",COUNTIF('④【入力】別紙_職員一覧（実績）'!$B$15:$B$514,'④事業所別一覧 (実績)'!B105))</f>
        <v/>
      </c>
      <c r="I105" s="141" t="str">
        <f>IF(B105="","",COUNTIFS('④【入力】別紙_職員一覧（実績）'!$B$15:$B$514,'④事業所別一覧 (実績)'!B105,'④【入力】別紙_職員一覧（実績）'!$F$15:$F$514,"〇"))</f>
        <v/>
      </c>
      <c r="J105" s="141" t="str">
        <f>IF(B105="","",COUNTIFS('④【入力】別紙_職員一覧（実績）'!$B$15:$B$514,'④事業所別一覧 (実績)'!B105,'④【入力】別紙_職員一覧（実績）'!$K$15:$K$514,"〇"))</f>
        <v/>
      </c>
      <c r="K105" s="141" t="str">
        <f>IF(B105="","",COUNTIFS('④【入力】別紙_職員一覧（実績）'!$B$15:$B$514,'④事業所別一覧 (実績)'!B105,'④【入力】別紙_職員一覧（実績）'!$L$15:$L$514,$K$6))</f>
        <v/>
      </c>
      <c r="L105" s="141" t="str">
        <f>IF(B105="","",COUNTIFS('④【入力】別紙_職員一覧（実績）'!$B$15:$B$514,'④事業所別一覧 (実績)'!B105,'④【入力】別紙_職員一覧（実績）'!$L$15:$L$514,$L$6))</f>
        <v/>
      </c>
      <c r="M105" s="141" t="str">
        <f>IF(B105="","",COUNTIFS('④【入力】別紙_職員一覧（実績）'!$B$15:$B$514,'④事業所別一覧 (実績)'!B105,'④【入力】別紙_職員一覧（実績）'!$L$15:$L$514,$M$6))</f>
        <v/>
      </c>
    </row>
    <row r="106" spans="1:13" ht="20.100000000000001" customHeight="1">
      <c r="A106" s="68">
        <v>100</v>
      </c>
      <c r="B106" s="68" t="str">
        <f t="array" ref="B106">IFERROR(IF(INDEX('④【入力】別紙_職員一覧（実績）'!$B$15:$B$514,MATCH(0,COUNTIF(B$7:B105,'④【入力】別紙_職員一覧（実績）'!$B$15:$B$514),0))=0,"",INDEX('④【入力】別紙_職員一覧（実績）'!$B$15:$B$514,MATCH(0,COUNTIF(B$7:B105,'④【入力】別紙_職員一覧（実績）'!$B$15:$B$514),0))),"")</f>
        <v/>
      </c>
      <c r="C106" s="140" t="str">
        <f>IF(B106="","",VLOOKUP($B106,'④【入力】別紙_職員一覧（実績）'!$B$15:$R$514,2,FALSE))</f>
        <v/>
      </c>
      <c r="D106" s="141" t="str">
        <f>IF(B106="","",VLOOKUP($B106,'④【入力】別紙_職員一覧（実績）'!$B$15:$R$514,3,FALSE))</f>
        <v/>
      </c>
      <c r="E106" s="141" t="str">
        <f>IF(B106="","",VLOOKUP($B106,'④【入力】別紙_職員一覧（実績）'!$B$15:$R$514,4,FALSE))</f>
        <v/>
      </c>
      <c r="F106" s="153" t="str">
        <f>IF(B106="","",SUMIF('④【入力】別紙_職員一覧（実績）'!$B$15:$B$514,'④事業所別一覧 (実績)'!B106,'④【入力】別紙_職員一覧（実績）'!$R$15:$R$514))</f>
        <v/>
      </c>
      <c r="G106" s="154" t="str">
        <f t="shared" si="0"/>
        <v/>
      </c>
      <c r="H106" s="141" t="str">
        <f>IF(B106="","",COUNTIF('④【入力】別紙_職員一覧（実績）'!$B$15:$B$514,'④事業所別一覧 (実績)'!B106))</f>
        <v/>
      </c>
      <c r="I106" s="141" t="str">
        <f>IF(B106="","",COUNTIFS('④【入力】別紙_職員一覧（実績）'!$B$15:$B$514,'④事業所別一覧 (実績)'!B106,'④【入力】別紙_職員一覧（実績）'!$F$15:$F$514,"〇"))</f>
        <v/>
      </c>
      <c r="J106" s="141" t="str">
        <f>IF(B106="","",COUNTIFS('④【入力】別紙_職員一覧（実績）'!$B$15:$B$514,'④事業所別一覧 (実績)'!B106,'④【入力】別紙_職員一覧（実績）'!$K$15:$K$514,"〇"))</f>
        <v/>
      </c>
      <c r="K106" s="141" t="str">
        <f>IF(B106="","",COUNTIFS('④【入力】別紙_職員一覧（実績）'!$B$15:$B$514,'④事業所別一覧 (実績)'!B106,'④【入力】別紙_職員一覧（実績）'!$L$15:$L$514,$K$6))</f>
        <v/>
      </c>
      <c r="L106" s="141" t="str">
        <f>IF(B106="","",COUNTIFS('④【入力】別紙_職員一覧（実績）'!$B$15:$B$514,'④事業所別一覧 (実績)'!B106,'④【入力】別紙_職員一覧（実績）'!$L$15:$L$514,$L$6))</f>
        <v/>
      </c>
      <c r="M106" s="141" t="str">
        <f>IF(B106="","",COUNTIFS('④【入力】別紙_職員一覧（実績）'!$B$15:$B$514,'④事業所別一覧 (実績)'!B106,'④【入力】別紙_職員一覧（実績）'!$L$15:$L$514,$M$6))</f>
        <v/>
      </c>
    </row>
    <row r="107" spans="1:13" ht="45.95" customHeight="1">
      <c r="C107" s="155"/>
      <c r="D107" s="156"/>
      <c r="E107" s="140" t="s">
        <v>242</v>
      </c>
      <c r="F107" s="153">
        <f>SUM(F7:F106)</f>
        <v>0</v>
      </c>
      <c r="G107" s="154">
        <f>ROUNDDOWN(F107+ROUNDUP(F107*0.15,0),-3)</f>
        <v>0</v>
      </c>
      <c r="H107" s="141">
        <f>SUM(H7:H106)</f>
        <v>0</v>
      </c>
      <c r="I107" s="141">
        <f>SUM(I7:I106)</f>
        <v>0</v>
      </c>
      <c r="J107" s="141">
        <f>SUM(J7:J106)</f>
        <v>0</v>
      </c>
      <c r="K107" s="141">
        <f>SUM(K7:K106)</f>
        <v>0</v>
      </c>
      <c r="L107" s="141">
        <f t="shared" ref="L107:M107" si="5">SUM(L7:L106)</f>
        <v>0</v>
      </c>
      <c r="M107" s="141">
        <f t="shared" si="5"/>
        <v>0</v>
      </c>
    </row>
    <row r="108" spans="1:13">
      <c r="G108" s="5" t="s">
        <v>275</v>
      </c>
    </row>
    <row r="109" spans="1:13">
      <c r="G109" s="5" t="s">
        <v>276</v>
      </c>
    </row>
    <row r="113" spans="15:16" ht="29.45" customHeight="1"/>
    <row r="114" spans="15:16">
      <c r="O114" s="64" t="s">
        <v>89</v>
      </c>
      <c r="P114" s="49" t="str">
        <f>ASC(【入力シート】!J26&amp;"K"&amp;【入力シート】!J44&amp;"B"&amp;【入力シート】!J45&amp;"T"&amp;LEFT(【入力シート】!J46,1)&amp;"N"&amp;【入力シート】!J47)&amp;"S1;"&amp;①【入力】別紙_職員一覧!S13&amp;①【入力】別紙_職員一覧!S406&amp;①【入力】別紙_職員一覧!S407&amp;①【入力】別紙_職員一覧!S408&amp;①【入力】別紙_職員一覧!S409&amp;①【入力】別紙_職員一覧!S410&amp;①【入力】別紙_職員一覧!S411&amp;①【入力】別紙_職員一覧!S412&amp;①【入力】別紙_職員一覧!S413&amp;①【入力】別紙_職員一覧!S414&amp;①【入力】別紙_職員一覧!S415</f>
        <v>KBTNS1;</v>
      </c>
    </row>
    <row r="115" spans="15:16" ht="14.1" customHeight="1">
      <c r="O115" s="64" t="s">
        <v>90</v>
      </c>
      <c r="P115" s="49" t="str">
        <f>"S2;"&amp;①【入力】別紙_職員一覧!S416&amp;①【入力】別紙_職員一覧!S417&amp;①【入力】別紙_職員一覧!S418&amp;①【入力】別紙_職員一覧!S419&amp;①【入力】別紙_職員一覧!S420&amp;①【入力】別紙_職員一覧!S421&amp;①【入力】別紙_職員一覧!S422&amp;①【入力】別紙_職員一覧!S423&amp;①【入力】別紙_職員一覧!S424&amp;①【入力】別紙_職員一覧!S425&amp;①【入力】別紙_職員一覧!S426&amp;①【入力】別紙_職員一覧!S427&amp;①【入力】別紙_職員一覧!S428</f>
        <v>S2;</v>
      </c>
    </row>
    <row r="116" spans="15:16">
      <c r="O116" s="64" t="s">
        <v>91</v>
      </c>
      <c r="P116" s="49" t="str">
        <f>"S3;"&amp;①【入力】別紙_職員一覧!S429&amp;①【入力】別紙_職員一覧!S430&amp;①【入力】別紙_職員一覧!S431&amp;①【入力】別紙_職員一覧!S432&amp;①【入力】別紙_職員一覧!S433&amp;①【入力】別紙_職員一覧!S434&amp;①【入力】別紙_職員一覧!S435&amp;①【入力】別紙_職員一覧!S436&amp;①【入力】別紙_職員一覧!S437&amp;①【入力】別紙_職員一覧!S438&amp;①【入力】別紙_職員一覧!S439&amp;①【入力】別紙_職員一覧!S440&amp;①【入力】別紙_職員一覧!S441</f>
        <v>S3;</v>
      </c>
    </row>
    <row r="117" spans="15:16">
      <c r="O117" s="64" t="s">
        <v>92</v>
      </c>
      <c r="P117" s="49" t="str">
        <f>"S4;"&amp;①【入力】別紙_職員一覧!S442&amp;①【入力】別紙_職員一覧!S443&amp;①【入力】別紙_職員一覧!S444&amp;①【入力】別紙_職員一覧!S445&amp;①【入力】別紙_職員一覧!S446&amp;①【入力】別紙_職員一覧!S447&amp;①【入力】別紙_職員一覧!S448&amp;①【入力】別紙_職員一覧!S449&amp;①【入力】別紙_職員一覧!S450&amp;①【入力】別紙_職員一覧!S451&amp;①【入力】別紙_職員一覧!S452&amp;①【入力】別紙_職員一覧!S453&amp;①【入力】別紙_職員一覧!S454</f>
        <v>S4;</v>
      </c>
    </row>
    <row r="118" spans="15:16">
      <c r="O118" s="64" t="s">
        <v>93</v>
      </c>
      <c r="P118" s="49" t="str">
        <f>"S5;"&amp;①【入力】別紙_職員一覧!S455&amp;①【入力】別紙_職員一覧!S456&amp;①【入力】別紙_職員一覧!S457&amp;①【入力】別紙_職員一覧!S458&amp;①【入力】別紙_職員一覧!S459&amp;①【入力】別紙_職員一覧!S460&amp;①【入力】別紙_職員一覧!S461&amp;①【入力】別紙_職員一覧!S462&amp;①【入力】別紙_職員一覧!S463&amp;①【入力】別紙_職員一覧!S464&amp;①【入力】別紙_職員一覧!S465&amp;①【入力】別紙_職員一覧!S466&amp;①【入力】別紙_職員一覧!S467</f>
        <v>S5;</v>
      </c>
    </row>
    <row r="119" spans="15:16">
      <c r="O119" s="64" t="s">
        <v>94</v>
      </c>
      <c r="P119" s="49" t="str">
        <f>"S6;"&amp;①【入力】別紙_職員一覧!S468&amp;①【入力】別紙_職員一覧!S469&amp;①【入力】別紙_職員一覧!S470&amp;①【入力】別紙_職員一覧!S471&amp;①【入力】別紙_職員一覧!S472&amp;①【入力】別紙_職員一覧!S473&amp;①【入力】別紙_職員一覧!S474&amp;①【入力】別紙_職員一覧!S475&amp;①【入力】別紙_職員一覧!S476&amp;①【入力】別紙_職員一覧!S477&amp;①【入力】別紙_職員一覧!S478&amp;①【入力】別紙_職員一覧!S479&amp;①【入力】別紙_職員一覧!S480</f>
        <v>S6;</v>
      </c>
    </row>
    <row r="120" spans="15:16">
      <c r="O120" s="64" t="s">
        <v>95</v>
      </c>
      <c r="P120" s="49" t="str">
        <f>"S7;"&amp;①【入力】別紙_職員一覧!S481&amp;①【入力】別紙_職員一覧!S482&amp;①【入力】別紙_職員一覧!S483&amp;①【入力】別紙_職員一覧!S484&amp;①【入力】別紙_職員一覧!S485&amp;①【入力】別紙_職員一覧!S486&amp;①【入力】別紙_職員一覧!S487&amp;①【入力】別紙_職員一覧!S488&amp;①【入力】別紙_職員一覧!S489&amp;①【入力】別紙_職員一覧!S490&amp;①【入力】別紙_職員一覧!S491&amp;①【入力】別紙_職員一覧!S492&amp;①【入力】別紙_職員一覧!S501</f>
        <v>S7;</v>
      </c>
    </row>
    <row r="121" spans="15:16">
      <c r="O121" s="64" t="s">
        <v>96</v>
      </c>
      <c r="P121" s="49" t="str">
        <f>"S8;"&amp;①【入力】別紙_職員一覧!S502&amp;①【入力】別紙_職員一覧!S503&amp;①【入力】別紙_職員一覧!S504&amp;①【入力】別紙_職員一覧!S505&amp;①【入力】別紙_職員一覧!S506&amp;①【入力】別紙_職員一覧!S507&amp;①【入力】別紙_職員一覧!S508&amp;①【入力】別紙_職員一覧!S509&amp;①【入力】別紙_職員一覧!S510&amp;①【入力】別紙_職員一覧!S511&amp;①【入力】別紙_職員一覧!S512</f>
        <v>S8;</v>
      </c>
    </row>
    <row r="122" spans="15:16">
      <c r="P122" s="49"/>
    </row>
    <row r="123" spans="15:16">
      <c r="P123" s="49"/>
    </row>
    <row r="124" spans="15:16">
      <c r="P124" s="49"/>
    </row>
    <row r="125" spans="15:16">
      <c r="P125" s="49"/>
    </row>
    <row r="126" spans="15:16">
      <c r="P126" s="49"/>
    </row>
    <row r="127" spans="15:16">
      <c r="P127" s="49"/>
    </row>
    <row r="128" spans="15:16">
      <c r="P128" s="49"/>
    </row>
    <row r="129" spans="16:16">
      <c r="P129" s="49"/>
    </row>
    <row r="131" spans="16:16">
      <c r="P131" s="49"/>
    </row>
    <row r="132" spans="16:16">
      <c r="P132" s="49"/>
    </row>
    <row r="133" spans="16:16">
      <c r="P133" s="49"/>
    </row>
    <row r="134" spans="16:16">
      <c r="P134" s="49"/>
    </row>
    <row r="135" spans="16:16">
      <c r="P135" s="49"/>
    </row>
    <row r="136" spans="16:16">
      <c r="P136" s="49"/>
    </row>
    <row r="137" spans="16:16">
      <c r="P137" s="49"/>
    </row>
    <row r="139" spans="16:16">
      <c r="P139" s="49"/>
    </row>
    <row r="140" spans="16:16">
      <c r="P140" s="49"/>
    </row>
    <row r="141" spans="16:16">
      <c r="P141" s="49"/>
    </row>
    <row r="142" spans="16:16">
      <c r="P142" s="49"/>
    </row>
    <row r="143" spans="16:16">
      <c r="P143" s="49"/>
    </row>
    <row r="144" spans="16:16">
      <c r="P144" s="49"/>
    </row>
    <row r="145" spans="16:16">
      <c r="P145" s="49"/>
    </row>
    <row r="146" spans="16:16">
      <c r="P146" s="49"/>
    </row>
    <row r="152" spans="16:16">
      <c r="P152" s="49"/>
    </row>
    <row r="153" spans="16:16">
      <c r="P153" s="49"/>
    </row>
    <row r="154" spans="16:16">
      <c r="P154" s="49"/>
    </row>
    <row r="156" spans="16:16">
      <c r="P156" s="49"/>
    </row>
    <row r="157" spans="16:16">
      <c r="P157" s="49"/>
    </row>
    <row r="158" spans="16:16">
      <c r="P158" s="49"/>
    </row>
    <row r="159" spans="16:16">
      <c r="P159" s="49"/>
    </row>
    <row r="160" spans="16:16">
      <c r="P160" s="49"/>
    </row>
    <row r="161" spans="16:16">
      <c r="P161" s="49"/>
    </row>
    <row r="162" spans="16:16">
      <c r="P162" s="49"/>
    </row>
    <row r="164" spans="16:16">
      <c r="P164" s="49"/>
    </row>
    <row r="165" spans="16:16">
      <c r="P165" s="49"/>
    </row>
    <row r="166" spans="16:16">
      <c r="P166" s="49"/>
    </row>
    <row r="167" spans="16:16">
      <c r="P167" s="49"/>
    </row>
    <row r="168" spans="16:16">
      <c r="P168" s="49"/>
    </row>
    <row r="169" spans="16:16">
      <c r="P169" s="49"/>
    </row>
    <row r="170" spans="16:16">
      <c r="P170" s="49"/>
    </row>
    <row r="172" spans="16:16">
      <c r="P172" s="49"/>
    </row>
    <row r="173" spans="16:16">
      <c r="P173" s="49"/>
    </row>
    <row r="174" spans="16:16">
      <c r="P174" s="49"/>
    </row>
    <row r="175" spans="16:16">
      <c r="P175" s="49"/>
    </row>
    <row r="176" spans="16:16">
      <c r="P176" s="49"/>
    </row>
    <row r="177" spans="16:16">
      <c r="P177" s="49"/>
    </row>
    <row r="178" spans="16:16">
      <c r="P178" s="49"/>
    </row>
    <row r="180" spans="16:16">
      <c r="P180" s="49"/>
    </row>
    <row r="181" spans="16:16">
      <c r="P181" s="49"/>
    </row>
    <row r="182" spans="16:16">
      <c r="P182" s="49"/>
    </row>
    <row r="183" spans="16:16">
      <c r="P183" s="49"/>
    </row>
    <row r="184" spans="16:16">
      <c r="P184" s="49"/>
    </row>
    <row r="185" spans="16:16">
      <c r="P185" s="49"/>
    </row>
    <row r="186" spans="16:16">
      <c r="P186" s="49"/>
    </row>
    <row r="192" spans="16:16">
      <c r="P192" s="49"/>
    </row>
    <row r="193" spans="16:16">
      <c r="P193" s="49"/>
    </row>
    <row r="194" spans="16:16">
      <c r="P194" s="49"/>
    </row>
    <row r="195" spans="16:16">
      <c r="P195" s="49"/>
    </row>
    <row r="197" spans="16:16">
      <c r="P197" s="49"/>
    </row>
    <row r="198" spans="16:16">
      <c r="P198" s="49"/>
    </row>
    <row r="199" spans="16:16">
      <c r="P199" s="49"/>
    </row>
    <row r="200" spans="16:16">
      <c r="P200" s="49"/>
    </row>
    <row r="201" spans="16:16">
      <c r="P201" s="49"/>
    </row>
    <row r="202" spans="16:16">
      <c r="P202" s="49"/>
    </row>
    <row r="203" spans="16:16">
      <c r="P203" s="49"/>
    </row>
    <row r="205" spans="16:16">
      <c r="P205" s="49"/>
    </row>
    <row r="206" spans="16:16">
      <c r="P206" s="49"/>
    </row>
    <row r="207" spans="16:16">
      <c r="P207" s="49"/>
    </row>
    <row r="208" spans="16:16">
      <c r="P208" s="49"/>
    </row>
    <row r="209" spans="16:16">
      <c r="P209" s="49"/>
    </row>
    <row r="210" spans="16:16">
      <c r="P210" s="49"/>
    </row>
    <row r="211" spans="16:16">
      <c r="P211" s="49"/>
    </row>
  </sheetData>
  <sheetProtection password="8D69" sheet="1" objects="1" scenarios="1"/>
  <mergeCells count="2">
    <mergeCell ref="C1:L1"/>
    <mergeCell ref="K3:M3"/>
  </mergeCells>
  <phoneticPr fontId="1"/>
  <printOptions horizontalCentered="1"/>
  <pageMargins left="0.51181102362204722" right="0.51181102362204722" top="0.74803149606299213" bottom="0.55118110236220474" header="0.31496062992125984" footer="0.31496062992125984"/>
  <pageSetup paperSize="9" scale="3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E51"/>
  <sheetViews>
    <sheetView showGridLines="0" zoomScaleNormal="100" zoomScaleSheetLayoutView="100" workbookViewId="0">
      <selection activeCell="B14" sqref="B14:AD14"/>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259</v>
      </c>
    </row>
    <row r="2" spans="1:31" ht="21.95" customHeight="1">
      <c r="V2" s="1" t="str">
        <f>【入力シート】!J23</f>
        <v>令和</v>
      </c>
      <c r="X2" s="1" t="str">
        <f>IF(【入力シート】!L23="","",【入力シート】!L23)</f>
        <v/>
      </c>
      <c r="Y2" s="1" t="s">
        <v>41</v>
      </c>
      <c r="Z2" s="385" t="str">
        <f>IF(【入力シート】!O23="","",【入力シート】!O23)</f>
        <v/>
      </c>
      <c r="AA2" s="385"/>
      <c r="AB2" s="1" t="s">
        <v>9</v>
      </c>
      <c r="AC2" s="385" t="str">
        <f>IF(【入力シート】!S23="","",【入力シート】!S23)</f>
        <v/>
      </c>
      <c r="AD2" s="385"/>
      <c r="AE2" s="1" t="s">
        <v>10</v>
      </c>
    </row>
    <row r="3" spans="1:31" ht="24.95" customHeight="1">
      <c r="A3" s="1" t="s">
        <v>158</v>
      </c>
    </row>
    <row r="4" spans="1:31" ht="18" customHeight="1">
      <c r="L4" s="1" t="s">
        <v>1</v>
      </c>
      <c r="P4" s="356" t="str">
        <f>IF(【入力シート】!J27="","",【入力シート】!J27)</f>
        <v/>
      </c>
      <c r="Q4" s="356"/>
      <c r="R4" s="356"/>
      <c r="S4" s="356"/>
      <c r="T4" s="356"/>
      <c r="U4" s="356"/>
      <c r="V4" s="356"/>
      <c r="W4" s="356"/>
      <c r="X4" s="356"/>
      <c r="Y4" s="356"/>
      <c r="Z4" s="356"/>
      <c r="AA4" s="356"/>
      <c r="AB4" s="356"/>
      <c r="AC4" s="356"/>
      <c r="AD4" s="356"/>
      <c r="AE4" s="356"/>
    </row>
    <row r="5" spans="1:31" ht="3" customHeight="1"/>
    <row r="6" spans="1:31" ht="18" customHeight="1">
      <c r="L6" s="1" t="s">
        <v>2</v>
      </c>
      <c r="P6" s="306" t="str">
        <f>IF(【入力シート】!M29="","",【入力シート】!M29)</f>
        <v/>
      </c>
      <c r="Q6" s="306"/>
      <c r="R6" s="306"/>
      <c r="S6" s="306"/>
      <c r="T6" s="306"/>
      <c r="U6" s="306"/>
      <c r="V6" s="306"/>
      <c r="W6" s="306"/>
      <c r="X6" s="306"/>
      <c r="Y6" s="306"/>
      <c r="Z6" s="306"/>
      <c r="AA6" s="306"/>
      <c r="AB6" s="306"/>
      <c r="AC6" s="306"/>
      <c r="AD6" s="306"/>
      <c r="AE6" s="306"/>
    </row>
    <row r="7" spans="1:31" ht="3" customHeight="1">
      <c r="P7" s="306"/>
      <c r="Q7" s="306"/>
      <c r="R7" s="306"/>
      <c r="S7" s="306"/>
      <c r="T7" s="306"/>
      <c r="U7" s="306"/>
      <c r="V7" s="306"/>
      <c r="W7" s="306"/>
      <c r="X7" s="306"/>
      <c r="Y7" s="306"/>
      <c r="Z7" s="306"/>
      <c r="AA7" s="306"/>
      <c r="AB7" s="306"/>
      <c r="AC7" s="306"/>
      <c r="AD7" s="306"/>
      <c r="AE7" s="306"/>
    </row>
    <row r="8" spans="1:31" ht="18" customHeight="1">
      <c r="P8" s="355"/>
      <c r="Q8" s="355"/>
      <c r="R8" s="355"/>
      <c r="S8" s="355"/>
      <c r="T8" s="355"/>
      <c r="U8" s="355"/>
      <c r="V8" s="355"/>
      <c r="W8" s="355"/>
      <c r="X8" s="355"/>
      <c r="Y8" s="355"/>
      <c r="Z8" s="355"/>
      <c r="AA8" s="355"/>
      <c r="AB8" s="355"/>
      <c r="AC8" s="355"/>
      <c r="AD8" s="355"/>
      <c r="AE8" s="355"/>
    </row>
    <row r="9" spans="1:31" ht="3" customHeight="1"/>
    <row r="10" spans="1:31" ht="18" customHeight="1">
      <c r="L10" s="1" t="s">
        <v>17</v>
      </c>
      <c r="P10" s="356" t="str">
        <f>IF(【入力シート】!J30="","",【入力シート】!J30)</f>
        <v/>
      </c>
      <c r="Q10" s="356"/>
      <c r="R10" s="356"/>
      <c r="S10" s="356"/>
      <c r="T10" s="356"/>
      <c r="U10" s="356"/>
      <c r="V10" s="356"/>
      <c r="W10" s="356"/>
      <c r="X10" s="356"/>
      <c r="Y10" s="356"/>
      <c r="Z10" s="356"/>
      <c r="AA10" s="356"/>
      <c r="AB10" s="356"/>
      <c r="AC10" s="356"/>
      <c r="AD10" s="356"/>
      <c r="AE10" s="356"/>
    </row>
    <row r="11" spans="1:31" ht="3" customHeight="1"/>
    <row r="12" spans="1:31" ht="18" customHeight="1">
      <c r="L12" s="1" t="s">
        <v>18</v>
      </c>
      <c r="P12" s="356" t="str">
        <f>IF(【入力シート】!J31="","",【入力シート】!J31)</f>
        <v/>
      </c>
      <c r="Q12" s="356"/>
      <c r="R12" s="356"/>
      <c r="S12" s="356"/>
      <c r="T12" s="356"/>
      <c r="U12" s="356"/>
      <c r="V12" s="356"/>
      <c r="W12" s="356"/>
      <c r="X12" s="356"/>
      <c r="Y12" s="356"/>
      <c r="Z12" s="356"/>
    </row>
    <row r="14" spans="1:31" ht="18" customHeight="1">
      <c r="B14" s="350" t="str">
        <f>【入力シート】!C1&amp;【入力シート】!D1&amp;"年度品川区介護職員・介護支援専門員居住支援手当事業補助金"</f>
        <v>令和8年度品川区介護職員・介護支援専門員居住支援手当事業補助金</v>
      </c>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row>
    <row r="15" spans="1:31" ht="18" customHeight="1">
      <c r="B15" s="350" t="s">
        <v>260</v>
      </c>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row>
    <row r="16" spans="1:31" ht="6" customHeight="1"/>
    <row r="17" spans="1:31" ht="14.1" customHeight="1">
      <c r="B17" s="306" t="str">
        <f>"　"&amp;【入力シート】!J13&amp;【入力シート】!L13&amp;【入力シート】!N13&amp;【入力シート】!O13&amp;【入力シート】!R13&amp;【入力シート】!S13&amp;【入力シート】!V13&amp;"付"&amp;【入力シート】!J14&amp;【入力シート】!M14&amp;【入力シート】!Q14&amp;"で交付決定を受けた標記補助金について、別紙のとおり関係書類を提出いたします。"</f>
        <v>　令和年月日付品福福収第号で交付決定を受けた標記補助金について、別紙のとおり関係書類を提出いたします。</v>
      </c>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row>
    <row r="18" spans="1:31" ht="14.1" customHeight="1">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row>
    <row r="19" spans="1:31" ht="14.1" customHeight="1">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row>
    <row r="20" spans="1:31" ht="14.1" customHeight="1">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row>
    <row r="21" spans="1:31" s="4" customFormat="1" ht="18" customHeight="1">
      <c r="A21" s="409" t="s">
        <v>106</v>
      </c>
      <c r="B21" s="410"/>
      <c r="C21" s="410"/>
      <c r="D21" s="410"/>
      <c r="E21" s="410"/>
      <c r="F21" s="410"/>
      <c r="G21" s="410"/>
      <c r="H21" s="410"/>
      <c r="I21" s="410"/>
      <c r="J21" s="410"/>
      <c r="K21" s="410"/>
      <c r="L21" s="410"/>
      <c r="M21" s="410"/>
      <c r="N21" s="410"/>
      <c r="O21" s="410"/>
      <c r="P21" s="410"/>
      <c r="Q21" s="410"/>
      <c r="R21" s="410"/>
      <c r="S21" s="410"/>
      <c r="T21" s="410"/>
      <c r="U21" s="410"/>
      <c r="V21" s="410"/>
      <c r="W21" s="410"/>
      <c r="X21" s="410"/>
      <c r="Y21" s="410"/>
      <c r="Z21" s="410"/>
      <c r="AA21" s="410"/>
      <c r="AB21" s="410"/>
      <c r="AC21" s="410"/>
      <c r="AD21" s="410"/>
      <c r="AE21" s="410"/>
    </row>
    <row r="22" spans="1:31" ht="14.1" customHeight="1">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row>
    <row r="23" spans="1:31" ht="18" customHeight="1">
      <c r="B23" s="1" t="s">
        <v>171</v>
      </c>
      <c r="L23" s="364">
        <f>'④【入力】別紙_職員一覧（実績）'!R7</f>
        <v>0</v>
      </c>
      <c r="M23" s="364"/>
      <c r="N23" s="364"/>
      <c r="O23" s="364"/>
      <c r="P23" s="364"/>
      <c r="Q23" s="364"/>
      <c r="R23" s="364"/>
      <c r="S23" s="364"/>
      <c r="T23" s="1" t="s">
        <v>108</v>
      </c>
    </row>
    <row r="25" spans="1:31" ht="18.75" customHeight="1">
      <c r="B25" s="1" t="s">
        <v>224</v>
      </c>
      <c r="L25" s="365" t="str">
        <f>"別紙様式１「"&amp;【入力シート】!C1&amp;【入力シート】!D1&amp;"年度品川区介護職員・介護支援専門員居住支援手当事業補助金交付対象職員一覧」のとおり"</f>
        <v>別紙様式１「令和8年度品川区介護職員・介護支援専門員居住支援手当事業補助金交付対象職員一覧」のとおり</v>
      </c>
      <c r="M25" s="365"/>
      <c r="N25" s="365"/>
      <c r="O25" s="365"/>
      <c r="P25" s="365"/>
      <c r="Q25" s="365"/>
      <c r="R25" s="365"/>
      <c r="S25" s="365"/>
      <c r="T25" s="365"/>
      <c r="U25" s="365"/>
      <c r="V25" s="365"/>
      <c r="W25" s="365"/>
      <c r="X25" s="365"/>
      <c r="Y25" s="365"/>
      <c r="Z25" s="365"/>
      <c r="AA25" s="365"/>
      <c r="AB25" s="365"/>
      <c r="AC25" s="365"/>
      <c r="AD25" s="365"/>
    </row>
    <row r="26" spans="1:31">
      <c r="L26" s="365"/>
      <c r="M26" s="365"/>
      <c r="N26" s="365"/>
      <c r="O26" s="365"/>
      <c r="P26" s="365"/>
      <c r="Q26" s="365"/>
      <c r="R26" s="365"/>
      <c r="S26" s="365"/>
      <c r="T26" s="365"/>
      <c r="U26" s="365"/>
      <c r="V26" s="365"/>
      <c r="W26" s="365"/>
      <c r="X26" s="365"/>
      <c r="Y26" s="365"/>
      <c r="Z26" s="365"/>
      <c r="AA26" s="365"/>
      <c r="AB26" s="365"/>
      <c r="AC26" s="365"/>
      <c r="AD26" s="365"/>
    </row>
    <row r="27" spans="1:31">
      <c r="L27" s="365"/>
      <c r="M27" s="365"/>
      <c r="N27" s="365"/>
      <c r="O27" s="365"/>
      <c r="P27" s="365"/>
      <c r="Q27" s="365"/>
      <c r="R27" s="365"/>
      <c r="S27" s="365"/>
      <c r="T27" s="365"/>
      <c r="U27" s="365"/>
      <c r="V27" s="365"/>
      <c r="W27" s="365"/>
      <c r="X27" s="365"/>
      <c r="Y27" s="365"/>
      <c r="Z27" s="365"/>
      <c r="AA27" s="365"/>
      <c r="AB27" s="365"/>
      <c r="AC27" s="365"/>
      <c r="AD27" s="365"/>
    </row>
    <row r="28" spans="1:31">
      <c r="B28" s="1" t="s">
        <v>109</v>
      </c>
    </row>
    <row r="30" spans="1:31">
      <c r="C30" s="2" t="s">
        <v>110</v>
      </c>
      <c r="E30" s="306" t="str">
        <f>【入力シート】!C1&amp;【入力シート】!D1&amp;"年度品川区介護職員・介護支援専門員居住支援手当事業補助金実績報告書（本紙）"</f>
        <v>令和8年度品川区介護職員・介護支援専門員居住支援手当事業補助金実績報告書（本紙）</v>
      </c>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306"/>
      <c r="AD30" s="306"/>
    </row>
    <row r="31" spans="1:31">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row>
    <row r="32" spans="1:31" ht="6" customHeight="1"/>
    <row r="33" spans="3:31">
      <c r="C33" s="2" t="s">
        <v>111</v>
      </c>
      <c r="E33" s="306" t="str">
        <f>【入力シート】!C1&amp;【入力シート】!D1&amp;"年度品川区介護職員・介護支援専門員居住支援手当事業補助金交付対象職員一覧（別紙様式１）"</f>
        <v>令和8年度品川区介護職員・介護支援専門員居住支援手当事業補助金交付対象職員一覧（別紙様式１）</v>
      </c>
      <c r="F33" s="306"/>
      <c r="G33" s="306"/>
      <c r="H33" s="306"/>
      <c r="I33" s="306"/>
      <c r="J33" s="306"/>
      <c r="K33" s="306"/>
      <c r="L33" s="306"/>
      <c r="M33" s="306"/>
      <c r="N33" s="306"/>
      <c r="O33" s="306"/>
      <c r="P33" s="306"/>
      <c r="Q33" s="306"/>
      <c r="R33" s="306"/>
      <c r="S33" s="306"/>
      <c r="T33" s="306"/>
      <c r="U33" s="306"/>
      <c r="V33" s="306"/>
      <c r="W33" s="306"/>
      <c r="X33" s="306"/>
      <c r="Y33" s="306"/>
      <c r="Z33" s="306"/>
      <c r="AA33" s="306"/>
      <c r="AB33" s="306"/>
      <c r="AC33" s="306"/>
      <c r="AD33" s="306"/>
    </row>
    <row r="34" spans="3:31">
      <c r="E34" s="306"/>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row>
    <row r="35" spans="3:31" ht="6" customHeight="1"/>
    <row r="36" spans="3:31" ht="13.5" customHeight="1">
      <c r="C36" s="2" t="s">
        <v>112</v>
      </c>
      <c r="E36" s="1" t="s">
        <v>290</v>
      </c>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row>
    <row r="37" spans="3:31" ht="6" customHeight="1"/>
    <row r="38" spans="3:31">
      <c r="C38" s="2" t="s">
        <v>113</v>
      </c>
      <c r="E38" s="1" t="s">
        <v>118</v>
      </c>
    </row>
    <row r="47" spans="3:31" ht="14.1" customHeight="1">
      <c r="N47" s="4" t="s">
        <v>250</v>
      </c>
      <c r="Q47" s="4"/>
    </row>
    <row r="48" spans="3:31" ht="18" customHeight="1">
      <c r="M48" s="3"/>
      <c r="N48" s="351" t="s">
        <v>20</v>
      </c>
      <c r="O48" s="352"/>
      <c r="P48" s="352"/>
      <c r="Q48" s="353"/>
      <c r="R48" s="359" t="str">
        <f>IF(【入力シート】!J36="","",【入力シート】!J36)</f>
        <v/>
      </c>
      <c r="S48" s="360"/>
      <c r="T48" s="360"/>
      <c r="U48" s="360"/>
      <c r="V48" s="360"/>
      <c r="W48" s="360"/>
      <c r="X48" s="360"/>
      <c r="Y48" s="360"/>
      <c r="Z48" s="360"/>
      <c r="AA48" s="360"/>
      <c r="AB48" s="360"/>
      <c r="AC48" s="360"/>
      <c r="AD48" s="360"/>
      <c r="AE48" s="361"/>
    </row>
    <row r="49" spans="13:31" ht="18" customHeight="1">
      <c r="M49" s="3"/>
      <c r="N49" s="351" t="s">
        <v>3</v>
      </c>
      <c r="O49" s="352"/>
      <c r="P49" s="352"/>
      <c r="Q49" s="353"/>
      <c r="R49" s="359" t="str">
        <f>IF(【入力シート】!J37="","",【入力シート】!J37)</f>
        <v/>
      </c>
      <c r="S49" s="360"/>
      <c r="T49" s="360"/>
      <c r="U49" s="360"/>
      <c r="V49" s="360"/>
      <c r="W49" s="360"/>
      <c r="X49" s="360"/>
      <c r="Y49" s="360"/>
      <c r="Z49" s="360"/>
      <c r="AA49" s="360"/>
      <c r="AB49" s="360"/>
      <c r="AC49" s="360"/>
      <c r="AD49" s="360"/>
      <c r="AE49" s="361"/>
    </row>
    <row r="50" spans="13:31" ht="18" customHeight="1">
      <c r="M50" s="3"/>
      <c r="N50" s="351" t="s">
        <v>4</v>
      </c>
      <c r="O50" s="352"/>
      <c r="P50" s="352"/>
      <c r="Q50" s="353"/>
      <c r="R50" s="357" t="str">
        <f>IF(【入力シート】!J38="","",【入力シート】!J38)</f>
        <v/>
      </c>
      <c r="S50" s="358"/>
      <c r="T50" s="358"/>
      <c r="U50" s="180" t="s">
        <v>119</v>
      </c>
      <c r="V50" s="358" t="str">
        <f>IF(【入力シート】!P38="","",【入力シート】!P38)</f>
        <v/>
      </c>
      <c r="W50" s="358"/>
      <c r="X50" s="358"/>
      <c r="Y50" s="358"/>
      <c r="Z50" s="180" t="s">
        <v>119</v>
      </c>
      <c r="AA50" s="358" t="str">
        <f>IF(【入力シート】!Y38="","",【入力シート】!Y38)</f>
        <v/>
      </c>
      <c r="AB50" s="358"/>
      <c r="AC50" s="358"/>
      <c r="AD50" s="358"/>
      <c r="AE50" s="362"/>
    </row>
    <row r="51" spans="13:31" ht="18" customHeight="1">
      <c r="M51" s="3"/>
      <c r="N51" s="351" t="s">
        <v>5</v>
      </c>
      <c r="O51" s="352"/>
      <c r="P51" s="352"/>
      <c r="Q51" s="353"/>
      <c r="R51" s="359" t="str">
        <f>IF(【入力シート】!J39="","",【入力シート】!J39)</f>
        <v/>
      </c>
      <c r="S51" s="360"/>
      <c r="T51" s="360"/>
      <c r="U51" s="360"/>
      <c r="V51" s="360"/>
      <c r="W51" s="360"/>
      <c r="X51" s="360"/>
      <c r="Y51" s="360"/>
      <c r="Z51" s="360"/>
      <c r="AA51" s="360"/>
      <c r="AB51" s="360"/>
      <c r="AC51" s="360"/>
      <c r="AD51" s="360"/>
      <c r="AE51" s="361"/>
    </row>
  </sheetData>
  <sheetProtection password="8D69" sheet="1" objects="1" scenarios="1"/>
  <mergeCells count="24">
    <mergeCell ref="B15:AD15"/>
    <mergeCell ref="L23:S23"/>
    <mergeCell ref="E30:AD31"/>
    <mergeCell ref="E33:AD34"/>
    <mergeCell ref="Z2:AA2"/>
    <mergeCell ref="AC2:AD2"/>
    <mergeCell ref="P4:AE4"/>
    <mergeCell ref="P6:AE8"/>
    <mergeCell ref="P10:AE10"/>
    <mergeCell ref="P12:Z12"/>
    <mergeCell ref="A21:AE21"/>
    <mergeCell ref="B14:AD14"/>
    <mergeCell ref="B17:AD19"/>
    <mergeCell ref="L25:AD27"/>
    <mergeCell ref="N51:Q51"/>
    <mergeCell ref="R51:AE51"/>
    <mergeCell ref="N48:Q48"/>
    <mergeCell ref="R48:AE48"/>
    <mergeCell ref="N49:Q49"/>
    <mergeCell ref="R49:AE49"/>
    <mergeCell ref="N50:Q50"/>
    <mergeCell ref="R50:T50"/>
    <mergeCell ref="V50:Y50"/>
    <mergeCell ref="AA50:AE50"/>
  </mergeCells>
  <phoneticPr fontId="1"/>
  <printOptions horizontalCentered="1"/>
  <pageMargins left="0.70866141732283472" right="0.70866141732283472" top="0.74803149606299213" bottom="0.74803149606299213" header="0.31496062992125984" footer="0.31496062992125984"/>
  <pageSetup paperSize="9" scale="98"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AE40"/>
  <sheetViews>
    <sheetView showGridLines="0" topLeftCell="A12" zoomScaleNormal="100" zoomScaleSheetLayoutView="100" workbookViewId="0">
      <selection activeCell="L20" sqref="L20:S20"/>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8" customHeight="1">
      <c r="AE1" s="148" t="s">
        <v>283</v>
      </c>
    </row>
    <row r="2" spans="1:31" ht="18" customHeight="1">
      <c r="V2" s="1" t="str">
        <f>【入力シート】!J23</f>
        <v>令和</v>
      </c>
      <c r="X2" s="1" t="str">
        <f>IF(【入力シート】!L23="","",【入力シート】!L23)</f>
        <v/>
      </c>
      <c r="Y2" s="1" t="s">
        <v>41</v>
      </c>
      <c r="Z2" s="385" t="str">
        <f>IF(【入力シート】!O23="","",【入力シート】!O23)</f>
        <v/>
      </c>
      <c r="AA2" s="385"/>
      <c r="AB2" s="1" t="s">
        <v>9</v>
      </c>
      <c r="AC2" s="385" t="str">
        <f>IF(【入力シート】!S23="","",【入力シート】!S23)</f>
        <v/>
      </c>
      <c r="AD2" s="385"/>
      <c r="AE2" s="1" t="s">
        <v>10</v>
      </c>
    </row>
    <row r="3" spans="1:31" ht="24.95" customHeight="1">
      <c r="A3" s="1" t="s">
        <v>158</v>
      </c>
    </row>
    <row r="4" spans="1:31" ht="18" customHeight="1">
      <c r="L4" s="1" t="s">
        <v>1</v>
      </c>
      <c r="P4" s="356" t="str">
        <f>IF(【入力シート】!J27="","",【入力シート】!J27)</f>
        <v/>
      </c>
      <c r="Q4" s="356"/>
      <c r="R4" s="356"/>
      <c r="S4" s="356"/>
      <c r="T4" s="356"/>
      <c r="U4" s="356"/>
      <c r="V4" s="356"/>
      <c r="W4" s="356"/>
      <c r="X4" s="356"/>
      <c r="Y4" s="356"/>
      <c r="Z4" s="356"/>
      <c r="AA4" s="356"/>
      <c r="AB4" s="356"/>
      <c r="AC4" s="356"/>
      <c r="AD4" s="356"/>
      <c r="AE4" s="356"/>
    </row>
    <row r="5" spans="1:31" ht="3" customHeight="1"/>
    <row r="6" spans="1:31" ht="18" customHeight="1">
      <c r="L6" s="1" t="s">
        <v>2</v>
      </c>
      <c r="P6" s="306" t="str">
        <f>IF(【入力シート】!M29="","",【入力シート】!M29)</f>
        <v/>
      </c>
      <c r="Q6" s="306"/>
      <c r="R6" s="306"/>
      <c r="S6" s="306"/>
      <c r="T6" s="306"/>
      <c r="U6" s="306"/>
      <c r="V6" s="306"/>
      <c r="W6" s="306"/>
      <c r="X6" s="306"/>
      <c r="Y6" s="306"/>
      <c r="Z6" s="306"/>
      <c r="AA6" s="306"/>
      <c r="AB6" s="306"/>
      <c r="AC6" s="306"/>
      <c r="AD6" s="306"/>
      <c r="AE6" s="306"/>
    </row>
    <row r="7" spans="1:31" ht="3" customHeight="1">
      <c r="P7" s="306"/>
      <c r="Q7" s="306"/>
      <c r="R7" s="306"/>
      <c r="S7" s="306"/>
      <c r="T7" s="306"/>
      <c r="U7" s="306"/>
      <c r="V7" s="306"/>
      <c r="W7" s="306"/>
      <c r="X7" s="306"/>
      <c r="Y7" s="306"/>
      <c r="Z7" s="306"/>
      <c r="AA7" s="306"/>
      <c r="AB7" s="306"/>
      <c r="AC7" s="306"/>
      <c r="AD7" s="306"/>
      <c r="AE7" s="306"/>
    </row>
    <row r="8" spans="1:31" ht="18" customHeight="1">
      <c r="P8" s="355"/>
      <c r="Q8" s="355"/>
      <c r="R8" s="355"/>
      <c r="S8" s="355"/>
      <c r="T8" s="355"/>
      <c r="U8" s="355"/>
      <c r="V8" s="355"/>
      <c r="W8" s="355"/>
      <c r="X8" s="355"/>
      <c r="Y8" s="355"/>
      <c r="Z8" s="355"/>
      <c r="AA8" s="355"/>
      <c r="AB8" s="355"/>
      <c r="AC8" s="355"/>
      <c r="AD8" s="355"/>
      <c r="AE8" s="355"/>
    </row>
    <row r="9" spans="1:31" ht="3" customHeight="1"/>
    <row r="10" spans="1:31" ht="18" customHeight="1">
      <c r="L10" s="1" t="s">
        <v>17</v>
      </c>
      <c r="P10" s="356" t="str">
        <f>IF(【入力シート】!J30="","",【入力シート】!J30)</f>
        <v/>
      </c>
      <c r="Q10" s="356"/>
      <c r="R10" s="356"/>
      <c r="S10" s="356"/>
      <c r="T10" s="356"/>
      <c r="U10" s="356"/>
      <c r="V10" s="356"/>
      <c r="W10" s="356"/>
      <c r="X10" s="356"/>
      <c r="Y10" s="356"/>
      <c r="Z10" s="356"/>
      <c r="AA10" s="356"/>
      <c r="AB10" s="356"/>
      <c r="AC10" s="356"/>
      <c r="AD10" s="356"/>
      <c r="AE10" s="356"/>
    </row>
    <row r="11" spans="1:31" ht="3" customHeight="1"/>
    <row r="12" spans="1:31" ht="18" customHeight="1">
      <c r="L12" s="1" t="s">
        <v>18</v>
      </c>
      <c r="P12" s="356" t="str">
        <f>IF(【入力シート】!J31="","",【入力シート】!J31)</f>
        <v/>
      </c>
      <c r="Q12" s="356"/>
      <c r="R12" s="356"/>
      <c r="S12" s="356"/>
      <c r="T12" s="356"/>
      <c r="U12" s="356"/>
      <c r="V12" s="356"/>
      <c r="W12" s="356"/>
      <c r="X12" s="356"/>
      <c r="Y12" s="356"/>
      <c r="Z12" s="356"/>
    </row>
    <row r="13" spans="1:31" ht="30" customHeight="1"/>
    <row r="14" spans="1:31" ht="18" customHeight="1">
      <c r="B14" s="350" t="s">
        <v>120</v>
      </c>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row>
    <row r="15" spans="1:31" ht="20.100000000000001" customHeight="1"/>
    <row r="16" spans="1:31" ht="14.1" customHeight="1">
      <c r="B16" s="306" t="str">
        <f>"　"&amp;【入力シート】!C1&amp;【入力シート】!D1&amp;"年度品川区介護職員・介護支援専門員居住支援手当事業補助金について、下記のとおり精算します。"</f>
        <v>　令和8年度品川区介護職員・介護支援専門員居住支援手当事業補助金について、下記のとおり精算します。</v>
      </c>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306"/>
      <c r="AD16" s="306"/>
    </row>
    <row r="17" spans="2:30" ht="14.1" customHeight="1">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row>
    <row r="18" spans="2:30" ht="14.1" customHeight="1">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row>
    <row r="19" spans="2:30" ht="14.1" customHeight="1">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row>
    <row r="20" spans="2:30" ht="18" customHeight="1">
      <c r="B20" s="1" t="s">
        <v>172</v>
      </c>
      <c r="L20" s="364">
        <f>'④【入力】別紙_職員一覧（実績）'!R8</f>
        <v>0</v>
      </c>
      <c r="M20" s="364"/>
      <c r="N20" s="364"/>
      <c r="O20" s="364"/>
      <c r="P20" s="364"/>
      <c r="Q20" s="364"/>
      <c r="R20" s="364"/>
      <c r="S20" s="364"/>
      <c r="T20" s="1" t="s">
        <v>108</v>
      </c>
    </row>
    <row r="22" spans="2:30" ht="18" customHeight="1">
      <c r="B22" s="1" t="s">
        <v>173</v>
      </c>
      <c r="L22" s="364">
        <f>'④【入力】別紙_職員一覧（実績）'!R7</f>
        <v>0</v>
      </c>
      <c r="M22" s="364"/>
      <c r="N22" s="364"/>
      <c r="O22" s="364"/>
      <c r="P22" s="364"/>
      <c r="Q22" s="364"/>
      <c r="R22" s="364"/>
      <c r="S22" s="364"/>
      <c r="T22" s="1" t="s">
        <v>108</v>
      </c>
    </row>
    <row r="24" spans="2:30" ht="18" customHeight="1">
      <c r="B24" s="1" t="s">
        <v>174</v>
      </c>
      <c r="L24" s="364">
        <f>'④【入力】別紙_職員一覧（実績）'!R9</f>
        <v>0</v>
      </c>
      <c r="M24" s="364"/>
      <c r="N24" s="364"/>
      <c r="O24" s="364"/>
      <c r="P24" s="364"/>
      <c r="Q24" s="364"/>
      <c r="R24" s="364"/>
      <c r="S24" s="364"/>
      <c r="T24" s="1" t="s">
        <v>108</v>
      </c>
    </row>
    <row r="27" spans="2:30">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row>
    <row r="28" spans="2:30">
      <c r="E28" s="306"/>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row>
    <row r="29" spans="2:30" ht="6" customHeight="1"/>
    <row r="30" spans="2:30">
      <c r="E30" s="306"/>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306"/>
      <c r="AD30" s="306"/>
    </row>
    <row r="31" spans="2:30">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row>
    <row r="32" spans="2:30" ht="6" customHeight="1"/>
    <row r="33" spans="6:30" ht="13.5" customHeight="1">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row>
    <row r="34" spans="6:30" ht="6" customHeight="1"/>
    <row r="36" spans="6:30" ht="14.1" customHeight="1"/>
    <row r="37" spans="6:30" ht="18" customHeight="1"/>
    <row r="38" spans="6:30" ht="18" customHeight="1"/>
    <row r="39" spans="6:30" ht="18" customHeight="1"/>
    <row r="40" spans="6:30" ht="18" customHeight="1"/>
  </sheetData>
  <sheetProtection password="8D69" sheet="1" objects="1" scenarios="1"/>
  <mergeCells count="13">
    <mergeCell ref="E30:AD31"/>
    <mergeCell ref="L22:S22"/>
    <mergeCell ref="L24:S24"/>
    <mergeCell ref="P12:Z12"/>
    <mergeCell ref="B14:AD14"/>
    <mergeCell ref="B16:AD18"/>
    <mergeCell ref="L20:S20"/>
    <mergeCell ref="E27:AD28"/>
    <mergeCell ref="Z2:AA2"/>
    <mergeCell ref="AC2:AD2"/>
    <mergeCell ref="P4:AE4"/>
    <mergeCell ref="P6:AE8"/>
    <mergeCell ref="P10:AE10"/>
  </mergeCells>
  <phoneticPr fontId="1"/>
  <pageMargins left="0.7" right="0.7" top="0.75" bottom="0.75" header="0.3" footer="0.3"/>
  <pageSetup paperSize="9" scale="9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D2"/>
  <sheetViews>
    <sheetView workbookViewId="0">
      <selection activeCell="E8" sqref="E8"/>
    </sheetView>
  </sheetViews>
  <sheetFormatPr defaultRowHeight="18.75"/>
  <cols>
    <col min="1" max="1" width="11.375" bestFit="1" customWidth="1"/>
    <col min="23" max="23" width="11.375" bestFit="1" customWidth="1"/>
    <col min="26" max="26" width="11.375" bestFit="1" customWidth="1"/>
  </cols>
  <sheetData>
    <row r="1" spans="1:30">
      <c r="A1" t="s">
        <v>202</v>
      </c>
      <c r="B1" t="s">
        <v>187</v>
      </c>
      <c r="C1" t="s">
        <v>188</v>
      </c>
      <c r="D1" t="s">
        <v>14</v>
      </c>
      <c r="E1" t="s">
        <v>189</v>
      </c>
      <c r="F1" t="s">
        <v>190</v>
      </c>
      <c r="G1" t="s">
        <v>191</v>
      </c>
      <c r="H1" t="s">
        <v>310</v>
      </c>
      <c r="I1" t="s">
        <v>311</v>
      </c>
      <c r="J1" t="s">
        <v>192</v>
      </c>
      <c r="K1" t="s">
        <v>193</v>
      </c>
      <c r="L1" t="s">
        <v>194</v>
      </c>
      <c r="M1" t="s">
        <v>302</v>
      </c>
      <c r="N1" t="s">
        <v>195</v>
      </c>
      <c r="O1" t="s">
        <v>196</v>
      </c>
      <c r="P1" t="s">
        <v>197</v>
      </c>
      <c r="Q1" t="s">
        <v>198</v>
      </c>
      <c r="R1" t="s">
        <v>199</v>
      </c>
      <c r="S1" t="s">
        <v>200</v>
      </c>
      <c r="T1" t="s">
        <v>201</v>
      </c>
      <c r="U1" t="s">
        <v>210</v>
      </c>
      <c r="V1" t="s">
        <v>211</v>
      </c>
      <c r="W1" t="s">
        <v>212</v>
      </c>
      <c r="X1" t="s">
        <v>213</v>
      </c>
      <c r="Y1" t="s">
        <v>214</v>
      </c>
      <c r="Z1" t="s">
        <v>215</v>
      </c>
      <c r="AA1" t="s">
        <v>216</v>
      </c>
      <c r="AB1" t="s">
        <v>299</v>
      </c>
      <c r="AC1" t="s">
        <v>300</v>
      </c>
      <c r="AD1" t="s">
        <v>301</v>
      </c>
    </row>
    <row r="2" spans="1:30">
      <c r="A2" s="43">
        <f>DATE(【入力シート】!L5+2018,【入力シート】!O5,【入力シート】!S5)</f>
        <v>43069</v>
      </c>
      <c r="B2" t="str">
        <f>TEXT(【入力シート】!J26,"000000000000")</f>
        <v>000000000000</v>
      </c>
      <c r="C2">
        <f>【入力シート】!J27</f>
        <v>0</v>
      </c>
      <c r="D2" t="str">
        <f>【入力シート】!M28&amp;"-"&amp;TEXT(【入力シート】!Q28,"0000")</f>
        <v>-0000</v>
      </c>
      <c r="E2">
        <f>【入力シート】!M29</f>
        <v>0</v>
      </c>
      <c r="F2">
        <f>【入力シート】!J30</f>
        <v>0</v>
      </c>
      <c r="G2">
        <f>【入力シート】!J31</f>
        <v>0</v>
      </c>
      <c r="H2" t="str">
        <f>【入力シート】!M34&amp;"-"&amp;TEXT(【入力シート】!Q34,"0000")</f>
        <v>0-0000</v>
      </c>
      <c r="I2">
        <f>【入力シート】!M35</f>
        <v>0</v>
      </c>
      <c r="J2">
        <f>【入力シート】!J36</f>
        <v>0</v>
      </c>
      <c r="K2">
        <f>【入力シート】!J37</f>
        <v>0</v>
      </c>
      <c r="L2" t="str">
        <f>【入力シート】!J38&amp;"-"&amp;【入力シート】!P38&amp;"-"&amp;【入力シート】!Y38</f>
        <v>--</v>
      </c>
      <c r="M2">
        <f>【入力シート】!J39</f>
        <v>0</v>
      </c>
      <c r="N2" t="str">
        <f>【入力シート】!J42&amp;【入力シート】!T42</f>
        <v>銀行</v>
      </c>
      <c r="O2" t="str">
        <f>【入力シート】!J43&amp;【入力シート】!T43</f>
        <v>本店</v>
      </c>
      <c r="P2" t="str">
        <f>TEXT(【入力シート】!J44,"0000")</f>
        <v>0000</v>
      </c>
      <c r="Q2" t="str">
        <f>TEXT(【入力シート】!J45,"000")</f>
        <v>000</v>
      </c>
      <c r="R2">
        <f>【入力シート】!J46</f>
        <v>0</v>
      </c>
      <c r="S2" t="str">
        <f>TEXT(【入力シート】!J47,"0000000")</f>
        <v>0000000</v>
      </c>
      <c r="T2">
        <f>【入力シート】!J48</f>
        <v>0</v>
      </c>
      <c r="U2" s="115">
        <f>①【入力】別紙_職員一覧!Q7</f>
        <v>0</v>
      </c>
      <c r="V2" t="str">
        <f>【入力シート】!J7</f>
        <v>無</v>
      </c>
      <c r="W2" s="43" t="str">
        <f>IF(V2="無","",DATE(【入力シート】!L8+2018,【入力シート】!O8,【入力シート】!S8))</f>
        <v/>
      </c>
      <c r="X2" t="str">
        <f>IF(V2="無","",IF(【入力シート】!J10=【入力シート】!AK12,【入力シート】!J11,【入力シート】!J10))</f>
        <v/>
      </c>
      <c r="Y2" s="115" t="str">
        <f>IF(V2="無","",'②【入力】別紙_職員一覧（変更）'!Q7)</f>
        <v/>
      </c>
      <c r="Z2" s="43">
        <f>DATE(【入力シート】!L23+2018,【入力シート】!O23,【入力シート】!S23)</f>
        <v>43069</v>
      </c>
      <c r="AA2" s="115">
        <f>'④【入力】別紙_職員一覧（実績）'!R7</f>
        <v>0</v>
      </c>
      <c r="AB2" s="115">
        <f>'④【入力】別紙_職員一覧（実績）'!R8</f>
        <v>0</v>
      </c>
      <c r="AC2" s="115">
        <f>'④【入力】別紙_職員一覧（実績）'!R9</f>
        <v>0</v>
      </c>
      <c r="AD2">
        <f>【入力シート】!M14</f>
        <v>0</v>
      </c>
    </row>
  </sheetData>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theme="5"/>
  </sheetPr>
  <dimension ref="B2:B22"/>
  <sheetViews>
    <sheetView workbookViewId="0">
      <selection activeCell="B22" sqref="B22"/>
    </sheetView>
  </sheetViews>
  <sheetFormatPr defaultRowHeight="18.75"/>
  <sheetData>
    <row r="2" spans="2:2">
      <c r="B2" t="s">
        <v>121</v>
      </c>
    </row>
    <row r="3" spans="2:2">
      <c r="B3" t="s">
        <v>122</v>
      </c>
    </row>
    <row r="4" spans="2:2">
      <c r="B4" t="s">
        <v>123</v>
      </c>
    </row>
    <row r="5" spans="2:2">
      <c r="B5" t="s">
        <v>81</v>
      </c>
    </row>
    <row r="6" spans="2:2">
      <c r="B6" t="s">
        <v>124</v>
      </c>
    </row>
    <row r="7" spans="2:2">
      <c r="B7" t="s">
        <v>125</v>
      </c>
    </row>
    <row r="8" spans="2:2">
      <c r="B8" t="s">
        <v>126</v>
      </c>
    </row>
    <row r="9" spans="2:2">
      <c r="B9" t="s">
        <v>127</v>
      </c>
    </row>
    <row r="10" spans="2:2">
      <c r="B10" t="s">
        <v>128</v>
      </c>
    </row>
    <row r="11" spans="2:2">
      <c r="B11" t="s">
        <v>129</v>
      </c>
    </row>
    <row r="12" spans="2:2">
      <c r="B12" t="s">
        <v>130</v>
      </c>
    </row>
    <row r="13" spans="2:2">
      <c r="B13" t="s">
        <v>131</v>
      </c>
    </row>
    <row r="14" spans="2:2">
      <c r="B14" t="s">
        <v>132</v>
      </c>
    </row>
    <row r="15" spans="2:2">
      <c r="B15" t="s">
        <v>133</v>
      </c>
    </row>
    <row r="16" spans="2:2">
      <c r="B16" t="s">
        <v>134</v>
      </c>
    </row>
    <row r="17" spans="2:2">
      <c r="B17" t="s">
        <v>135</v>
      </c>
    </row>
    <row r="18" spans="2:2">
      <c r="B18" t="s">
        <v>136</v>
      </c>
    </row>
    <row r="19" spans="2:2">
      <c r="B19" t="s">
        <v>137</v>
      </c>
    </row>
    <row r="20" spans="2:2">
      <c r="B20" t="s">
        <v>138</v>
      </c>
    </row>
    <row r="21" spans="2:2">
      <c r="B21" t="s">
        <v>139</v>
      </c>
    </row>
    <row r="22" spans="2:2">
      <c r="B22" t="s">
        <v>140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pageSetUpPr fitToPage="1"/>
  </sheetPr>
  <dimension ref="A1:AQ48"/>
  <sheetViews>
    <sheetView showGridLines="0" topLeftCell="A3" zoomScale="85" zoomScaleNormal="85" zoomScaleSheetLayoutView="100" workbookViewId="0">
      <selection activeCell="J15" sqref="J15:P15"/>
    </sheetView>
  </sheetViews>
  <sheetFormatPr defaultRowHeight="18.75"/>
  <cols>
    <col min="1" max="35" width="2.625" customWidth="1"/>
  </cols>
  <sheetData>
    <row r="1" spans="1:37" ht="32.450000000000003" customHeight="1">
      <c r="A1" s="86"/>
      <c r="B1" s="86"/>
      <c r="C1" s="87" t="s">
        <v>161</v>
      </c>
      <c r="D1" s="86">
        <v>8</v>
      </c>
      <c r="E1" s="86" t="s">
        <v>231</v>
      </c>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row>
    <row r="3" spans="1:37">
      <c r="A3" s="88" t="s">
        <v>167</v>
      </c>
      <c r="B3" s="88"/>
      <c r="C3" s="88"/>
      <c r="D3" s="88"/>
      <c r="E3" s="88"/>
      <c r="F3" s="88"/>
      <c r="G3" s="88"/>
      <c r="H3" s="88"/>
      <c r="I3" s="88"/>
    </row>
    <row r="4" spans="1:37">
      <c r="A4" s="88"/>
      <c r="B4" s="88" t="s">
        <v>165</v>
      </c>
      <c r="C4" s="88"/>
      <c r="D4" s="88"/>
      <c r="E4" s="88"/>
      <c r="F4" s="88"/>
      <c r="G4" s="88"/>
      <c r="H4" s="88"/>
      <c r="I4" s="88"/>
    </row>
    <row r="5" spans="1:37">
      <c r="A5" s="88"/>
      <c r="B5" s="89" t="s">
        <v>0</v>
      </c>
      <c r="C5" s="90"/>
      <c r="D5" s="90"/>
      <c r="E5" s="90"/>
      <c r="F5" s="90"/>
      <c r="G5" s="90"/>
      <c r="H5" s="90"/>
      <c r="I5" s="91"/>
      <c r="J5" s="200" t="s">
        <v>40</v>
      </c>
      <c r="K5" s="201"/>
      <c r="L5" s="195"/>
      <c r="M5" s="196"/>
      <c r="N5" s="92" t="s">
        <v>160</v>
      </c>
      <c r="O5" s="195"/>
      <c r="P5" s="202"/>
      <c r="Q5" s="196"/>
      <c r="R5" s="93" t="s">
        <v>9</v>
      </c>
      <c r="S5" s="195"/>
      <c r="T5" s="202"/>
      <c r="U5" s="196"/>
      <c r="V5" s="92" t="s">
        <v>10</v>
      </c>
    </row>
    <row r="6" spans="1:37">
      <c r="A6" s="88"/>
      <c r="B6" s="94"/>
      <c r="C6" s="94"/>
      <c r="D6" s="94"/>
      <c r="E6" s="94"/>
      <c r="F6" s="94"/>
      <c r="G6" s="94"/>
      <c r="H6" s="94"/>
      <c r="I6" s="94"/>
      <c r="J6" s="95"/>
      <c r="K6" s="95"/>
      <c r="L6" s="95"/>
      <c r="M6" s="95"/>
      <c r="N6" s="96"/>
      <c r="O6" s="95"/>
      <c r="P6" s="95"/>
      <c r="Q6" s="95"/>
      <c r="R6" s="96"/>
      <c r="S6" s="95"/>
      <c r="T6" s="95"/>
      <c r="U6" s="95"/>
      <c r="V6" s="96"/>
    </row>
    <row r="7" spans="1:37">
      <c r="A7" s="88"/>
      <c r="B7" s="97" t="s">
        <v>166</v>
      </c>
      <c r="C7" s="97"/>
      <c r="D7" s="97"/>
      <c r="E7" s="97"/>
      <c r="F7" s="97"/>
      <c r="G7" s="97"/>
      <c r="H7" s="89" t="s">
        <v>208</v>
      </c>
      <c r="I7" s="91"/>
      <c r="J7" s="195" t="s">
        <v>287</v>
      </c>
      <c r="K7" s="196"/>
      <c r="M7" s="98"/>
      <c r="N7" s="99"/>
      <c r="O7" s="98"/>
      <c r="P7" s="98"/>
      <c r="Q7" s="98"/>
      <c r="R7" s="99"/>
      <c r="S7" s="98"/>
      <c r="T7" s="98"/>
      <c r="U7" s="98"/>
      <c r="V7" s="99"/>
    </row>
    <row r="8" spans="1:37">
      <c r="A8" s="88"/>
      <c r="B8" s="89" t="s">
        <v>0</v>
      </c>
      <c r="C8" s="90"/>
      <c r="D8" s="90"/>
      <c r="E8" s="90"/>
      <c r="F8" s="90"/>
      <c r="G8" s="90"/>
      <c r="H8" s="90"/>
      <c r="I8" s="91"/>
      <c r="J8" s="249" t="s">
        <v>40</v>
      </c>
      <c r="K8" s="250"/>
      <c r="L8" s="251"/>
      <c r="M8" s="252"/>
      <c r="N8" s="100" t="s">
        <v>41</v>
      </c>
      <c r="O8" s="251"/>
      <c r="P8" s="253"/>
      <c r="Q8" s="252"/>
      <c r="R8" s="33" t="s">
        <v>9</v>
      </c>
      <c r="S8" s="251"/>
      <c r="T8" s="253"/>
      <c r="U8" s="252"/>
      <c r="V8" s="100" t="s">
        <v>10</v>
      </c>
    </row>
    <row r="9" spans="1:37">
      <c r="A9" s="88"/>
      <c r="B9" s="89" t="s">
        <v>207</v>
      </c>
      <c r="C9" s="90"/>
      <c r="D9" s="90"/>
      <c r="E9" s="90"/>
      <c r="F9" s="90"/>
      <c r="G9" s="90"/>
      <c r="H9" s="90"/>
      <c r="I9" s="91"/>
      <c r="J9" s="255"/>
      <c r="K9" s="256"/>
      <c r="L9" s="256"/>
      <c r="M9" s="256"/>
      <c r="N9" s="256"/>
      <c r="O9" s="256"/>
      <c r="P9" s="257"/>
      <c r="Q9" s="40" t="s">
        <v>108</v>
      </c>
      <c r="S9" s="95"/>
      <c r="T9" s="95"/>
      <c r="U9" s="95"/>
      <c r="V9" s="96"/>
    </row>
    <row r="10" spans="1:37">
      <c r="A10" s="88"/>
      <c r="B10" s="197" t="s">
        <v>186</v>
      </c>
      <c r="C10" s="198"/>
      <c r="D10" s="198"/>
      <c r="E10" s="198"/>
      <c r="F10" s="198"/>
      <c r="G10" s="198"/>
      <c r="H10" s="198"/>
      <c r="I10" s="199"/>
      <c r="J10" s="203"/>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5"/>
      <c r="AK10" s="149" t="s">
        <v>205</v>
      </c>
    </row>
    <row r="11" spans="1:37">
      <c r="A11" s="88"/>
      <c r="B11" s="101"/>
      <c r="C11" s="101"/>
      <c r="D11" s="101"/>
      <c r="E11" s="101"/>
      <c r="F11" s="101"/>
      <c r="G11" s="101"/>
      <c r="H11" s="101"/>
      <c r="I11" s="101"/>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K11" s="150" t="s">
        <v>206</v>
      </c>
    </row>
    <row r="12" spans="1:37">
      <c r="A12" s="88"/>
      <c r="B12" s="97" t="s">
        <v>313</v>
      </c>
      <c r="C12" s="97"/>
      <c r="D12" s="97"/>
      <c r="E12" s="97"/>
      <c r="F12" s="97"/>
      <c r="G12" s="97"/>
      <c r="H12" s="97"/>
      <c r="I12" s="97"/>
      <c r="J12" s="98"/>
      <c r="K12" s="98"/>
      <c r="L12" s="98"/>
      <c r="M12" s="98"/>
      <c r="N12" s="99"/>
      <c r="O12" s="98"/>
      <c r="P12" s="98"/>
      <c r="Q12" s="98"/>
      <c r="R12" s="99"/>
      <c r="S12" s="98"/>
      <c r="T12" s="98"/>
      <c r="U12" s="98"/>
      <c r="V12" s="99"/>
      <c r="AK12" s="150" t="s">
        <v>204</v>
      </c>
    </row>
    <row r="13" spans="1:37">
      <c r="A13" s="88"/>
      <c r="B13" s="197" t="s">
        <v>170</v>
      </c>
      <c r="C13" s="198"/>
      <c r="D13" s="198"/>
      <c r="E13" s="198"/>
      <c r="F13" s="198"/>
      <c r="G13" s="198"/>
      <c r="H13" s="198"/>
      <c r="I13" s="199"/>
      <c r="J13" s="200" t="s">
        <v>40</v>
      </c>
      <c r="K13" s="201"/>
      <c r="L13" s="195"/>
      <c r="M13" s="196"/>
      <c r="N13" s="92" t="s">
        <v>41</v>
      </c>
      <c r="O13" s="195"/>
      <c r="P13" s="202"/>
      <c r="Q13" s="196"/>
      <c r="R13" s="93" t="s">
        <v>9</v>
      </c>
      <c r="S13" s="195"/>
      <c r="T13" s="202"/>
      <c r="U13" s="196"/>
      <c r="V13" s="92" t="s">
        <v>10</v>
      </c>
    </row>
    <row r="14" spans="1:37">
      <c r="A14" s="88"/>
      <c r="B14" s="192" t="s">
        <v>168</v>
      </c>
      <c r="C14" s="192"/>
      <c r="D14" s="192"/>
      <c r="E14" s="192"/>
      <c r="F14" s="192"/>
      <c r="G14" s="192"/>
      <c r="H14" s="192"/>
      <c r="I14" s="192"/>
      <c r="J14" s="193" t="s">
        <v>305</v>
      </c>
      <c r="K14" s="193"/>
      <c r="L14" s="193"/>
      <c r="M14" s="194"/>
      <c r="N14" s="194"/>
      <c r="O14" s="194"/>
      <c r="P14" s="194"/>
      <c r="Q14" s="40" t="s">
        <v>169</v>
      </c>
      <c r="S14" s="102"/>
      <c r="T14" s="102"/>
      <c r="U14" s="102"/>
      <c r="Y14" t="s">
        <v>315</v>
      </c>
    </row>
    <row r="15" spans="1:37">
      <c r="A15" s="88"/>
      <c r="B15" s="89" t="s">
        <v>203</v>
      </c>
      <c r="C15" s="90"/>
      <c r="D15" s="90"/>
      <c r="E15" s="90"/>
      <c r="F15" s="90"/>
      <c r="G15" s="90"/>
      <c r="H15" s="90"/>
      <c r="I15" s="91"/>
      <c r="J15" s="255"/>
      <c r="K15" s="256"/>
      <c r="L15" s="256"/>
      <c r="M15" s="256"/>
      <c r="N15" s="256"/>
      <c r="O15" s="256"/>
      <c r="P15" s="257"/>
      <c r="Q15" s="40" t="s">
        <v>108</v>
      </c>
      <c r="S15" s="102"/>
      <c r="T15" s="102"/>
      <c r="U15" s="102"/>
    </row>
    <row r="16" spans="1:37">
      <c r="A16" s="88"/>
      <c r="C16" s="102"/>
      <c r="D16" s="102"/>
      <c r="E16" s="102"/>
    </row>
    <row r="17" spans="1:43">
      <c r="A17" s="88"/>
      <c r="B17" s="97" t="s">
        <v>314</v>
      </c>
      <c r="C17" s="97"/>
      <c r="D17" s="97"/>
      <c r="E17" s="97"/>
      <c r="F17" s="97"/>
      <c r="G17" s="97"/>
      <c r="H17" s="97"/>
      <c r="I17" s="97"/>
      <c r="J17" s="98"/>
      <c r="K17" s="98"/>
      <c r="L17" s="98"/>
      <c r="M17" s="98"/>
      <c r="N17" s="99"/>
      <c r="O17" s="98"/>
      <c r="P17" s="98"/>
      <c r="Q17" s="98"/>
      <c r="R17" s="99"/>
      <c r="S17" s="98"/>
      <c r="T17" s="98"/>
      <c r="U17" s="98"/>
      <c r="V17" s="99"/>
      <c r="AK17" s="150" t="s">
        <v>204</v>
      </c>
    </row>
    <row r="18" spans="1:43">
      <c r="A18" s="88"/>
      <c r="B18" s="197" t="s">
        <v>170</v>
      </c>
      <c r="C18" s="198"/>
      <c r="D18" s="198"/>
      <c r="E18" s="198"/>
      <c r="F18" s="198"/>
      <c r="G18" s="198"/>
      <c r="H18" s="198"/>
      <c r="I18" s="199"/>
      <c r="J18" s="200" t="s">
        <v>40</v>
      </c>
      <c r="K18" s="201"/>
      <c r="L18" s="195"/>
      <c r="M18" s="196"/>
      <c r="N18" s="92" t="s">
        <v>41</v>
      </c>
      <c r="O18" s="195"/>
      <c r="P18" s="202"/>
      <c r="Q18" s="196"/>
      <c r="R18" s="93" t="s">
        <v>9</v>
      </c>
      <c r="S18" s="195"/>
      <c r="T18" s="202"/>
      <c r="U18" s="196"/>
      <c r="V18" s="92" t="s">
        <v>10</v>
      </c>
    </row>
    <row r="19" spans="1:43">
      <c r="A19" s="88"/>
      <c r="B19" s="192" t="s">
        <v>168</v>
      </c>
      <c r="C19" s="192"/>
      <c r="D19" s="192"/>
      <c r="E19" s="192"/>
      <c r="F19" s="192"/>
      <c r="G19" s="192"/>
      <c r="H19" s="192"/>
      <c r="I19" s="192"/>
      <c r="J19" s="193" t="s">
        <v>305</v>
      </c>
      <c r="K19" s="193"/>
      <c r="L19" s="193"/>
      <c r="M19" s="194"/>
      <c r="N19" s="194"/>
      <c r="O19" s="194"/>
      <c r="P19" s="194"/>
      <c r="Q19" s="40" t="s">
        <v>169</v>
      </c>
      <c r="S19" s="102"/>
      <c r="T19" s="102"/>
      <c r="U19" s="102"/>
      <c r="Y19" s="191" t="s">
        <v>316</v>
      </c>
    </row>
    <row r="20" spans="1:43">
      <c r="A20" s="88"/>
      <c r="B20" s="89" t="s">
        <v>203</v>
      </c>
      <c r="C20" s="90"/>
      <c r="D20" s="90"/>
      <c r="E20" s="90"/>
      <c r="F20" s="90"/>
      <c r="G20" s="90"/>
      <c r="H20" s="90"/>
      <c r="I20" s="91"/>
      <c r="J20" s="255"/>
      <c r="K20" s="256"/>
      <c r="L20" s="256"/>
      <c r="M20" s="256"/>
      <c r="N20" s="256"/>
      <c r="O20" s="256"/>
      <c r="P20" s="257"/>
      <c r="Q20" s="40" t="s">
        <v>108</v>
      </c>
      <c r="S20" s="102"/>
      <c r="T20" s="102"/>
      <c r="U20" s="102"/>
    </row>
    <row r="21" spans="1:43">
      <c r="A21" s="88"/>
      <c r="C21" s="102"/>
      <c r="D21" s="102"/>
      <c r="E21" s="102"/>
    </row>
    <row r="22" spans="1:43">
      <c r="A22" s="88"/>
      <c r="B22" s="97" t="s">
        <v>253</v>
      </c>
      <c r="C22" s="97"/>
      <c r="D22" s="97"/>
      <c r="E22" s="97"/>
      <c r="F22" s="97"/>
      <c r="G22" s="97"/>
      <c r="H22" s="97"/>
      <c r="I22" s="97"/>
      <c r="J22" s="98"/>
      <c r="K22" s="98"/>
      <c r="L22" s="98"/>
      <c r="M22" s="98"/>
      <c r="N22" s="99"/>
      <c r="O22" s="98"/>
      <c r="P22" s="98"/>
      <c r="Q22" s="98"/>
      <c r="R22" s="99"/>
      <c r="S22" s="98"/>
      <c r="T22" s="98"/>
      <c r="U22" s="98"/>
      <c r="V22" s="99"/>
    </row>
    <row r="23" spans="1:43">
      <c r="A23" s="88"/>
      <c r="B23" s="89" t="s">
        <v>0</v>
      </c>
      <c r="C23" s="90"/>
      <c r="D23" s="90"/>
      <c r="E23" s="90"/>
      <c r="F23" s="90"/>
      <c r="G23" s="90"/>
      <c r="H23" s="90"/>
      <c r="I23" s="91"/>
      <c r="J23" s="200" t="s">
        <v>40</v>
      </c>
      <c r="K23" s="201"/>
      <c r="L23" s="195"/>
      <c r="M23" s="196"/>
      <c r="N23" s="92" t="s">
        <v>41</v>
      </c>
      <c r="O23" s="195"/>
      <c r="P23" s="202"/>
      <c r="Q23" s="196"/>
      <c r="R23" s="93" t="s">
        <v>9</v>
      </c>
      <c r="S23" s="195"/>
      <c r="T23" s="202"/>
      <c r="U23" s="196"/>
      <c r="V23" s="92" t="s">
        <v>10</v>
      </c>
    </row>
    <row r="24" spans="1:43">
      <c r="A24" s="88"/>
      <c r="B24" s="88"/>
      <c r="C24" s="88"/>
      <c r="D24" s="88"/>
      <c r="E24" s="88"/>
      <c r="F24" s="88"/>
      <c r="G24" s="88"/>
      <c r="H24" s="88"/>
      <c r="I24" s="88"/>
    </row>
    <row r="25" spans="1:43">
      <c r="A25" s="88" t="s">
        <v>11</v>
      </c>
      <c r="B25" s="88"/>
      <c r="C25" s="88"/>
      <c r="D25" s="88"/>
      <c r="E25" s="88"/>
      <c r="F25" s="88"/>
      <c r="G25" s="88"/>
      <c r="H25" s="88"/>
      <c r="I25" s="88"/>
    </row>
    <row r="26" spans="1:43" ht="30" customHeight="1">
      <c r="A26" s="88"/>
      <c r="B26" s="89" t="s">
        <v>12</v>
      </c>
      <c r="C26" s="90"/>
      <c r="D26" s="90"/>
      <c r="E26" s="90"/>
      <c r="F26" s="90"/>
      <c r="G26" s="90"/>
      <c r="H26" s="90"/>
      <c r="I26" s="91"/>
      <c r="J26" s="271"/>
      <c r="K26" s="272"/>
      <c r="L26" s="272"/>
      <c r="M26" s="272"/>
      <c r="N26" s="272"/>
      <c r="O26" s="272"/>
      <c r="P26" s="272"/>
      <c r="Q26" s="272"/>
      <c r="R26" s="272"/>
      <c r="S26" s="272"/>
      <c r="T26" s="272"/>
      <c r="U26" s="272"/>
      <c r="V26" s="272"/>
      <c r="W26" s="273"/>
      <c r="X26" s="103"/>
      <c r="Y26" s="104"/>
      <c r="Z26" s="104"/>
      <c r="AA26" s="104"/>
      <c r="AB26" s="104"/>
      <c r="AC26" s="104"/>
      <c r="AD26" s="104"/>
      <c r="AE26" s="104"/>
      <c r="AF26" s="104"/>
      <c r="AG26" s="104"/>
      <c r="AH26" s="104"/>
      <c r="AI26" s="105"/>
      <c r="AJ26" s="270" t="s">
        <v>234</v>
      </c>
      <c r="AK26" s="233"/>
      <c r="AL26" s="233"/>
      <c r="AM26" s="233"/>
      <c r="AN26" s="233"/>
      <c r="AO26" s="233"/>
      <c r="AP26" s="234"/>
      <c r="AQ26" s="106"/>
    </row>
    <row r="27" spans="1:43" ht="30" customHeight="1">
      <c r="A27" s="88"/>
      <c r="B27" s="89" t="s">
        <v>1</v>
      </c>
      <c r="C27" s="90"/>
      <c r="D27" s="90"/>
      <c r="E27" s="90"/>
      <c r="F27" s="90"/>
      <c r="G27" s="90"/>
      <c r="H27" s="90"/>
      <c r="I27" s="91"/>
      <c r="J27" s="221"/>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3"/>
      <c r="AJ27" s="232" t="s">
        <v>13</v>
      </c>
      <c r="AK27" s="233"/>
      <c r="AL27" s="233"/>
      <c r="AM27" s="233"/>
      <c r="AN27" s="233"/>
      <c r="AO27" s="233"/>
      <c r="AP27" s="234"/>
    </row>
    <row r="28" spans="1:43" ht="30" customHeight="1">
      <c r="A28" s="88"/>
      <c r="B28" s="107" t="s">
        <v>2</v>
      </c>
      <c r="C28" s="108"/>
      <c r="D28" s="108"/>
      <c r="E28" s="108"/>
      <c r="F28" s="108"/>
      <c r="G28" s="108"/>
      <c r="H28" s="108"/>
      <c r="I28" s="109"/>
      <c r="J28" s="246" t="s">
        <v>14</v>
      </c>
      <c r="K28" s="247"/>
      <c r="L28" s="248"/>
      <c r="M28" s="211"/>
      <c r="N28" s="212"/>
      <c r="O28" s="212"/>
      <c r="P28" s="110" t="s">
        <v>15</v>
      </c>
      <c r="Q28" s="213"/>
      <c r="R28" s="213"/>
      <c r="S28" s="213"/>
      <c r="T28" s="214"/>
      <c r="U28" s="215"/>
      <c r="V28" s="216"/>
      <c r="W28" s="216"/>
      <c r="X28" s="216"/>
      <c r="Y28" s="216"/>
      <c r="Z28" s="216"/>
      <c r="AA28" s="216"/>
      <c r="AB28" s="216"/>
      <c r="AC28" s="216"/>
      <c r="AD28" s="216"/>
      <c r="AE28" s="216"/>
      <c r="AF28" s="216"/>
      <c r="AG28" s="216"/>
      <c r="AH28" s="216"/>
      <c r="AI28" s="217"/>
      <c r="AJ28" s="232" t="s">
        <v>13</v>
      </c>
      <c r="AK28" s="233"/>
      <c r="AL28" s="233"/>
      <c r="AM28" s="233"/>
      <c r="AN28" s="233"/>
      <c r="AO28" s="233"/>
      <c r="AP28" s="234"/>
    </row>
    <row r="29" spans="1:43" ht="53.45" customHeight="1">
      <c r="A29" s="88"/>
      <c r="B29" s="111"/>
      <c r="C29" s="112"/>
      <c r="D29" s="112"/>
      <c r="E29" s="112"/>
      <c r="F29" s="112"/>
      <c r="G29" s="112"/>
      <c r="H29" s="112"/>
      <c r="I29" s="113"/>
      <c r="J29" s="229" t="s">
        <v>16</v>
      </c>
      <c r="K29" s="230"/>
      <c r="L29" s="231"/>
      <c r="M29" s="218"/>
      <c r="N29" s="219"/>
      <c r="O29" s="219"/>
      <c r="P29" s="219"/>
      <c r="Q29" s="219"/>
      <c r="R29" s="219"/>
      <c r="S29" s="219"/>
      <c r="T29" s="219"/>
      <c r="U29" s="219"/>
      <c r="V29" s="219"/>
      <c r="W29" s="219"/>
      <c r="X29" s="219"/>
      <c r="Y29" s="219"/>
      <c r="Z29" s="219"/>
      <c r="AA29" s="219"/>
      <c r="AB29" s="219"/>
      <c r="AC29" s="219"/>
      <c r="AD29" s="219"/>
      <c r="AE29" s="219"/>
      <c r="AF29" s="219"/>
      <c r="AG29" s="219"/>
      <c r="AH29" s="219"/>
      <c r="AI29" s="220"/>
      <c r="AJ29" s="232" t="s">
        <v>13</v>
      </c>
      <c r="AK29" s="233"/>
      <c r="AL29" s="233"/>
      <c r="AM29" s="233"/>
      <c r="AN29" s="233"/>
      <c r="AO29" s="233"/>
      <c r="AP29" s="234"/>
    </row>
    <row r="30" spans="1:43" ht="30" customHeight="1">
      <c r="A30" s="88"/>
      <c r="B30" s="89" t="s">
        <v>17</v>
      </c>
      <c r="C30" s="90"/>
      <c r="D30" s="90"/>
      <c r="E30" s="90"/>
      <c r="F30" s="90"/>
      <c r="G30" s="90"/>
      <c r="H30" s="90"/>
      <c r="I30" s="91"/>
      <c r="J30" s="221"/>
      <c r="K30" s="222"/>
      <c r="L30" s="222"/>
      <c r="M30" s="222"/>
      <c r="N30" s="222"/>
      <c r="O30" s="222"/>
      <c r="P30" s="222"/>
      <c r="Q30" s="222"/>
      <c r="R30" s="222"/>
      <c r="S30" s="222"/>
      <c r="T30" s="222"/>
      <c r="U30" s="222"/>
      <c r="V30" s="222"/>
      <c r="W30" s="222"/>
      <c r="X30" s="222"/>
      <c r="Y30" s="222"/>
      <c r="Z30" s="222"/>
      <c r="AA30" s="222"/>
      <c r="AB30" s="222"/>
      <c r="AC30" s="222"/>
      <c r="AD30" s="222"/>
      <c r="AE30" s="222"/>
      <c r="AF30" s="222"/>
      <c r="AG30" s="222"/>
      <c r="AH30" s="222"/>
      <c r="AI30" s="223"/>
      <c r="AJ30" s="232" t="s">
        <v>13</v>
      </c>
      <c r="AK30" s="233"/>
      <c r="AL30" s="233"/>
      <c r="AM30" s="233"/>
      <c r="AN30" s="233"/>
      <c r="AO30" s="233"/>
      <c r="AP30" s="234"/>
    </row>
    <row r="31" spans="1:43" ht="30" customHeight="1">
      <c r="A31" s="88"/>
      <c r="B31" s="89" t="s">
        <v>18</v>
      </c>
      <c r="C31" s="90"/>
      <c r="D31" s="90"/>
      <c r="E31" s="90"/>
      <c r="F31" s="90"/>
      <c r="G31" s="90"/>
      <c r="H31" s="90"/>
      <c r="I31" s="91"/>
      <c r="J31" s="221"/>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223"/>
      <c r="AJ31" s="232" t="s">
        <v>13</v>
      </c>
      <c r="AK31" s="233"/>
      <c r="AL31" s="233"/>
      <c r="AM31" s="233"/>
      <c r="AN31" s="233"/>
      <c r="AO31" s="233"/>
      <c r="AP31" s="234"/>
    </row>
    <row r="32" spans="1:43">
      <c r="A32" s="88"/>
      <c r="B32" s="88"/>
      <c r="C32" s="88"/>
      <c r="D32" s="88"/>
      <c r="E32" s="88"/>
      <c r="F32" s="88"/>
      <c r="G32" s="88"/>
      <c r="H32" s="88"/>
      <c r="I32" s="88"/>
    </row>
    <row r="33" spans="1:42">
      <c r="A33" s="88" t="s">
        <v>19</v>
      </c>
      <c r="B33" s="88"/>
      <c r="C33" s="88"/>
      <c r="D33" s="88"/>
      <c r="E33" s="88"/>
      <c r="F33" s="88"/>
      <c r="G33" s="88"/>
      <c r="H33" s="88"/>
      <c r="I33" s="88"/>
    </row>
    <row r="34" spans="1:42" ht="30" customHeight="1">
      <c r="A34" s="88"/>
      <c r="B34" s="107" t="s">
        <v>309</v>
      </c>
      <c r="C34" s="108"/>
      <c r="D34" s="108"/>
      <c r="E34" s="108"/>
      <c r="F34" s="108"/>
      <c r="G34" s="108"/>
      <c r="H34" s="108"/>
      <c r="I34" s="109"/>
      <c r="J34" s="229" t="s">
        <v>14</v>
      </c>
      <c r="K34" s="230"/>
      <c r="L34" s="231"/>
      <c r="M34" s="274">
        <f>M28</f>
        <v>0</v>
      </c>
      <c r="N34" s="275"/>
      <c r="O34" s="275"/>
      <c r="P34" s="190" t="s">
        <v>15</v>
      </c>
      <c r="Q34" s="276">
        <f>Q28</f>
        <v>0</v>
      </c>
      <c r="R34" s="276"/>
      <c r="S34" s="276"/>
      <c r="T34" s="277"/>
      <c r="U34" s="215"/>
      <c r="V34" s="216"/>
      <c r="W34" s="216"/>
      <c r="X34" s="216"/>
      <c r="Y34" s="216"/>
      <c r="Z34" s="216"/>
      <c r="AA34" s="216"/>
      <c r="AB34" s="216"/>
      <c r="AC34" s="216"/>
      <c r="AD34" s="216"/>
      <c r="AE34" s="216"/>
      <c r="AF34" s="216"/>
      <c r="AG34" s="216"/>
      <c r="AH34" s="216"/>
      <c r="AI34" s="217"/>
      <c r="AJ34" s="261" t="s">
        <v>312</v>
      </c>
      <c r="AK34" s="262"/>
      <c r="AL34" s="262"/>
      <c r="AM34" s="262"/>
      <c r="AN34" s="262"/>
      <c r="AO34" s="262"/>
      <c r="AP34" s="263"/>
    </row>
    <row r="35" spans="1:42" ht="53.45" customHeight="1">
      <c r="A35" s="88"/>
      <c r="B35" s="258"/>
      <c r="C35" s="259"/>
      <c r="D35" s="259"/>
      <c r="E35" s="259"/>
      <c r="F35" s="259"/>
      <c r="G35" s="259"/>
      <c r="H35" s="259"/>
      <c r="I35" s="260"/>
      <c r="J35" s="229" t="s">
        <v>16</v>
      </c>
      <c r="K35" s="230"/>
      <c r="L35" s="231"/>
      <c r="M35" s="267">
        <f>M29</f>
        <v>0</v>
      </c>
      <c r="N35" s="268"/>
      <c r="O35" s="268"/>
      <c r="P35" s="268"/>
      <c r="Q35" s="268"/>
      <c r="R35" s="268"/>
      <c r="S35" s="268"/>
      <c r="T35" s="268"/>
      <c r="U35" s="268"/>
      <c r="V35" s="268"/>
      <c r="W35" s="268"/>
      <c r="X35" s="268"/>
      <c r="Y35" s="268"/>
      <c r="Z35" s="268"/>
      <c r="AA35" s="268"/>
      <c r="AB35" s="268"/>
      <c r="AC35" s="268"/>
      <c r="AD35" s="268"/>
      <c r="AE35" s="268"/>
      <c r="AF35" s="268"/>
      <c r="AG35" s="268"/>
      <c r="AH35" s="268"/>
      <c r="AI35" s="269"/>
      <c r="AJ35" s="264"/>
      <c r="AK35" s="265"/>
      <c r="AL35" s="265"/>
      <c r="AM35" s="265"/>
      <c r="AN35" s="265"/>
      <c r="AO35" s="265"/>
      <c r="AP35" s="266"/>
    </row>
    <row r="36" spans="1:42" ht="30" customHeight="1">
      <c r="A36" s="88"/>
      <c r="B36" s="89" t="s">
        <v>20</v>
      </c>
      <c r="C36" s="90"/>
      <c r="D36" s="90"/>
      <c r="E36" s="90"/>
      <c r="F36" s="90"/>
      <c r="G36" s="90"/>
      <c r="H36" s="90"/>
      <c r="I36" s="91"/>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32" t="s">
        <v>21</v>
      </c>
      <c r="AK36" s="233"/>
      <c r="AL36" s="233"/>
      <c r="AM36" s="233"/>
      <c r="AN36" s="233"/>
      <c r="AO36" s="233"/>
      <c r="AP36" s="234"/>
    </row>
    <row r="37" spans="1:42" ht="30" customHeight="1">
      <c r="A37" s="88"/>
      <c r="B37" s="89" t="s">
        <v>3</v>
      </c>
      <c r="C37" s="90"/>
      <c r="D37" s="90"/>
      <c r="E37" s="90"/>
      <c r="F37" s="90"/>
      <c r="G37" s="90"/>
      <c r="H37" s="90"/>
      <c r="I37" s="91"/>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32" t="s">
        <v>22</v>
      </c>
      <c r="AK37" s="233"/>
      <c r="AL37" s="233"/>
      <c r="AM37" s="233"/>
      <c r="AN37" s="233"/>
      <c r="AO37" s="233"/>
      <c r="AP37" s="234"/>
    </row>
    <row r="38" spans="1:42" ht="30" customHeight="1">
      <c r="A38" s="88"/>
      <c r="B38" s="89" t="s">
        <v>4</v>
      </c>
      <c r="C38" s="90"/>
      <c r="D38" s="90"/>
      <c r="E38" s="90"/>
      <c r="F38" s="90"/>
      <c r="G38" s="90"/>
      <c r="H38" s="90"/>
      <c r="I38" s="90"/>
      <c r="J38" s="225"/>
      <c r="K38" s="226"/>
      <c r="L38" s="226"/>
      <c r="M38" s="226"/>
      <c r="N38" s="226"/>
      <c r="O38" s="114" t="s">
        <v>15</v>
      </c>
      <c r="P38" s="226"/>
      <c r="Q38" s="226"/>
      <c r="R38" s="226"/>
      <c r="S38" s="226"/>
      <c r="T38" s="226"/>
      <c r="U38" s="226"/>
      <c r="V38" s="226"/>
      <c r="W38" s="226"/>
      <c r="X38" s="114" t="s">
        <v>15</v>
      </c>
      <c r="Y38" s="226"/>
      <c r="Z38" s="226"/>
      <c r="AA38" s="226"/>
      <c r="AB38" s="226"/>
      <c r="AC38" s="226"/>
      <c r="AD38" s="226"/>
      <c r="AE38" s="226"/>
      <c r="AF38" s="226"/>
      <c r="AG38" s="226"/>
      <c r="AH38" s="226"/>
      <c r="AI38" s="227"/>
      <c r="AJ38" s="233" t="s">
        <v>23</v>
      </c>
      <c r="AK38" s="233"/>
      <c r="AL38" s="233"/>
      <c r="AM38" s="233"/>
      <c r="AN38" s="233"/>
      <c r="AO38" s="233"/>
      <c r="AP38" s="234"/>
    </row>
    <row r="39" spans="1:42" ht="30" customHeight="1">
      <c r="A39" s="88"/>
      <c r="B39" s="111" t="s">
        <v>5</v>
      </c>
      <c r="C39" s="112"/>
      <c r="D39" s="112"/>
      <c r="E39" s="112"/>
      <c r="F39" s="112"/>
      <c r="G39" s="112"/>
      <c r="H39" s="112"/>
      <c r="I39" s="113"/>
      <c r="J39" s="206"/>
      <c r="K39" s="207"/>
      <c r="L39" s="207"/>
      <c r="M39" s="207"/>
      <c r="N39" s="207"/>
      <c r="O39" s="207"/>
      <c r="P39" s="207"/>
      <c r="Q39" s="207"/>
      <c r="R39" s="207"/>
      <c r="S39" s="207"/>
      <c r="T39" s="207"/>
      <c r="U39" s="207"/>
      <c r="V39" s="207"/>
      <c r="W39" s="207"/>
      <c r="X39" s="207"/>
      <c r="Y39" s="207"/>
      <c r="Z39" s="207"/>
      <c r="AA39" s="207"/>
      <c r="AB39" s="207"/>
      <c r="AC39" s="207"/>
      <c r="AD39" s="207"/>
      <c r="AE39" s="207"/>
      <c r="AF39" s="207"/>
      <c r="AG39" s="207"/>
      <c r="AH39" s="207"/>
      <c r="AI39" s="207"/>
      <c r="AJ39" s="232" t="s">
        <v>24</v>
      </c>
      <c r="AK39" s="233"/>
      <c r="AL39" s="233"/>
      <c r="AM39" s="233"/>
      <c r="AN39" s="233"/>
      <c r="AO39" s="233"/>
      <c r="AP39" s="234"/>
    </row>
    <row r="40" spans="1:42">
      <c r="A40" s="88"/>
      <c r="B40" s="88"/>
      <c r="C40" s="88"/>
      <c r="D40" s="88"/>
      <c r="E40" s="88"/>
      <c r="F40" s="88"/>
      <c r="G40" s="88"/>
      <c r="H40" s="88"/>
      <c r="I40" s="88"/>
    </row>
    <row r="41" spans="1:42">
      <c r="A41" s="88" t="s">
        <v>25</v>
      </c>
      <c r="B41" s="88"/>
      <c r="C41" s="88"/>
      <c r="D41" s="88"/>
      <c r="E41" s="88"/>
      <c r="F41" s="88"/>
      <c r="G41" s="88"/>
      <c r="H41" s="88"/>
      <c r="I41" s="88"/>
      <c r="AJ41" s="122" t="s">
        <v>147</v>
      </c>
    </row>
    <row r="42" spans="1:42" ht="30" customHeight="1">
      <c r="A42" s="88"/>
      <c r="B42" s="89" t="s">
        <v>6</v>
      </c>
      <c r="C42" s="90"/>
      <c r="D42" s="90"/>
      <c r="E42" s="90"/>
      <c r="F42" s="90"/>
      <c r="G42" s="90"/>
      <c r="H42" s="90"/>
      <c r="I42" s="91"/>
      <c r="J42" s="208"/>
      <c r="K42" s="208"/>
      <c r="L42" s="208"/>
      <c r="M42" s="208"/>
      <c r="N42" s="208"/>
      <c r="O42" s="208"/>
      <c r="P42" s="208"/>
      <c r="Q42" s="208"/>
      <c r="R42" s="208"/>
      <c r="S42" s="208"/>
      <c r="T42" s="224" t="s">
        <v>289</v>
      </c>
      <c r="U42" s="224"/>
      <c r="V42" s="224"/>
      <c r="W42" s="224"/>
      <c r="X42" s="209" t="s">
        <v>26</v>
      </c>
      <c r="Y42" s="210"/>
      <c r="Z42" s="210"/>
      <c r="AA42" s="210"/>
      <c r="AB42" s="210"/>
      <c r="AC42" s="210"/>
      <c r="AD42" s="210"/>
      <c r="AE42" s="210"/>
      <c r="AF42" s="210"/>
      <c r="AG42" s="210"/>
      <c r="AH42" s="210"/>
      <c r="AI42" s="210"/>
      <c r="AJ42" s="238" t="s">
        <v>146</v>
      </c>
      <c r="AK42" s="238"/>
      <c r="AL42" s="238"/>
      <c r="AM42" s="238"/>
      <c r="AN42" s="238"/>
      <c r="AO42" s="238"/>
      <c r="AP42" s="238"/>
    </row>
    <row r="43" spans="1:42" ht="30" customHeight="1">
      <c r="A43" s="88"/>
      <c r="B43" s="89" t="s">
        <v>7</v>
      </c>
      <c r="C43" s="90"/>
      <c r="D43" s="90"/>
      <c r="E43" s="90"/>
      <c r="F43" s="90"/>
      <c r="G43" s="90"/>
      <c r="H43" s="90"/>
      <c r="I43" s="91"/>
      <c r="J43" s="208"/>
      <c r="K43" s="208"/>
      <c r="L43" s="208"/>
      <c r="M43" s="208"/>
      <c r="N43" s="208"/>
      <c r="O43" s="208"/>
      <c r="P43" s="208"/>
      <c r="Q43" s="208"/>
      <c r="R43" s="208"/>
      <c r="S43" s="208"/>
      <c r="T43" s="224" t="s">
        <v>308</v>
      </c>
      <c r="U43" s="224"/>
      <c r="V43" s="224"/>
      <c r="W43" s="224"/>
      <c r="X43" s="244" t="s">
        <v>307</v>
      </c>
      <c r="Y43" s="245"/>
      <c r="Z43" s="245"/>
      <c r="AA43" s="245"/>
      <c r="AB43" s="245"/>
      <c r="AC43" s="245"/>
      <c r="AD43" s="245"/>
      <c r="AE43" s="245"/>
      <c r="AF43" s="245"/>
      <c r="AG43" s="245"/>
      <c r="AH43" s="245"/>
      <c r="AI43" s="245"/>
      <c r="AJ43" s="238" t="s">
        <v>306</v>
      </c>
      <c r="AK43" s="239"/>
      <c r="AL43" s="239"/>
      <c r="AM43" s="239"/>
      <c r="AN43" s="239"/>
      <c r="AO43" s="239"/>
      <c r="AP43" s="239"/>
    </row>
    <row r="44" spans="1:42" ht="30" customHeight="1">
      <c r="A44" s="88"/>
      <c r="B44" s="243" t="s">
        <v>27</v>
      </c>
      <c r="C44" s="198"/>
      <c r="D44" s="198"/>
      <c r="E44" s="198"/>
      <c r="F44" s="198"/>
      <c r="G44" s="198"/>
      <c r="H44" s="198"/>
      <c r="I44" s="199"/>
      <c r="J44" s="241"/>
      <c r="K44" s="241"/>
      <c r="L44" s="241"/>
      <c r="M44" s="241"/>
      <c r="N44" s="241"/>
      <c r="O44" s="241"/>
      <c r="P44" s="241"/>
      <c r="Q44" s="241"/>
      <c r="R44" s="241"/>
      <c r="S44" s="241"/>
      <c r="T44" s="209" t="s">
        <v>28</v>
      </c>
      <c r="U44" s="209"/>
      <c r="V44" s="209"/>
      <c r="W44" s="209"/>
      <c r="X44" s="209"/>
      <c r="Y44" s="209"/>
      <c r="Z44" s="209"/>
      <c r="AA44" s="209"/>
      <c r="AB44" s="209"/>
      <c r="AC44" s="209"/>
      <c r="AD44" s="209"/>
      <c r="AE44" s="209"/>
      <c r="AF44" s="209"/>
      <c r="AG44" s="209"/>
      <c r="AH44" s="209"/>
      <c r="AI44" s="209"/>
      <c r="AJ44" s="239" t="s">
        <v>29</v>
      </c>
      <c r="AK44" s="239"/>
      <c r="AL44" s="239"/>
      <c r="AM44" s="239"/>
      <c r="AN44" s="239"/>
      <c r="AO44" s="239"/>
      <c r="AP44" s="239"/>
    </row>
    <row r="45" spans="1:42" ht="30" customHeight="1">
      <c r="A45" s="88"/>
      <c r="B45" s="89" t="s">
        <v>30</v>
      </c>
      <c r="C45" s="90"/>
      <c r="D45" s="90"/>
      <c r="E45" s="90"/>
      <c r="F45" s="90"/>
      <c r="G45" s="90"/>
      <c r="H45" s="90"/>
      <c r="I45" s="91"/>
      <c r="J45" s="242"/>
      <c r="K45" s="242"/>
      <c r="L45" s="242"/>
      <c r="M45" s="242"/>
      <c r="N45" s="242"/>
      <c r="O45" s="242"/>
      <c r="P45" s="242"/>
      <c r="Q45" s="242"/>
      <c r="R45" s="242"/>
      <c r="S45" s="242"/>
      <c r="T45" s="209" t="s">
        <v>31</v>
      </c>
      <c r="U45" s="209"/>
      <c r="V45" s="209"/>
      <c r="W45" s="209"/>
      <c r="X45" s="209"/>
      <c r="Y45" s="209"/>
      <c r="Z45" s="209"/>
      <c r="AA45" s="209"/>
      <c r="AB45" s="209"/>
      <c r="AC45" s="209"/>
      <c r="AD45" s="209"/>
      <c r="AE45" s="209"/>
      <c r="AF45" s="209"/>
      <c r="AG45" s="209"/>
      <c r="AH45" s="209"/>
      <c r="AI45" s="209"/>
      <c r="AJ45" s="239" t="s">
        <v>32</v>
      </c>
      <c r="AK45" s="239"/>
      <c r="AL45" s="239"/>
      <c r="AM45" s="239"/>
      <c r="AN45" s="239"/>
      <c r="AO45" s="239"/>
      <c r="AP45" s="239"/>
    </row>
    <row r="46" spans="1:42" ht="30" customHeight="1">
      <c r="A46" s="88"/>
      <c r="B46" s="89" t="s">
        <v>33</v>
      </c>
      <c r="C46" s="90"/>
      <c r="D46" s="90"/>
      <c r="E46" s="90"/>
      <c r="F46" s="90"/>
      <c r="G46" s="90"/>
      <c r="H46" s="90"/>
      <c r="I46" s="91"/>
      <c r="J46" s="208"/>
      <c r="K46" s="208"/>
      <c r="L46" s="208"/>
      <c r="M46" s="208"/>
      <c r="N46" s="208"/>
      <c r="O46" s="208"/>
      <c r="P46" s="235" t="s">
        <v>145</v>
      </c>
      <c r="Q46" s="235"/>
      <c r="R46" s="235"/>
      <c r="S46" s="235"/>
      <c r="T46" s="235"/>
      <c r="U46" s="235"/>
      <c r="V46" s="235"/>
      <c r="W46" s="235"/>
      <c r="X46" s="235"/>
      <c r="Y46" s="235"/>
      <c r="Z46" s="235"/>
      <c r="AA46" s="235"/>
      <c r="AB46" s="235"/>
      <c r="AC46" s="235"/>
      <c r="AD46" s="235"/>
      <c r="AE46" s="235"/>
      <c r="AF46" s="235"/>
      <c r="AG46" s="235"/>
      <c r="AH46" s="235"/>
      <c r="AI46" s="235"/>
      <c r="AJ46" s="239" t="s">
        <v>34</v>
      </c>
      <c r="AK46" s="239"/>
      <c r="AL46" s="239"/>
      <c r="AM46" s="239"/>
      <c r="AN46" s="239"/>
      <c r="AO46" s="239"/>
      <c r="AP46" s="239"/>
    </row>
    <row r="47" spans="1:42" ht="30" customHeight="1">
      <c r="A47" s="88"/>
      <c r="B47" s="89" t="s">
        <v>35</v>
      </c>
      <c r="C47" s="90"/>
      <c r="D47" s="90"/>
      <c r="E47" s="90"/>
      <c r="F47" s="90"/>
      <c r="G47" s="90"/>
      <c r="H47" s="90"/>
      <c r="I47" s="91"/>
      <c r="J47" s="236"/>
      <c r="K47" s="236"/>
      <c r="L47" s="236"/>
      <c r="M47" s="236"/>
      <c r="N47" s="236"/>
      <c r="O47" s="236"/>
      <c r="P47" s="236"/>
      <c r="Q47" s="236"/>
      <c r="R47" s="236"/>
      <c r="S47" s="236"/>
      <c r="T47" s="209" t="s">
        <v>36</v>
      </c>
      <c r="U47" s="210"/>
      <c r="V47" s="210"/>
      <c r="W47" s="210"/>
      <c r="X47" s="210"/>
      <c r="Y47" s="210"/>
      <c r="Z47" s="210"/>
      <c r="AA47" s="210"/>
      <c r="AB47" s="210"/>
      <c r="AC47" s="210"/>
      <c r="AD47" s="210"/>
      <c r="AE47" s="210"/>
      <c r="AF47" s="210"/>
      <c r="AG47" s="210"/>
      <c r="AH47" s="210"/>
      <c r="AI47" s="210"/>
      <c r="AJ47" s="238" t="s">
        <v>37</v>
      </c>
      <c r="AK47" s="238"/>
      <c r="AL47" s="238"/>
      <c r="AM47" s="238"/>
      <c r="AN47" s="238"/>
      <c r="AO47" s="238"/>
      <c r="AP47" s="238"/>
    </row>
    <row r="48" spans="1:42" ht="30" customHeight="1">
      <c r="A48" s="88"/>
      <c r="B48" s="197" t="s">
        <v>38</v>
      </c>
      <c r="C48" s="198"/>
      <c r="D48" s="198"/>
      <c r="E48" s="198"/>
      <c r="F48" s="198"/>
      <c r="G48" s="198"/>
      <c r="H48" s="198"/>
      <c r="I48" s="199"/>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c r="AI48" s="237"/>
      <c r="AJ48" s="240" t="s">
        <v>39</v>
      </c>
      <c r="AK48" s="240"/>
      <c r="AL48" s="240"/>
      <c r="AM48" s="240"/>
      <c r="AN48" s="240"/>
      <c r="AO48" s="240"/>
      <c r="AP48" s="240"/>
    </row>
  </sheetData>
  <sheetProtection algorithmName="SHA-512" hashValue="yzs90mQtWTPX2ybMZHOwbNQzKuGw7rxMKsiJT8WnZR8ZN7xJLOWvpL+AWNSMCU+pTMSEe71F6VRtf5ILOvYYNQ==" saltValue="6dlipxoQhOEOMNdBn2/pGA==" spinCount="100000" sheet="1" objects="1" scenarios="1"/>
  <mergeCells count="93">
    <mergeCell ref="J20:P20"/>
    <mergeCell ref="B18:I18"/>
    <mergeCell ref="J18:K18"/>
    <mergeCell ref="L18:M18"/>
    <mergeCell ref="O18:Q18"/>
    <mergeCell ref="S18:U18"/>
    <mergeCell ref="B35:I35"/>
    <mergeCell ref="AJ34:AP35"/>
    <mergeCell ref="M35:AI35"/>
    <mergeCell ref="O23:Q23"/>
    <mergeCell ref="S23:U23"/>
    <mergeCell ref="AJ26:AP26"/>
    <mergeCell ref="J26:W26"/>
    <mergeCell ref="J34:L34"/>
    <mergeCell ref="M34:O34"/>
    <mergeCell ref="Q34:T34"/>
    <mergeCell ref="U34:AI34"/>
    <mergeCell ref="J35:L35"/>
    <mergeCell ref="B19:I19"/>
    <mergeCell ref="J19:L19"/>
    <mergeCell ref="M19:P19"/>
    <mergeCell ref="O5:Q5"/>
    <mergeCell ref="S5:U5"/>
    <mergeCell ref="J28:L28"/>
    <mergeCell ref="J27:AI27"/>
    <mergeCell ref="J5:K5"/>
    <mergeCell ref="L5:M5"/>
    <mergeCell ref="J8:K8"/>
    <mergeCell ref="L8:M8"/>
    <mergeCell ref="O8:Q8"/>
    <mergeCell ref="S8:U8"/>
    <mergeCell ref="J11:AI11"/>
    <mergeCell ref="J9:P9"/>
    <mergeCell ref="J15:P15"/>
    <mergeCell ref="S13:U13"/>
    <mergeCell ref="J23:K23"/>
    <mergeCell ref="L23:M23"/>
    <mergeCell ref="B48:I48"/>
    <mergeCell ref="J48:AI48"/>
    <mergeCell ref="AJ42:AP42"/>
    <mergeCell ref="AJ43:AP43"/>
    <mergeCell ref="AJ44:AP44"/>
    <mergeCell ref="AJ45:AP45"/>
    <mergeCell ref="AJ46:AP46"/>
    <mergeCell ref="AJ47:AP47"/>
    <mergeCell ref="AJ48:AP48"/>
    <mergeCell ref="J43:S43"/>
    <mergeCell ref="J44:S44"/>
    <mergeCell ref="J45:S45"/>
    <mergeCell ref="B44:I44"/>
    <mergeCell ref="J46:O46"/>
    <mergeCell ref="X43:AI43"/>
    <mergeCell ref="T44:AI44"/>
    <mergeCell ref="T45:AI45"/>
    <mergeCell ref="T47:AI47"/>
    <mergeCell ref="P46:AI46"/>
    <mergeCell ref="J47:S47"/>
    <mergeCell ref="T43:W43"/>
    <mergeCell ref="AJ39:AP39"/>
    <mergeCell ref="AJ27:AP27"/>
    <mergeCell ref="AJ28:AP28"/>
    <mergeCell ref="AJ29:AP29"/>
    <mergeCell ref="AJ30:AP30"/>
    <mergeCell ref="AJ31:AP31"/>
    <mergeCell ref="AJ36:AP36"/>
    <mergeCell ref="AJ37:AP37"/>
    <mergeCell ref="AJ38:AP38"/>
    <mergeCell ref="J39:AI39"/>
    <mergeCell ref="J42:S42"/>
    <mergeCell ref="X42:AI42"/>
    <mergeCell ref="M28:O28"/>
    <mergeCell ref="Q28:T28"/>
    <mergeCell ref="U28:AI28"/>
    <mergeCell ref="M29:AI29"/>
    <mergeCell ref="J30:AI30"/>
    <mergeCell ref="J31:AI31"/>
    <mergeCell ref="T42:W42"/>
    <mergeCell ref="J38:N38"/>
    <mergeCell ref="P38:W38"/>
    <mergeCell ref="Y38:AI38"/>
    <mergeCell ref="J36:AI36"/>
    <mergeCell ref="J37:AI37"/>
    <mergeCell ref="J29:L29"/>
    <mergeCell ref="B14:I14"/>
    <mergeCell ref="J14:L14"/>
    <mergeCell ref="M14:P14"/>
    <mergeCell ref="J7:K7"/>
    <mergeCell ref="B13:I13"/>
    <mergeCell ref="J13:K13"/>
    <mergeCell ref="L13:M13"/>
    <mergeCell ref="O13:Q13"/>
    <mergeCell ref="B10:I10"/>
    <mergeCell ref="J10:AI10"/>
  </mergeCells>
  <phoneticPr fontId="1"/>
  <conditionalFormatting sqref="J8:V8 J9:Q9 J10:AI11 J18:V18 J19:Q20">
    <cfRule type="expression" dxfId="16" priority="1">
      <formula>$J$7="無"</formula>
    </cfRule>
  </conditionalFormatting>
  <conditionalFormatting sqref="J11:AI11">
    <cfRule type="expression" dxfId="15" priority="2">
      <formula>$J$10=$AK$12</formula>
    </cfRule>
    <cfRule type="expression" dxfId="14" priority="3">
      <formula>$J$10&lt;&gt;$AK$12</formula>
    </cfRule>
  </conditionalFormatting>
  <dataValidations count="7">
    <dataValidation type="list" allowBlank="1" showInputMessage="1" showErrorMessage="1" sqref="J46:O46" xr:uid="{00000000-0002-0000-0100-000000000000}">
      <formula1>"1：普通,2：当座,4：貯蓄,9：別段"</formula1>
    </dataValidation>
    <dataValidation type="list" allowBlank="1" showInputMessage="1" showErrorMessage="1" sqref="T42:W42" xr:uid="{00000000-0002-0000-0100-000001000000}">
      <formula1>"銀行,信用金庫,信用組合,農協"</formula1>
    </dataValidation>
    <dataValidation type="list" showInputMessage="1" showErrorMessage="1" sqref="T43:W43" xr:uid="{00000000-0002-0000-0100-000002000000}">
      <formula1>"　,本店,支店,出張所"</formula1>
    </dataValidation>
    <dataValidation imeMode="halfKatakana" allowBlank="1" showInputMessage="1" showErrorMessage="1" sqref="J48:AI48" xr:uid="{00000000-0002-0000-0100-000003000000}"/>
    <dataValidation imeMode="halfAlpha" allowBlank="1" showInputMessage="1" showErrorMessage="1" sqref="J26:W26 M28:O28 Q28:T28 P38:W38 R40 Y38:AI38 J38:N38 J39:AI39 M34:O34 Q34:T34" xr:uid="{00000000-0002-0000-0100-000004000000}"/>
    <dataValidation type="list" allowBlank="1" showInputMessage="1" showErrorMessage="1" prompt="プルダウンから選択" sqref="J10:AI10" xr:uid="{00000000-0002-0000-0100-000005000000}">
      <formula1>$AK$10:$AK$12</formula1>
    </dataValidation>
    <dataValidation type="list" allowBlank="1" showInputMessage="1" showErrorMessage="1" prompt="プルダウンから選択" sqref="J7:K7" xr:uid="{00000000-0002-0000-0100-000006000000}">
      <formula1>"有,無"</formula1>
    </dataValidation>
  </dataValidations>
  <pageMargins left="0.7" right="0.7" top="0.75" bottom="0.75" header="0.3" footer="0.3"/>
  <pageSetup paperSize="9" scale="5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B1:AH33"/>
  <sheetViews>
    <sheetView showGridLines="0" zoomScale="85" zoomScaleNormal="85" zoomScaleSheetLayoutView="100" workbookViewId="0">
      <selection activeCell="H13" sqref="H13:R13"/>
    </sheetView>
  </sheetViews>
  <sheetFormatPr defaultColWidth="8.625" defaultRowHeight="13.5"/>
  <cols>
    <col min="1" max="33" width="2.625" style="1" customWidth="1"/>
    <col min="34" max="34" width="8.625" style="1"/>
    <col min="35" max="35" width="11.5" style="1" bestFit="1" customWidth="1"/>
    <col min="36" max="16384" width="8.625" style="1"/>
  </cols>
  <sheetData>
    <row r="1" spans="2:31" ht="20.100000000000001" customHeight="1">
      <c r="B1" s="305" t="s">
        <v>235</v>
      </c>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row>
    <row r="2" spans="2:31" ht="24.95" customHeight="1">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row>
    <row r="3" spans="2:31" ht="18" customHeight="1">
      <c r="C3" s="2"/>
      <c r="U3" s="69" t="str">
        <f>【入力シート】!J5</f>
        <v>令和</v>
      </c>
      <c r="V3" s="69"/>
      <c r="W3" s="307" t="str">
        <f>IF(【入力シート】!L5="","",【入力シート】!L5)</f>
        <v/>
      </c>
      <c r="X3" s="307"/>
      <c r="Y3" s="69" t="s">
        <v>41</v>
      </c>
      <c r="Z3" s="288" t="str">
        <f>IF(【入力シート】!O5="","",【入力シート】!O5)</f>
        <v/>
      </c>
      <c r="AA3" s="288"/>
      <c r="AB3" s="69" t="s">
        <v>42</v>
      </c>
      <c r="AC3" s="288" t="str">
        <f>IF(【入力シート】!S5="","",【入力シート】!S5)</f>
        <v/>
      </c>
      <c r="AD3" s="288"/>
      <c r="AE3" s="69" t="s">
        <v>10</v>
      </c>
    </row>
    <row r="4" spans="2:31" ht="6" customHeight="1"/>
    <row r="5" spans="2:31" ht="18" customHeight="1">
      <c r="C5" s="2"/>
      <c r="L5" s="1" t="s">
        <v>1</v>
      </c>
      <c r="P5" s="287" t="str">
        <f>IF(【入力シート】!J27="","",【入力シート】!J27)</f>
        <v/>
      </c>
      <c r="Q5" s="287"/>
      <c r="R5" s="287"/>
      <c r="S5" s="287"/>
      <c r="T5" s="287"/>
      <c r="U5" s="287"/>
      <c r="V5" s="287"/>
      <c r="W5" s="287"/>
      <c r="X5" s="287"/>
      <c r="Y5" s="287"/>
      <c r="Z5" s="287"/>
      <c r="AA5" s="287"/>
      <c r="AB5" s="287"/>
      <c r="AC5" s="287"/>
      <c r="AD5" s="287"/>
      <c r="AE5" s="287"/>
    </row>
    <row r="6" spans="2:31" ht="12" customHeight="1">
      <c r="B6" s="306" t="str">
        <f>"　品川区介護職員・介護支援専門員居住支援手当の支給に係る補助事業実施要綱第４条に基づき定めた就業規則または給与規程等を提出します。"</f>
        <v>　品川区介護職員・介護支援専門員居住支援手当の支給に係る補助事業実施要綱第４条に基づき定めた就業規則または給与規程等を提出します。</v>
      </c>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306"/>
    </row>
    <row r="7" spans="2:31" ht="12" customHeight="1">
      <c r="B7" s="306"/>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row>
    <row r="8" spans="2:31" ht="12" customHeight="1">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row>
    <row r="9" spans="2:31" ht="12" customHeight="1">
      <c r="B9" s="306"/>
      <c r="C9" s="306"/>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row>
    <row r="10" spans="2:31" ht="15" customHeight="1">
      <c r="B10" s="1" t="s">
        <v>141</v>
      </c>
    </row>
    <row r="11" spans="2:31" ht="12.95" customHeight="1">
      <c r="B11" s="296" t="s">
        <v>43</v>
      </c>
      <c r="C11" s="296"/>
      <c r="D11" s="296"/>
      <c r="E11" s="296"/>
      <c r="F11" s="296"/>
      <c r="G11" s="296"/>
      <c r="H11" s="296" t="s">
        <v>44</v>
      </c>
      <c r="I11" s="296"/>
      <c r="J11" s="296"/>
      <c r="K11" s="296"/>
      <c r="L11" s="296"/>
      <c r="M11" s="296"/>
      <c r="N11" s="296"/>
      <c r="O11" s="296"/>
      <c r="P11" s="296"/>
      <c r="Q11" s="296"/>
      <c r="R11" s="296"/>
      <c r="S11" s="281" t="s">
        <v>45</v>
      </c>
      <c r="T11" s="282"/>
      <c r="U11" s="282"/>
      <c r="V11" s="282"/>
      <c r="W11" s="282"/>
      <c r="X11" s="282"/>
      <c r="Y11" s="282"/>
      <c r="Z11" s="283"/>
      <c r="AA11" s="296" t="s">
        <v>46</v>
      </c>
      <c r="AB11" s="308"/>
      <c r="AC11" s="308"/>
      <c r="AD11" s="308"/>
    </row>
    <row r="12" spans="2:31" ht="24.95" customHeight="1">
      <c r="B12" s="296"/>
      <c r="C12" s="296"/>
      <c r="D12" s="296"/>
      <c r="E12" s="296"/>
      <c r="F12" s="296"/>
      <c r="G12" s="296"/>
      <c r="H12" s="296"/>
      <c r="I12" s="296"/>
      <c r="J12" s="296"/>
      <c r="K12" s="296"/>
      <c r="L12" s="296"/>
      <c r="M12" s="296"/>
      <c r="N12" s="296"/>
      <c r="O12" s="296"/>
      <c r="P12" s="296"/>
      <c r="Q12" s="296"/>
      <c r="R12" s="296"/>
      <c r="S12" s="284"/>
      <c r="T12" s="285"/>
      <c r="U12" s="285"/>
      <c r="V12" s="285"/>
      <c r="W12" s="285"/>
      <c r="X12" s="285"/>
      <c r="Y12" s="285"/>
      <c r="Z12" s="286"/>
      <c r="AA12" s="308"/>
      <c r="AB12" s="308"/>
      <c r="AC12" s="308"/>
      <c r="AD12" s="308"/>
    </row>
    <row r="13" spans="2:31" ht="24" customHeight="1">
      <c r="B13" s="290" t="s">
        <v>47</v>
      </c>
      <c r="C13" s="290"/>
      <c r="D13" s="290"/>
      <c r="E13" s="290"/>
      <c r="F13" s="290"/>
      <c r="G13" s="290"/>
      <c r="H13" s="293"/>
      <c r="I13" s="293"/>
      <c r="J13" s="293"/>
      <c r="K13" s="293"/>
      <c r="L13" s="293"/>
      <c r="M13" s="293"/>
      <c r="N13" s="293"/>
      <c r="O13" s="293"/>
      <c r="P13" s="293"/>
      <c r="Q13" s="293"/>
      <c r="R13" s="293"/>
      <c r="S13" s="278"/>
      <c r="T13" s="279"/>
      <c r="U13" s="279"/>
      <c r="V13" s="279"/>
      <c r="W13" s="279"/>
      <c r="X13" s="279"/>
      <c r="Y13" s="279"/>
      <c r="Z13" s="280"/>
      <c r="AA13" s="292"/>
      <c r="AB13" s="292"/>
      <c r="AC13" s="292"/>
      <c r="AD13" s="292"/>
    </row>
    <row r="14" spans="2:31" ht="24" customHeight="1">
      <c r="B14" s="290" t="s">
        <v>48</v>
      </c>
      <c r="C14" s="290"/>
      <c r="D14" s="290"/>
      <c r="E14" s="290"/>
      <c r="F14" s="290"/>
      <c r="G14" s="290"/>
      <c r="H14" s="293"/>
      <c r="I14" s="293"/>
      <c r="J14" s="293"/>
      <c r="K14" s="293"/>
      <c r="L14" s="293"/>
      <c r="M14" s="293"/>
      <c r="N14" s="293"/>
      <c r="O14" s="293"/>
      <c r="P14" s="293"/>
      <c r="Q14" s="293"/>
      <c r="R14" s="293"/>
      <c r="S14" s="278"/>
      <c r="T14" s="279"/>
      <c r="U14" s="279"/>
      <c r="V14" s="279"/>
      <c r="W14" s="279"/>
      <c r="X14" s="279"/>
      <c r="Y14" s="279"/>
      <c r="Z14" s="280"/>
      <c r="AA14" s="292"/>
      <c r="AB14" s="292"/>
      <c r="AC14" s="292"/>
      <c r="AD14" s="292"/>
    </row>
    <row r="15" spans="2:31" ht="24" customHeight="1">
      <c r="B15" s="290" t="s">
        <v>49</v>
      </c>
      <c r="C15" s="290"/>
      <c r="D15" s="290"/>
      <c r="E15" s="290"/>
      <c r="F15" s="290"/>
      <c r="G15" s="290"/>
      <c r="H15" s="291"/>
      <c r="I15" s="291"/>
      <c r="J15" s="291"/>
      <c r="K15" s="291"/>
      <c r="L15" s="291"/>
      <c r="M15" s="291"/>
      <c r="N15" s="291"/>
      <c r="O15" s="291"/>
      <c r="P15" s="291"/>
      <c r="Q15" s="291"/>
      <c r="R15" s="291"/>
      <c r="S15" s="278"/>
      <c r="T15" s="279"/>
      <c r="U15" s="279"/>
      <c r="V15" s="279"/>
      <c r="W15" s="279"/>
      <c r="X15" s="279"/>
      <c r="Y15" s="279"/>
      <c r="Z15" s="280"/>
      <c r="AA15" s="292"/>
      <c r="AB15" s="292"/>
      <c r="AC15" s="292"/>
      <c r="AD15" s="292"/>
    </row>
    <row r="16" spans="2:31" ht="24" customHeight="1">
      <c r="B16" s="290" t="s">
        <v>50</v>
      </c>
      <c r="C16" s="290"/>
      <c r="D16" s="290"/>
      <c r="E16" s="290"/>
      <c r="F16" s="290"/>
      <c r="G16" s="290"/>
      <c r="H16" s="291"/>
      <c r="I16" s="291"/>
      <c r="J16" s="291"/>
      <c r="K16" s="291"/>
      <c r="L16" s="291"/>
      <c r="M16" s="291"/>
      <c r="N16" s="291"/>
      <c r="O16" s="291"/>
      <c r="P16" s="291"/>
      <c r="Q16" s="291"/>
      <c r="R16" s="291"/>
      <c r="S16" s="278"/>
      <c r="T16" s="279"/>
      <c r="U16" s="279"/>
      <c r="V16" s="279"/>
      <c r="W16" s="279"/>
      <c r="X16" s="279"/>
      <c r="Y16" s="279"/>
      <c r="Z16" s="280"/>
      <c r="AA16" s="292"/>
      <c r="AB16" s="292"/>
      <c r="AC16" s="292"/>
      <c r="AD16" s="292"/>
    </row>
    <row r="17" spans="2:34" ht="24" customHeight="1">
      <c r="B17" s="290" t="s">
        <v>51</v>
      </c>
      <c r="C17" s="290"/>
      <c r="D17" s="290"/>
      <c r="E17" s="290"/>
      <c r="F17" s="290"/>
      <c r="G17" s="290"/>
      <c r="H17" s="291"/>
      <c r="I17" s="291"/>
      <c r="J17" s="291"/>
      <c r="K17" s="291"/>
      <c r="L17" s="291"/>
      <c r="M17" s="291"/>
      <c r="N17" s="291"/>
      <c r="O17" s="291"/>
      <c r="P17" s="291"/>
      <c r="Q17" s="291"/>
      <c r="R17" s="291"/>
      <c r="S17" s="278"/>
      <c r="T17" s="279"/>
      <c r="U17" s="279"/>
      <c r="V17" s="279"/>
      <c r="W17" s="279"/>
      <c r="X17" s="279"/>
      <c r="Y17" s="279"/>
      <c r="Z17" s="280"/>
      <c r="AA17" s="292"/>
      <c r="AB17" s="292"/>
      <c r="AC17" s="292"/>
      <c r="AD17" s="292"/>
    </row>
    <row r="18" spans="2:34" ht="24" customHeight="1">
      <c r="B18" s="290" t="s">
        <v>52</v>
      </c>
      <c r="C18" s="290"/>
      <c r="D18" s="290"/>
      <c r="E18" s="290"/>
      <c r="F18" s="290"/>
      <c r="G18" s="290"/>
      <c r="H18" s="291"/>
      <c r="I18" s="291"/>
      <c r="J18" s="291"/>
      <c r="K18" s="291"/>
      <c r="L18" s="291"/>
      <c r="M18" s="291"/>
      <c r="N18" s="291"/>
      <c r="O18" s="291"/>
      <c r="P18" s="291"/>
      <c r="Q18" s="291"/>
      <c r="R18" s="291"/>
      <c r="S18" s="278"/>
      <c r="T18" s="279"/>
      <c r="U18" s="279"/>
      <c r="V18" s="279"/>
      <c r="W18" s="279"/>
      <c r="X18" s="279"/>
      <c r="Y18" s="279"/>
      <c r="Z18" s="280"/>
      <c r="AA18" s="292"/>
      <c r="AB18" s="292"/>
      <c r="AC18" s="292"/>
      <c r="AD18" s="292"/>
    </row>
    <row r="19" spans="2:34" ht="24" customHeight="1">
      <c r="B19" s="290" t="s">
        <v>53</v>
      </c>
      <c r="C19" s="290"/>
      <c r="D19" s="290"/>
      <c r="E19" s="290"/>
      <c r="F19" s="290"/>
      <c r="G19" s="290"/>
      <c r="H19" s="291"/>
      <c r="I19" s="291"/>
      <c r="J19" s="291"/>
      <c r="K19" s="291"/>
      <c r="L19" s="291"/>
      <c r="M19" s="291"/>
      <c r="N19" s="291"/>
      <c r="O19" s="291"/>
      <c r="P19" s="291"/>
      <c r="Q19" s="291"/>
      <c r="R19" s="291"/>
      <c r="S19" s="278"/>
      <c r="T19" s="279"/>
      <c r="U19" s="279"/>
      <c r="V19" s="279"/>
      <c r="W19" s="279"/>
      <c r="X19" s="279"/>
      <c r="Y19" s="279"/>
      <c r="Z19" s="280"/>
      <c r="AA19" s="292"/>
      <c r="AB19" s="292"/>
      <c r="AC19" s="292"/>
      <c r="AD19" s="292"/>
    </row>
    <row r="20" spans="2:34" ht="24" customHeight="1">
      <c r="B20" s="290" t="s">
        <v>54</v>
      </c>
      <c r="C20" s="290"/>
      <c r="D20" s="290"/>
      <c r="E20" s="290"/>
      <c r="F20" s="290"/>
      <c r="G20" s="290"/>
      <c r="H20" s="291"/>
      <c r="I20" s="291"/>
      <c r="J20" s="291"/>
      <c r="K20" s="291"/>
      <c r="L20" s="291"/>
      <c r="M20" s="291"/>
      <c r="N20" s="291"/>
      <c r="O20" s="291"/>
      <c r="P20" s="291"/>
      <c r="Q20" s="291"/>
      <c r="R20" s="291"/>
      <c r="S20" s="278"/>
      <c r="T20" s="279"/>
      <c r="U20" s="279"/>
      <c r="V20" s="279"/>
      <c r="W20" s="279"/>
      <c r="X20" s="279"/>
      <c r="Y20" s="279"/>
      <c r="Z20" s="280"/>
      <c r="AA20" s="292"/>
      <c r="AB20" s="292"/>
      <c r="AC20" s="292"/>
      <c r="AD20" s="292"/>
    </row>
    <row r="21" spans="2:34" ht="24" customHeight="1">
      <c r="B21" s="290" t="s">
        <v>55</v>
      </c>
      <c r="C21" s="290"/>
      <c r="D21" s="290"/>
      <c r="E21" s="290"/>
      <c r="F21" s="290"/>
      <c r="G21" s="290"/>
      <c r="H21" s="291"/>
      <c r="I21" s="291"/>
      <c r="J21" s="291"/>
      <c r="K21" s="291"/>
      <c r="L21" s="291"/>
      <c r="M21" s="291"/>
      <c r="N21" s="291"/>
      <c r="O21" s="291"/>
      <c r="P21" s="291"/>
      <c r="Q21" s="291"/>
      <c r="R21" s="291"/>
      <c r="S21" s="278"/>
      <c r="T21" s="279"/>
      <c r="U21" s="279"/>
      <c r="V21" s="279"/>
      <c r="W21" s="279"/>
      <c r="X21" s="279"/>
      <c r="Y21" s="279"/>
      <c r="Z21" s="280"/>
      <c r="AA21" s="292"/>
      <c r="AB21" s="292"/>
      <c r="AC21" s="292"/>
      <c r="AD21" s="292"/>
    </row>
    <row r="22" spans="2:34" ht="24" customHeight="1">
      <c r="B22" s="290" t="s">
        <v>56</v>
      </c>
      <c r="C22" s="290"/>
      <c r="D22" s="290"/>
      <c r="E22" s="290"/>
      <c r="F22" s="290"/>
      <c r="G22" s="290"/>
      <c r="H22" s="291"/>
      <c r="I22" s="291"/>
      <c r="J22" s="291"/>
      <c r="K22" s="291"/>
      <c r="L22" s="291"/>
      <c r="M22" s="291"/>
      <c r="N22" s="291"/>
      <c r="O22" s="291"/>
      <c r="P22" s="291"/>
      <c r="Q22" s="291"/>
      <c r="R22" s="291"/>
      <c r="S22" s="278"/>
      <c r="T22" s="279"/>
      <c r="U22" s="279"/>
      <c r="V22" s="279"/>
      <c r="W22" s="279"/>
      <c r="X22" s="279"/>
      <c r="Y22" s="279"/>
      <c r="Z22" s="280"/>
      <c r="AA22" s="292"/>
      <c r="AB22" s="292"/>
      <c r="AC22" s="292"/>
      <c r="AD22" s="292"/>
    </row>
    <row r="23" spans="2:34" ht="24" customHeight="1">
      <c r="B23" s="290" t="s">
        <v>57</v>
      </c>
      <c r="C23" s="290"/>
      <c r="D23" s="290"/>
      <c r="E23" s="290"/>
      <c r="F23" s="290"/>
      <c r="G23" s="290"/>
      <c r="H23" s="291"/>
      <c r="I23" s="291"/>
      <c r="J23" s="291"/>
      <c r="K23" s="291"/>
      <c r="L23" s="291"/>
      <c r="M23" s="291"/>
      <c r="N23" s="291"/>
      <c r="O23" s="291"/>
      <c r="P23" s="291"/>
      <c r="Q23" s="291"/>
      <c r="R23" s="291"/>
      <c r="S23" s="278"/>
      <c r="T23" s="279"/>
      <c r="U23" s="279"/>
      <c r="V23" s="279"/>
      <c r="W23" s="279"/>
      <c r="X23" s="279"/>
      <c r="Y23" s="279"/>
      <c r="Z23" s="280"/>
      <c r="AA23" s="292"/>
      <c r="AB23" s="292"/>
      <c r="AC23" s="292"/>
      <c r="AD23" s="292"/>
    </row>
    <row r="24" spans="2:34" ht="24" customHeight="1">
      <c r="B24" s="290" t="s">
        <v>58</v>
      </c>
      <c r="C24" s="290"/>
      <c r="D24" s="290"/>
      <c r="E24" s="290"/>
      <c r="F24" s="290"/>
      <c r="G24" s="290"/>
      <c r="H24" s="291"/>
      <c r="I24" s="291"/>
      <c r="J24" s="291"/>
      <c r="K24" s="291"/>
      <c r="L24" s="291"/>
      <c r="M24" s="291"/>
      <c r="N24" s="291"/>
      <c r="O24" s="291"/>
      <c r="P24" s="291"/>
      <c r="Q24" s="291"/>
      <c r="R24" s="291"/>
      <c r="S24" s="278"/>
      <c r="T24" s="279"/>
      <c r="U24" s="279"/>
      <c r="V24" s="279"/>
      <c r="W24" s="279"/>
      <c r="X24" s="279"/>
      <c r="Y24" s="279"/>
      <c r="Z24" s="280"/>
      <c r="AA24" s="292"/>
      <c r="AB24" s="292"/>
      <c r="AC24" s="292"/>
      <c r="AD24" s="292"/>
    </row>
    <row r="25" spans="2:34" ht="24" customHeight="1">
      <c r="B25" s="290" t="s">
        <v>59</v>
      </c>
      <c r="C25" s="290"/>
      <c r="D25" s="290"/>
      <c r="E25" s="290"/>
      <c r="F25" s="290"/>
      <c r="G25" s="290"/>
      <c r="H25" s="291"/>
      <c r="I25" s="291"/>
      <c r="J25" s="291"/>
      <c r="K25" s="291"/>
      <c r="L25" s="291"/>
      <c r="M25" s="291"/>
      <c r="N25" s="291"/>
      <c r="O25" s="291"/>
      <c r="P25" s="291"/>
      <c r="Q25" s="291"/>
      <c r="R25" s="291"/>
      <c r="S25" s="278"/>
      <c r="T25" s="279"/>
      <c r="U25" s="279"/>
      <c r="V25" s="279"/>
      <c r="W25" s="279"/>
      <c r="X25" s="279"/>
      <c r="Y25" s="279"/>
      <c r="Z25" s="280"/>
      <c r="AA25" s="292"/>
      <c r="AB25" s="292"/>
      <c r="AC25" s="292"/>
      <c r="AD25" s="292"/>
    </row>
    <row r="26" spans="2:34" ht="24" customHeight="1">
      <c r="B26" s="290" t="s">
        <v>60</v>
      </c>
      <c r="C26" s="290"/>
      <c r="D26" s="290"/>
      <c r="E26" s="290"/>
      <c r="F26" s="290"/>
      <c r="G26" s="290"/>
      <c r="H26" s="291"/>
      <c r="I26" s="291"/>
      <c r="J26" s="291"/>
      <c r="K26" s="291"/>
      <c r="L26" s="291"/>
      <c r="M26" s="291"/>
      <c r="N26" s="291"/>
      <c r="O26" s="291"/>
      <c r="P26" s="291"/>
      <c r="Q26" s="291"/>
      <c r="R26" s="291"/>
      <c r="S26" s="278"/>
      <c r="T26" s="279"/>
      <c r="U26" s="279"/>
      <c r="V26" s="279"/>
      <c r="W26" s="279"/>
      <c r="X26" s="279"/>
      <c r="Y26" s="279"/>
      <c r="Z26" s="280"/>
      <c r="AA26" s="292"/>
      <c r="AB26" s="292"/>
      <c r="AC26" s="292"/>
      <c r="AD26" s="292"/>
    </row>
    <row r="27" spans="2:34" ht="24" customHeight="1">
      <c r="B27" s="290" t="s">
        <v>61</v>
      </c>
      <c r="C27" s="290"/>
      <c r="D27" s="290"/>
      <c r="E27" s="290"/>
      <c r="F27" s="290"/>
      <c r="G27" s="290"/>
      <c r="H27" s="291"/>
      <c r="I27" s="291"/>
      <c r="J27" s="291"/>
      <c r="K27" s="291"/>
      <c r="L27" s="291"/>
      <c r="M27" s="291"/>
      <c r="N27" s="291"/>
      <c r="O27" s="291"/>
      <c r="P27" s="291"/>
      <c r="Q27" s="291"/>
      <c r="R27" s="291"/>
      <c r="S27" s="278"/>
      <c r="T27" s="279"/>
      <c r="U27" s="279"/>
      <c r="V27" s="279"/>
      <c r="W27" s="279"/>
      <c r="X27" s="279"/>
      <c r="Y27" s="279"/>
      <c r="Z27" s="280"/>
      <c r="AA27" s="292"/>
      <c r="AB27" s="292"/>
      <c r="AC27" s="292"/>
      <c r="AD27" s="292"/>
    </row>
    <row r="28" spans="2:34" ht="24.95" customHeight="1">
      <c r="B28" s="297" t="s">
        <v>236</v>
      </c>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H28" s="85"/>
    </row>
    <row r="29" spans="2:34" ht="24.95" customHeight="1">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row>
    <row r="30" spans="2:34" ht="12.95" customHeight="1">
      <c r="B30" s="296" t="s">
        <v>43</v>
      </c>
      <c r="C30" s="296"/>
      <c r="D30" s="296"/>
      <c r="E30" s="296"/>
      <c r="F30" s="296"/>
      <c r="G30" s="296"/>
      <c r="H30" s="299" t="s">
        <v>8</v>
      </c>
      <c r="I30" s="300"/>
      <c r="J30" s="300"/>
      <c r="K30" s="300"/>
      <c r="L30" s="300"/>
      <c r="M30" s="300"/>
      <c r="N30" s="300"/>
      <c r="O30" s="300"/>
      <c r="P30" s="300"/>
      <c r="Q30" s="300"/>
      <c r="R30" s="300"/>
      <c r="S30" s="300"/>
      <c r="T30" s="300"/>
      <c r="U30" s="300"/>
      <c r="V30" s="300"/>
      <c r="W30" s="300"/>
      <c r="X30" s="300"/>
      <c r="Y30" s="300"/>
      <c r="Z30" s="300"/>
      <c r="AA30" s="299" t="s">
        <v>264</v>
      </c>
      <c r="AB30" s="300"/>
      <c r="AC30" s="300"/>
      <c r="AD30" s="303"/>
    </row>
    <row r="31" spans="2:34" ht="12.95" customHeight="1">
      <c r="B31" s="296"/>
      <c r="C31" s="296"/>
      <c r="D31" s="296"/>
      <c r="E31" s="296"/>
      <c r="F31" s="296"/>
      <c r="G31" s="296"/>
      <c r="H31" s="301"/>
      <c r="I31" s="302"/>
      <c r="J31" s="302"/>
      <c r="K31" s="302"/>
      <c r="L31" s="302"/>
      <c r="M31" s="302"/>
      <c r="N31" s="302"/>
      <c r="O31" s="302"/>
      <c r="P31" s="302"/>
      <c r="Q31" s="302"/>
      <c r="R31" s="302"/>
      <c r="S31" s="302"/>
      <c r="T31" s="302"/>
      <c r="U31" s="302"/>
      <c r="V31" s="302"/>
      <c r="W31" s="302"/>
      <c r="X31" s="302"/>
      <c r="Y31" s="302"/>
      <c r="Z31" s="302"/>
      <c r="AA31" s="301"/>
      <c r="AB31" s="302"/>
      <c r="AC31" s="302"/>
      <c r="AD31" s="304"/>
    </row>
    <row r="32" spans="2:34" ht="24" customHeight="1">
      <c r="B32" s="289" t="s">
        <v>265</v>
      </c>
      <c r="C32" s="289"/>
      <c r="D32" s="289"/>
      <c r="E32" s="289"/>
      <c r="F32" s="289"/>
      <c r="G32" s="289"/>
      <c r="H32" s="294" t="s">
        <v>62</v>
      </c>
      <c r="I32" s="295"/>
      <c r="J32" s="295"/>
      <c r="K32" s="295"/>
      <c r="L32" s="295"/>
      <c r="M32" s="295"/>
      <c r="N32" s="295"/>
      <c r="O32" s="295"/>
      <c r="P32" s="295"/>
      <c r="Q32" s="295"/>
      <c r="R32" s="295"/>
      <c r="S32" s="295"/>
      <c r="T32" s="295"/>
      <c r="U32" s="295"/>
      <c r="V32" s="295"/>
      <c r="W32" s="295"/>
      <c r="X32" s="295"/>
      <c r="Y32" s="295"/>
      <c r="Z32" s="295"/>
      <c r="AA32" s="292"/>
      <c r="AB32" s="292"/>
      <c r="AC32" s="292"/>
      <c r="AD32" s="292"/>
    </row>
    <row r="33" spans="2:30" ht="24" customHeight="1">
      <c r="B33" s="289" t="s">
        <v>266</v>
      </c>
      <c r="C33" s="289"/>
      <c r="D33" s="289"/>
      <c r="E33" s="289"/>
      <c r="F33" s="289"/>
      <c r="G33" s="289"/>
      <c r="H33" s="294" t="s">
        <v>63</v>
      </c>
      <c r="I33" s="295"/>
      <c r="J33" s="295"/>
      <c r="K33" s="295"/>
      <c r="L33" s="295"/>
      <c r="M33" s="295"/>
      <c r="N33" s="295"/>
      <c r="O33" s="295"/>
      <c r="P33" s="295"/>
      <c r="Q33" s="295"/>
      <c r="R33" s="295"/>
      <c r="S33" s="295"/>
      <c r="T33" s="295"/>
      <c r="U33" s="295"/>
      <c r="V33" s="295"/>
      <c r="W33" s="295"/>
      <c r="X33" s="295"/>
      <c r="Y33" s="295"/>
      <c r="Z33" s="295"/>
      <c r="AA33" s="292"/>
      <c r="AB33" s="292"/>
      <c r="AC33" s="292"/>
      <c r="AD33" s="292"/>
    </row>
  </sheetData>
  <sheetProtection password="8D69" sheet="1" objects="1" scenarios="1"/>
  <mergeCells count="80">
    <mergeCell ref="B1:AD2"/>
    <mergeCell ref="B6:AD9"/>
    <mergeCell ref="AA14:AD14"/>
    <mergeCell ref="AA19:AD19"/>
    <mergeCell ref="AA18:AD18"/>
    <mergeCell ref="W3:X3"/>
    <mergeCell ref="AA11:AD12"/>
    <mergeCell ref="AA15:AD15"/>
    <mergeCell ref="B16:G16"/>
    <mergeCell ref="H16:R16"/>
    <mergeCell ref="AA17:AD17"/>
    <mergeCell ref="AA13:AD13"/>
    <mergeCell ref="AA16:AD16"/>
    <mergeCell ref="B11:G12"/>
    <mergeCell ref="H11:R12"/>
    <mergeCell ref="H13:R13"/>
    <mergeCell ref="B32:G32"/>
    <mergeCell ref="H30:Z31"/>
    <mergeCell ref="AA30:AD31"/>
    <mergeCell ref="H32:Z32"/>
    <mergeCell ref="AA32:AD32"/>
    <mergeCell ref="H21:R21"/>
    <mergeCell ref="H22:R22"/>
    <mergeCell ref="AA21:AD21"/>
    <mergeCell ref="B30:G31"/>
    <mergeCell ref="B28:AD29"/>
    <mergeCell ref="B22:G22"/>
    <mergeCell ref="AA22:AD22"/>
    <mergeCell ref="S22:Z22"/>
    <mergeCell ref="B23:G23"/>
    <mergeCell ref="H23:R23"/>
    <mergeCell ref="AA23:AD23"/>
    <mergeCell ref="AA25:AD25"/>
    <mergeCell ref="H33:Z33"/>
    <mergeCell ref="AA33:AD33"/>
    <mergeCell ref="B15:G15"/>
    <mergeCell ref="H15:R15"/>
    <mergeCell ref="B17:G17"/>
    <mergeCell ref="H17:R17"/>
    <mergeCell ref="B21:G21"/>
    <mergeCell ref="B20:G20"/>
    <mergeCell ref="H20:R20"/>
    <mergeCell ref="S26:Z26"/>
    <mergeCell ref="S25:Z25"/>
    <mergeCell ref="S24:Z24"/>
    <mergeCell ref="S23:Z23"/>
    <mergeCell ref="AA20:AD20"/>
    <mergeCell ref="S21:Z21"/>
    <mergeCell ref="S20:Z20"/>
    <mergeCell ref="B13:G13"/>
    <mergeCell ref="B14:G14"/>
    <mergeCell ref="H14:R14"/>
    <mergeCell ref="B19:G19"/>
    <mergeCell ref="H19:R19"/>
    <mergeCell ref="B18:G18"/>
    <mergeCell ref="H18:R18"/>
    <mergeCell ref="P5:AE5"/>
    <mergeCell ref="Z3:AA3"/>
    <mergeCell ref="AC3:AD3"/>
    <mergeCell ref="B33:G33"/>
    <mergeCell ref="B26:G26"/>
    <mergeCell ref="H26:R26"/>
    <mergeCell ref="AA26:AD26"/>
    <mergeCell ref="B27:G27"/>
    <mergeCell ref="H27:R27"/>
    <mergeCell ref="AA27:AD27"/>
    <mergeCell ref="B24:G24"/>
    <mergeCell ref="H24:R24"/>
    <mergeCell ref="AA24:AD24"/>
    <mergeCell ref="B25:G25"/>
    <mergeCell ref="H25:R25"/>
    <mergeCell ref="S27:Z27"/>
    <mergeCell ref="S14:Z14"/>
    <mergeCell ref="S13:Z13"/>
    <mergeCell ref="S11:Z12"/>
    <mergeCell ref="S19:Z19"/>
    <mergeCell ref="S18:Z18"/>
    <mergeCell ref="S17:Z17"/>
    <mergeCell ref="S16:Z16"/>
    <mergeCell ref="S15:Z15"/>
  </mergeCells>
  <phoneticPr fontId="1"/>
  <printOptions horizontalCentered="1"/>
  <pageMargins left="0.70866141732283472" right="0.70866141732283472" top="0.74803149606299213" bottom="0.74803149606299213" header="0.31496062992125984" footer="0.31496062992125984"/>
  <pageSetup paperSize="9" scale="92"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516"/>
  <sheetViews>
    <sheetView showGridLines="0" zoomScale="70" zoomScaleNormal="70" zoomScaleSheetLayoutView="55" workbookViewId="0">
      <pane xSplit="1" ySplit="12" topLeftCell="C52"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70" bestFit="1" customWidth="1"/>
    <col min="2" max="2" width="28.25" style="70" hidden="1" customWidth="1"/>
    <col min="3" max="3" width="13.625" style="70" customWidth="1"/>
    <col min="4" max="4" width="21.375" style="70" customWidth="1"/>
    <col min="5" max="5" width="41.625" style="70" customWidth="1"/>
    <col min="6" max="6" width="9" style="70" customWidth="1"/>
    <col min="7" max="8" width="9" style="6" customWidth="1"/>
    <col min="9" max="9" width="14.625" style="71" customWidth="1"/>
    <col min="10" max="10" width="14" style="72" bestFit="1" customWidth="1"/>
    <col min="11" max="11" width="10.5" style="70" customWidth="1"/>
    <col min="12" max="12" width="25.625" style="6" customWidth="1"/>
    <col min="13" max="13" width="11.625" style="6" customWidth="1"/>
    <col min="14" max="14" width="7.875" style="73" customWidth="1"/>
    <col min="15" max="15" width="12.5" style="73" customWidth="1"/>
    <col min="16" max="16" width="10.125" style="73" customWidth="1"/>
    <col min="17" max="17" width="13.625" style="6" customWidth="1"/>
    <col min="18" max="18" width="14.375" style="70" customWidth="1"/>
    <col min="19" max="19" width="29.125" style="6" customWidth="1"/>
    <col min="20" max="20" width="9.375" style="6" customWidth="1"/>
    <col min="21" max="21" width="13.875" style="6" customWidth="1"/>
    <col min="22" max="24" width="9" style="6" customWidth="1"/>
    <col min="25" max="16384" width="9" style="6"/>
  </cols>
  <sheetData>
    <row r="1" spans="1:23" ht="5.45" customHeight="1"/>
    <row r="2" spans="1:23" ht="26.45" customHeight="1">
      <c r="A2" s="137" t="str">
        <f>【入力シート】!C1&amp;【入力シート】!D1&amp;"年度品川区介護職員・介護支援専門員居住支援手当事業補助金交付申請対象職員一覧"</f>
        <v>令和8年度品川区介護職員・介護支援専門員居住支援手当事業補助金交付申請対象職員一覧</v>
      </c>
      <c r="B2" s="74"/>
      <c r="N2" s="75"/>
      <c r="O2" s="75"/>
      <c r="P2" s="130"/>
      <c r="Q2" s="131" t="s">
        <v>277</v>
      </c>
    </row>
    <row r="3" spans="1:23" s="134" customFormat="1" ht="28.5" customHeight="1">
      <c r="A3" s="132"/>
      <c r="B3" s="132"/>
      <c r="C3" s="133" t="s">
        <v>64</v>
      </c>
      <c r="D3" s="321" t="str">
        <f>IF(【入力シート】!J27="","",【入力シート】!J27)</f>
        <v/>
      </c>
      <c r="E3" s="321"/>
      <c r="F3" s="132"/>
      <c r="I3" s="135"/>
      <c r="J3" s="136"/>
      <c r="K3" s="132"/>
      <c r="R3" s="132"/>
    </row>
    <row r="4" spans="1:23" ht="18" customHeight="1">
      <c r="N4" s="6"/>
      <c r="O4" s="6"/>
      <c r="P4" s="123" t="s">
        <v>153</v>
      </c>
      <c r="Q4" s="168">
        <f>SUM(Q13:Q512)</f>
        <v>0</v>
      </c>
    </row>
    <row r="5" spans="1:23" ht="18" customHeight="1">
      <c r="C5" s="77" t="str">
        <f>IF(COUNTIF(T13:T512,"月数オーバー！")&gt;0,"※黄色の行は申請対象月数が12か月を超えています。修正してから印刷してください。","")</f>
        <v/>
      </c>
      <c r="N5" s="6"/>
      <c r="O5" s="6"/>
      <c r="P5" s="123" t="s">
        <v>154</v>
      </c>
      <c r="Q5" s="168">
        <f>ROUNDUP(Q4*0.15,0)</f>
        <v>0</v>
      </c>
    </row>
    <row r="6" spans="1:23" ht="18" customHeight="1" thickBot="1">
      <c r="N6" s="6"/>
      <c r="O6" s="6"/>
      <c r="P6" s="123" t="s">
        <v>155</v>
      </c>
      <c r="Q6" s="168">
        <f>Q4+Q5</f>
        <v>0</v>
      </c>
    </row>
    <row r="7" spans="1:23" ht="18" customHeight="1" thickTop="1" thickBot="1">
      <c r="N7" s="6"/>
      <c r="O7" s="6"/>
      <c r="P7" s="123" t="s">
        <v>156</v>
      </c>
      <c r="Q7" s="169">
        <f>ROUNDDOWN((Q6),-3)</f>
        <v>0</v>
      </c>
    </row>
    <row r="8" spans="1:23" ht="5.0999999999999996" customHeight="1" thickTop="1">
      <c r="N8" s="6"/>
      <c r="O8" s="6"/>
      <c r="P8" s="6"/>
    </row>
    <row r="9" spans="1:23" ht="5.0999999999999996" customHeight="1">
      <c r="N9" s="6"/>
      <c r="O9" s="6"/>
      <c r="P9" s="6"/>
    </row>
    <row r="10" spans="1:23" ht="18" customHeight="1">
      <c r="M10" s="70" t="s">
        <v>148</v>
      </c>
      <c r="N10" s="78" t="s">
        <v>149</v>
      </c>
      <c r="O10" s="78" t="s">
        <v>150</v>
      </c>
      <c r="P10" s="78" t="s">
        <v>151</v>
      </c>
      <c r="Q10" s="70" t="s">
        <v>152</v>
      </c>
    </row>
    <row r="11" spans="1:23" s="79" customFormat="1" ht="26.45" customHeight="1">
      <c r="A11" s="309" t="s">
        <v>65</v>
      </c>
      <c r="B11" s="118"/>
      <c r="C11" s="311" t="s">
        <v>66</v>
      </c>
      <c r="D11" s="312"/>
      <c r="E11" s="313"/>
      <c r="F11" s="314" t="s">
        <v>67</v>
      </c>
      <c r="G11" s="315"/>
      <c r="H11" s="315"/>
      <c r="I11" s="316"/>
      <c r="J11" s="317" t="s">
        <v>291</v>
      </c>
      <c r="K11" s="319" t="s">
        <v>68</v>
      </c>
      <c r="L11" s="319" t="s">
        <v>239</v>
      </c>
      <c r="M11" s="322" t="s">
        <v>76</v>
      </c>
      <c r="N11" s="323" t="s">
        <v>77</v>
      </c>
      <c r="O11" s="323" t="s">
        <v>79</v>
      </c>
      <c r="P11" s="323" t="s">
        <v>78</v>
      </c>
      <c r="Q11" s="322" t="s">
        <v>80</v>
      </c>
    </row>
    <row r="12" spans="1:23" s="79" customFormat="1" ht="54.6" customHeight="1">
      <c r="A12" s="310"/>
      <c r="B12" s="116" t="s">
        <v>218</v>
      </c>
      <c r="C12" s="80" t="s">
        <v>69</v>
      </c>
      <c r="D12" s="80" t="s">
        <v>70</v>
      </c>
      <c r="E12" s="80" t="s">
        <v>71</v>
      </c>
      <c r="F12" s="81" t="s">
        <v>72</v>
      </c>
      <c r="G12" s="81" t="s">
        <v>73</v>
      </c>
      <c r="H12" s="81" t="s">
        <v>74</v>
      </c>
      <c r="I12" s="82" t="s">
        <v>292</v>
      </c>
      <c r="J12" s="318"/>
      <c r="K12" s="320"/>
      <c r="L12" s="320"/>
      <c r="M12" s="322"/>
      <c r="N12" s="323"/>
      <c r="O12" s="323"/>
      <c r="P12" s="323"/>
      <c r="Q12" s="322"/>
    </row>
    <row r="13" spans="1:23" ht="18" customHeight="1">
      <c r="A13" s="83">
        <v>1</v>
      </c>
      <c r="B13" s="83" t="str">
        <f>C13&amp;D13</f>
        <v/>
      </c>
      <c r="C13" s="26"/>
      <c r="D13" s="26"/>
      <c r="E13" s="26"/>
      <c r="F13" s="26"/>
      <c r="G13" s="125"/>
      <c r="H13" s="125"/>
      <c r="I13" s="124"/>
      <c r="J13" s="174"/>
      <c r="K13" s="164" t="str">
        <f t="shared" ref="K13:K468" si="0">IF(OR(J13="1",J13=1),"〇","")</f>
        <v/>
      </c>
      <c r="L13" s="26"/>
      <c r="M13" s="175"/>
      <c r="N13" s="176" t="str">
        <f>IF(J13="","",IF(OR(J13="1",J13="2"),VLOOKUP(J13,①【入力】就業規則等一覧!$B$32:$AD$33,26,FALSE),VLOOKUP(J13,①【入力】就業規則等一覧!$B$13:$AD$27,26,FALSE)))</f>
        <v/>
      </c>
      <c r="O13" s="166" t="str">
        <f>IF(M13="","",10000)</f>
        <v/>
      </c>
      <c r="P13" s="166" t="str">
        <f>IF(N13="","",MIN(N13,10000))</f>
        <v/>
      </c>
      <c r="Q13" s="167" t="str">
        <f>IF(OR(M13="",N13=""),"",M13*P13)</f>
        <v/>
      </c>
      <c r="T13" s="84"/>
      <c r="W13" s="79"/>
    </row>
    <row r="14" spans="1:23" ht="18" customHeight="1">
      <c r="A14" s="83">
        <v>2</v>
      </c>
      <c r="B14" s="83" t="str">
        <f t="shared" ref="B14" si="1">C14&amp;D14</f>
        <v/>
      </c>
      <c r="C14" s="26"/>
      <c r="D14" s="26"/>
      <c r="E14" s="26"/>
      <c r="F14" s="26"/>
      <c r="G14" s="125"/>
      <c r="H14" s="125"/>
      <c r="I14" s="124"/>
      <c r="J14" s="174"/>
      <c r="K14" s="164" t="str">
        <f t="shared" si="0"/>
        <v/>
      </c>
      <c r="L14" s="26"/>
      <c r="M14" s="175"/>
      <c r="N14" s="176" t="str">
        <f>IF(J14="","",IF(OR(J14="1",J14="2"),VLOOKUP(J14,①【入力】就業規則等一覧!$B$32:$AD$33,26,FALSE),VLOOKUP(J14,①【入力】就業規則等一覧!$B$13:$AD$27,26,FALSE)))</f>
        <v/>
      </c>
      <c r="O14" s="166" t="str">
        <f t="shared" ref="O14:O20" si="2">IF(M14="","",10000)</f>
        <v/>
      </c>
      <c r="P14" s="166" t="str">
        <f t="shared" ref="P14:P77" si="3">IF(N14="","",MIN(N14,10000))</f>
        <v/>
      </c>
      <c r="Q14" s="167" t="str">
        <f>IF(OR(M14="",N14=""),"",M14*P14)</f>
        <v/>
      </c>
      <c r="T14" s="84"/>
    </row>
    <row r="15" spans="1:23" ht="18" customHeight="1">
      <c r="A15" s="83">
        <v>3</v>
      </c>
      <c r="B15" s="83" t="str">
        <f>C15&amp;D15</f>
        <v/>
      </c>
      <c r="C15" s="26"/>
      <c r="D15" s="26"/>
      <c r="E15" s="26"/>
      <c r="F15" s="26"/>
      <c r="G15" s="125"/>
      <c r="H15" s="125"/>
      <c r="I15" s="124"/>
      <c r="J15" s="174"/>
      <c r="K15" s="164" t="str">
        <f t="shared" si="0"/>
        <v/>
      </c>
      <c r="L15" s="26"/>
      <c r="M15" s="175"/>
      <c r="N15" s="176" t="str">
        <f>IF(J15="","",IF(OR(J15="1",J15="2"),VLOOKUP(J15,①【入力】就業規則等一覧!$B$32:$AD$33,26,FALSE),VLOOKUP(J15,①【入力】就業規則等一覧!$B$13:$AD$27,26,FALSE)))</f>
        <v/>
      </c>
      <c r="O15" s="166" t="str">
        <f t="shared" si="2"/>
        <v/>
      </c>
      <c r="P15" s="166" t="str">
        <f t="shared" si="3"/>
        <v/>
      </c>
      <c r="Q15" s="167" t="str">
        <f t="shared" ref="Q15:Q20" si="4">IF(OR(M15="",N15=""),"",M15*P15)</f>
        <v/>
      </c>
      <c r="T15" s="84"/>
    </row>
    <row r="16" spans="1:23" ht="18" customHeight="1">
      <c r="A16" s="83">
        <v>4</v>
      </c>
      <c r="B16" s="83" t="str">
        <f>C16&amp;D16</f>
        <v/>
      </c>
      <c r="C16" s="26"/>
      <c r="D16" s="26"/>
      <c r="E16" s="26"/>
      <c r="F16" s="26"/>
      <c r="G16" s="125"/>
      <c r="H16" s="125"/>
      <c r="I16" s="124"/>
      <c r="J16" s="174"/>
      <c r="K16" s="164" t="str">
        <f t="shared" si="0"/>
        <v/>
      </c>
      <c r="L16" s="26"/>
      <c r="M16" s="175"/>
      <c r="N16" s="176" t="str">
        <f>IF(J16="","",IF(OR(J16="1",J16="2"),VLOOKUP(J16,①【入力】就業規則等一覧!$B$32:$AD$33,26,FALSE),VLOOKUP(J16,①【入力】就業規則等一覧!$B$13:$AD$27,26,FALSE)))</f>
        <v/>
      </c>
      <c r="O16" s="166" t="str">
        <f t="shared" si="2"/>
        <v/>
      </c>
      <c r="P16" s="166" t="str">
        <f t="shared" si="3"/>
        <v/>
      </c>
      <c r="Q16" s="167" t="str">
        <f t="shared" si="4"/>
        <v/>
      </c>
      <c r="T16" s="84"/>
    </row>
    <row r="17" spans="1:23" ht="18" customHeight="1">
      <c r="A17" s="83">
        <v>5</v>
      </c>
      <c r="B17" s="83" t="str">
        <f t="shared" ref="B17:B80" si="5">C17&amp;D17</f>
        <v/>
      </c>
      <c r="C17" s="26"/>
      <c r="D17" s="26"/>
      <c r="E17" s="26"/>
      <c r="F17" s="26"/>
      <c r="G17" s="125"/>
      <c r="H17" s="125"/>
      <c r="I17" s="124"/>
      <c r="J17" s="174"/>
      <c r="K17" s="164" t="str">
        <f t="shared" si="0"/>
        <v/>
      </c>
      <c r="L17" s="26"/>
      <c r="M17" s="175"/>
      <c r="N17" s="176" t="str">
        <f>IF(J17="","",IF(OR(J17="1",J17="2"),VLOOKUP(J17,①【入力】就業規則等一覧!$B$32:$AD$33,26,FALSE),VLOOKUP(J17,①【入力】就業規則等一覧!$B$13:$AD$27,26,FALSE)))</f>
        <v/>
      </c>
      <c r="O17" s="166" t="str">
        <f t="shared" si="2"/>
        <v/>
      </c>
      <c r="P17" s="166" t="str">
        <f t="shared" si="3"/>
        <v/>
      </c>
      <c r="Q17" s="167" t="str">
        <f t="shared" si="4"/>
        <v/>
      </c>
      <c r="T17" s="84"/>
    </row>
    <row r="18" spans="1:23" ht="18" customHeight="1">
      <c r="A18" s="83">
        <v>6</v>
      </c>
      <c r="B18" s="83" t="str">
        <f t="shared" si="5"/>
        <v/>
      </c>
      <c r="C18" s="26"/>
      <c r="D18" s="26"/>
      <c r="E18" s="26"/>
      <c r="F18" s="26"/>
      <c r="G18" s="125"/>
      <c r="H18" s="125"/>
      <c r="I18" s="124"/>
      <c r="J18" s="174"/>
      <c r="K18" s="164" t="str">
        <f t="shared" si="0"/>
        <v/>
      </c>
      <c r="L18" s="26"/>
      <c r="M18" s="175"/>
      <c r="N18" s="176" t="str">
        <f>IF(J18="","",IF(OR(J18="1",J18="2"),VLOOKUP(J18,①【入力】就業規則等一覧!$B$32:$AD$33,26,FALSE),VLOOKUP(J18,①【入力】就業規則等一覧!$B$13:$AD$27,26,FALSE)))</f>
        <v/>
      </c>
      <c r="O18" s="166" t="str">
        <f t="shared" si="2"/>
        <v/>
      </c>
      <c r="P18" s="166" t="str">
        <f t="shared" si="3"/>
        <v/>
      </c>
      <c r="Q18" s="167" t="str">
        <f t="shared" si="4"/>
        <v/>
      </c>
      <c r="T18" s="84"/>
    </row>
    <row r="19" spans="1:23" ht="18" customHeight="1">
      <c r="A19" s="83">
        <v>7</v>
      </c>
      <c r="B19" s="83" t="str">
        <f t="shared" si="5"/>
        <v/>
      </c>
      <c r="C19" s="26"/>
      <c r="D19" s="26"/>
      <c r="E19" s="26"/>
      <c r="F19" s="26"/>
      <c r="G19" s="125"/>
      <c r="H19" s="125"/>
      <c r="I19" s="124"/>
      <c r="J19" s="174"/>
      <c r="K19" s="164" t="str">
        <f t="shared" si="0"/>
        <v/>
      </c>
      <c r="L19" s="26"/>
      <c r="M19" s="175"/>
      <c r="N19" s="176" t="str">
        <f>IF(J19="","",IF(OR(J19="1",J19="2"),VLOOKUP(J19,①【入力】就業規則等一覧!$B$32:$AD$33,26,FALSE),VLOOKUP(J19,①【入力】就業規則等一覧!$B$13:$AD$27,26,FALSE)))</f>
        <v/>
      </c>
      <c r="O19" s="166" t="str">
        <f t="shared" si="2"/>
        <v/>
      </c>
      <c r="P19" s="166" t="str">
        <f t="shared" si="3"/>
        <v/>
      </c>
      <c r="Q19" s="167" t="str">
        <f t="shared" si="4"/>
        <v/>
      </c>
      <c r="T19" s="84"/>
    </row>
    <row r="20" spans="1:23" ht="18" customHeight="1">
      <c r="A20" s="83">
        <v>8</v>
      </c>
      <c r="B20" s="83" t="str">
        <f t="shared" si="5"/>
        <v/>
      </c>
      <c r="C20" s="26"/>
      <c r="D20" s="26"/>
      <c r="E20" s="26"/>
      <c r="F20" s="26"/>
      <c r="G20" s="125"/>
      <c r="H20" s="125"/>
      <c r="I20" s="124"/>
      <c r="J20" s="174"/>
      <c r="K20" s="164" t="str">
        <f t="shared" si="0"/>
        <v/>
      </c>
      <c r="L20" s="26"/>
      <c r="M20" s="175"/>
      <c r="N20" s="176" t="str">
        <f>IF(J20="","",IF(OR(J20="1",J20="2"),VLOOKUP(J20,①【入力】就業規則等一覧!$B$32:$AD$33,26,FALSE),VLOOKUP(J20,①【入力】就業規則等一覧!$B$13:$AD$27,26,FALSE)))</f>
        <v/>
      </c>
      <c r="O20" s="166" t="str">
        <f t="shared" si="2"/>
        <v/>
      </c>
      <c r="P20" s="166" t="str">
        <f t="shared" si="3"/>
        <v/>
      </c>
      <c r="Q20" s="167" t="str">
        <f t="shared" si="4"/>
        <v/>
      </c>
      <c r="T20" s="84"/>
    </row>
    <row r="21" spans="1:23" ht="18" customHeight="1">
      <c r="A21" s="83">
        <v>9</v>
      </c>
      <c r="B21" s="83" t="str">
        <f t="shared" si="5"/>
        <v/>
      </c>
      <c r="C21" s="26"/>
      <c r="D21" s="26"/>
      <c r="E21" s="26"/>
      <c r="F21" s="26"/>
      <c r="G21" s="125"/>
      <c r="H21" s="125"/>
      <c r="I21" s="124"/>
      <c r="J21" s="174"/>
      <c r="K21" s="164" t="str">
        <f t="shared" si="0"/>
        <v/>
      </c>
      <c r="L21" s="26"/>
      <c r="M21" s="175"/>
      <c r="N21" s="176" t="str">
        <f>IF(J21="","",IF(OR(J21="1",J21="2"),VLOOKUP(J21,①【入力】就業規則等一覧!$B$32:$AD$33,26,FALSE),VLOOKUP(J21,①【入力】就業規則等一覧!$B$13:$AD$27,26,FALSE)))</f>
        <v/>
      </c>
      <c r="O21" s="166" t="str">
        <f>IF(M21="","",10000)</f>
        <v/>
      </c>
      <c r="P21" s="166" t="str">
        <f t="shared" si="3"/>
        <v/>
      </c>
      <c r="Q21" s="167" t="str">
        <f>IF(OR(M21="",N21=""),"",M21*P21)</f>
        <v/>
      </c>
      <c r="T21" s="84"/>
    </row>
    <row r="22" spans="1:23" ht="18" customHeight="1">
      <c r="A22" s="83">
        <v>10</v>
      </c>
      <c r="B22" s="83" t="str">
        <f t="shared" si="5"/>
        <v/>
      </c>
      <c r="C22" s="26"/>
      <c r="D22" s="26"/>
      <c r="E22" s="26"/>
      <c r="F22" s="26"/>
      <c r="G22" s="125"/>
      <c r="H22" s="125"/>
      <c r="I22" s="124"/>
      <c r="J22" s="174"/>
      <c r="K22" s="164" t="str">
        <f t="shared" si="0"/>
        <v/>
      </c>
      <c r="L22" s="26"/>
      <c r="M22" s="175"/>
      <c r="N22" s="176" t="str">
        <f>IF(J22="","",IF(OR(J22="1",J22="2"),VLOOKUP(J22,①【入力】就業規則等一覧!$B$32:$AD$33,26,FALSE),VLOOKUP(J22,①【入力】就業規則等一覧!$B$13:$AD$27,26,FALSE)))</f>
        <v/>
      </c>
      <c r="O22" s="166" t="str">
        <f>IF(M22="","",10000)</f>
        <v/>
      </c>
      <c r="P22" s="166" t="str">
        <f t="shared" si="3"/>
        <v/>
      </c>
      <c r="Q22" s="167" t="str">
        <f>IF(OR(M22="",N22=""),"",M22*P22)</f>
        <v/>
      </c>
      <c r="T22" s="84"/>
    </row>
    <row r="23" spans="1:23" ht="18" customHeight="1">
      <c r="A23" s="83">
        <v>11</v>
      </c>
      <c r="B23" s="83" t="str">
        <f t="shared" si="5"/>
        <v/>
      </c>
      <c r="C23" s="26"/>
      <c r="D23" s="26"/>
      <c r="E23" s="26"/>
      <c r="F23" s="26"/>
      <c r="G23" s="125"/>
      <c r="H23" s="125"/>
      <c r="I23" s="124"/>
      <c r="J23" s="174"/>
      <c r="K23" s="164" t="str">
        <f t="shared" si="0"/>
        <v/>
      </c>
      <c r="L23" s="26"/>
      <c r="M23" s="175"/>
      <c r="N23" s="176" t="str">
        <f>IF(J23="","",IF(OR(J23="1",J23="2"),VLOOKUP(J23,①【入力】就業規則等一覧!$B$32:$AD$33,26,FALSE),VLOOKUP(J23,①【入力】就業規則等一覧!$B$13:$AD$27,26,FALSE)))</f>
        <v/>
      </c>
      <c r="O23" s="166" t="str">
        <f t="shared" ref="O23:O86" si="6">IF(M23="","",10000)</f>
        <v/>
      </c>
      <c r="P23" s="166" t="str">
        <f t="shared" si="3"/>
        <v/>
      </c>
      <c r="Q23" s="167" t="str">
        <f t="shared" ref="Q23:Q86" si="7">IF(OR(M23="",N23=""),"",M23*P23)</f>
        <v/>
      </c>
      <c r="T23" s="84"/>
    </row>
    <row r="24" spans="1:23" ht="18" customHeight="1">
      <c r="A24" s="83">
        <v>12</v>
      </c>
      <c r="B24" s="83" t="str">
        <f t="shared" si="5"/>
        <v/>
      </c>
      <c r="C24" s="26"/>
      <c r="D24" s="26"/>
      <c r="E24" s="26"/>
      <c r="F24" s="26"/>
      <c r="G24" s="125"/>
      <c r="H24" s="125"/>
      <c r="I24" s="124"/>
      <c r="J24" s="174"/>
      <c r="K24" s="164" t="str">
        <f t="shared" si="0"/>
        <v/>
      </c>
      <c r="L24" s="26"/>
      <c r="M24" s="175"/>
      <c r="N24" s="176" t="str">
        <f>IF(J24="","",IF(OR(J24="1",J24="2"),VLOOKUP(J24,①【入力】就業規則等一覧!$B$32:$AD$33,26,FALSE),VLOOKUP(J24,①【入力】就業規則等一覧!$B$13:$AD$27,26,FALSE)))</f>
        <v/>
      </c>
      <c r="O24" s="166" t="str">
        <f t="shared" si="6"/>
        <v/>
      </c>
      <c r="P24" s="166" t="str">
        <f t="shared" si="3"/>
        <v/>
      </c>
      <c r="Q24" s="167" t="str">
        <f t="shared" si="7"/>
        <v/>
      </c>
      <c r="T24" s="84"/>
      <c r="W24" s="79"/>
    </row>
    <row r="25" spans="1:23" ht="18" customHeight="1">
      <c r="A25" s="83">
        <v>13</v>
      </c>
      <c r="B25" s="83" t="str">
        <f t="shared" si="5"/>
        <v/>
      </c>
      <c r="C25" s="26"/>
      <c r="D25" s="26"/>
      <c r="E25" s="26"/>
      <c r="F25" s="26"/>
      <c r="G25" s="125"/>
      <c r="H25" s="125"/>
      <c r="I25" s="124"/>
      <c r="J25" s="174"/>
      <c r="K25" s="164" t="str">
        <f t="shared" si="0"/>
        <v/>
      </c>
      <c r="L25" s="26"/>
      <c r="M25" s="175"/>
      <c r="N25" s="176" t="str">
        <f>IF(J25="","",IF(OR(J25="1",J25="2"),VLOOKUP(J25,①【入力】就業規則等一覧!$B$32:$AD$33,26,FALSE),VLOOKUP(J25,①【入力】就業規則等一覧!$B$13:$AD$27,26,FALSE)))</f>
        <v/>
      </c>
      <c r="O25" s="166" t="str">
        <f t="shared" si="6"/>
        <v/>
      </c>
      <c r="P25" s="166" t="str">
        <f t="shared" si="3"/>
        <v/>
      </c>
      <c r="Q25" s="167" t="str">
        <f t="shared" si="7"/>
        <v/>
      </c>
      <c r="T25" s="84"/>
    </row>
    <row r="26" spans="1:23" ht="18" customHeight="1">
      <c r="A26" s="83">
        <v>14</v>
      </c>
      <c r="B26" s="83" t="str">
        <f t="shared" si="5"/>
        <v/>
      </c>
      <c r="C26" s="26"/>
      <c r="D26" s="26"/>
      <c r="E26" s="26"/>
      <c r="F26" s="26"/>
      <c r="G26" s="125"/>
      <c r="H26" s="125"/>
      <c r="I26" s="124"/>
      <c r="J26" s="174"/>
      <c r="K26" s="164" t="str">
        <f t="shared" si="0"/>
        <v/>
      </c>
      <c r="L26" s="26"/>
      <c r="M26" s="175"/>
      <c r="N26" s="176" t="str">
        <f>IF(J26="","",IF(OR(J26="1",J26="2"),VLOOKUP(J26,①【入力】就業規則等一覧!$B$32:$AD$33,26,FALSE),VLOOKUP(J26,①【入力】就業規則等一覧!$B$13:$AD$27,26,FALSE)))</f>
        <v/>
      </c>
      <c r="O26" s="166" t="str">
        <f t="shared" si="6"/>
        <v/>
      </c>
      <c r="P26" s="166" t="str">
        <f t="shared" si="3"/>
        <v/>
      </c>
      <c r="Q26" s="167" t="str">
        <f t="shared" si="7"/>
        <v/>
      </c>
      <c r="T26" s="84"/>
    </row>
    <row r="27" spans="1:23" ht="18" customHeight="1">
      <c r="A27" s="83">
        <v>15</v>
      </c>
      <c r="B27" s="83" t="str">
        <f t="shared" si="5"/>
        <v/>
      </c>
      <c r="C27" s="26"/>
      <c r="D27" s="26"/>
      <c r="E27" s="26"/>
      <c r="F27" s="26"/>
      <c r="G27" s="125"/>
      <c r="H27" s="125"/>
      <c r="I27" s="124"/>
      <c r="J27" s="174"/>
      <c r="K27" s="164" t="str">
        <f t="shared" si="0"/>
        <v/>
      </c>
      <c r="L27" s="26"/>
      <c r="M27" s="175"/>
      <c r="N27" s="176" t="str">
        <f>IF(J27="","",IF(OR(J27="1",J27="2"),VLOOKUP(J27,①【入力】就業規則等一覧!$B$32:$AD$33,26,FALSE),VLOOKUP(J27,①【入力】就業規則等一覧!$B$13:$AD$27,26,FALSE)))</f>
        <v/>
      </c>
      <c r="O27" s="166" t="str">
        <f t="shared" si="6"/>
        <v/>
      </c>
      <c r="P27" s="166" t="str">
        <f t="shared" si="3"/>
        <v/>
      </c>
      <c r="Q27" s="167" t="str">
        <f t="shared" si="7"/>
        <v/>
      </c>
      <c r="T27" s="84"/>
    </row>
    <row r="28" spans="1:23" ht="18" customHeight="1">
      <c r="A28" s="83">
        <v>16</v>
      </c>
      <c r="B28" s="83" t="str">
        <f t="shared" si="5"/>
        <v/>
      </c>
      <c r="C28" s="26"/>
      <c r="D28" s="26"/>
      <c r="E28" s="26"/>
      <c r="F28" s="26"/>
      <c r="G28" s="125"/>
      <c r="H28" s="125"/>
      <c r="I28" s="124"/>
      <c r="J28" s="174"/>
      <c r="K28" s="164" t="str">
        <f t="shared" si="0"/>
        <v/>
      </c>
      <c r="L28" s="26"/>
      <c r="M28" s="175"/>
      <c r="N28" s="176" t="str">
        <f>IF(J28="","",IF(OR(J28="1",J28="2"),VLOOKUP(J28,①【入力】就業規則等一覧!$B$32:$AD$33,26,FALSE),VLOOKUP(J28,①【入力】就業規則等一覧!$B$13:$AD$27,26,FALSE)))</f>
        <v/>
      </c>
      <c r="O28" s="166" t="str">
        <f t="shared" si="6"/>
        <v/>
      </c>
      <c r="P28" s="166" t="str">
        <f t="shared" si="3"/>
        <v/>
      </c>
      <c r="Q28" s="167" t="str">
        <f t="shared" si="7"/>
        <v/>
      </c>
      <c r="T28" s="84"/>
    </row>
    <row r="29" spans="1:23" ht="18" customHeight="1">
      <c r="A29" s="83">
        <v>17</v>
      </c>
      <c r="B29" s="83" t="str">
        <f t="shared" si="5"/>
        <v/>
      </c>
      <c r="C29" s="26"/>
      <c r="D29" s="26"/>
      <c r="E29" s="26"/>
      <c r="F29" s="26"/>
      <c r="G29" s="125"/>
      <c r="H29" s="125"/>
      <c r="I29" s="124"/>
      <c r="J29" s="174"/>
      <c r="K29" s="164" t="str">
        <f t="shared" si="0"/>
        <v/>
      </c>
      <c r="L29" s="26"/>
      <c r="M29" s="175"/>
      <c r="N29" s="176" t="str">
        <f>IF(J29="","",IF(OR(J29="1",J29="2"),VLOOKUP(J29,①【入力】就業規則等一覧!$B$32:$AD$33,26,FALSE),VLOOKUP(J29,①【入力】就業規則等一覧!$B$13:$AD$27,26,FALSE)))</f>
        <v/>
      </c>
      <c r="O29" s="166" t="str">
        <f t="shared" si="6"/>
        <v/>
      </c>
      <c r="P29" s="166" t="str">
        <f t="shared" si="3"/>
        <v/>
      </c>
      <c r="Q29" s="167" t="str">
        <f t="shared" si="7"/>
        <v/>
      </c>
      <c r="T29" s="84"/>
    </row>
    <row r="30" spans="1:23" ht="18" customHeight="1">
      <c r="A30" s="83">
        <v>18</v>
      </c>
      <c r="B30" s="83" t="str">
        <f t="shared" si="5"/>
        <v/>
      </c>
      <c r="C30" s="26"/>
      <c r="D30" s="26"/>
      <c r="E30" s="26"/>
      <c r="F30" s="26"/>
      <c r="G30" s="125"/>
      <c r="H30" s="125"/>
      <c r="I30" s="124"/>
      <c r="J30" s="174"/>
      <c r="K30" s="164" t="str">
        <f t="shared" si="0"/>
        <v/>
      </c>
      <c r="L30" s="26"/>
      <c r="M30" s="175"/>
      <c r="N30" s="176" t="str">
        <f>IF(J30="","",IF(OR(J30="1",J30="2"),VLOOKUP(J30,①【入力】就業規則等一覧!$B$32:$AD$33,26,FALSE),VLOOKUP(J30,①【入力】就業規則等一覧!$B$13:$AD$27,26,FALSE)))</f>
        <v/>
      </c>
      <c r="O30" s="166" t="str">
        <f t="shared" si="6"/>
        <v/>
      </c>
      <c r="P30" s="166" t="str">
        <f t="shared" si="3"/>
        <v/>
      </c>
      <c r="Q30" s="167" t="str">
        <f t="shared" si="7"/>
        <v/>
      </c>
      <c r="T30" s="84"/>
    </row>
    <row r="31" spans="1:23" ht="18" customHeight="1">
      <c r="A31" s="83">
        <v>19</v>
      </c>
      <c r="B31" s="83" t="str">
        <f t="shared" si="5"/>
        <v/>
      </c>
      <c r="C31" s="26"/>
      <c r="D31" s="26"/>
      <c r="E31" s="26"/>
      <c r="F31" s="26"/>
      <c r="G31" s="125"/>
      <c r="H31" s="125"/>
      <c r="I31" s="124"/>
      <c r="J31" s="174"/>
      <c r="K31" s="164" t="str">
        <f t="shared" si="0"/>
        <v/>
      </c>
      <c r="L31" s="26"/>
      <c r="M31" s="175"/>
      <c r="N31" s="176" t="str">
        <f>IF(J31="","",IF(OR(J31="1",J31="2"),VLOOKUP(J31,①【入力】就業規則等一覧!$B$32:$AD$33,26,FALSE),VLOOKUP(J31,①【入力】就業規則等一覧!$B$13:$AD$27,26,FALSE)))</f>
        <v/>
      </c>
      <c r="O31" s="166" t="str">
        <f t="shared" si="6"/>
        <v/>
      </c>
      <c r="P31" s="166" t="str">
        <f t="shared" si="3"/>
        <v/>
      </c>
      <c r="Q31" s="167" t="str">
        <f t="shared" si="7"/>
        <v/>
      </c>
      <c r="T31" s="84"/>
    </row>
    <row r="32" spans="1:23" ht="18" customHeight="1">
      <c r="A32" s="83">
        <v>20</v>
      </c>
      <c r="B32" s="83" t="str">
        <f t="shared" si="5"/>
        <v/>
      </c>
      <c r="C32" s="26"/>
      <c r="D32" s="26"/>
      <c r="E32" s="26"/>
      <c r="F32" s="26"/>
      <c r="G32" s="125"/>
      <c r="H32" s="125"/>
      <c r="I32" s="124"/>
      <c r="J32" s="174"/>
      <c r="K32" s="164" t="str">
        <f t="shared" si="0"/>
        <v/>
      </c>
      <c r="L32" s="26"/>
      <c r="M32" s="175"/>
      <c r="N32" s="176" t="str">
        <f>IF(J32="","",IF(OR(J32="1",J32="2"),VLOOKUP(J32,①【入力】就業規則等一覧!$B$32:$AD$33,26,FALSE),VLOOKUP(J32,①【入力】就業規則等一覧!$B$13:$AD$27,26,FALSE)))</f>
        <v/>
      </c>
      <c r="O32" s="166" t="str">
        <f t="shared" si="6"/>
        <v/>
      </c>
      <c r="P32" s="166" t="str">
        <f t="shared" si="3"/>
        <v/>
      </c>
      <c r="Q32" s="167" t="str">
        <f t="shared" si="7"/>
        <v/>
      </c>
      <c r="T32" s="84"/>
    </row>
    <row r="33" spans="1:23" ht="18" customHeight="1">
      <c r="A33" s="83">
        <v>21</v>
      </c>
      <c r="B33" s="83" t="str">
        <f t="shared" si="5"/>
        <v/>
      </c>
      <c r="C33" s="26"/>
      <c r="D33" s="26"/>
      <c r="E33" s="26"/>
      <c r="F33" s="26"/>
      <c r="G33" s="125"/>
      <c r="H33" s="125"/>
      <c r="I33" s="124"/>
      <c r="J33" s="174"/>
      <c r="K33" s="164" t="str">
        <f t="shared" si="0"/>
        <v/>
      </c>
      <c r="L33" s="26"/>
      <c r="M33" s="175"/>
      <c r="N33" s="176" t="str">
        <f>IF(J33="","",IF(OR(J33="1",J33="2"),VLOOKUP(J33,①【入力】就業規則等一覧!$B$32:$AD$33,26,FALSE),VLOOKUP(J33,①【入力】就業規則等一覧!$B$13:$AD$27,26,FALSE)))</f>
        <v/>
      </c>
      <c r="O33" s="166" t="str">
        <f t="shared" si="6"/>
        <v/>
      </c>
      <c r="P33" s="166" t="str">
        <f t="shared" si="3"/>
        <v/>
      </c>
      <c r="Q33" s="167" t="str">
        <f t="shared" si="7"/>
        <v/>
      </c>
      <c r="T33" s="84"/>
    </row>
    <row r="34" spans="1:23" ht="18" customHeight="1">
      <c r="A34" s="83">
        <v>22</v>
      </c>
      <c r="B34" s="83" t="str">
        <f t="shared" si="5"/>
        <v/>
      </c>
      <c r="C34" s="26"/>
      <c r="D34" s="26"/>
      <c r="E34" s="26"/>
      <c r="F34" s="26"/>
      <c r="G34" s="125"/>
      <c r="H34" s="125"/>
      <c r="I34" s="124"/>
      <c r="J34" s="174"/>
      <c r="K34" s="164" t="str">
        <f t="shared" si="0"/>
        <v/>
      </c>
      <c r="L34" s="26"/>
      <c r="M34" s="175"/>
      <c r="N34" s="176" t="str">
        <f>IF(J34="","",IF(OR(J34="1",J34="2"),VLOOKUP(J34,①【入力】就業規則等一覧!$B$32:$AD$33,26,FALSE),VLOOKUP(J34,①【入力】就業規則等一覧!$B$13:$AD$27,26,FALSE)))</f>
        <v/>
      </c>
      <c r="O34" s="166" t="str">
        <f t="shared" si="6"/>
        <v/>
      </c>
      <c r="P34" s="166" t="str">
        <f t="shared" si="3"/>
        <v/>
      </c>
      <c r="Q34" s="167" t="str">
        <f t="shared" si="7"/>
        <v/>
      </c>
      <c r="T34" s="84"/>
    </row>
    <row r="35" spans="1:23" ht="18" customHeight="1">
      <c r="A35" s="83">
        <v>23</v>
      </c>
      <c r="B35" s="83" t="str">
        <f t="shared" si="5"/>
        <v/>
      </c>
      <c r="C35" s="26"/>
      <c r="D35" s="26"/>
      <c r="E35" s="26"/>
      <c r="F35" s="26"/>
      <c r="G35" s="125"/>
      <c r="H35" s="125"/>
      <c r="I35" s="124"/>
      <c r="J35" s="174"/>
      <c r="K35" s="164" t="str">
        <f t="shared" si="0"/>
        <v/>
      </c>
      <c r="L35" s="26"/>
      <c r="M35" s="175"/>
      <c r="N35" s="176" t="str">
        <f>IF(J35="","",IF(OR(J35="1",J35="2"),VLOOKUP(J35,①【入力】就業規則等一覧!$B$32:$AD$33,26,FALSE),VLOOKUP(J35,①【入力】就業規則等一覧!$B$13:$AD$27,26,FALSE)))</f>
        <v/>
      </c>
      <c r="O35" s="166" t="str">
        <f t="shared" si="6"/>
        <v/>
      </c>
      <c r="P35" s="166" t="str">
        <f t="shared" si="3"/>
        <v/>
      </c>
      <c r="Q35" s="167" t="str">
        <f t="shared" si="7"/>
        <v/>
      </c>
      <c r="T35" s="84"/>
    </row>
    <row r="36" spans="1:23" ht="18" customHeight="1">
      <c r="A36" s="83">
        <v>24</v>
      </c>
      <c r="B36" s="83" t="str">
        <f t="shared" si="5"/>
        <v/>
      </c>
      <c r="C36" s="26"/>
      <c r="D36" s="26"/>
      <c r="E36" s="26"/>
      <c r="F36" s="26"/>
      <c r="G36" s="125"/>
      <c r="H36" s="125"/>
      <c r="I36" s="124"/>
      <c r="J36" s="174"/>
      <c r="K36" s="164" t="str">
        <f t="shared" si="0"/>
        <v/>
      </c>
      <c r="L36" s="26"/>
      <c r="M36" s="175"/>
      <c r="N36" s="176" t="str">
        <f>IF(J36="","",IF(OR(J36="1",J36="2"),VLOOKUP(J36,①【入力】就業規則等一覧!$B$32:$AD$33,26,FALSE),VLOOKUP(J36,①【入力】就業規則等一覧!$B$13:$AD$27,26,FALSE)))</f>
        <v/>
      </c>
      <c r="O36" s="166" t="str">
        <f t="shared" si="6"/>
        <v/>
      </c>
      <c r="P36" s="166" t="str">
        <f t="shared" si="3"/>
        <v/>
      </c>
      <c r="Q36" s="167" t="str">
        <f t="shared" si="7"/>
        <v/>
      </c>
      <c r="T36" s="84"/>
    </row>
    <row r="37" spans="1:23" ht="18" customHeight="1">
      <c r="A37" s="83">
        <v>25</v>
      </c>
      <c r="B37" s="83" t="str">
        <f t="shared" si="5"/>
        <v/>
      </c>
      <c r="C37" s="26"/>
      <c r="D37" s="26"/>
      <c r="E37" s="26"/>
      <c r="F37" s="26"/>
      <c r="G37" s="125"/>
      <c r="H37" s="125"/>
      <c r="I37" s="124"/>
      <c r="J37" s="174"/>
      <c r="K37" s="164" t="str">
        <f t="shared" si="0"/>
        <v/>
      </c>
      <c r="L37" s="26"/>
      <c r="M37" s="175"/>
      <c r="N37" s="176" t="str">
        <f>IF(J37="","",IF(OR(J37="1",J37="2"),VLOOKUP(J37,①【入力】就業規則等一覧!$B$32:$AD$33,26,FALSE),VLOOKUP(J37,①【入力】就業規則等一覧!$B$13:$AD$27,26,FALSE)))</f>
        <v/>
      </c>
      <c r="O37" s="166" t="str">
        <f t="shared" si="6"/>
        <v/>
      </c>
      <c r="P37" s="166" t="str">
        <f t="shared" si="3"/>
        <v/>
      </c>
      <c r="Q37" s="167" t="str">
        <f t="shared" si="7"/>
        <v/>
      </c>
      <c r="T37" s="84"/>
      <c r="W37" s="79"/>
    </row>
    <row r="38" spans="1:23" ht="18" customHeight="1">
      <c r="A38" s="83">
        <v>26</v>
      </c>
      <c r="B38" s="83" t="str">
        <f t="shared" si="5"/>
        <v/>
      </c>
      <c r="C38" s="26"/>
      <c r="D38" s="26"/>
      <c r="E38" s="26"/>
      <c r="F38" s="26"/>
      <c r="G38" s="125"/>
      <c r="H38" s="125"/>
      <c r="I38" s="124"/>
      <c r="J38" s="174"/>
      <c r="K38" s="164" t="str">
        <f t="shared" si="0"/>
        <v/>
      </c>
      <c r="L38" s="26"/>
      <c r="M38" s="175"/>
      <c r="N38" s="176" t="str">
        <f>IF(J38="","",IF(OR(J38="1",J38="2"),VLOOKUP(J38,①【入力】就業規則等一覧!$B$32:$AD$33,26,FALSE),VLOOKUP(J38,①【入力】就業規則等一覧!$B$13:$AD$27,26,FALSE)))</f>
        <v/>
      </c>
      <c r="O38" s="166" t="str">
        <f t="shared" si="6"/>
        <v/>
      </c>
      <c r="P38" s="166" t="str">
        <f t="shared" si="3"/>
        <v/>
      </c>
      <c r="Q38" s="167" t="str">
        <f t="shared" si="7"/>
        <v/>
      </c>
      <c r="T38" s="84"/>
    </row>
    <row r="39" spans="1:23" ht="18" customHeight="1">
      <c r="A39" s="83">
        <v>27</v>
      </c>
      <c r="B39" s="83" t="str">
        <f t="shared" si="5"/>
        <v/>
      </c>
      <c r="C39" s="26"/>
      <c r="D39" s="26"/>
      <c r="E39" s="26"/>
      <c r="F39" s="26"/>
      <c r="G39" s="125"/>
      <c r="H39" s="125"/>
      <c r="I39" s="124"/>
      <c r="J39" s="174"/>
      <c r="K39" s="164" t="str">
        <f t="shared" si="0"/>
        <v/>
      </c>
      <c r="L39" s="26"/>
      <c r="M39" s="175"/>
      <c r="N39" s="176" t="str">
        <f>IF(J39="","",IF(OR(J39="1",J39="2"),VLOOKUP(J39,①【入力】就業規則等一覧!$B$32:$AD$33,26,FALSE),VLOOKUP(J39,①【入力】就業規則等一覧!$B$13:$AD$27,26,FALSE)))</f>
        <v/>
      </c>
      <c r="O39" s="166" t="str">
        <f t="shared" si="6"/>
        <v/>
      </c>
      <c r="P39" s="166" t="str">
        <f t="shared" si="3"/>
        <v/>
      </c>
      <c r="Q39" s="167" t="str">
        <f t="shared" si="7"/>
        <v/>
      </c>
      <c r="T39" s="84"/>
    </row>
    <row r="40" spans="1:23" ht="18" customHeight="1">
      <c r="A40" s="83">
        <v>28</v>
      </c>
      <c r="B40" s="83" t="str">
        <f t="shared" si="5"/>
        <v/>
      </c>
      <c r="C40" s="26"/>
      <c r="D40" s="26"/>
      <c r="E40" s="26"/>
      <c r="F40" s="26"/>
      <c r="G40" s="125"/>
      <c r="H40" s="125"/>
      <c r="I40" s="124"/>
      <c r="J40" s="174"/>
      <c r="K40" s="164" t="str">
        <f t="shared" si="0"/>
        <v/>
      </c>
      <c r="L40" s="26"/>
      <c r="M40" s="175"/>
      <c r="N40" s="176" t="str">
        <f>IF(J40="","",IF(OR(J40="1",J40="2"),VLOOKUP(J40,①【入力】就業規則等一覧!$B$32:$AD$33,26,FALSE),VLOOKUP(J40,①【入力】就業規則等一覧!$B$13:$AD$27,26,FALSE)))</f>
        <v/>
      </c>
      <c r="O40" s="166" t="str">
        <f t="shared" si="6"/>
        <v/>
      </c>
      <c r="P40" s="166" t="str">
        <f t="shared" si="3"/>
        <v/>
      </c>
      <c r="Q40" s="167" t="str">
        <f t="shared" si="7"/>
        <v/>
      </c>
      <c r="T40" s="84"/>
    </row>
    <row r="41" spans="1:23" ht="18" customHeight="1">
      <c r="A41" s="83">
        <v>29</v>
      </c>
      <c r="B41" s="83" t="str">
        <f t="shared" si="5"/>
        <v/>
      </c>
      <c r="C41" s="26"/>
      <c r="D41" s="26"/>
      <c r="E41" s="26"/>
      <c r="F41" s="26"/>
      <c r="G41" s="125"/>
      <c r="H41" s="125"/>
      <c r="I41" s="124"/>
      <c r="J41" s="174"/>
      <c r="K41" s="164" t="str">
        <f t="shared" si="0"/>
        <v/>
      </c>
      <c r="L41" s="26"/>
      <c r="M41" s="175"/>
      <c r="N41" s="176" t="str">
        <f>IF(J41="","",IF(OR(J41="1",J41="2"),VLOOKUP(J41,①【入力】就業規則等一覧!$B$32:$AD$33,26,FALSE),VLOOKUP(J41,①【入力】就業規則等一覧!$B$13:$AD$27,26,FALSE)))</f>
        <v/>
      </c>
      <c r="O41" s="166" t="str">
        <f t="shared" si="6"/>
        <v/>
      </c>
      <c r="P41" s="166" t="str">
        <f t="shared" si="3"/>
        <v/>
      </c>
      <c r="Q41" s="167" t="str">
        <f t="shared" si="7"/>
        <v/>
      </c>
      <c r="T41" s="84"/>
    </row>
    <row r="42" spans="1:23" ht="18" customHeight="1">
      <c r="A42" s="83">
        <v>30</v>
      </c>
      <c r="B42" s="83" t="str">
        <f t="shared" si="5"/>
        <v/>
      </c>
      <c r="C42" s="26"/>
      <c r="D42" s="26"/>
      <c r="E42" s="26"/>
      <c r="F42" s="26"/>
      <c r="G42" s="125"/>
      <c r="H42" s="125"/>
      <c r="I42" s="124"/>
      <c r="J42" s="174"/>
      <c r="K42" s="164" t="str">
        <f t="shared" si="0"/>
        <v/>
      </c>
      <c r="L42" s="26"/>
      <c r="M42" s="175"/>
      <c r="N42" s="176" t="str">
        <f>IF(J42="","",IF(OR(J42="1",J42="2"),VLOOKUP(J42,①【入力】就業規則等一覧!$B$32:$AD$33,26,FALSE),VLOOKUP(J42,①【入力】就業規則等一覧!$B$13:$AD$27,26,FALSE)))</f>
        <v/>
      </c>
      <c r="O42" s="166" t="str">
        <f t="shared" si="6"/>
        <v/>
      </c>
      <c r="P42" s="166" t="str">
        <f t="shared" si="3"/>
        <v/>
      </c>
      <c r="Q42" s="167" t="str">
        <f t="shared" si="7"/>
        <v/>
      </c>
      <c r="T42" s="84"/>
    </row>
    <row r="43" spans="1:23" ht="18" customHeight="1">
      <c r="A43" s="83">
        <v>31</v>
      </c>
      <c r="B43" s="83" t="str">
        <f t="shared" si="5"/>
        <v/>
      </c>
      <c r="C43" s="26"/>
      <c r="D43" s="26"/>
      <c r="E43" s="26"/>
      <c r="F43" s="26"/>
      <c r="G43" s="125"/>
      <c r="H43" s="125"/>
      <c r="I43" s="124"/>
      <c r="J43" s="174"/>
      <c r="K43" s="164" t="str">
        <f t="shared" si="0"/>
        <v/>
      </c>
      <c r="L43" s="26"/>
      <c r="M43" s="175"/>
      <c r="N43" s="176" t="str">
        <f>IF(J43="","",IF(OR(J43="1",J43="2"),VLOOKUP(J43,①【入力】就業規則等一覧!$B$32:$AD$33,26,FALSE),VLOOKUP(J43,①【入力】就業規則等一覧!$B$13:$AD$27,26,FALSE)))</f>
        <v/>
      </c>
      <c r="O43" s="166" t="str">
        <f t="shared" si="6"/>
        <v/>
      </c>
      <c r="P43" s="166" t="str">
        <f t="shared" si="3"/>
        <v/>
      </c>
      <c r="Q43" s="167" t="str">
        <f t="shared" si="7"/>
        <v/>
      </c>
      <c r="T43" s="84"/>
    </row>
    <row r="44" spans="1:23" ht="18" customHeight="1">
      <c r="A44" s="83">
        <v>32</v>
      </c>
      <c r="B44" s="83" t="str">
        <f t="shared" si="5"/>
        <v/>
      </c>
      <c r="C44" s="26"/>
      <c r="D44" s="26"/>
      <c r="E44" s="26"/>
      <c r="F44" s="26"/>
      <c r="G44" s="125"/>
      <c r="H44" s="125"/>
      <c r="I44" s="124"/>
      <c r="J44" s="174"/>
      <c r="K44" s="164" t="str">
        <f t="shared" si="0"/>
        <v/>
      </c>
      <c r="L44" s="26"/>
      <c r="M44" s="175"/>
      <c r="N44" s="176" t="str">
        <f>IF(J44="","",IF(OR(J44="1",J44="2"),VLOOKUP(J44,①【入力】就業規則等一覧!$B$32:$AD$33,26,FALSE),VLOOKUP(J44,①【入力】就業規則等一覧!$B$13:$AD$27,26,FALSE)))</f>
        <v/>
      </c>
      <c r="O44" s="166" t="str">
        <f t="shared" si="6"/>
        <v/>
      </c>
      <c r="P44" s="166" t="str">
        <f t="shared" si="3"/>
        <v/>
      </c>
      <c r="Q44" s="167" t="str">
        <f t="shared" si="7"/>
        <v/>
      </c>
      <c r="T44" s="84"/>
    </row>
    <row r="45" spans="1:23" ht="18" customHeight="1">
      <c r="A45" s="83">
        <v>33</v>
      </c>
      <c r="B45" s="83" t="str">
        <f t="shared" si="5"/>
        <v/>
      </c>
      <c r="C45" s="26"/>
      <c r="D45" s="26"/>
      <c r="E45" s="26"/>
      <c r="F45" s="26"/>
      <c r="G45" s="125"/>
      <c r="H45" s="125"/>
      <c r="I45" s="124"/>
      <c r="J45" s="174"/>
      <c r="K45" s="164" t="str">
        <f t="shared" si="0"/>
        <v/>
      </c>
      <c r="L45" s="26"/>
      <c r="M45" s="175"/>
      <c r="N45" s="176" t="str">
        <f>IF(J45="","",IF(OR(J45="1",J45="2"),VLOOKUP(J45,①【入力】就業規則等一覧!$B$32:$AD$33,26,FALSE),VLOOKUP(J45,①【入力】就業規則等一覧!$B$13:$AD$27,26,FALSE)))</f>
        <v/>
      </c>
      <c r="O45" s="166" t="str">
        <f t="shared" si="6"/>
        <v/>
      </c>
      <c r="P45" s="166" t="str">
        <f t="shared" si="3"/>
        <v/>
      </c>
      <c r="Q45" s="167" t="str">
        <f t="shared" si="7"/>
        <v/>
      </c>
      <c r="T45" s="84"/>
    </row>
    <row r="46" spans="1:23" ht="18" customHeight="1">
      <c r="A46" s="83">
        <v>34</v>
      </c>
      <c r="B46" s="83" t="str">
        <f t="shared" si="5"/>
        <v/>
      </c>
      <c r="C46" s="26"/>
      <c r="D46" s="26"/>
      <c r="E46" s="26"/>
      <c r="F46" s="26"/>
      <c r="G46" s="125"/>
      <c r="H46" s="125"/>
      <c r="I46" s="124"/>
      <c r="J46" s="174"/>
      <c r="K46" s="164" t="str">
        <f t="shared" si="0"/>
        <v/>
      </c>
      <c r="L46" s="26"/>
      <c r="M46" s="175"/>
      <c r="N46" s="176" t="str">
        <f>IF(J46="","",IF(OR(J46="1",J46="2"),VLOOKUP(J46,①【入力】就業規則等一覧!$B$32:$AD$33,26,FALSE),VLOOKUP(J46,①【入力】就業規則等一覧!$B$13:$AD$27,26,FALSE)))</f>
        <v/>
      </c>
      <c r="O46" s="166" t="str">
        <f t="shared" si="6"/>
        <v/>
      </c>
      <c r="P46" s="166" t="str">
        <f t="shared" si="3"/>
        <v/>
      </c>
      <c r="Q46" s="167" t="str">
        <f t="shared" si="7"/>
        <v/>
      </c>
      <c r="T46" s="84"/>
    </row>
    <row r="47" spans="1:23" ht="18" customHeight="1">
      <c r="A47" s="83">
        <v>35</v>
      </c>
      <c r="B47" s="83" t="str">
        <f t="shared" si="5"/>
        <v/>
      </c>
      <c r="C47" s="26"/>
      <c r="D47" s="26"/>
      <c r="E47" s="26"/>
      <c r="F47" s="26"/>
      <c r="G47" s="125"/>
      <c r="H47" s="125"/>
      <c r="I47" s="124"/>
      <c r="J47" s="174"/>
      <c r="K47" s="164" t="str">
        <f t="shared" si="0"/>
        <v/>
      </c>
      <c r="L47" s="26"/>
      <c r="M47" s="175"/>
      <c r="N47" s="176" t="str">
        <f>IF(J47="","",IF(OR(J47="1",J47="2"),VLOOKUP(J47,①【入力】就業規則等一覧!$B$32:$AD$33,26,FALSE),VLOOKUP(J47,①【入力】就業規則等一覧!$B$13:$AD$27,26,FALSE)))</f>
        <v/>
      </c>
      <c r="O47" s="166" t="str">
        <f t="shared" si="6"/>
        <v/>
      </c>
      <c r="P47" s="166" t="str">
        <f t="shared" si="3"/>
        <v/>
      </c>
      <c r="Q47" s="167" t="str">
        <f t="shared" si="7"/>
        <v/>
      </c>
      <c r="T47" s="84"/>
    </row>
    <row r="48" spans="1:23" ht="18" customHeight="1">
      <c r="A48" s="83">
        <v>36</v>
      </c>
      <c r="B48" s="83" t="str">
        <f t="shared" si="5"/>
        <v/>
      </c>
      <c r="C48" s="26"/>
      <c r="D48" s="26"/>
      <c r="E48" s="26"/>
      <c r="F48" s="26"/>
      <c r="G48" s="125"/>
      <c r="H48" s="125"/>
      <c r="I48" s="124"/>
      <c r="J48" s="174"/>
      <c r="K48" s="164" t="str">
        <f t="shared" si="0"/>
        <v/>
      </c>
      <c r="L48" s="26"/>
      <c r="M48" s="175"/>
      <c r="N48" s="176" t="str">
        <f>IF(J48="","",IF(OR(J48="1",J48="2"),VLOOKUP(J48,①【入力】就業規則等一覧!$B$32:$AD$33,26,FALSE),VLOOKUP(J48,①【入力】就業規則等一覧!$B$13:$AD$27,26,FALSE)))</f>
        <v/>
      </c>
      <c r="O48" s="166" t="str">
        <f t="shared" si="6"/>
        <v/>
      </c>
      <c r="P48" s="166" t="str">
        <f t="shared" si="3"/>
        <v/>
      </c>
      <c r="Q48" s="167" t="str">
        <f t="shared" si="7"/>
        <v/>
      </c>
      <c r="T48" s="84"/>
    </row>
    <row r="49" spans="1:23" ht="18" customHeight="1">
      <c r="A49" s="83">
        <v>37</v>
      </c>
      <c r="B49" s="83" t="str">
        <f t="shared" si="5"/>
        <v/>
      </c>
      <c r="C49" s="26"/>
      <c r="D49" s="26"/>
      <c r="E49" s="26"/>
      <c r="F49" s="26"/>
      <c r="G49" s="125"/>
      <c r="H49" s="125"/>
      <c r="I49" s="124"/>
      <c r="J49" s="174"/>
      <c r="K49" s="164" t="str">
        <f t="shared" si="0"/>
        <v/>
      </c>
      <c r="L49" s="26"/>
      <c r="M49" s="175"/>
      <c r="N49" s="176" t="str">
        <f>IF(J49="","",IF(OR(J49="1",J49="2"),VLOOKUP(J49,①【入力】就業規則等一覧!$B$32:$AD$33,26,FALSE),VLOOKUP(J49,①【入力】就業規則等一覧!$B$13:$AD$27,26,FALSE)))</f>
        <v/>
      </c>
      <c r="O49" s="166" t="str">
        <f t="shared" si="6"/>
        <v/>
      </c>
      <c r="P49" s="166" t="str">
        <f t="shared" si="3"/>
        <v/>
      </c>
      <c r="Q49" s="167" t="str">
        <f t="shared" si="7"/>
        <v/>
      </c>
      <c r="T49" s="84"/>
    </row>
    <row r="50" spans="1:23" ht="18" customHeight="1">
      <c r="A50" s="83">
        <v>38</v>
      </c>
      <c r="B50" s="83" t="str">
        <f t="shared" si="5"/>
        <v/>
      </c>
      <c r="C50" s="26"/>
      <c r="D50" s="26"/>
      <c r="E50" s="26"/>
      <c r="F50" s="26"/>
      <c r="G50" s="125"/>
      <c r="H50" s="125"/>
      <c r="I50" s="124"/>
      <c r="J50" s="174"/>
      <c r="K50" s="164" t="str">
        <f t="shared" si="0"/>
        <v/>
      </c>
      <c r="L50" s="26"/>
      <c r="M50" s="175"/>
      <c r="N50" s="176" t="str">
        <f>IF(J50="","",IF(OR(J50="1",J50="2"),VLOOKUP(J50,①【入力】就業規則等一覧!$B$32:$AD$33,26,FALSE),VLOOKUP(J50,①【入力】就業規則等一覧!$B$13:$AD$27,26,FALSE)))</f>
        <v/>
      </c>
      <c r="O50" s="166" t="str">
        <f t="shared" si="6"/>
        <v/>
      </c>
      <c r="P50" s="166" t="str">
        <f t="shared" si="3"/>
        <v/>
      </c>
      <c r="Q50" s="167" t="str">
        <f t="shared" si="7"/>
        <v/>
      </c>
      <c r="T50" s="84"/>
      <c r="W50" s="79"/>
    </row>
    <row r="51" spans="1:23" ht="18" customHeight="1">
      <c r="A51" s="83">
        <v>39</v>
      </c>
      <c r="B51" s="83" t="str">
        <f t="shared" si="5"/>
        <v/>
      </c>
      <c r="C51" s="26"/>
      <c r="D51" s="26"/>
      <c r="E51" s="26"/>
      <c r="F51" s="26"/>
      <c r="G51" s="125"/>
      <c r="H51" s="125"/>
      <c r="I51" s="124"/>
      <c r="J51" s="174"/>
      <c r="K51" s="164" t="str">
        <f t="shared" si="0"/>
        <v/>
      </c>
      <c r="L51" s="26"/>
      <c r="M51" s="175"/>
      <c r="N51" s="176" t="str">
        <f>IF(J51="","",IF(OR(J51="1",J51="2"),VLOOKUP(J51,①【入力】就業規則等一覧!$B$32:$AD$33,26,FALSE),VLOOKUP(J51,①【入力】就業規則等一覧!$B$13:$AD$27,26,FALSE)))</f>
        <v/>
      </c>
      <c r="O51" s="166" t="str">
        <f t="shared" si="6"/>
        <v/>
      </c>
      <c r="P51" s="166" t="str">
        <f t="shared" si="3"/>
        <v/>
      </c>
      <c r="Q51" s="167" t="str">
        <f t="shared" si="7"/>
        <v/>
      </c>
      <c r="T51" s="84"/>
    </row>
    <row r="52" spans="1:23" ht="18" customHeight="1">
      <c r="A52" s="83">
        <v>40</v>
      </c>
      <c r="B52" s="83" t="str">
        <f t="shared" si="5"/>
        <v/>
      </c>
      <c r="C52" s="26"/>
      <c r="D52" s="26"/>
      <c r="E52" s="26"/>
      <c r="F52" s="26"/>
      <c r="G52" s="125"/>
      <c r="H52" s="125"/>
      <c r="I52" s="124"/>
      <c r="J52" s="174"/>
      <c r="K52" s="164" t="str">
        <f t="shared" si="0"/>
        <v/>
      </c>
      <c r="L52" s="26"/>
      <c r="M52" s="175"/>
      <c r="N52" s="176" t="str">
        <f>IF(J52="","",IF(OR(J52="1",J52="2"),VLOOKUP(J52,①【入力】就業規則等一覧!$B$32:$AD$33,26,FALSE),VLOOKUP(J52,①【入力】就業規則等一覧!$B$13:$AD$27,26,FALSE)))</f>
        <v/>
      </c>
      <c r="O52" s="166" t="str">
        <f t="shared" si="6"/>
        <v/>
      </c>
      <c r="P52" s="166" t="str">
        <f t="shared" si="3"/>
        <v/>
      </c>
      <c r="Q52" s="167" t="str">
        <f t="shared" si="7"/>
        <v/>
      </c>
      <c r="T52" s="84"/>
    </row>
    <row r="53" spans="1:23" ht="18" customHeight="1">
      <c r="A53" s="83">
        <v>41</v>
      </c>
      <c r="B53" s="83" t="str">
        <f t="shared" si="5"/>
        <v/>
      </c>
      <c r="C53" s="26"/>
      <c r="D53" s="26"/>
      <c r="E53" s="26"/>
      <c r="F53" s="26"/>
      <c r="G53" s="125"/>
      <c r="H53" s="125"/>
      <c r="I53" s="124"/>
      <c r="J53" s="174"/>
      <c r="K53" s="164" t="str">
        <f t="shared" si="0"/>
        <v/>
      </c>
      <c r="L53" s="26"/>
      <c r="M53" s="175"/>
      <c r="N53" s="176" t="str">
        <f>IF(J53="","",IF(OR(J53="1",J53="2"),VLOOKUP(J53,①【入力】就業規則等一覧!$B$32:$AD$33,26,FALSE),VLOOKUP(J53,①【入力】就業規則等一覧!$B$13:$AD$27,26,FALSE)))</f>
        <v/>
      </c>
      <c r="O53" s="166" t="str">
        <f t="shared" si="6"/>
        <v/>
      </c>
      <c r="P53" s="166" t="str">
        <f t="shared" si="3"/>
        <v/>
      </c>
      <c r="Q53" s="167" t="str">
        <f t="shared" si="7"/>
        <v/>
      </c>
      <c r="T53" s="84"/>
    </row>
    <row r="54" spans="1:23" ht="18" customHeight="1">
      <c r="A54" s="83">
        <v>42</v>
      </c>
      <c r="B54" s="83" t="str">
        <f t="shared" si="5"/>
        <v/>
      </c>
      <c r="C54" s="26"/>
      <c r="D54" s="26"/>
      <c r="E54" s="26"/>
      <c r="F54" s="26"/>
      <c r="G54" s="125"/>
      <c r="H54" s="125"/>
      <c r="I54" s="124"/>
      <c r="J54" s="174"/>
      <c r="K54" s="164" t="str">
        <f t="shared" si="0"/>
        <v/>
      </c>
      <c r="L54" s="26"/>
      <c r="M54" s="175"/>
      <c r="N54" s="176" t="str">
        <f>IF(J54="","",IF(OR(J54="1",J54="2"),VLOOKUP(J54,①【入力】就業規則等一覧!$B$32:$AD$33,26,FALSE),VLOOKUP(J54,①【入力】就業規則等一覧!$B$13:$AD$27,26,FALSE)))</f>
        <v/>
      </c>
      <c r="O54" s="166" t="str">
        <f t="shared" si="6"/>
        <v/>
      </c>
      <c r="P54" s="166" t="str">
        <f t="shared" si="3"/>
        <v/>
      </c>
      <c r="Q54" s="167" t="str">
        <f t="shared" si="7"/>
        <v/>
      </c>
      <c r="T54" s="84"/>
    </row>
    <row r="55" spans="1:23" ht="18" customHeight="1">
      <c r="A55" s="83">
        <v>43</v>
      </c>
      <c r="B55" s="83" t="str">
        <f t="shared" si="5"/>
        <v/>
      </c>
      <c r="C55" s="26"/>
      <c r="D55" s="26"/>
      <c r="E55" s="26"/>
      <c r="F55" s="26"/>
      <c r="G55" s="125"/>
      <c r="H55" s="125"/>
      <c r="I55" s="124"/>
      <c r="J55" s="174"/>
      <c r="K55" s="164" t="str">
        <f t="shared" si="0"/>
        <v/>
      </c>
      <c r="L55" s="26"/>
      <c r="M55" s="175"/>
      <c r="N55" s="176" t="str">
        <f>IF(J55="","",IF(OR(J55="1",J55="2"),VLOOKUP(J55,①【入力】就業規則等一覧!$B$32:$AD$33,26,FALSE),VLOOKUP(J55,①【入力】就業規則等一覧!$B$13:$AD$27,26,FALSE)))</f>
        <v/>
      </c>
      <c r="O55" s="166" t="str">
        <f t="shared" si="6"/>
        <v/>
      </c>
      <c r="P55" s="166" t="str">
        <f t="shared" si="3"/>
        <v/>
      </c>
      <c r="Q55" s="167" t="str">
        <f t="shared" si="7"/>
        <v/>
      </c>
      <c r="T55" s="84"/>
    </row>
    <row r="56" spans="1:23" ht="18" customHeight="1">
      <c r="A56" s="83">
        <v>44</v>
      </c>
      <c r="B56" s="83" t="str">
        <f t="shared" si="5"/>
        <v/>
      </c>
      <c r="C56" s="26"/>
      <c r="D56" s="26"/>
      <c r="E56" s="26"/>
      <c r="F56" s="26"/>
      <c r="G56" s="125"/>
      <c r="H56" s="125"/>
      <c r="I56" s="124"/>
      <c r="J56" s="174"/>
      <c r="K56" s="164" t="str">
        <f t="shared" si="0"/>
        <v/>
      </c>
      <c r="L56" s="26"/>
      <c r="M56" s="175"/>
      <c r="N56" s="176" t="str">
        <f>IF(J56="","",IF(OR(J56="1",J56="2"),VLOOKUP(J56,①【入力】就業規則等一覧!$B$32:$AD$33,26,FALSE),VLOOKUP(J56,①【入力】就業規則等一覧!$B$13:$AD$27,26,FALSE)))</f>
        <v/>
      </c>
      <c r="O56" s="166" t="str">
        <f t="shared" si="6"/>
        <v/>
      </c>
      <c r="P56" s="166" t="str">
        <f t="shared" si="3"/>
        <v/>
      </c>
      <c r="Q56" s="167" t="str">
        <f t="shared" si="7"/>
        <v/>
      </c>
      <c r="T56" s="84"/>
    </row>
    <row r="57" spans="1:23" ht="18" customHeight="1">
      <c r="A57" s="83">
        <v>45</v>
      </c>
      <c r="B57" s="83" t="str">
        <f t="shared" si="5"/>
        <v/>
      </c>
      <c r="C57" s="26"/>
      <c r="D57" s="26"/>
      <c r="E57" s="26"/>
      <c r="F57" s="26"/>
      <c r="G57" s="125"/>
      <c r="H57" s="125"/>
      <c r="I57" s="124"/>
      <c r="J57" s="174"/>
      <c r="K57" s="164" t="str">
        <f t="shared" si="0"/>
        <v/>
      </c>
      <c r="L57" s="26"/>
      <c r="M57" s="175"/>
      <c r="N57" s="176" t="str">
        <f>IF(J57="","",IF(OR(J57="1",J57="2"),VLOOKUP(J57,①【入力】就業規則等一覧!$B$32:$AD$33,26,FALSE),VLOOKUP(J57,①【入力】就業規則等一覧!$B$13:$AD$27,26,FALSE)))</f>
        <v/>
      </c>
      <c r="O57" s="166" t="str">
        <f t="shared" si="6"/>
        <v/>
      </c>
      <c r="P57" s="166" t="str">
        <f t="shared" si="3"/>
        <v/>
      </c>
      <c r="Q57" s="167" t="str">
        <f t="shared" si="7"/>
        <v/>
      </c>
      <c r="T57" s="84"/>
    </row>
    <row r="58" spans="1:23" ht="18" customHeight="1">
      <c r="A58" s="83">
        <v>46</v>
      </c>
      <c r="B58" s="83" t="str">
        <f t="shared" si="5"/>
        <v/>
      </c>
      <c r="C58" s="26"/>
      <c r="D58" s="26"/>
      <c r="E58" s="26"/>
      <c r="F58" s="26"/>
      <c r="G58" s="125"/>
      <c r="H58" s="125"/>
      <c r="I58" s="124"/>
      <c r="J58" s="174"/>
      <c r="K58" s="164" t="str">
        <f t="shared" si="0"/>
        <v/>
      </c>
      <c r="L58" s="26"/>
      <c r="M58" s="175"/>
      <c r="N58" s="176" t="str">
        <f>IF(J58="","",IF(OR(J58="1",J58="2"),VLOOKUP(J58,①【入力】就業規則等一覧!$B$32:$AD$33,26,FALSE),VLOOKUP(J58,①【入力】就業規則等一覧!$B$13:$AD$27,26,FALSE)))</f>
        <v/>
      </c>
      <c r="O58" s="166" t="str">
        <f t="shared" si="6"/>
        <v/>
      </c>
      <c r="P58" s="166" t="str">
        <f t="shared" si="3"/>
        <v/>
      </c>
      <c r="Q58" s="167" t="str">
        <f t="shared" si="7"/>
        <v/>
      </c>
      <c r="T58" s="84"/>
    </row>
    <row r="59" spans="1:23" ht="18" customHeight="1">
      <c r="A59" s="83">
        <v>47</v>
      </c>
      <c r="B59" s="83" t="str">
        <f t="shared" si="5"/>
        <v/>
      </c>
      <c r="C59" s="26"/>
      <c r="D59" s="26"/>
      <c r="E59" s="26"/>
      <c r="F59" s="26"/>
      <c r="G59" s="125"/>
      <c r="H59" s="125"/>
      <c r="I59" s="124"/>
      <c r="J59" s="174"/>
      <c r="K59" s="164" t="str">
        <f t="shared" si="0"/>
        <v/>
      </c>
      <c r="L59" s="26"/>
      <c r="M59" s="175"/>
      <c r="N59" s="176" t="str">
        <f>IF(J59="","",IF(OR(J59="1",J59="2"),VLOOKUP(J59,①【入力】就業規則等一覧!$B$32:$AD$33,26,FALSE),VLOOKUP(J59,①【入力】就業規則等一覧!$B$13:$AD$27,26,FALSE)))</f>
        <v/>
      </c>
      <c r="O59" s="166" t="str">
        <f t="shared" si="6"/>
        <v/>
      </c>
      <c r="P59" s="166" t="str">
        <f t="shared" si="3"/>
        <v/>
      </c>
      <c r="Q59" s="167" t="str">
        <f t="shared" si="7"/>
        <v/>
      </c>
      <c r="T59" s="84"/>
    </row>
    <row r="60" spans="1:23" ht="18" customHeight="1">
      <c r="A60" s="83">
        <v>48</v>
      </c>
      <c r="B60" s="83" t="str">
        <f t="shared" si="5"/>
        <v/>
      </c>
      <c r="C60" s="26"/>
      <c r="D60" s="26"/>
      <c r="E60" s="26"/>
      <c r="F60" s="26"/>
      <c r="G60" s="125"/>
      <c r="H60" s="125"/>
      <c r="I60" s="124"/>
      <c r="J60" s="174"/>
      <c r="K60" s="164" t="str">
        <f t="shared" si="0"/>
        <v/>
      </c>
      <c r="L60" s="26"/>
      <c r="M60" s="175"/>
      <c r="N60" s="176" t="str">
        <f>IF(J60="","",IF(OR(J60="1",J60="2"),VLOOKUP(J60,①【入力】就業規則等一覧!$B$32:$AD$33,26,FALSE),VLOOKUP(J60,①【入力】就業規則等一覧!$B$13:$AD$27,26,FALSE)))</f>
        <v/>
      </c>
      <c r="O60" s="166" t="str">
        <f t="shared" si="6"/>
        <v/>
      </c>
      <c r="P60" s="166" t="str">
        <f t="shared" si="3"/>
        <v/>
      </c>
      <c r="Q60" s="167" t="str">
        <f t="shared" si="7"/>
        <v/>
      </c>
      <c r="T60" s="84"/>
    </row>
    <row r="61" spans="1:23" ht="18" customHeight="1">
      <c r="A61" s="83">
        <v>49</v>
      </c>
      <c r="B61" s="83" t="str">
        <f t="shared" si="5"/>
        <v/>
      </c>
      <c r="C61" s="26"/>
      <c r="D61" s="26"/>
      <c r="E61" s="26"/>
      <c r="F61" s="26"/>
      <c r="G61" s="125"/>
      <c r="H61" s="125"/>
      <c r="I61" s="124"/>
      <c r="J61" s="174"/>
      <c r="K61" s="164" t="str">
        <f t="shared" si="0"/>
        <v/>
      </c>
      <c r="L61" s="26"/>
      <c r="M61" s="175"/>
      <c r="N61" s="176" t="str">
        <f>IF(J61="","",IF(OR(J61="1",J61="2"),VLOOKUP(J61,①【入力】就業規則等一覧!$B$32:$AD$33,26,FALSE),VLOOKUP(J61,①【入力】就業規則等一覧!$B$13:$AD$27,26,FALSE)))</f>
        <v/>
      </c>
      <c r="O61" s="166" t="str">
        <f t="shared" si="6"/>
        <v/>
      </c>
      <c r="P61" s="166" t="str">
        <f t="shared" si="3"/>
        <v/>
      </c>
      <c r="Q61" s="167" t="str">
        <f t="shared" si="7"/>
        <v/>
      </c>
      <c r="T61" s="84"/>
    </row>
    <row r="62" spans="1:23" ht="18" customHeight="1">
      <c r="A62" s="83">
        <v>50</v>
      </c>
      <c r="B62" s="83" t="str">
        <f t="shared" si="5"/>
        <v/>
      </c>
      <c r="C62" s="26"/>
      <c r="D62" s="26"/>
      <c r="E62" s="26"/>
      <c r="F62" s="26"/>
      <c r="G62" s="125"/>
      <c r="H62" s="125"/>
      <c r="I62" s="124"/>
      <c r="J62" s="174"/>
      <c r="K62" s="164" t="str">
        <f t="shared" si="0"/>
        <v/>
      </c>
      <c r="L62" s="26"/>
      <c r="M62" s="175"/>
      <c r="N62" s="176" t="str">
        <f>IF(J62="","",IF(OR(J62="1",J62="2"),VLOOKUP(J62,①【入力】就業規則等一覧!$B$32:$AD$33,26,FALSE),VLOOKUP(J62,①【入力】就業規則等一覧!$B$13:$AD$27,26,FALSE)))</f>
        <v/>
      </c>
      <c r="O62" s="166" t="str">
        <f t="shared" si="6"/>
        <v/>
      </c>
      <c r="P62" s="166" t="str">
        <f t="shared" si="3"/>
        <v/>
      </c>
      <c r="Q62" s="167" t="str">
        <f t="shared" si="7"/>
        <v/>
      </c>
      <c r="T62" s="84"/>
    </row>
    <row r="63" spans="1:23" ht="18" customHeight="1">
      <c r="A63" s="83">
        <v>51</v>
      </c>
      <c r="B63" s="83" t="str">
        <f t="shared" si="5"/>
        <v/>
      </c>
      <c r="C63" s="26"/>
      <c r="D63" s="26"/>
      <c r="E63" s="26"/>
      <c r="F63" s="26"/>
      <c r="G63" s="125"/>
      <c r="H63" s="125"/>
      <c r="I63" s="124"/>
      <c r="J63" s="174"/>
      <c r="K63" s="164" t="str">
        <f t="shared" si="0"/>
        <v/>
      </c>
      <c r="L63" s="26"/>
      <c r="M63" s="175"/>
      <c r="N63" s="176" t="str">
        <f>IF(J63="","",IF(OR(J63="1",J63="2"),VLOOKUP(J63,①【入力】就業規則等一覧!$B$32:$AD$33,26,FALSE),VLOOKUP(J63,①【入力】就業規則等一覧!$B$13:$AD$27,26,FALSE)))</f>
        <v/>
      </c>
      <c r="O63" s="166" t="str">
        <f t="shared" si="6"/>
        <v/>
      </c>
      <c r="P63" s="166" t="str">
        <f t="shared" si="3"/>
        <v/>
      </c>
      <c r="Q63" s="167" t="str">
        <f t="shared" si="7"/>
        <v/>
      </c>
      <c r="T63" s="84"/>
      <c r="W63" s="79"/>
    </row>
    <row r="64" spans="1:23" ht="18" customHeight="1">
      <c r="A64" s="83">
        <v>52</v>
      </c>
      <c r="B64" s="83" t="str">
        <f t="shared" si="5"/>
        <v/>
      </c>
      <c r="C64" s="26"/>
      <c r="D64" s="26"/>
      <c r="E64" s="26"/>
      <c r="F64" s="26"/>
      <c r="G64" s="125"/>
      <c r="H64" s="125"/>
      <c r="I64" s="124"/>
      <c r="J64" s="174"/>
      <c r="K64" s="164" t="str">
        <f t="shared" si="0"/>
        <v/>
      </c>
      <c r="L64" s="26"/>
      <c r="M64" s="175"/>
      <c r="N64" s="176" t="str">
        <f>IF(J64="","",IF(OR(J64="1",J64="2"),VLOOKUP(J64,①【入力】就業規則等一覧!$B$32:$AD$33,26,FALSE),VLOOKUP(J64,①【入力】就業規則等一覧!$B$13:$AD$27,26,FALSE)))</f>
        <v/>
      </c>
      <c r="O64" s="166" t="str">
        <f t="shared" si="6"/>
        <v/>
      </c>
      <c r="P64" s="166" t="str">
        <f t="shared" si="3"/>
        <v/>
      </c>
      <c r="Q64" s="167" t="str">
        <f t="shared" si="7"/>
        <v/>
      </c>
      <c r="T64" s="84"/>
    </row>
    <row r="65" spans="1:23" ht="18" customHeight="1">
      <c r="A65" s="83">
        <v>53</v>
      </c>
      <c r="B65" s="83" t="str">
        <f t="shared" si="5"/>
        <v/>
      </c>
      <c r="C65" s="26"/>
      <c r="D65" s="26"/>
      <c r="E65" s="26"/>
      <c r="F65" s="26"/>
      <c r="G65" s="125"/>
      <c r="H65" s="125"/>
      <c r="I65" s="124"/>
      <c r="J65" s="174"/>
      <c r="K65" s="164" t="str">
        <f t="shared" si="0"/>
        <v/>
      </c>
      <c r="L65" s="26"/>
      <c r="M65" s="175"/>
      <c r="N65" s="176" t="str">
        <f>IF(J65="","",IF(OR(J65="1",J65="2"),VLOOKUP(J65,①【入力】就業規則等一覧!$B$32:$AD$33,26,FALSE),VLOOKUP(J65,①【入力】就業規則等一覧!$B$13:$AD$27,26,FALSE)))</f>
        <v/>
      </c>
      <c r="O65" s="166" t="str">
        <f t="shared" si="6"/>
        <v/>
      </c>
      <c r="P65" s="166" t="str">
        <f t="shared" si="3"/>
        <v/>
      </c>
      <c r="Q65" s="167" t="str">
        <f t="shared" si="7"/>
        <v/>
      </c>
      <c r="T65" s="84"/>
    </row>
    <row r="66" spans="1:23" ht="18" customHeight="1">
      <c r="A66" s="83">
        <v>54</v>
      </c>
      <c r="B66" s="83" t="str">
        <f t="shared" si="5"/>
        <v/>
      </c>
      <c r="C66" s="26"/>
      <c r="D66" s="26"/>
      <c r="E66" s="26"/>
      <c r="F66" s="26"/>
      <c r="G66" s="125"/>
      <c r="H66" s="125"/>
      <c r="I66" s="124"/>
      <c r="J66" s="174"/>
      <c r="K66" s="164" t="str">
        <f t="shared" si="0"/>
        <v/>
      </c>
      <c r="L66" s="26"/>
      <c r="M66" s="175"/>
      <c r="N66" s="176" t="str">
        <f>IF(J66="","",IF(OR(J66="1",J66="2"),VLOOKUP(J66,①【入力】就業規則等一覧!$B$32:$AD$33,26,FALSE),VLOOKUP(J66,①【入力】就業規則等一覧!$B$13:$AD$27,26,FALSE)))</f>
        <v/>
      </c>
      <c r="O66" s="166" t="str">
        <f t="shared" si="6"/>
        <v/>
      </c>
      <c r="P66" s="166" t="str">
        <f t="shared" si="3"/>
        <v/>
      </c>
      <c r="Q66" s="167" t="str">
        <f t="shared" si="7"/>
        <v/>
      </c>
      <c r="T66" s="84"/>
    </row>
    <row r="67" spans="1:23" ht="18" customHeight="1">
      <c r="A67" s="83">
        <v>55</v>
      </c>
      <c r="B67" s="83" t="str">
        <f t="shared" si="5"/>
        <v/>
      </c>
      <c r="C67" s="26"/>
      <c r="D67" s="26"/>
      <c r="E67" s="26"/>
      <c r="F67" s="26"/>
      <c r="G67" s="125"/>
      <c r="H67" s="125"/>
      <c r="I67" s="124"/>
      <c r="J67" s="174"/>
      <c r="K67" s="164" t="str">
        <f t="shared" si="0"/>
        <v/>
      </c>
      <c r="L67" s="26"/>
      <c r="M67" s="175"/>
      <c r="N67" s="176" t="str">
        <f>IF(J67="","",IF(OR(J67="1",J67="2"),VLOOKUP(J67,①【入力】就業規則等一覧!$B$32:$AD$33,26,FALSE),VLOOKUP(J67,①【入力】就業規則等一覧!$B$13:$AD$27,26,FALSE)))</f>
        <v/>
      </c>
      <c r="O67" s="166" t="str">
        <f t="shared" si="6"/>
        <v/>
      </c>
      <c r="P67" s="166" t="str">
        <f t="shared" si="3"/>
        <v/>
      </c>
      <c r="Q67" s="167" t="str">
        <f t="shared" si="7"/>
        <v/>
      </c>
      <c r="T67" s="84"/>
    </row>
    <row r="68" spans="1:23" ht="18" customHeight="1">
      <c r="A68" s="83">
        <v>56</v>
      </c>
      <c r="B68" s="83" t="str">
        <f t="shared" si="5"/>
        <v/>
      </c>
      <c r="C68" s="26"/>
      <c r="D68" s="26"/>
      <c r="E68" s="26"/>
      <c r="F68" s="26"/>
      <c r="G68" s="125"/>
      <c r="H68" s="125"/>
      <c r="I68" s="124"/>
      <c r="J68" s="174"/>
      <c r="K68" s="164" t="str">
        <f t="shared" si="0"/>
        <v/>
      </c>
      <c r="L68" s="26"/>
      <c r="M68" s="175"/>
      <c r="N68" s="176" t="str">
        <f>IF(J68="","",IF(OR(J68="1",J68="2"),VLOOKUP(J68,①【入力】就業規則等一覧!$B$32:$AD$33,26,FALSE),VLOOKUP(J68,①【入力】就業規則等一覧!$B$13:$AD$27,26,FALSE)))</f>
        <v/>
      </c>
      <c r="O68" s="166" t="str">
        <f t="shared" si="6"/>
        <v/>
      </c>
      <c r="P68" s="166" t="str">
        <f t="shared" si="3"/>
        <v/>
      </c>
      <c r="Q68" s="167" t="str">
        <f t="shared" si="7"/>
        <v/>
      </c>
      <c r="T68" s="84"/>
    </row>
    <row r="69" spans="1:23" ht="18" customHeight="1">
      <c r="A69" s="83">
        <v>57</v>
      </c>
      <c r="B69" s="83" t="str">
        <f t="shared" si="5"/>
        <v/>
      </c>
      <c r="C69" s="26"/>
      <c r="D69" s="26"/>
      <c r="E69" s="26"/>
      <c r="F69" s="26"/>
      <c r="G69" s="125"/>
      <c r="H69" s="125"/>
      <c r="I69" s="124"/>
      <c r="J69" s="174"/>
      <c r="K69" s="164" t="str">
        <f t="shared" si="0"/>
        <v/>
      </c>
      <c r="L69" s="26"/>
      <c r="M69" s="175"/>
      <c r="N69" s="176" t="str">
        <f>IF(J69="","",IF(OR(J69="1",J69="2"),VLOOKUP(J69,①【入力】就業規則等一覧!$B$32:$AD$33,26,FALSE),VLOOKUP(J69,①【入力】就業規則等一覧!$B$13:$AD$27,26,FALSE)))</f>
        <v/>
      </c>
      <c r="O69" s="166" t="str">
        <f t="shared" si="6"/>
        <v/>
      </c>
      <c r="P69" s="166" t="str">
        <f t="shared" si="3"/>
        <v/>
      </c>
      <c r="Q69" s="167" t="str">
        <f t="shared" si="7"/>
        <v/>
      </c>
      <c r="T69" s="84"/>
    </row>
    <row r="70" spans="1:23" ht="18" customHeight="1">
      <c r="A70" s="83">
        <v>58</v>
      </c>
      <c r="B70" s="83" t="str">
        <f t="shared" si="5"/>
        <v/>
      </c>
      <c r="C70" s="26"/>
      <c r="D70" s="26"/>
      <c r="E70" s="26"/>
      <c r="F70" s="26"/>
      <c r="G70" s="125"/>
      <c r="H70" s="125"/>
      <c r="I70" s="124"/>
      <c r="J70" s="174"/>
      <c r="K70" s="164" t="str">
        <f t="shared" si="0"/>
        <v/>
      </c>
      <c r="L70" s="26"/>
      <c r="M70" s="175"/>
      <c r="N70" s="176" t="str">
        <f>IF(J70="","",IF(OR(J70="1",J70="2"),VLOOKUP(J70,①【入力】就業規則等一覧!$B$32:$AD$33,26,FALSE),VLOOKUP(J70,①【入力】就業規則等一覧!$B$13:$AD$27,26,FALSE)))</f>
        <v/>
      </c>
      <c r="O70" s="166" t="str">
        <f t="shared" si="6"/>
        <v/>
      </c>
      <c r="P70" s="166" t="str">
        <f t="shared" si="3"/>
        <v/>
      </c>
      <c r="Q70" s="167" t="str">
        <f t="shared" si="7"/>
        <v/>
      </c>
      <c r="T70" s="84"/>
    </row>
    <row r="71" spans="1:23" ht="18" customHeight="1">
      <c r="A71" s="83">
        <v>59</v>
      </c>
      <c r="B71" s="83" t="str">
        <f t="shared" si="5"/>
        <v/>
      </c>
      <c r="C71" s="26"/>
      <c r="D71" s="26"/>
      <c r="E71" s="26"/>
      <c r="F71" s="26"/>
      <c r="G71" s="125"/>
      <c r="H71" s="125"/>
      <c r="I71" s="124"/>
      <c r="J71" s="174"/>
      <c r="K71" s="164" t="str">
        <f t="shared" si="0"/>
        <v/>
      </c>
      <c r="L71" s="26"/>
      <c r="M71" s="175"/>
      <c r="N71" s="176" t="str">
        <f>IF(J71="","",IF(OR(J71="1",J71="2"),VLOOKUP(J71,①【入力】就業規則等一覧!$B$32:$AD$33,26,FALSE),VLOOKUP(J71,①【入力】就業規則等一覧!$B$13:$AD$27,26,FALSE)))</f>
        <v/>
      </c>
      <c r="O71" s="166" t="str">
        <f t="shared" si="6"/>
        <v/>
      </c>
      <c r="P71" s="166" t="str">
        <f t="shared" si="3"/>
        <v/>
      </c>
      <c r="Q71" s="167" t="str">
        <f t="shared" si="7"/>
        <v/>
      </c>
      <c r="T71" s="84"/>
    </row>
    <row r="72" spans="1:23" ht="18" customHeight="1">
      <c r="A72" s="83">
        <v>60</v>
      </c>
      <c r="B72" s="83" t="str">
        <f t="shared" si="5"/>
        <v/>
      </c>
      <c r="C72" s="26"/>
      <c r="D72" s="26"/>
      <c r="E72" s="26"/>
      <c r="F72" s="26"/>
      <c r="G72" s="125"/>
      <c r="H72" s="125"/>
      <c r="I72" s="124"/>
      <c r="J72" s="174"/>
      <c r="K72" s="164" t="str">
        <f t="shared" si="0"/>
        <v/>
      </c>
      <c r="L72" s="26"/>
      <c r="M72" s="175"/>
      <c r="N72" s="176" t="str">
        <f>IF(J72="","",IF(OR(J72="1",J72="2"),VLOOKUP(J72,①【入力】就業規則等一覧!$B$32:$AD$33,26,FALSE),VLOOKUP(J72,①【入力】就業規則等一覧!$B$13:$AD$27,26,FALSE)))</f>
        <v/>
      </c>
      <c r="O72" s="166" t="str">
        <f t="shared" si="6"/>
        <v/>
      </c>
      <c r="P72" s="166" t="str">
        <f t="shared" si="3"/>
        <v/>
      </c>
      <c r="Q72" s="167" t="str">
        <f t="shared" si="7"/>
        <v/>
      </c>
      <c r="T72" s="84"/>
    </row>
    <row r="73" spans="1:23" ht="18" customHeight="1">
      <c r="A73" s="83">
        <v>61</v>
      </c>
      <c r="B73" s="83" t="str">
        <f t="shared" si="5"/>
        <v/>
      </c>
      <c r="C73" s="26"/>
      <c r="D73" s="26"/>
      <c r="E73" s="26"/>
      <c r="F73" s="26"/>
      <c r="G73" s="125"/>
      <c r="H73" s="125"/>
      <c r="I73" s="124"/>
      <c r="J73" s="174"/>
      <c r="K73" s="164" t="str">
        <f t="shared" si="0"/>
        <v/>
      </c>
      <c r="L73" s="26"/>
      <c r="M73" s="175"/>
      <c r="N73" s="176" t="str">
        <f>IF(J73="","",IF(OR(J73="1",J73="2"),VLOOKUP(J73,①【入力】就業規則等一覧!$B$32:$AD$33,26,FALSE),VLOOKUP(J73,①【入力】就業規則等一覧!$B$13:$AD$27,26,FALSE)))</f>
        <v/>
      </c>
      <c r="O73" s="166" t="str">
        <f t="shared" si="6"/>
        <v/>
      </c>
      <c r="P73" s="166" t="str">
        <f t="shared" si="3"/>
        <v/>
      </c>
      <c r="Q73" s="167" t="str">
        <f t="shared" si="7"/>
        <v/>
      </c>
      <c r="T73" s="84"/>
    </row>
    <row r="74" spans="1:23" ht="18" customHeight="1">
      <c r="A74" s="83">
        <v>62</v>
      </c>
      <c r="B74" s="83" t="str">
        <f t="shared" si="5"/>
        <v/>
      </c>
      <c r="C74" s="26"/>
      <c r="D74" s="26"/>
      <c r="E74" s="26"/>
      <c r="F74" s="26"/>
      <c r="G74" s="125"/>
      <c r="H74" s="125"/>
      <c r="I74" s="124"/>
      <c r="J74" s="174"/>
      <c r="K74" s="164" t="str">
        <f t="shared" si="0"/>
        <v/>
      </c>
      <c r="L74" s="26"/>
      <c r="M74" s="175"/>
      <c r="N74" s="176" t="str">
        <f>IF(J74="","",IF(OR(J74="1",J74="2"),VLOOKUP(J74,①【入力】就業規則等一覧!$B$32:$AD$33,26,FALSE),VLOOKUP(J74,①【入力】就業規則等一覧!$B$13:$AD$27,26,FALSE)))</f>
        <v/>
      </c>
      <c r="O74" s="166" t="str">
        <f t="shared" si="6"/>
        <v/>
      </c>
      <c r="P74" s="166" t="str">
        <f t="shared" si="3"/>
        <v/>
      </c>
      <c r="Q74" s="167" t="str">
        <f t="shared" si="7"/>
        <v/>
      </c>
      <c r="T74" s="84"/>
    </row>
    <row r="75" spans="1:23" ht="18" customHeight="1">
      <c r="A75" s="83">
        <v>63</v>
      </c>
      <c r="B75" s="83" t="str">
        <f t="shared" si="5"/>
        <v/>
      </c>
      <c r="C75" s="26"/>
      <c r="D75" s="26"/>
      <c r="E75" s="26"/>
      <c r="F75" s="26"/>
      <c r="G75" s="125"/>
      <c r="H75" s="125"/>
      <c r="I75" s="124"/>
      <c r="J75" s="174"/>
      <c r="K75" s="164" t="str">
        <f t="shared" si="0"/>
        <v/>
      </c>
      <c r="L75" s="26"/>
      <c r="M75" s="175"/>
      <c r="N75" s="176" t="str">
        <f>IF(J75="","",IF(OR(J75="1",J75="2"),VLOOKUP(J75,①【入力】就業規則等一覧!$B$32:$AD$33,26,FALSE),VLOOKUP(J75,①【入力】就業規則等一覧!$B$13:$AD$27,26,FALSE)))</f>
        <v/>
      </c>
      <c r="O75" s="166" t="str">
        <f t="shared" si="6"/>
        <v/>
      </c>
      <c r="P75" s="166" t="str">
        <f t="shared" si="3"/>
        <v/>
      </c>
      <c r="Q75" s="167" t="str">
        <f t="shared" si="7"/>
        <v/>
      </c>
      <c r="T75" s="84"/>
    </row>
    <row r="76" spans="1:23" ht="18" customHeight="1">
      <c r="A76" s="83">
        <v>64</v>
      </c>
      <c r="B76" s="83" t="str">
        <f t="shared" si="5"/>
        <v/>
      </c>
      <c r="C76" s="26"/>
      <c r="D76" s="26"/>
      <c r="E76" s="26"/>
      <c r="F76" s="26"/>
      <c r="G76" s="125"/>
      <c r="H76" s="125"/>
      <c r="I76" s="124"/>
      <c r="J76" s="174"/>
      <c r="K76" s="164" t="str">
        <f t="shared" si="0"/>
        <v/>
      </c>
      <c r="L76" s="26"/>
      <c r="M76" s="175"/>
      <c r="N76" s="176" t="str">
        <f>IF(J76="","",IF(OR(J76="1",J76="2"),VLOOKUP(J76,①【入力】就業規則等一覧!$B$32:$AD$33,26,FALSE),VLOOKUP(J76,①【入力】就業規則等一覧!$B$13:$AD$27,26,FALSE)))</f>
        <v/>
      </c>
      <c r="O76" s="166" t="str">
        <f t="shared" si="6"/>
        <v/>
      </c>
      <c r="P76" s="166" t="str">
        <f t="shared" si="3"/>
        <v/>
      </c>
      <c r="Q76" s="167" t="str">
        <f t="shared" si="7"/>
        <v/>
      </c>
      <c r="T76" s="84"/>
      <c r="W76" s="79"/>
    </row>
    <row r="77" spans="1:23" ht="18" customHeight="1">
      <c r="A77" s="83">
        <v>65</v>
      </c>
      <c r="B77" s="83" t="str">
        <f t="shared" si="5"/>
        <v/>
      </c>
      <c r="C77" s="26"/>
      <c r="D77" s="26"/>
      <c r="E77" s="26"/>
      <c r="F77" s="26"/>
      <c r="G77" s="125"/>
      <c r="H77" s="125"/>
      <c r="I77" s="124"/>
      <c r="J77" s="174"/>
      <c r="K77" s="164" t="str">
        <f t="shared" si="0"/>
        <v/>
      </c>
      <c r="L77" s="26"/>
      <c r="M77" s="175"/>
      <c r="N77" s="176" t="str">
        <f>IF(J77="","",IF(OR(J77="1",J77="2"),VLOOKUP(J77,①【入力】就業規則等一覧!$B$32:$AD$33,26,FALSE),VLOOKUP(J77,①【入力】就業規則等一覧!$B$13:$AD$27,26,FALSE)))</f>
        <v/>
      </c>
      <c r="O77" s="166" t="str">
        <f t="shared" si="6"/>
        <v/>
      </c>
      <c r="P77" s="166" t="str">
        <f t="shared" si="3"/>
        <v/>
      </c>
      <c r="Q77" s="167" t="str">
        <f t="shared" si="7"/>
        <v/>
      </c>
      <c r="T77" s="84"/>
    </row>
    <row r="78" spans="1:23" ht="18" customHeight="1">
      <c r="A78" s="83">
        <v>66</v>
      </c>
      <c r="B78" s="83" t="str">
        <f t="shared" si="5"/>
        <v/>
      </c>
      <c r="C78" s="26"/>
      <c r="D78" s="26"/>
      <c r="E78" s="26"/>
      <c r="F78" s="26"/>
      <c r="G78" s="125"/>
      <c r="H78" s="125"/>
      <c r="I78" s="124"/>
      <c r="J78" s="174"/>
      <c r="K78" s="164" t="str">
        <f t="shared" si="0"/>
        <v/>
      </c>
      <c r="L78" s="26"/>
      <c r="M78" s="175"/>
      <c r="N78" s="176" t="str">
        <f>IF(J78="","",IF(OR(J78="1",J78="2"),VLOOKUP(J78,①【入力】就業規則等一覧!$B$32:$AD$33,26,FALSE),VLOOKUP(J78,①【入力】就業規則等一覧!$B$13:$AD$27,26,FALSE)))</f>
        <v/>
      </c>
      <c r="O78" s="166" t="str">
        <f t="shared" si="6"/>
        <v/>
      </c>
      <c r="P78" s="166" t="str">
        <f t="shared" ref="P78:P111" si="8">IF(N78="","",MIN(N78,10000))</f>
        <v/>
      </c>
      <c r="Q78" s="167" t="str">
        <f t="shared" si="7"/>
        <v/>
      </c>
      <c r="T78" s="84"/>
    </row>
    <row r="79" spans="1:23" ht="18" customHeight="1">
      <c r="A79" s="83">
        <v>67</v>
      </c>
      <c r="B79" s="83" t="str">
        <f t="shared" si="5"/>
        <v/>
      </c>
      <c r="C79" s="26"/>
      <c r="D79" s="26"/>
      <c r="E79" s="26"/>
      <c r="F79" s="26"/>
      <c r="G79" s="125"/>
      <c r="H79" s="125"/>
      <c r="I79" s="124"/>
      <c r="J79" s="174"/>
      <c r="K79" s="164" t="str">
        <f t="shared" si="0"/>
        <v/>
      </c>
      <c r="L79" s="26"/>
      <c r="M79" s="175"/>
      <c r="N79" s="176" t="str">
        <f>IF(J79="","",IF(OR(J79="1",J79="2"),VLOOKUP(J79,①【入力】就業規則等一覧!$B$32:$AD$33,26,FALSE),VLOOKUP(J79,①【入力】就業規則等一覧!$B$13:$AD$27,26,FALSE)))</f>
        <v/>
      </c>
      <c r="O79" s="166" t="str">
        <f t="shared" si="6"/>
        <v/>
      </c>
      <c r="P79" s="166" t="str">
        <f t="shared" si="8"/>
        <v/>
      </c>
      <c r="Q79" s="167" t="str">
        <f t="shared" si="7"/>
        <v/>
      </c>
      <c r="T79" s="84"/>
    </row>
    <row r="80" spans="1:23" ht="18" customHeight="1">
      <c r="A80" s="83">
        <v>68</v>
      </c>
      <c r="B80" s="83" t="str">
        <f t="shared" si="5"/>
        <v/>
      </c>
      <c r="C80" s="26"/>
      <c r="D80" s="26"/>
      <c r="E80" s="26"/>
      <c r="F80" s="26"/>
      <c r="G80" s="125"/>
      <c r="H80" s="125"/>
      <c r="I80" s="124"/>
      <c r="J80" s="174"/>
      <c r="K80" s="164" t="str">
        <f t="shared" si="0"/>
        <v/>
      </c>
      <c r="L80" s="26"/>
      <c r="M80" s="175"/>
      <c r="N80" s="176" t="str">
        <f>IF(J80="","",IF(OR(J80="1",J80="2"),VLOOKUP(J80,①【入力】就業規則等一覧!$B$32:$AD$33,26,FALSE),VLOOKUP(J80,①【入力】就業規則等一覧!$B$13:$AD$27,26,FALSE)))</f>
        <v/>
      </c>
      <c r="O80" s="166" t="str">
        <f t="shared" si="6"/>
        <v/>
      </c>
      <c r="P80" s="166" t="str">
        <f t="shared" si="8"/>
        <v/>
      </c>
      <c r="Q80" s="167" t="str">
        <f t="shared" si="7"/>
        <v/>
      </c>
      <c r="T80" s="84"/>
    </row>
    <row r="81" spans="1:23" ht="18" customHeight="1">
      <c r="A81" s="83">
        <v>69</v>
      </c>
      <c r="B81" s="83" t="str">
        <f t="shared" ref="B81:B111" si="9">C81&amp;D81</f>
        <v/>
      </c>
      <c r="C81" s="26"/>
      <c r="D81" s="26"/>
      <c r="E81" s="26"/>
      <c r="F81" s="26"/>
      <c r="G81" s="125"/>
      <c r="H81" s="125"/>
      <c r="I81" s="124"/>
      <c r="J81" s="174"/>
      <c r="K81" s="164" t="str">
        <f t="shared" si="0"/>
        <v/>
      </c>
      <c r="L81" s="26"/>
      <c r="M81" s="175"/>
      <c r="N81" s="176" t="str">
        <f>IF(J81="","",IF(OR(J81="1",J81="2"),VLOOKUP(J81,①【入力】就業規則等一覧!$B$32:$AD$33,26,FALSE),VLOOKUP(J81,①【入力】就業規則等一覧!$B$13:$AD$27,26,FALSE)))</f>
        <v/>
      </c>
      <c r="O81" s="166" t="str">
        <f t="shared" si="6"/>
        <v/>
      </c>
      <c r="P81" s="166" t="str">
        <f t="shared" si="8"/>
        <v/>
      </c>
      <c r="Q81" s="167" t="str">
        <f t="shared" si="7"/>
        <v/>
      </c>
      <c r="T81" s="84"/>
    </row>
    <row r="82" spans="1:23" ht="18" customHeight="1">
      <c r="A82" s="83">
        <v>70</v>
      </c>
      <c r="B82" s="83" t="str">
        <f t="shared" si="9"/>
        <v/>
      </c>
      <c r="C82" s="26"/>
      <c r="D82" s="26"/>
      <c r="E82" s="26"/>
      <c r="F82" s="26"/>
      <c r="G82" s="125"/>
      <c r="H82" s="125"/>
      <c r="I82" s="124"/>
      <c r="J82" s="174"/>
      <c r="K82" s="164" t="str">
        <f t="shared" si="0"/>
        <v/>
      </c>
      <c r="L82" s="26"/>
      <c r="M82" s="175"/>
      <c r="N82" s="176" t="str">
        <f>IF(J82="","",IF(OR(J82="1",J82="2"),VLOOKUP(J82,①【入力】就業規則等一覧!$B$32:$AD$33,26,FALSE),VLOOKUP(J82,①【入力】就業規則等一覧!$B$13:$AD$27,26,FALSE)))</f>
        <v/>
      </c>
      <c r="O82" s="166" t="str">
        <f t="shared" si="6"/>
        <v/>
      </c>
      <c r="P82" s="166" t="str">
        <f t="shared" si="8"/>
        <v/>
      </c>
      <c r="Q82" s="167" t="str">
        <f t="shared" si="7"/>
        <v/>
      </c>
      <c r="T82" s="84"/>
    </row>
    <row r="83" spans="1:23" ht="18" customHeight="1">
      <c r="A83" s="83">
        <v>71</v>
      </c>
      <c r="B83" s="83" t="str">
        <f t="shared" si="9"/>
        <v/>
      </c>
      <c r="C83" s="26"/>
      <c r="D83" s="26"/>
      <c r="E83" s="26"/>
      <c r="F83" s="26"/>
      <c r="G83" s="125"/>
      <c r="H83" s="125"/>
      <c r="I83" s="124"/>
      <c r="J83" s="174"/>
      <c r="K83" s="164" t="str">
        <f t="shared" si="0"/>
        <v/>
      </c>
      <c r="L83" s="26"/>
      <c r="M83" s="175"/>
      <c r="N83" s="176" t="str">
        <f>IF(J83="","",IF(OR(J83="1",J83="2"),VLOOKUP(J83,①【入力】就業規則等一覧!$B$32:$AD$33,26,FALSE),VLOOKUP(J83,①【入力】就業規則等一覧!$B$13:$AD$27,26,FALSE)))</f>
        <v/>
      </c>
      <c r="O83" s="166" t="str">
        <f t="shared" si="6"/>
        <v/>
      </c>
      <c r="P83" s="166" t="str">
        <f t="shared" si="8"/>
        <v/>
      </c>
      <c r="Q83" s="167" t="str">
        <f t="shared" si="7"/>
        <v/>
      </c>
      <c r="T83" s="84"/>
    </row>
    <row r="84" spans="1:23" ht="18" customHeight="1">
      <c r="A84" s="83">
        <v>72</v>
      </c>
      <c r="B84" s="83" t="str">
        <f t="shared" si="9"/>
        <v/>
      </c>
      <c r="C84" s="26"/>
      <c r="D84" s="26"/>
      <c r="E84" s="26"/>
      <c r="F84" s="26"/>
      <c r="G84" s="125"/>
      <c r="H84" s="125"/>
      <c r="I84" s="124"/>
      <c r="J84" s="174"/>
      <c r="K84" s="164" t="str">
        <f t="shared" si="0"/>
        <v/>
      </c>
      <c r="L84" s="26"/>
      <c r="M84" s="175"/>
      <c r="N84" s="176" t="str">
        <f>IF(J84="","",IF(OR(J84="1",J84="2"),VLOOKUP(J84,①【入力】就業規則等一覧!$B$32:$AD$33,26,FALSE),VLOOKUP(J84,①【入力】就業規則等一覧!$B$13:$AD$27,26,FALSE)))</f>
        <v/>
      </c>
      <c r="O84" s="166" t="str">
        <f t="shared" si="6"/>
        <v/>
      </c>
      <c r="P84" s="166" t="str">
        <f t="shared" si="8"/>
        <v/>
      </c>
      <c r="Q84" s="167" t="str">
        <f t="shared" si="7"/>
        <v/>
      </c>
      <c r="T84" s="84"/>
    </row>
    <row r="85" spans="1:23" ht="18" customHeight="1">
      <c r="A85" s="83">
        <v>73</v>
      </c>
      <c r="B85" s="83" t="str">
        <f t="shared" si="9"/>
        <v/>
      </c>
      <c r="C85" s="26"/>
      <c r="D85" s="26"/>
      <c r="E85" s="26"/>
      <c r="F85" s="26"/>
      <c r="G85" s="125"/>
      <c r="H85" s="125"/>
      <c r="I85" s="124"/>
      <c r="J85" s="174"/>
      <c r="K85" s="164" t="str">
        <f t="shared" si="0"/>
        <v/>
      </c>
      <c r="L85" s="26"/>
      <c r="M85" s="175"/>
      <c r="N85" s="176" t="str">
        <f>IF(J85="","",IF(OR(J85="1",J85="2"),VLOOKUP(J85,①【入力】就業規則等一覧!$B$32:$AD$33,26,FALSE),VLOOKUP(J85,①【入力】就業規則等一覧!$B$13:$AD$27,26,FALSE)))</f>
        <v/>
      </c>
      <c r="O85" s="166" t="str">
        <f t="shared" si="6"/>
        <v/>
      </c>
      <c r="P85" s="166" t="str">
        <f t="shared" si="8"/>
        <v/>
      </c>
      <c r="Q85" s="167" t="str">
        <f t="shared" si="7"/>
        <v/>
      </c>
      <c r="T85" s="84"/>
    </row>
    <row r="86" spans="1:23" ht="18" customHeight="1">
      <c r="A86" s="83">
        <v>74</v>
      </c>
      <c r="B86" s="83" t="str">
        <f t="shared" si="9"/>
        <v/>
      </c>
      <c r="C86" s="26"/>
      <c r="D86" s="26"/>
      <c r="E86" s="26"/>
      <c r="F86" s="26"/>
      <c r="G86" s="125"/>
      <c r="H86" s="125"/>
      <c r="I86" s="124"/>
      <c r="J86" s="174"/>
      <c r="K86" s="164" t="str">
        <f t="shared" si="0"/>
        <v/>
      </c>
      <c r="L86" s="26"/>
      <c r="M86" s="175"/>
      <c r="N86" s="176" t="str">
        <f>IF(J86="","",IF(OR(J86="1",J86="2"),VLOOKUP(J86,①【入力】就業規則等一覧!$B$32:$AD$33,26,FALSE),VLOOKUP(J86,①【入力】就業規則等一覧!$B$13:$AD$27,26,FALSE)))</f>
        <v/>
      </c>
      <c r="O86" s="166" t="str">
        <f t="shared" si="6"/>
        <v/>
      </c>
      <c r="P86" s="166" t="str">
        <f t="shared" si="8"/>
        <v/>
      </c>
      <c r="Q86" s="167" t="str">
        <f t="shared" si="7"/>
        <v/>
      </c>
      <c r="T86" s="84"/>
    </row>
    <row r="87" spans="1:23" ht="18" customHeight="1">
      <c r="A87" s="83">
        <v>75</v>
      </c>
      <c r="B87" s="83" t="str">
        <f t="shared" si="9"/>
        <v/>
      </c>
      <c r="C87" s="26"/>
      <c r="D87" s="26"/>
      <c r="E87" s="26"/>
      <c r="F87" s="26"/>
      <c r="G87" s="125"/>
      <c r="H87" s="125"/>
      <c r="I87" s="124"/>
      <c r="J87" s="174"/>
      <c r="K87" s="164" t="str">
        <f t="shared" si="0"/>
        <v/>
      </c>
      <c r="L87" s="26"/>
      <c r="M87" s="175"/>
      <c r="N87" s="176" t="str">
        <f>IF(J87="","",IF(OR(J87="1",J87="2"),VLOOKUP(J87,①【入力】就業規則等一覧!$B$32:$AD$33,26,FALSE),VLOOKUP(J87,①【入力】就業規則等一覧!$B$13:$AD$27,26,FALSE)))</f>
        <v/>
      </c>
      <c r="O87" s="166" t="str">
        <f t="shared" ref="O87:O111" si="10">IF(M87="","",10000)</f>
        <v/>
      </c>
      <c r="P87" s="166" t="str">
        <f t="shared" si="8"/>
        <v/>
      </c>
      <c r="Q87" s="167" t="str">
        <f t="shared" ref="Q87:Q111" si="11">IF(OR(M87="",N87=""),"",M87*P87)</f>
        <v/>
      </c>
      <c r="T87" s="84"/>
    </row>
    <row r="88" spans="1:23" ht="18" customHeight="1">
      <c r="A88" s="83">
        <v>76</v>
      </c>
      <c r="B88" s="83" t="str">
        <f t="shared" si="9"/>
        <v/>
      </c>
      <c r="C88" s="26"/>
      <c r="D88" s="26"/>
      <c r="E88" s="26"/>
      <c r="F88" s="26"/>
      <c r="G88" s="125"/>
      <c r="H88" s="125"/>
      <c r="I88" s="124"/>
      <c r="J88" s="174"/>
      <c r="K88" s="164" t="str">
        <f t="shared" si="0"/>
        <v/>
      </c>
      <c r="L88" s="26"/>
      <c r="M88" s="175"/>
      <c r="N88" s="176" t="str">
        <f>IF(J88="","",IF(OR(J88="1",J88="2"),VLOOKUP(J88,①【入力】就業規則等一覧!$B$32:$AD$33,26,FALSE),VLOOKUP(J88,①【入力】就業規則等一覧!$B$13:$AD$27,26,FALSE)))</f>
        <v/>
      </c>
      <c r="O88" s="166" t="str">
        <f t="shared" si="10"/>
        <v/>
      </c>
      <c r="P88" s="166" t="str">
        <f t="shared" si="8"/>
        <v/>
      </c>
      <c r="Q88" s="167" t="str">
        <f t="shared" si="11"/>
        <v/>
      </c>
      <c r="T88" s="84"/>
    </row>
    <row r="89" spans="1:23" ht="18" customHeight="1">
      <c r="A89" s="83">
        <v>77</v>
      </c>
      <c r="B89" s="83" t="str">
        <f t="shared" si="9"/>
        <v/>
      </c>
      <c r="C89" s="26"/>
      <c r="D89" s="26"/>
      <c r="E89" s="26"/>
      <c r="F89" s="26"/>
      <c r="G89" s="125"/>
      <c r="H89" s="125"/>
      <c r="I89" s="124"/>
      <c r="J89" s="174"/>
      <c r="K89" s="164" t="str">
        <f t="shared" si="0"/>
        <v/>
      </c>
      <c r="L89" s="26"/>
      <c r="M89" s="175"/>
      <c r="N89" s="176" t="str">
        <f>IF(J89="","",IF(OR(J89="1",J89="2"),VLOOKUP(J89,①【入力】就業規則等一覧!$B$32:$AD$33,26,FALSE),VLOOKUP(J89,①【入力】就業規則等一覧!$B$13:$AD$27,26,FALSE)))</f>
        <v/>
      </c>
      <c r="O89" s="166" t="str">
        <f t="shared" si="10"/>
        <v/>
      </c>
      <c r="P89" s="166" t="str">
        <f t="shared" si="8"/>
        <v/>
      </c>
      <c r="Q89" s="167" t="str">
        <f t="shared" si="11"/>
        <v/>
      </c>
      <c r="T89" s="84"/>
      <c r="W89" s="79"/>
    </row>
    <row r="90" spans="1:23" ht="18" customHeight="1">
      <c r="A90" s="83">
        <v>78</v>
      </c>
      <c r="B90" s="83" t="str">
        <f t="shared" si="9"/>
        <v/>
      </c>
      <c r="C90" s="26"/>
      <c r="D90" s="26"/>
      <c r="E90" s="26"/>
      <c r="F90" s="26"/>
      <c r="G90" s="125"/>
      <c r="H90" s="125"/>
      <c r="I90" s="124"/>
      <c r="J90" s="174"/>
      <c r="K90" s="164" t="str">
        <f t="shared" si="0"/>
        <v/>
      </c>
      <c r="L90" s="26"/>
      <c r="M90" s="175"/>
      <c r="N90" s="176" t="str">
        <f>IF(J90="","",IF(OR(J90="1",J90="2"),VLOOKUP(J90,①【入力】就業規則等一覧!$B$32:$AD$33,26,FALSE),VLOOKUP(J90,①【入力】就業規則等一覧!$B$13:$AD$27,26,FALSE)))</f>
        <v/>
      </c>
      <c r="O90" s="166" t="str">
        <f t="shared" si="10"/>
        <v/>
      </c>
      <c r="P90" s="166" t="str">
        <f t="shared" si="8"/>
        <v/>
      </c>
      <c r="Q90" s="167" t="str">
        <f t="shared" si="11"/>
        <v/>
      </c>
      <c r="T90" s="84"/>
    </row>
    <row r="91" spans="1:23" ht="18" customHeight="1">
      <c r="A91" s="83">
        <v>79</v>
      </c>
      <c r="B91" s="83" t="str">
        <f t="shared" si="9"/>
        <v/>
      </c>
      <c r="C91" s="26"/>
      <c r="D91" s="26"/>
      <c r="E91" s="26"/>
      <c r="F91" s="26"/>
      <c r="G91" s="125"/>
      <c r="H91" s="125"/>
      <c r="I91" s="124"/>
      <c r="J91" s="174"/>
      <c r="K91" s="164" t="str">
        <f t="shared" si="0"/>
        <v/>
      </c>
      <c r="L91" s="26"/>
      <c r="M91" s="175"/>
      <c r="N91" s="176" t="str">
        <f>IF(J91="","",IF(OR(J91="1",J91="2"),VLOOKUP(J91,①【入力】就業規則等一覧!$B$32:$AD$33,26,FALSE),VLOOKUP(J91,①【入力】就業規則等一覧!$B$13:$AD$27,26,FALSE)))</f>
        <v/>
      </c>
      <c r="O91" s="166" t="str">
        <f t="shared" si="10"/>
        <v/>
      </c>
      <c r="P91" s="166" t="str">
        <f t="shared" si="8"/>
        <v/>
      </c>
      <c r="Q91" s="167" t="str">
        <f t="shared" si="11"/>
        <v/>
      </c>
      <c r="T91" s="84"/>
    </row>
    <row r="92" spans="1:23" ht="18" customHeight="1">
      <c r="A92" s="83">
        <v>80</v>
      </c>
      <c r="B92" s="83" t="str">
        <f t="shared" si="9"/>
        <v/>
      </c>
      <c r="C92" s="26"/>
      <c r="D92" s="26"/>
      <c r="E92" s="26"/>
      <c r="F92" s="26"/>
      <c r="G92" s="125"/>
      <c r="H92" s="125"/>
      <c r="I92" s="124"/>
      <c r="J92" s="174"/>
      <c r="K92" s="164" t="str">
        <f t="shared" si="0"/>
        <v/>
      </c>
      <c r="L92" s="26"/>
      <c r="M92" s="175"/>
      <c r="N92" s="176" t="str">
        <f>IF(J92="","",IF(OR(J92="1",J92="2"),VLOOKUP(J92,①【入力】就業規則等一覧!$B$32:$AD$33,26,FALSE),VLOOKUP(J92,①【入力】就業規則等一覧!$B$13:$AD$27,26,FALSE)))</f>
        <v/>
      </c>
      <c r="O92" s="166" t="str">
        <f t="shared" si="10"/>
        <v/>
      </c>
      <c r="P92" s="166" t="str">
        <f t="shared" si="8"/>
        <v/>
      </c>
      <c r="Q92" s="167" t="str">
        <f t="shared" si="11"/>
        <v/>
      </c>
      <c r="T92" s="84"/>
    </row>
    <row r="93" spans="1:23" ht="18" customHeight="1">
      <c r="A93" s="83">
        <v>81</v>
      </c>
      <c r="B93" s="83" t="str">
        <f t="shared" si="9"/>
        <v/>
      </c>
      <c r="C93" s="26"/>
      <c r="D93" s="26"/>
      <c r="E93" s="26"/>
      <c r="F93" s="26"/>
      <c r="G93" s="125"/>
      <c r="H93" s="125"/>
      <c r="I93" s="124"/>
      <c r="J93" s="174"/>
      <c r="K93" s="164" t="str">
        <f t="shared" si="0"/>
        <v/>
      </c>
      <c r="L93" s="26"/>
      <c r="M93" s="175"/>
      <c r="N93" s="176" t="str">
        <f>IF(J93="","",IF(OR(J93="1",J93="2"),VLOOKUP(J93,①【入力】就業規則等一覧!$B$32:$AD$33,26,FALSE),VLOOKUP(J93,①【入力】就業規則等一覧!$B$13:$AD$27,26,FALSE)))</f>
        <v/>
      </c>
      <c r="O93" s="166" t="str">
        <f t="shared" si="10"/>
        <v/>
      </c>
      <c r="P93" s="166" t="str">
        <f t="shared" si="8"/>
        <v/>
      </c>
      <c r="Q93" s="167" t="str">
        <f t="shared" si="11"/>
        <v/>
      </c>
      <c r="T93" s="84"/>
    </row>
    <row r="94" spans="1:23" ht="18" customHeight="1">
      <c r="A94" s="83">
        <v>82</v>
      </c>
      <c r="B94" s="83" t="str">
        <f t="shared" si="9"/>
        <v/>
      </c>
      <c r="C94" s="26"/>
      <c r="D94" s="26"/>
      <c r="E94" s="26"/>
      <c r="F94" s="26"/>
      <c r="G94" s="125"/>
      <c r="H94" s="125"/>
      <c r="I94" s="124"/>
      <c r="J94" s="174"/>
      <c r="K94" s="164" t="str">
        <f t="shared" si="0"/>
        <v/>
      </c>
      <c r="L94" s="26"/>
      <c r="M94" s="175"/>
      <c r="N94" s="176" t="str">
        <f>IF(J94="","",IF(OR(J94="1",J94="2"),VLOOKUP(J94,①【入力】就業規則等一覧!$B$32:$AD$33,26,FALSE),VLOOKUP(J94,①【入力】就業規則等一覧!$B$13:$AD$27,26,FALSE)))</f>
        <v/>
      </c>
      <c r="O94" s="166" t="str">
        <f t="shared" si="10"/>
        <v/>
      </c>
      <c r="P94" s="166" t="str">
        <f t="shared" si="8"/>
        <v/>
      </c>
      <c r="Q94" s="167" t="str">
        <f t="shared" si="11"/>
        <v/>
      </c>
      <c r="T94" s="84"/>
    </row>
    <row r="95" spans="1:23" ht="18" customHeight="1">
      <c r="A95" s="83">
        <v>83</v>
      </c>
      <c r="B95" s="83" t="str">
        <f t="shared" si="9"/>
        <v/>
      </c>
      <c r="C95" s="26"/>
      <c r="D95" s="26"/>
      <c r="E95" s="26"/>
      <c r="F95" s="26"/>
      <c r="G95" s="125"/>
      <c r="H95" s="125"/>
      <c r="I95" s="124"/>
      <c r="J95" s="174"/>
      <c r="K95" s="164" t="str">
        <f t="shared" si="0"/>
        <v/>
      </c>
      <c r="L95" s="26"/>
      <c r="M95" s="175"/>
      <c r="N95" s="176" t="str">
        <f>IF(J95="","",IF(OR(J95="1",J95="2"),VLOOKUP(J95,①【入力】就業規則等一覧!$B$32:$AD$33,26,FALSE),VLOOKUP(J95,①【入力】就業規則等一覧!$B$13:$AD$27,26,FALSE)))</f>
        <v/>
      </c>
      <c r="O95" s="166" t="str">
        <f t="shared" si="10"/>
        <v/>
      </c>
      <c r="P95" s="166" t="str">
        <f t="shared" si="8"/>
        <v/>
      </c>
      <c r="Q95" s="167" t="str">
        <f t="shared" si="11"/>
        <v/>
      </c>
      <c r="T95" s="84"/>
    </row>
    <row r="96" spans="1:23" ht="18" customHeight="1">
      <c r="A96" s="83">
        <v>84</v>
      </c>
      <c r="B96" s="83" t="str">
        <f t="shared" si="9"/>
        <v/>
      </c>
      <c r="C96" s="26"/>
      <c r="D96" s="26"/>
      <c r="E96" s="26"/>
      <c r="F96" s="26"/>
      <c r="G96" s="125"/>
      <c r="H96" s="125"/>
      <c r="I96" s="124"/>
      <c r="J96" s="174"/>
      <c r="K96" s="164" t="str">
        <f t="shared" si="0"/>
        <v/>
      </c>
      <c r="L96" s="26"/>
      <c r="M96" s="175"/>
      <c r="N96" s="176" t="str">
        <f>IF(J96="","",IF(OR(J96="1",J96="2"),VLOOKUP(J96,①【入力】就業規則等一覧!$B$32:$AD$33,26,FALSE),VLOOKUP(J96,①【入力】就業規則等一覧!$B$13:$AD$27,26,FALSE)))</f>
        <v/>
      </c>
      <c r="O96" s="166" t="str">
        <f t="shared" si="10"/>
        <v/>
      </c>
      <c r="P96" s="166" t="str">
        <f t="shared" si="8"/>
        <v/>
      </c>
      <c r="Q96" s="167" t="str">
        <f t="shared" si="11"/>
        <v/>
      </c>
      <c r="T96" s="84"/>
    </row>
    <row r="97" spans="1:23" ht="18" customHeight="1">
      <c r="A97" s="83">
        <v>85</v>
      </c>
      <c r="B97" s="83" t="str">
        <f t="shared" si="9"/>
        <v/>
      </c>
      <c r="C97" s="26"/>
      <c r="D97" s="26"/>
      <c r="E97" s="26"/>
      <c r="F97" s="26"/>
      <c r="G97" s="125"/>
      <c r="H97" s="125"/>
      <c r="I97" s="124"/>
      <c r="J97" s="174"/>
      <c r="K97" s="164" t="str">
        <f t="shared" si="0"/>
        <v/>
      </c>
      <c r="L97" s="26"/>
      <c r="M97" s="175"/>
      <c r="N97" s="176" t="str">
        <f>IF(J97="","",IF(OR(J97="1",J97="2"),VLOOKUP(J97,①【入力】就業規則等一覧!$B$32:$AD$33,26,FALSE),VLOOKUP(J97,①【入力】就業規則等一覧!$B$13:$AD$27,26,FALSE)))</f>
        <v/>
      </c>
      <c r="O97" s="166" t="str">
        <f t="shared" si="10"/>
        <v/>
      </c>
      <c r="P97" s="166" t="str">
        <f t="shared" si="8"/>
        <v/>
      </c>
      <c r="Q97" s="167" t="str">
        <f t="shared" si="11"/>
        <v/>
      </c>
      <c r="T97" s="84"/>
    </row>
    <row r="98" spans="1:23" ht="18" customHeight="1">
      <c r="A98" s="83">
        <v>86</v>
      </c>
      <c r="B98" s="83" t="str">
        <f t="shared" si="9"/>
        <v/>
      </c>
      <c r="C98" s="26"/>
      <c r="D98" s="26"/>
      <c r="E98" s="26"/>
      <c r="F98" s="26"/>
      <c r="G98" s="125"/>
      <c r="H98" s="125"/>
      <c r="I98" s="124"/>
      <c r="J98" s="174"/>
      <c r="K98" s="164" t="str">
        <f t="shared" si="0"/>
        <v/>
      </c>
      <c r="L98" s="26"/>
      <c r="M98" s="175"/>
      <c r="N98" s="176" t="str">
        <f>IF(J98="","",IF(OR(J98="1",J98="2"),VLOOKUP(J98,①【入力】就業規則等一覧!$B$32:$AD$33,26,FALSE),VLOOKUP(J98,①【入力】就業規則等一覧!$B$13:$AD$27,26,FALSE)))</f>
        <v/>
      </c>
      <c r="O98" s="166" t="str">
        <f t="shared" si="10"/>
        <v/>
      </c>
      <c r="P98" s="166" t="str">
        <f t="shared" si="8"/>
        <v/>
      </c>
      <c r="Q98" s="167" t="str">
        <f t="shared" si="11"/>
        <v/>
      </c>
      <c r="T98" s="84"/>
    </row>
    <row r="99" spans="1:23" ht="18" customHeight="1">
      <c r="A99" s="83">
        <v>87</v>
      </c>
      <c r="B99" s="83" t="str">
        <f t="shared" si="9"/>
        <v/>
      </c>
      <c r="C99" s="26"/>
      <c r="D99" s="26"/>
      <c r="E99" s="26"/>
      <c r="F99" s="26"/>
      <c r="G99" s="125"/>
      <c r="H99" s="125"/>
      <c r="I99" s="124"/>
      <c r="J99" s="174"/>
      <c r="K99" s="164" t="str">
        <f t="shared" si="0"/>
        <v/>
      </c>
      <c r="L99" s="26"/>
      <c r="M99" s="175"/>
      <c r="N99" s="176" t="str">
        <f>IF(J99="","",IF(OR(J99="1",J99="2"),VLOOKUP(J99,①【入力】就業規則等一覧!$B$32:$AD$33,26,FALSE),VLOOKUP(J99,①【入力】就業規則等一覧!$B$13:$AD$27,26,FALSE)))</f>
        <v/>
      </c>
      <c r="O99" s="166" t="str">
        <f t="shared" si="10"/>
        <v/>
      </c>
      <c r="P99" s="166" t="str">
        <f t="shared" si="8"/>
        <v/>
      </c>
      <c r="Q99" s="167" t="str">
        <f t="shared" si="11"/>
        <v/>
      </c>
      <c r="T99" s="84"/>
    </row>
    <row r="100" spans="1:23" ht="18" customHeight="1">
      <c r="A100" s="83">
        <v>88</v>
      </c>
      <c r="B100" s="83" t="str">
        <f t="shared" si="9"/>
        <v/>
      </c>
      <c r="C100" s="26"/>
      <c r="D100" s="26"/>
      <c r="E100" s="26"/>
      <c r="F100" s="26"/>
      <c r="G100" s="125"/>
      <c r="H100" s="125"/>
      <c r="I100" s="124"/>
      <c r="J100" s="174"/>
      <c r="K100" s="164" t="str">
        <f t="shared" si="0"/>
        <v/>
      </c>
      <c r="L100" s="26"/>
      <c r="M100" s="175"/>
      <c r="N100" s="176" t="str">
        <f>IF(J100="","",IF(OR(J100="1",J100="2"),VLOOKUP(J100,①【入力】就業規則等一覧!$B$32:$AD$33,26,FALSE),VLOOKUP(J100,①【入力】就業規則等一覧!$B$13:$AD$27,26,FALSE)))</f>
        <v/>
      </c>
      <c r="O100" s="166" t="str">
        <f t="shared" si="10"/>
        <v/>
      </c>
      <c r="P100" s="166" t="str">
        <f t="shared" si="8"/>
        <v/>
      </c>
      <c r="Q100" s="167" t="str">
        <f t="shared" si="11"/>
        <v/>
      </c>
      <c r="T100" s="84"/>
    </row>
    <row r="101" spans="1:23" ht="18" customHeight="1">
      <c r="A101" s="83">
        <v>89</v>
      </c>
      <c r="B101" s="83" t="str">
        <f t="shared" si="9"/>
        <v/>
      </c>
      <c r="C101" s="26"/>
      <c r="D101" s="26"/>
      <c r="E101" s="26"/>
      <c r="F101" s="26"/>
      <c r="G101" s="125"/>
      <c r="H101" s="125"/>
      <c r="I101" s="124"/>
      <c r="J101" s="174"/>
      <c r="K101" s="164" t="str">
        <f t="shared" si="0"/>
        <v/>
      </c>
      <c r="L101" s="26"/>
      <c r="M101" s="175"/>
      <c r="N101" s="176" t="str">
        <f>IF(J101="","",IF(OR(J101="1",J101="2"),VLOOKUP(J101,①【入力】就業規則等一覧!$B$32:$AD$33,26,FALSE),VLOOKUP(J101,①【入力】就業規則等一覧!$B$13:$AD$27,26,FALSE)))</f>
        <v/>
      </c>
      <c r="O101" s="166" t="str">
        <f t="shared" si="10"/>
        <v/>
      </c>
      <c r="P101" s="166" t="str">
        <f t="shared" si="8"/>
        <v/>
      </c>
      <c r="Q101" s="167" t="str">
        <f t="shared" si="11"/>
        <v/>
      </c>
      <c r="T101" s="84"/>
    </row>
    <row r="102" spans="1:23" ht="18" customHeight="1">
      <c r="A102" s="83">
        <v>90</v>
      </c>
      <c r="B102" s="83" t="str">
        <f t="shared" si="9"/>
        <v/>
      </c>
      <c r="C102" s="26"/>
      <c r="D102" s="26"/>
      <c r="E102" s="26"/>
      <c r="F102" s="26"/>
      <c r="G102" s="125"/>
      <c r="H102" s="125"/>
      <c r="I102" s="124"/>
      <c r="J102" s="174"/>
      <c r="K102" s="164" t="str">
        <f t="shared" si="0"/>
        <v/>
      </c>
      <c r="L102" s="26"/>
      <c r="M102" s="175"/>
      <c r="N102" s="176" t="str">
        <f>IF(J102="","",IF(OR(J102="1",J102="2"),VLOOKUP(J102,①【入力】就業規則等一覧!$B$32:$AD$33,26,FALSE),VLOOKUP(J102,①【入力】就業規則等一覧!$B$13:$AD$27,26,FALSE)))</f>
        <v/>
      </c>
      <c r="O102" s="166" t="str">
        <f t="shared" si="10"/>
        <v/>
      </c>
      <c r="P102" s="166" t="str">
        <f t="shared" si="8"/>
        <v/>
      </c>
      <c r="Q102" s="167" t="str">
        <f t="shared" si="11"/>
        <v/>
      </c>
      <c r="T102" s="84"/>
      <c r="W102" s="79"/>
    </row>
    <row r="103" spans="1:23" ht="18" customHeight="1">
      <c r="A103" s="83">
        <v>91</v>
      </c>
      <c r="B103" s="83" t="str">
        <f t="shared" si="9"/>
        <v/>
      </c>
      <c r="C103" s="26"/>
      <c r="D103" s="26"/>
      <c r="E103" s="26"/>
      <c r="F103" s="26"/>
      <c r="G103" s="125"/>
      <c r="H103" s="125"/>
      <c r="I103" s="124"/>
      <c r="J103" s="174"/>
      <c r="K103" s="164" t="str">
        <f t="shared" si="0"/>
        <v/>
      </c>
      <c r="L103" s="26"/>
      <c r="M103" s="175"/>
      <c r="N103" s="176" t="str">
        <f>IF(J103="","",IF(OR(J103="1",J103="2"),VLOOKUP(J103,①【入力】就業規則等一覧!$B$32:$AD$33,26,FALSE),VLOOKUP(J103,①【入力】就業規則等一覧!$B$13:$AD$27,26,FALSE)))</f>
        <v/>
      </c>
      <c r="O103" s="166" t="str">
        <f t="shared" si="10"/>
        <v/>
      </c>
      <c r="P103" s="166" t="str">
        <f t="shared" si="8"/>
        <v/>
      </c>
      <c r="Q103" s="167" t="str">
        <f t="shared" si="11"/>
        <v/>
      </c>
      <c r="T103" s="84"/>
    </row>
    <row r="104" spans="1:23" ht="18" customHeight="1">
      <c r="A104" s="83">
        <v>92</v>
      </c>
      <c r="B104" s="83" t="str">
        <f t="shared" si="9"/>
        <v/>
      </c>
      <c r="C104" s="26"/>
      <c r="D104" s="26"/>
      <c r="E104" s="26"/>
      <c r="F104" s="26"/>
      <c r="G104" s="125"/>
      <c r="H104" s="125"/>
      <c r="I104" s="124"/>
      <c r="J104" s="174"/>
      <c r="K104" s="164" t="str">
        <f t="shared" si="0"/>
        <v/>
      </c>
      <c r="L104" s="26"/>
      <c r="M104" s="175"/>
      <c r="N104" s="176" t="str">
        <f>IF(J104="","",IF(OR(J104="1",J104="2"),VLOOKUP(J104,①【入力】就業規則等一覧!$B$32:$AD$33,26,FALSE),VLOOKUP(J104,①【入力】就業規則等一覧!$B$13:$AD$27,26,FALSE)))</f>
        <v/>
      </c>
      <c r="O104" s="166" t="str">
        <f t="shared" si="10"/>
        <v/>
      </c>
      <c r="P104" s="166" t="str">
        <f t="shared" si="8"/>
        <v/>
      </c>
      <c r="Q104" s="167" t="str">
        <f t="shared" si="11"/>
        <v/>
      </c>
      <c r="T104" s="84"/>
    </row>
    <row r="105" spans="1:23" ht="18" customHeight="1">
      <c r="A105" s="83">
        <v>93</v>
      </c>
      <c r="B105" s="83" t="str">
        <f t="shared" si="9"/>
        <v/>
      </c>
      <c r="C105" s="26"/>
      <c r="D105" s="26"/>
      <c r="E105" s="26"/>
      <c r="F105" s="26"/>
      <c r="G105" s="125"/>
      <c r="H105" s="125"/>
      <c r="I105" s="124"/>
      <c r="J105" s="174"/>
      <c r="K105" s="164" t="str">
        <f t="shared" si="0"/>
        <v/>
      </c>
      <c r="L105" s="26"/>
      <c r="M105" s="175"/>
      <c r="N105" s="176" t="str">
        <f>IF(J105="","",IF(OR(J105="1",J105="2"),VLOOKUP(J105,①【入力】就業規則等一覧!$B$32:$AD$33,26,FALSE),VLOOKUP(J105,①【入力】就業規則等一覧!$B$13:$AD$27,26,FALSE)))</f>
        <v/>
      </c>
      <c r="O105" s="166" t="str">
        <f t="shared" si="10"/>
        <v/>
      </c>
      <c r="P105" s="166" t="str">
        <f t="shared" si="8"/>
        <v/>
      </c>
      <c r="Q105" s="167" t="str">
        <f t="shared" si="11"/>
        <v/>
      </c>
      <c r="T105" s="84"/>
    </row>
    <row r="106" spans="1:23" ht="18" customHeight="1">
      <c r="A106" s="83">
        <v>94</v>
      </c>
      <c r="B106" s="83" t="str">
        <f t="shared" si="9"/>
        <v/>
      </c>
      <c r="C106" s="26"/>
      <c r="D106" s="26"/>
      <c r="E106" s="26"/>
      <c r="F106" s="26"/>
      <c r="G106" s="125"/>
      <c r="H106" s="125"/>
      <c r="I106" s="124"/>
      <c r="J106" s="174"/>
      <c r="K106" s="164" t="str">
        <f t="shared" si="0"/>
        <v/>
      </c>
      <c r="L106" s="26"/>
      <c r="M106" s="175"/>
      <c r="N106" s="176" t="str">
        <f>IF(J106="","",IF(OR(J106="1",J106="2"),VLOOKUP(J106,①【入力】就業規則等一覧!$B$32:$AD$33,26,FALSE),VLOOKUP(J106,①【入力】就業規則等一覧!$B$13:$AD$27,26,FALSE)))</f>
        <v/>
      </c>
      <c r="O106" s="166" t="str">
        <f t="shared" si="10"/>
        <v/>
      </c>
      <c r="P106" s="166" t="str">
        <f t="shared" si="8"/>
        <v/>
      </c>
      <c r="Q106" s="167" t="str">
        <f t="shared" si="11"/>
        <v/>
      </c>
      <c r="T106" s="84"/>
    </row>
    <row r="107" spans="1:23" ht="18" customHeight="1">
      <c r="A107" s="83">
        <v>95</v>
      </c>
      <c r="B107" s="83" t="str">
        <f t="shared" si="9"/>
        <v/>
      </c>
      <c r="C107" s="26"/>
      <c r="D107" s="26"/>
      <c r="E107" s="26"/>
      <c r="F107" s="26"/>
      <c r="G107" s="125"/>
      <c r="H107" s="125"/>
      <c r="I107" s="124"/>
      <c r="J107" s="174"/>
      <c r="K107" s="164" t="str">
        <f t="shared" ref="K107:K111" si="12">IF(OR(J107="1",J107=1),"〇","")</f>
        <v/>
      </c>
      <c r="L107" s="26"/>
      <c r="M107" s="175"/>
      <c r="N107" s="176" t="str">
        <f>IF(J107="","",IF(OR(J107="1",J107="2"),VLOOKUP(J107,①【入力】就業規則等一覧!$B$32:$AD$33,26,FALSE),VLOOKUP(J107,①【入力】就業規則等一覧!$B$13:$AD$27,26,FALSE)))</f>
        <v/>
      </c>
      <c r="O107" s="166" t="str">
        <f t="shared" si="10"/>
        <v/>
      </c>
      <c r="P107" s="166" t="str">
        <f t="shared" si="8"/>
        <v/>
      </c>
      <c r="Q107" s="167" t="str">
        <f t="shared" si="11"/>
        <v/>
      </c>
      <c r="T107" s="84"/>
    </row>
    <row r="108" spans="1:23" ht="18" customHeight="1">
      <c r="A108" s="83">
        <v>96</v>
      </c>
      <c r="B108" s="83" t="str">
        <f t="shared" si="9"/>
        <v/>
      </c>
      <c r="C108" s="26"/>
      <c r="D108" s="26"/>
      <c r="E108" s="26"/>
      <c r="F108" s="26"/>
      <c r="G108" s="125"/>
      <c r="H108" s="125"/>
      <c r="I108" s="124"/>
      <c r="J108" s="174"/>
      <c r="K108" s="164" t="str">
        <f t="shared" si="12"/>
        <v/>
      </c>
      <c r="L108" s="26"/>
      <c r="M108" s="175"/>
      <c r="N108" s="176" t="str">
        <f>IF(J108="","",IF(OR(J108="1",J108="2"),VLOOKUP(J108,①【入力】就業規則等一覧!$B$32:$AD$33,26,FALSE),VLOOKUP(J108,①【入力】就業規則等一覧!$B$13:$AD$27,26,FALSE)))</f>
        <v/>
      </c>
      <c r="O108" s="166" t="str">
        <f t="shared" si="10"/>
        <v/>
      </c>
      <c r="P108" s="166" t="str">
        <f t="shared" si="8"/>
        <v/>
      </c>
      <c r="Q108" s="167" t="str">
        <f t="shared" si="11"/>
        <v/>
      </c>
      <c r="T108" s="84"/>
    </row>
    <row r="109" spans="1:23" ht="18" customHeight="1">
      <c r="A109" s="83">
        <v>97</v>
      </c>
      <c r="B109" s="83" t="str">
        <f t="shared" si="9"/>
        <v/>
      </c>
      <c r="C109" s="26"/>
      <c r="D109" s="26"/>
      <c r="E109" s="26"/>
      <c r="F109" s="26"/>
      <c r="G109" s="125"/>
      <c r="H109" s="125"/>
      <c r="I109" s="124"/>
      <c r="J109" s="174"/>
      <c r="K109" s="164" t="str">
        <f t="shared" si="12"/>
        <v/>
      </c>
      <c r="L109" s="26"/>
      <c r="M109" s="175"/>
      <c r="N109" s="176" t="str">
        <f>IF(J109="","",IF(OR(J109="1",J109="2"),VLOOKUP(J109,①【入力】就業規則等一覧!$B$32:$AD$33,26,FALSE),VLOOKUP(J109,①【入力】就業規則等一覧!$B$13:$AD$27,26,FALSE)))</f>
        <v/>
      </c>
      <c r="O109" s="166" t="str">
        <f t="shared" si="10"/>
        <v/>
      </c>
      <c r="P109" s="166" t="str">
        <f t="shared" si="8"/>
        <v/>
      </c>
      <c r="Q109" s="167" t="str">
        <f t="shared" si="11"/>
        <v/>
      </c>
      <c r="T109" s="84"/>
    </row>
    <row r="110" spans="1:23" ht="18" customHeight="1">
      <c r="A110" s="83">
        <v>98</v>
      </c>
      <c r="B110" s="83" t="str">
        <f t="shared" si="9"/>
        <v/>
      </c>
      <c r="C110" s="26"/>
      <c r="D110" s="26"/>
      <c r="E110" s="26"/>
      <c r="F110" s="26"/>
      <c r="G110" s="125"/>
      <c r="H110" s="125"/>
      <c r="I110" s="124"/>
      <c r="J110" s="174"/>
      <c r="K110" s="164" t="str">
        <f t="shared" si="12"/>
        <v/>
      </c>
      <c r="L110" s="26"/>
      <c r="M110" s="175"/>
      <c r="N110" s="176" t="str">
        <f>IF(J110="","",IF(OR(J110="1",J110="2"),VLOOKUP(J110,①【入力】就業規則等一覧!$B$32:$AD$33,26,FALSE),VLOOKUP(J110,①【入力】就業規則等一覧!$B$13:$AD$27,26,FALSE)))</f>
        <v/>
      </c>
      <c r="O110" s="166" t="str">
        <f t="shared" si="10"/>
        <v/>
      </c>
      <c r="P110" s="166" t="str">
        <f t="shared" si="8"/>
        <v/>
      </c>
      <c r="Q110" s="167" t="str">
        <f t="shared" si="11"/>
        <v/>
      </c>
      <c r="T110" s="84"/>
    </row>
    <row r="111" spans="1:23" ht="18" customHeight="1">
      <c r="A111" s="83">
        <v>99</v>
      </c>
      <c r="B111" s="83" t="str">
        <f t="shared" si="9"/>
        <v/>
      </c>
      <c r="C111" s="26"/>
      <c r="D111" s="26"/>
      <c r="E111" s="26"/>
      <c r="F111" s="26"/>
      <c r="G111" s="125"/>
      <c r="H111" s="125"/>
      <c r="I111" s="124"/>
      <c r="J111" s="174"/>
      <c r="K111" s="164" t="str">
        <f t="shared" si="12"/>
        <v/>
      </c>
      <c r="L111" s="26"/>
      <c r="M111" s="175"/>
      <c r="N111" s="176" t="str">
        <f>IF(J111="","",IF(OR(J111="1",J111="2"),VLOOKUP(J111,①【入力】就業規則等一覧!$B$32:$AD$33,26,FALSE),VLOOKUP(J111,①【入力】就業規則等一覧!$B$13:$AD$27,26,FALSE)))</f>
        <v/>
      </c>
      <c r="O111" s="166" t="str">
        <f t="shared" si="10"/>
        <v/>
      </c>
      <c r="P111" s="166" t="str">
        <f t="shared" si="8"/>
        <v/>
      </c>
      <c r="Q111" s="167" t="str">
        <f t="shared" si="11"/>
        <v/>
      </c>
      <c r="T111" s="84"/>
    </row>
    <row r="112" spans="1:23" ht="18" customHeight="1">
      <c r="A112" s="83">
        <v>100</v>
      </c>
      <c r="B112" s="83" t="str">
        <f t="shared" ref="B112" si="13">C112&amp;D112</f>
        <v/>
      </c>
      <c r="C112" s="26"/>
      <c r="D112" s="26"/>
      <c r="E112" s="26"/>
      <c r="F112" s="26"/>
      <c r="G112" s="125"/>
      <c r="H112" s="125"/>
      <c r="I112" s="124"/>
      <c r="J112" s="174"/>
      <c r="K112" s="164" t="str">
        <f t="shared" ref="K112:K209" si="14">IF(OR(J112="1",J112=1),"〇","")</f>
        <v/>
      </c>
      <c r="L112" s="26"/>
      <c r="M112" s="175"/>
      <c r="N112" s="176" t="str">
        <f>IF(J112="","",IF(OR(J112="1",J112="2"),VLOOKUP(J112,①【入力】就業規則等一覧!$B$32:$AD$33,26,FALSE),VLOOKUP(J112,①【入力】就業規則等一覧!$B$13:$AD$27,26,FALSE)))</f>
        <v/>
      </c>
      <c r="O112" s="166" t="str">
        <f t="shared" ref="O112:O118" si="15">IF(M112="","",10000)</f>
        <v/>
      </c>
      <c r="P112" s="166" t="str">
        <f t="shared" ref="P112:P175" si="16">IF(N112="","",MIN(N112,10000))</f>
        <v/>
      </c>
      <c r="Q112" s="167" t="str">
        <f>IF(OR(M112="",N112=""),"",M112*P112)</f>
        <v/>
      </c>
      <c r="T112" s="84"/>
    </row>
    <row r="113" spans="1:23" ht="18" customHeight="1">
      <c r="A113" s="83">
        <v>101</v>
      </c>
      <c r="B113" s="83" t="str">
        <f>C113&amp;D113</f>
        <v/>
      </c>
      <c r="C113" s="26"/>
      <c r="D113" s="26"/>
      <c r="E113" s="26"/>
      <c r="F113" s="26"/>
      <c r="G113" s="125"/>
      <c r="H113" s="125"/>
      <c r="I113" s="124"/>
      <c r="J113" s="174"/>
      <c r="K113" s="164" t="str">
        <f t="shared" si="14"/>
        <v/>
      </c>
      <c r="L113" s="26"/>
      <c r="M113" s="175"/>
      <c r="N113" s="176" t="str">
        <f>IF(J113="","",IF(OR(J113="1",J113="2"),VLOOKUP(J113,①【入力】就業規則等一覧!$B$32:$AD$33,26,FALSE),VLOOKUP(J113,①【入力】就業規則等一覧!$B$13:$AD$27,26,FALSE)))</f>
        <v/>
      </c>
      <c r="O113" s="166" t="str">
        <f t="shared" si="15"/>
        <v/>
      </c>
      <c r="P113" s="166" t="str">
        <f t="shared" si="16"/>
        <v/>
      </c>
      <c r="Q113" s="167" t="str">
        <f t="shared" ref="Q113:Q118" si="17">IF(OR(M113="",N113=""),"",M113*P113)</f>
        <v/>
      </c>
      <c r="T113" s="84"/>
    </row>
    <row r="114" spans="1:23" ht="18" customHeight="1">
      <c r="A114" s="83">
        <v>102</v>
      </c>
      <c r="B114" s="83" t="str">
        <f>C114&amp;D114</f>
        <v/>
      </c>
      <c r="C114" s="26"/>
      <c r="D114" s="26"/>
      <c r="E114" s="26"/>
      <c r="F114" s="26"/>
      <c r="G114" s="125"/>
      <c r="H114" s="125"/>
      <c r="I114" s="124"/>
      <c r="J114" s="174"/>
      <c r="K114" s="164" t="str">
        <f t="shared" si="14"/>
        <v/>
      </c>
      <c r="L114" s="26"/>
      <c r="M114" s="175"/>
      <c r="N114" s="176" t="str">
        <f>IF(J114="","",IF(OR(J114="1",J114="2"),VLOOKUP(J114,①【入力】就業規則等一覧!$B$32:$AD$33,26,FALSE),VLOOKUP(J114,①【入力】就業規則等一覧!$B$13:$AD$27,26,FALSE)))</f>
        <v/>
      </c>
      <c r="O114" s="166" t="str">
        <f t="shared" si="15"/>
        <v/>
      </c>
      <c r="P114" s="166" t="str">
        <f t="shared" si="16"/>
        <v/>
      </c>
      <c r="Q114" s="167" t="str">
        <f t="shared" si="17"/>
        <v/>
      </c>
      <c r="T114" s="84"/>
    </row>
    <row r="115" spans="1:23" ht="18" customHeight="1">
      <c r="A115" s="83">
        <v>103</v>
      </c>
      <c r="B115" s="83" t="str">
        <f t="shared" ref="B115:B178" si="18">C115&amp;D115</f>
        <v/>
      </c>
      <c r="C115" s="26"/>
      <c r="D115" s="26"/>
      <c r="E115" s="26"/>
      <c r="F115" s="26"/>
      <c r="G115" s="125"/>
      <c r="H115" s="125"/>
      <c r="I115" s="124"/>
      <c r="J115" s="174"/>
      <c r="K115" s="164" t="str">
        <f t="shared" si="14"/>
        <v/>
      </c>
      <c r="L115" s="26"/>
      <c r="M115" s="175"/>
      <c r="N115" s="176" t="str">
        <f>IF(J115="","",IF(OR(J115="1",J115="2"),VLOOKUP(J115,①【入力】就業規則等一覧!$B$32:$AD$33,26,FALSE),VLOOKUP(J115,①【入力】就業規則等一覧!$B$13:$AD$27,26,FALSE)))</f>
        <v/>
      </c>
      <c r="O115" s="166" t="str">
        <f t="shared" si="15"/>
        <v/>
      </c>
      <c r="P115" s="166" t="str">
        <f t="shared" si="16"/>
        <v/>
      </c>
      <c r="Q115" s="167" t="str">
        <f t="shared" si="17"/>
        <v/>
      </c>
      <c r="T115" s="84"/>
    </row>
    <row r="116" spans="1:23" ht="18" customHeight="1">
      <c r="A116" s="83">
        <v>104</v>
      </c>
      <c r="B116" s="83" t="str">
        <f t="shared" si="18"/>
        <v/>
      </c>
      <c r="C116" s="26"/>
      <c r="D116" s="26"/>
      <c r="E116" s="26"/>
      <c r="F116" s="26"/>
      <c r="G116" s="125"/>
      <c r="H116" s="125"/>
      <c r="I116" s="124"/>
      <c r="J116" s="174"/>
      <c r="K116" s="164" t="str">
        <f t="shared" si="14"/>
        <v/>
      </c>
      <c r="L116" s="26"/>
      <c r="M116" s="175"/>
      <c r="N116" s="176" t="str">
        <f>IF(J116="","",IF(OR(J116="1",J116="2"),VLOOKUP(J116,①【入力】就業規則等一覧!$B$32:$AD$33,26,FALSE),VLOOKUP(J116,①【入力】就業規則等一覧!$B$13:$AD$27,26,FALSE)))</f>
        <v/>
      </c>
      <c r="O116" s="166" t="str">
        <f t="shared" si="15"/>
        <v/>
      </c>
      <c r="P116" s="166" t="str">
        <f t="shared" si="16"/>
        <v/>
      </c>
      <c r="Q116" s="167" t="str">
        <f t="shared" si="17"/>
        <v/>
      </c>
      <c r="T116" s="84"/>
    </row>
    <row r="117" spans="1:23" ht="18" customHeight="1">
      <c r="A117" s="83">
        <v>105</v>
      </c>
      <c r="B117" s="83" t="str">
        <f t="shared" si="18"/>
        <v/>
      </c>
      <c r="C117" s="26"/>
      <c r="D117" s="26"/>
      <c r="E117" s="26"/>
      <c r="F117" s="26"/>
      <c r="G117" s="125"/>
      <c r="H117" s="125"/>
      <c r="I117" s="124"/>
      <c r="J117" s="174"/>
      <c r="K117" s="164" t="str">
        <f t="shared" si="14"/>
        <v/>
      </c>
      <c r="L117" s="26"/>
      <c r="M117" s="175"/>
      <c r="N117" s="176" t="str">
        <f>IF(J117="","",IF(OR(J117="1",J117="2"),VLOOKUP(J117,①【入力】就業規則等一覧!$B$32:$AD$33,26,FALSE),VLOOKUP(J117,①【入力】就業規則等一覧!$B$13:$AD$27,26,FALSE)))</f>
        <v/>
      </c>
      <c r="O117" s="166" t="str">
        <f t="shared" si="15"/>
        <v/>
      </c>
      <c r="P117" s="166" t="str">
        <f t="shared" si="16"/>
        <v/>
      </c>
      <c r="Q117" s="167" t="str">
        <f t="shared" si="17"/>
        <v/>
      </c>
      <c r="T117" s="84"/>
    </row>
    <row r="118" spans="1:23" ht="18" customHeight="1">
      <c r="A118" s="83">
        <v>106</v>
      </c>
      <c r="B118" s="83" t="str">
        <f t="shared" si="18"/>
        <v/>
      </c>
      <c r="C118" s="26"/>
      <c r="D118" s="26"/>
      <c r="E118" s="26"/>
      <c r="F118" s="26"/>
      <c r="G118" s="125"/>
      <c r="H118" s="125"/>
      <c r="I118" s="124"/>
      <c r="J118" s="174"/>
      <c r="K118" s="164" t="str">
        <f t="shared" si="14"/>
        <v/>
      </c>
      <c r="L118" s="26"/>
      <c r="M118" s="175"/>
      <c r="N118" s="176" t="str">
        <f>IF(J118="","",IF(OR(J118="1",J118="2"),VLOOKUP(J118,①【入力】就業規則等一覧!$B$32:$AD$33,26,FALSE),VLOOKUP(J118,①【入力】就業規則等一覧!$B$13:$AD$27,26,FALSE)))</f>
        <v/>
      </c>
      <c r="O118" s="166" t="str">
        <f t="shared" si="15"/>
        <v/>
      </c>
      <c r="P118" s="166" t="str">
        <f t="shared" si="16"/>
        <v/>
      </c>
      <c r="Q118" s="167" t="str">
        <f t="shared" si="17"/>
        <v/>
      </c>
      <c r="T118" s="84"/>
    </row>
    <row r="119" spans="1:23" ht="18" customHeight="1">
      <c r="A119" s="83">
        <v>107</v>
      </c>
      <c r="B119" s="83" t="str">
        <f t="shared" si="18"/>
        <v/>
      </c>
      <c r="C119" s="26"/>
      <c r="D119" s="26"/>
      <c r="E119" s="26"/>
      <c r="F119" s="26"/>
      <c r="G119" s="125"/>
      <c r="H119" s="125"/>
      <c r="I119" s="124"/>
      <c r="J119" s="174"/>
      <c r="K119" s="164" t="str">
        <f t="shared" si="14"/>
        <v/>
      </c>
      <c r="L119" s="26"/>
      <c r="M119" s="175"/>
      <c r="N119" s="176" t="str">
        <f>IF(J119="","",IF(OR(J119="1",J119="2"),VLOOKUP(J119,①【入力】就業規則等一覧!$B$32:$AD$33,26,FALSE),VLOOKUP(J119,①【入力】就業規則等一覧!$B$13:$AD$27,26,FALSE)))</f>
        <v/>
      </c>
      <c r="O119" s="166" t="str">
        <f>IF(M119="","",10000)</f>
        <v/>
      </c>
      <c r="P119" s="166" t="str">
        <f t="shared" si="16"/>
        <v/>
      </c>
      <c r="Q119" s="167" t="str">
        <f>IF(OR(M119="",N119=""),"",M119*P119)</f>
        <v/>
      </c>
      <c r="T119" s="84"/>
    </row>
    <row r="120" spans="1:23" ht="18" customHeight="1">
      <c r="A120" s="83">
        <v>108</v>
      </c>
      <c r="B120" s="83" t="str">
        <f t="shared" si="18"/>
        <v/>
      </c>
      <c r="C120" s="26"/>
      <c r="D120" s="26"/>
      <c r="E120" s="26"/>
      <c r="F120" s="26"/>
      <c r="G120" s="125"/>
      <c r="H120" s="125"/>
      <c r="I120" s="124"/>
      <c r="J120" s="174"/>
      <c r="K120" s="164" t="str">
        <f t="shared" si="14"/>
        <v/>
      </c>
      <c r="L120" s="26"/>
      <c r="M120" s="175"/>
      <c r="N120" s="176" t="str">
        <f>IF(J120="","",IF(OR(J120="1",J120="2"),VLOOKUP(J120,①【入力】就業規則等一覧!$B$32:$AD$33,26,FALSE),VLOOKUP(J120,①【入力】就業規則等一覧!$B$13:$AD$27,26,FALSE)))</f>
        <v/>
      </c>
      <c r="O120" s="166" t="str">
        <f>IF(M120="","",10000)</f>
        <v/>
      </c>
      <c r="P120" s="166" t="str">
        <f t="shared" si="16"/>
        <v/>
      </c>
      <c r="Q120" s="167" t="str">
        <f>IF(OR(M120="",N120=""),"",M120*P120)</f>
        <v/>
      </c>
      <c r="T120" s="84"/>
    </row>
    <row r="121" spans="1:23" ht="18" customHeight="1">
      <c r="A121" s="83">
        <v>109</v>
      </c>
      <c r="B121" s="83" t="str">
        <f t="shared" si="18"/>
        <v/>
      </c>
      <c r="C121" s="26"/>
      <c r="D121" s="26"/>
      <c r="E121" s="26"/>
      <c r="F121" s="26"/>
      <c r="G121" s="125"/>
      <c r="H121" s="125"/>
      <c r="I121" s="124"/>
      <c r="J121" s="174"/>
      <c r="K121" s="164" t="str">
        <f t="shared" si="14"/>
        <v/>
      </c>
      <c r="L121" s="26"/>
      <c r="M121" s="175"/>
      <c r="N121" s="176" t="str">
        <f>IF(J121="","",IF(OR(J121="1",J121="2"),VLOOKUP(J121,①【入力】就業規則等一覧!$B$32:$AD$33,26,FALSE),VLOOKUP(J121,①【入力】就業規則等一覧!$B$13:$AD$27,26,FALSE)))</f>
        <v/>
      </c>
      <c r="O121" s="166" t="str">
        <f t="shared" ref="O121:O184" si="19">IF(M121="","",10000)</f>
        <v/>
      </c>
      <c r="P121" s="166" t="str">
        <f t="shared" si="16"/>
        <v/>
      </c>
      <c r="Q121" s="167" t="str">
        <f t="shared" ref="Q121:Q184" si="20">IF(OR(M121="",N121=""),"",M121*P121)</f>
        <v/>
      </c>
      <c r="T121" s="84"/>
    </row>
    <row r="122" spans="1:23" ht="18" customHeight="1">
      <c r="A122" s="83">
        <v>110</v>
      </c>
      <c r="B122" s="83" t="str">
        <f t="shared" si="18"/>
        <v/>
      </c>
      <c r="C122" s="26"/>
      <c r="D122" s="26"/>
      <c r="E122" s="26"/>
      <c r="F122" s="26"/>
      <c r="G122" s="125"/>
      <c r="H122" s="125"/>
      <c r="I122" s="124"/>
      <c r="J122" s="174"/>
      <c r="K122" s="164" t="str">
        <f t="shared" si="14"/>
        <v/>
      </c>
      <c r="L122" s="26"/>
      <c r="M122" s="175"/>
      <c r="N122" s="176" t="str">
        <f>IF(J122="","",IF(OR(J122="1",J122="2"),VLOOKUP(J122,①【入力】就業規則等一覧!$B$32:$AD$33,26,FALSE),VLOOKUP(J122,①【入力】就業規則等一覧!$B$13:$AD$27,26,FALSE)))</f>
        <v/>
      </c>
      <c r="O122" s="166" t="str">
        <f t="shared" si="19"/>
        <v/>
      </c>
      <c r="P122" s="166" t="str">
        <f t="shared" si="16"/>
        <v/>
      </c>
      <c r="Q122" s="167" t="str">
        <f t="shared" si="20"/>
        <v/>
      </c>
      <c r="T122" s="84"/>
      <c r="W122" s="79"/>
    </row>
    <row r="123" spans="1:23" ht="18" customHeight="1">
      <c r="A123" s="83">
        <v>111</v>
      </c>
      <c r="B123" s="83" t="str">
        <f t="shared" si="18"/>
        <v/>
      </c>
      <c r="C123" s="26"/>
      <c r="D123" s="26"/>
      <c r="E123" s="26"/>
      <c r="F123" s="26"/>
      <c r="G123" s="125"/>
      <c r="H123" s="125"/>
      <c r="I123" s="124"/>
      <c r="J123" s="174"/>
      <c r="K123" s="164" t="str">
        <f t="shared" si="14"/>
        <v/>
      </c>
      <c r="L123" s="26"/>
      <c r="M123" s="175"/>
      <c r="N123" s="176" t="str">
        <f>IF(J123="","",IF(OR(J123="1",J123="2"),VLOOKUP(J123,①【入力】就業規則等一覧!$B$32:$AD$33,26,FALSE),VLOOKUP(J123,①【入力】就業規則等一覧!$B$13:$AD$27,26,FALSE)))</f>
        <v/>
      </c>
      <c r="O123" s="166" t="str">
        <f t="shared" si="19"/>
        <v/>
      </c>
      <c r="P123" s="166" t="str">
        <f t="shared" si="16"/>
        <v/>
      </c>
      <c r="Q123" s="167" t="str">
        <f t="shared" si="20"/>
        <v/>
      </c>
      <c r="T123" s="84"/>
    </row>
    <row r="124" spans="1:23" ht="18" customHeight="1">
      <c r="A124" s="83">
        <v>112</v>
      </c>
      <c r="B124" s="83" t="str">
        <f t="shared" si="18"/>
        <v/>
      </c>
      <c r="C124" s="26"/>
      <c r="D124" s="26"/>
      <c r="E124" s="26"/>
      <c r="F124" s="26"/>
      <c r="G124" s="125"/>
      <c r="H124" s="125"/>
      <c r="I124" s="124"/>
      <c r="J124" s="174"/>
      <c r="K124" s="164" t="str">
        <f t="shared" si="14"/>
        <v/>
      </c>
      <c r="L124" s="26"/>
      <c r="M124" s="175"/>
      <c r="N124" s="176" t="str">
        <f>IF(J124="","",IF(OR(J124="1",J124="2"),VLOOKUP(J124,①【入力】就業規則等一覧!$B$32:$AD$33,26,FALSE),VLOOKUP(J124,①【入力】就業規則等一覧!$B$13:$AD$27,26,FALSE)))</f>
        <v/>
      </c>
      <c r="O124" s="166" t="str">
        <f t="shared" si="19"/>
        <v/>
      </c>
      <c r="P124" s="166" t="str">
        <f t="shared" si="16"/>
        <v/>
      </c>
      <c r="Q124" s="167" t="str">
        <f t="shared" si="20"/>
        <v/>
      </c>
      <c r="T124" s="84"/>
    </row>
    <row r="125" spans="1:23" ht="18" customHeight="1">
      <c r="A125" s="83">
        <v>113</v>
      </c>
      <c r="B125" s="83" t="str">
        <f t="shared" si="18"/>
        <v/>
      </c>
      <c r="C125" s="26"/>
      <c r="D125" s="26"/>
      <c r="E125" s="26"/>
      <c r="F125" s="26"/>
      <c r="G125" s="125"/>
      <c r="H125" s="125"/>
      <c r="I125" s="124"/>
      <c r="J125" s="174"/>
      <c r="K125" s="164" t="str">
        <f t="shared" si="14"/>
        <v/>
      </c>
      <c r="L125" s="26"/>
      <c r="M125" s="175"/>
      <c r="N125" s="176" t="str">
        <f>IF(J125="","",IF(OR(J125="1",J125="2"),VLOOKUP(J125,①【入力】就業規則等一覧!$B$32:$AD$33,26,FALSE),VLOOKUP(J125,①【入力】就業規則等一覧!$B$13:$AD$27,26,FALSE)))</f>
        <v/>
      </c>
      <c r="O125" s="166" t="str">
        <f t="shared" si="19"/>
        <v/>
      </c>
      <c r="P125" s="166" t="str">
        <f t="shared" si="16"/>
        <v/>
      </c>
      <c r="Q125" s="167" t="str">
        <f t="shared" si="20"/>
        <v/>
      </c>
      <c r="T125" s="84"/>
    </row>
    <row r="126" spans="1:23" ht="18" customHeight="1">
      <c r="A126" s="83">
        <v>114</v>
      </c>
      <c r="B126" s="83" t="str">
        <f t="shared" si="18"/>
        <v/>
      </c>
      <c r="C126" s="26"/>
      <c r="D126" s="26"/>
      <c r="E126" s="26"/>
      <c r="F126" s="26"/>
      <c r="G126" s="125"/>
      <c r="H126" s="125"/>
      <c r="I126" s="124"/>
      <c r="J126" s="174"/>
      <c r="K126" s="164" t="str">
        <f t="shared" si="14"/>
        <v/>
      </c>
      <c r="L126" s="26"/>
      <c r="M126" s="175"/>
      <c r="N126" s="176" t="str">
        <f>IF(J126="","",IF(OR(J126="1",J126="2"),VLOOKUP(J126,①【入力】就業規則等一覧!$B$32:$AD$33,26,FALSE),VLOOKUP(J126,①【入力】就業規則等一覧!$B$13:$AD$27,26,FALSE)))</f>
        <v/>
      </c>
      <c r="O126" s="166" t="str">
        <f t="shared" si="19"/>
        <v/>
      </c>
      <c r="P126" s="166" t="str">
        <f t="shared" si="16"/>
        <v/>
      </c>
      <c r="Q126" s="167" t="str">
        <f t="shared" si="20"/>
        <v/>
      </c>
      <c r="T126" s="84"/>
    </row>
    <row r="127" spans="1:23" ht="18" customHeight="1">
      <c r="A127" s="83">
        <v>115</v>
      </c>
      <c r="B127" s="83" t="str">
        <f t="shared" si="18"/>
        <v/>
      </c>
      <c r="C127" s="26"/>
      <c r="D127" s="26"/>
      <c r="E127" s="26"/>
      <c r="F127" s="26"/>
      <c r="G127" s="125"/>
      <c r="H127" s="125"/>
      <c r="I127" s="124"/>
      <c r="J127" s="174"/>
      <c r="K127" s="164" t="str">
        <f t="shared" si="14"/>
        <v/>
      </c>
      <c r="L127" s="26"/>
      <c r="M127" s="175"/>
      <c r="N127" s="176" t="str">
        <f>IF(J127="","",IF(OR(J127="1",J127="2"),VLOOKUP(J127,①【入力】就業規則等一覧!$B$32:$AD$33,26,FALSE),VLOOKUP(J127,①【入力】就業規則等一覧!$B$13:$AD$27,26,FALSE)))</f>
        <v/>
      </c>
      <c r="O127" s="166" t="str">
        <f t="shared" si="19"/>
        <v/>
      </c>
      <c r="P127" s="166" t="str">
        <f t="shared" si="16"/>
        <v/>
      </c>
      <c r="Q127" s="167" t="str">
        <f t="shared" si="20"/>
        <v/>
      </c>
      <c r="T127" s="84"/>
    </row>
    <row r="128" spans="1:23" ht="18" customHeight="1">
      <c r="A128" s="83">
        <v>116</v>
      </c>
      <c r="B128" s="83" t="str">
        <f t="shared" si="18"/>
        <v/>
      </c>
      <c r="C128" s="26"/>
      <c r="D128" s="26"/>
      <c r="E128" s="26"/>
      <c r="F128" s="26"/>
      <c r="G128" s="125"/>
      <c r="H128" s="125"/>
      <c r="I128" s="124"/>
      <c r="J128" s="174"/>
      <c r="K128" s="164" t="str">
        <f t="shared" si="14"/>
        <v/>
      </c>
      <c r="L128" s="26"/>
      <c r="M128" s="175"/>
      <c r="N128" s="176" t="str">
        <f>IF(J128="","",IF(OR(J128="1",J128="2"),VLOOKUP(J128,①【入力】就業規則等一覧!$B$32:$AD$33,26,FALSE),VLOOKUP(J128,①【入力】就業規則等一覧!$B$13:$AD$27,26,FALSE)))</f>
        <v/>
      </c>
      <c r="O128" s="166" t="str">
        <f t="shared" si="19"/>
        <v/>
      </c>
      <c r="P128" s="166" t="str">
        <f t="shared" si="16"/>
        <v/>
      </c>
      <c r="Q128" s="167" t="str">
        <f t="shared" si="20"/>
        <v/>
      </c>
      <c r="T128" s="84"/>
    </row>
    <row r="129" spans="1:23" ht="18" customHeight="1">
      <c r="A129" s="83">
        <v>117</v>
      </c>
      <c r="B129" s="83" t="str">
        <f t="shared" si="18"/>
        <v/>
      </c>
      <c r="C129" s="26"/>
      <c r="D129" s="26"/>
      <c r="E129" s="26"/>
      <c r="F129" s="26"/>
      <c r="G129" s="125"/>
      <c r="H129" s="125"/>
      <c r="I129" s="124"/>
      <c r="J129" s="174"/>
      <c r="K129" s="164" t="str">
        <f t="shared" si="14"/>
        <v/>
      </c>
      <c r="L129" s="26"/>
      <c r="M129" s="175"/>
      <c r="N129" s="176" t="str">
        <f>IF(J129="","",IF(OR(J129="1",J129="2"),VLOOKUP(J129,①【入力】就業規則等一覧!$B$32:$AD$33,26,FALSE),VLOOKUP(J129,①【入力】就業規則等一覧!$B$13:$AD$27,26,FALSE)))</f>
        <v/>
      </c>
      <c r="O129" s="166" t="str">
        <f t="shared" si="19"/>
        <v/>
      </c>
      <c r="P129" s="166" t="str">
        <f t="shared" si="16"/>
        <v/>
      </c>
      <c r="Q129" s="167" t="str">
        <f t="shared" si="20"/>
        <v/>
      </c>
      <c r="T129" s="84"/>
    </row>
    <row r="130" spans="1:23" ht="18" customHeight="1">
      <c r="A130" s="83">
        <v>118</v>
      </c>
      <c r="B130" s="83" t="str">
        <f t="shared" si="18"/>
        <v/>
      </c>
      <c r="C130" s="26"/>
      <c r="D130" s="26"/>
      <c r="E130" s="26"/>
      <c r="F130" s="26"/>
      <c r="G130" s="125"/>
      <c r="H130" s="125"/>
      <c r="I130" s="124"/>
      <c r="J130" s="174"/>
      <c r="K130" s="164" t="str">
        <f t="shared" si="14"/>
        <v/>
      </c>
      <c r="L130" s="26"/>
      <c r="M130" s="175"/>
      <c r="N130" s="176" t="str">
        <f>IF(J130="","",IF(OR(J130="1",J130="2"),VLOOKUP(J130,①【入力】就業規則等一覧!$B$32:$AD$33,26,FALSE),VLOOKUP(J130,①【入力】就業規則等一覧!$B$13:$AD$27,26,FALSE)))</f>
        <v/>
      </c>
      <c r="O130" s="166" t="str">
        <f t="shared" si="19"/>
        <v/>
      </c>
      <c r="P130" s="166" t="str">
        <f t="shared" si="16"/>
        <v/>
      </c>
      <c r="Q130" s="167" t="str">
        <f t="shared" si="20"/>
        <v/>
      </c>
      <c r="T130" s="84"/>
    </row>
    <row r="131" spans="1:23" ht="18" customHeight="1">
      <c r="A131" s="83">
        <v>119</v>
      </c>
      <c r="B131" s="83" t="str">
        <f t="shared" si="18"/>
        <v/>
      </c>
      <c r="C131" s="26"/>
      <c r="D131" s="26"/>
      <c r="E131" s="26"/>
      <c r="F131" s="26"/>
      <c r="G131" s="125"/>
      <c r="H131" s="125"/>
      <c r="I131" s="124"/>
      <c r="J131" s="174"/>
      <c r="K131" s="164" t="str">
        <f t="shared" si="14"/>
        <v/>
      </c>
      <c r="L131" s="26"/>
      <c r="M131" s="175"/>
      <c r="N131" s="176" t="str">
        <f>IF(J131="","",IF(OR(J131="1",J131="2"),VLOOKUP(J131,①【入力】就業規則等一覧!$B$32:$AD$33,26,FALSE),VLOOKUP(J131,①【入力】就業規則等一覧!$B$13:$AD$27,26,FALSE)))</f>
        <v/>
      </c>
      <c r="O131" s="166" t="str">
        <f t="shared" si="19"/>
        <v/>
      </c>
      <c r="P131" s="166" t="str">
        <f t="shared" si="16"/>
        <v/>
      </c>
      <c r="Q131" s="167" t="str">
        <f t="shared" si="20"/>
        <v/>
      </c>
      <c r="T131" s="84"/>
    </row>
    <row r="132" spans="1:23" ht="18" customHeight="1">
      <c r="A132" s="83">
        <v>120</v>
      </c>
      <c r="B132" s="83" t="str">
        <f t="shared" si="18"/>
        <v/>
      </c>
      <c r="C132" s="26"/>
      <c r="D132" s="26"/>
      <c r="E132" s="26"/>
      <c r="F132" s="26"/>
      <c r="G132" s="125"/>
      <c r="H132" s="125"/>
      <c r="I132" s="124"/>
      <c r="J132" s="174"/>
      <c r="K132" s="164" t="str">
        <f t="shared" si="14"/>
        <v/>
      </c>
      <c r="L132" s="26"/>
      <c r="M132" s="175"/>
      <c r="N132" s="176" t="str">
        <f>IF(J132="","",IF(OR(J132="1",J132="2"),VLOOKUP(J132,①【入力】就業規則等一覧!$B$32:$AD$33,26,FALSE),VLOOKUP(J132,①【入力】就業規則等一覧!$B$13:$AD$27,26,FALSE)))</f>
        <v/>
      </c>
      <c r="O132" s="166" t="str">
        <f t="shared" si="19"/>
        <v/>
      </c>
      <c r="P132" s="166" t="str">
        <f t="shared" si="16"/>
        <v/>
      </c>
      <c r="Q132" s="167" t="str">
        <f t="shared" si="20"/>
        <v/>
      </c>
      <c r="T132" s="84"/>
    </row>
    <row r="133" spans="1:23" ht="18" customHeight="1">
      <c r="A133" s="83">
        <v>121</v>
      </c>
      <c r="B133" s="83" t="str">
        <f t="shared" si="18"/>
        <v/>
      </c>
      <c r="C133" s="26"/>
      <c r="D133" s="26"/>
      <c r="E133" s="26"/>
      <c r="F133" s="26"/>
      <c r="G133" s="125"/>
      <c r="H133" s="125"/>
      <c r="I133" s="124"/>
      <c r="J133" s="174"/>
      <c r="K133" s="164" t="str">
        <f t="shared" si="14"/>
        <v/>
      </c>
      <c r="L133" s="26"/>
      <c r="M133" s="175"/>
      <c r="N133" s="176" t="str">
        <f>IF(J133="","",IF(OR(J133="1",J133="2"),VLOOKUP(J133,①【入力】就業規則等一覧!$B$32:$AD$33,26,FALSE),VLOOKUP(J133,①【入力】就業規則等一覧!$B$13:$AD$27,26,FALSE)))</f>
        <v/>
      </c>
      <c r="O133" s="166" t="str">
        <f t="shared" si="19"/>
        <v/>
      </c>
      <c r="P133" s="166" t="str">
        <f t="shared" si="16"/>
        <v/>
      </c>
      <c r="Q133" s="167" t="str">
        <f t="shared" si="20"/>
        <v/>
      </c>
      <c r="T133" s="84"/>
    </row>
    <row r="134" spans="1:23" ht="18" customHeight="1">
      <c r="A134" s="83">
        <v>122</v>
      </c>
      <c r="B134" s="83" t="str">
        <f t="shared" si="18"/>
        <v/>
      </c>
      <c r="C134" s="26"/>
      <c r="D134" s="26"/>
      <c r="E134" s="26"/>
      <c r="F134" s="26"/>
      <c r="G134" s="125"/>
      <c r="H134" s="125"/>
      <c r="I134" s="124"/>
      <c r="J134" s="174"/>
      <c r="K134" s="164" t="str">
        <f t="shared" si="14"/>
        <v/>
      </c>
      <c r="L134" s="26"/>
      <c r="M134" s="175"/>
      <c r="N134" s="176" t="str">
        <f>IF(J134="","",IF(OR(J134="1",J134="2"),VLOOKUP(J134,①【入力】就業規則等一覧!$B$32:$AD$33,26,FALSE),VLOOKUP(J134,①【入力】就業規則等一覧!$B$13:$AD$27,26,FALSE)))</f>
        <v/>
      </c>
      <c r="O134" s="166" t="str">
        <f t="shared" si="19"/>
        <v/>
      </c>
      <c r="P134" s="166" t="str">
        <f t="shared" si="16"/>
        <v/>
      </c>
      <c r="Q134" s="167" t="str">
        <f t="shared" si="20"/>
        <v/>
      </c>
      <c r="T134" s="84"/>
    </row>
    <row r="135" spans="1:23" ht="18" customHeight="1">
      <c r="A135" s="83">
        <v>123</v>
      </c>
      <c r="B135" s="83" t="str">
        <f t="shared" si="18"/>
        <v/>
      </c>
      <c r="C135" s="26"/>
      <c r="D135" s="26"/>
      <c r="E135" s="26"/>
      <c r="F135" s="26"/>
      <c r="G135" s="125"/>
      <c r="H135" s="125"/>
      <c r="I135" s="124"/>
      <c r="J135" s="174"/>
      <c r="K135" s="164" t="str">
        <f t="shared" si="14"/>
        <v/>
      </c>
      <c r="L135" s="26"/>
      <c r="M135" s="175"/>
      <c r="N135" s="176" t="str">
        <f>IF(J135="","",IF(OR(J135="1",J135="2"),VLOOKUP(J135,①【入力】就業規則等一覧!$B$32:$AD$33,26,FALSE),VLOOKUP(J135,①【入力】就業規則等一覧!$B$13:$AD$27,26,FALSE)))</f>
        <v/>
      </c>
      <c r="O135" s="166" t="str">
        <f t="shared" si="19"/>
        <v/>
      </c>
      <c r="P135" s="166" t="str">
        <f t="shared" si="16"/>
        <v/>
      </c>
      <c r="Q135" s="167" t="str">
        <f t="shared" si="20"/>
        <v/>
      </c>
      <c r="T135" s="84"/>
      <c r="W135" s="79"/>
    </row>
    <row r="136" spans="1:23" ht="18" customHeight="1">
      <c r="A136" s="83">
        <v>124</v>
      </c>
      <c r="B136" s="83" t="str">
        <f t="shared" si="18"/>
        <v/>
      </c>
      <c r="C136" s="26"/>
      <c r="D136" s="26"/>
      <c r="E136" s="26"/>
      <c r="F136" s="26"/>
      <c r="G136" s="125"/>
      <c r="H136" s="125"/>
      <c r="I136" s="124"/>
      <c r="J136" s="174"/>
      <c r="K136" s="164" t="str">
        <f t="shared" si="14"/>
        <v/>
      </c>
      <c r="L136" s="26"/>
      <c r="M136" s="175"/>
      <c r="N136" s="176" t="str">
        <f>IF(J136="","",IF(OR(J136="1",J136="2"),VLOOKUP(J136,①【入力】就業規則等一覧!$B$32:$AD$33,26,FALSE),VLOOKUP(J136,①【入力】就業規則等一覧!$B$13:$AD$27,26,FALSE)))</f>
        <v/>
      </c>
      <c r="O136" s="166" t="str">
        <f t="shared" si="19"/>
        <v/>
      </c>
      <c r="P136" s="166" t="str">
        <f t="shared" si="16"/>
        <v/>
      </c>
      <c r="Q136" s="167" t="str">
        <f t="shared" si="20"/>
        <v/>
      </c>
      <c r="T136" s="84"/>
    </row>
    <row r="137" spans="1:23" ht="18" customHeight="1">
      <c r="A137" s="83">
        <v>125</v>
      </c>
      <c r="B137" s="83" t="str">
        <f t="shared" si="18"/>
        <v/>
      </c>
      <c r="C137" s="26"/>
      <c r="D137" s="26"/>
      <c r="E137" s="26"/>
      <c r="F137" s="26"/>
      <c r="G137" s="125"/>
      <c r="H137" s="125"/>
      <c r="I137" s="124"/>
      <c r="J137" s="174"/>
      <c r="K137" s="164" t="str">
        <f t="shared" si="14"/>
        <v/>
      </c>
      <c r="L137" s="26"/>
      <c r="M137" s="175"/>
      <c r="N137" s="176" t="str">
        <f>IF(J137="","",IF(OR(J137="1",J137="2"),VLOOKUP(J137,①【入力】就業規則等一覧!$B$32:$AD$33,26,FALSE),VLOOKUP(J137,①【入力】就業規則等一覧!$B$13:$AD$27,26,FALSE)))</f>
        <v/>
      </c>
      <c r="O137" s="166" t="str">
        <f t="shared" si="19"/>
        <v/>
      </c>
      <c r="P137" s="166" t="str">
        <f t="shared" si="16"/>
        <v/>
      </c>
      <c r="Q137" s="167" t="str">
        <f t="shared" si="20"/>
        <v/>
      </c>
      <c r="T137" s="84"/>
    </row>
    <row r="138" spans="1:23" ht="18" customHeight="1">
      <c r="A138" s="83">
        <v>126</v>
      </c>
      <c r="B138" s="83" t="str">
        <f t="shared" si="18"/>
        <v/>
      </c>
      <c r="C138" s="26"/>
      <c r="D138" s="26"/>
      <c r="E138" s="26"/>
      <c r="F138" s="26"/>
      <c r="G138" s="125"/>
      <c r="H138" s="125"/>
      <c r="I138" s="124"/>
      <c r="J138" s="174"/>
      <c r="K138" s="164" t="str">
        <f t="shared" si="14"/>
        <v/>
      </c>
      <c r="L138" s="26"/>
      <c r="M138" s="175"/>
      <c r="N138" s="176" t="str">
        <f>IF(J138="","",IF(OR(J138="1",J138="2"),VLOOKUP(J138,①【入力】就業規則等一覧!$B$32:$AD$33,26,FALSE),VLOOKUP(J138,①【入力】就業規則等一覧!$B$13:$AD$27,26,FALSE)))</f>
        <v/>
      </c>
      <c r="O138" s="166" t="str">
        <f t="shared" si="19"/>
        <v/>
      </c>
      <c r="P138" s="166" t="str">
        <f t="shared" si="16"/>
        <v/>
      </c>
      <c r="Q138" s="167" t="str">
        <f t="shared" si="20"/>
        <v/>
      </c>
      <c r="T138" s="84"/>
    </row>
    <row r="139" spans="1:23" ht="18" customHeight="1">
      <c r="A139" s="83">
        <v>127</v>
      </c>
      <c r="B139" s="83" t="str">
        <f t="shared" si="18"/>
        <v/>
      </c>
      <c r="C139" s="26"/>
      <c r="D139" s="26"/>
      <c r="E139" s="26"/>
      <c r="F139" s="26"/>
      <c r="G139" s="125"/>
      <c r="H139" s="125"/>
      <c r="I139" s="124"/>
      <c r="J139" s="174"/>
      <c r="K139" s="164" t="str">
        <f t="shared" si="14"/>
        <v/>
      </c>
      <c r="L139" s="26"/>
      <c r="M139" s="175"/>
      <c r="N139" s="176" t="str">
        <f>IF(J139="","",IF(OR(J139="1",J139="2"),VLOOKUP(J139,①【入力】就業規則等一覧!$B$32:$AD$33,26,FALSE),VLOOKUP(J139,①【入力】就業規則等一覧!$B$13:$AD$27,26,FALSE)))</f>
        <v/>
      </c>
      <c r="O139" s="166" t="str">
        <f t="shared" si="19"/>
        <v/>
      </c>
      <c r="P139" s="166" t="str">
        <f t="shared" si="16"/>
        <v/>
      </c>
      <c r="Q139" s="167" t="str">
        <f t="shared" si="20"/>
        <v/>
      </c>
      <c r="T139" s="84"/>
    </row>
    <row r="140" spans="1:23" ht="18" customHeight="1">
      <c r="A140" s="83">
        <v>128</v>
      </c>
      <c r="B140" s="83" t="str">
        <f t="shared" si="18"/>
        <v/>
      </c>
      <c r="C140" s="26"/>
      <c r="D140" s="26"/>
      <c r="E140" s="26"/>
      <c r="F140" s="26"/>
      <c r="G140" s="125"/>
      <c r="H140" s="125"/>
      <c r="I140" s="124"/>
      <c r="J140" s="174"/>
      <c r="K140" s="164" t="str">
        <f t="shared" si="14"/>
        <v/>
      </c>
      <c r="L140" s="26"/>
      <c r="M140" s="175"/>
      <c r="N140" s="176" t="str">
        <f>IF(J140="","",IF(OR(J140="1",J140="2"),VLOOKUP(J140,①【入力】就業規則等一覧!$B$32:$AD$33,26,FALSE),VLOOKUP(J140,①【入力】就業規則等一覧!$B$13:$AD$27,26,FALSE)))</f>
        <v/>
      </c>
      <c r="O140" s="166" t="str">
        <f t="shared" si="19"/>
        <v/>
      </c>
      <c r="P140" s="166" t="str">
        <f t="shared" si="16"/>
        <v/>
      </c>
      <c r="Q140" s="167" t="str">
        <f t="shared" si="20"/>
        <v/>
      </c>
      <c r="T140" s="84"/>
    </row>
    <row r="141" spans="1:23" ht="18" customHeight="1">
      <c r="A141" s="83">
        <v>129</v>
      </c>
      <c r="B141" s="83" t="str">
        <f t="shared" si="18"/>
        <v/>
      </c>
      <c r="C141" s="26"/>
      <c r="D141" s="26"/>
      <c r="E141" s="26"/>
      <c r="F141" s="26"/>
      <c r="G141" s="125"/>
      <c r="H141" s="125"/>
      <c r="I141" s="124"/>
      <c r="J141" s="174"/>
      <c r="K141" s="164" t="str">
        <f t="shared" si="14"/>
        <v/>
      </c>
      <c r="L141" s="26"/>
      <c r="M141" s="175"/>
      <c r="N141" s="176" t="str">
        <f>IF(J141="","",IF(OR(J141="1",J141="2"),VLOOKUP(J141,①【入力】就業規則等一覧!$B$32:$AD$33,26,FALSE),VLOOKUP(J141,①【入力】就業規則等一覧!$B$13:$AD$27,26,FALSE)))</f>
        <v/>
      </c>
      <c r="O141" s="166" t="str">
        <f t="shared" si="19"/>
        <v/>
      </c>
      <c r="P141" s="166" t="str">
        <f t="shared" si="16"/>
        <v/>
      </c>
      <c r="Q141" s="167" t="str">
        <f t="shared" si="20"/>
        <v/>
      </c>
      <c r="T141" s="84"/>
    </row>
    <row r="142" spans="1:23" ht="18" customHeight="1">
      <c r="A142" s="83">
        <v>130</v>
      </c>
      <c r="B142" s="83" t="str">
        <f t="shared" si="18"/>
        <v/>
      </c>
      <c r="C142" s="26"/>
      <c r="D142" s="26"/>
      <c r="E142" s="26"/>
      <c r="F142" s="26"/>
      <c r="G142" s="125"/>
      <c r="H142" s="125"/>
      <c r="I142" s="124"/>
      <c r="J142" s="174"/>
      <c r="K142" s="164" t="str">
        <f t="shared" si="14"/>
        <v/>
      </c>
      <c r="L142" s="26"/>
      <c r="M142" s="175"/>
      <c r="N142" s="176" t="str">
        <f>IF(J142="","",IF(OR(J142="1",J142="2"),VLOOKUP(J142,①【入力】就業規則等一覧!$B$32:$AD$33,26,FALSE),VLOOKUP(J142,①【入力】就業規則等一覧!$B$13:$AD$27,26,FALSE)))</f>
        <v/>
      </c>
      <c r="O142" s="166" t="str">
        <f t="shared" si="19"/>
        <v/>
      </c>
      <c r="P142" s="166" t="str">
        <f t="shared" si="16"/>
        <v/>
      </c>
      <c r="Q142" s="167" t="str">
        <f t="shared" si="20"/>
        <v/>
      </c>
      <c r="T142" s="84"/>
    </row>
    <row r="143" spans="1:23" ht="18" customHeight="1">
      <c r="A143" s="83">
        <v>131</v>
      </c>
      <c r="B143" s="83" t="str">
        <f t="shared" si="18"/>
        <v/>
      </c>
      <c r="C143" s="26"/>
      <c r="D143" s="26"/>
      <c r="E143" s="26"/>
      <c r="F143" s="26"/>
      <c r="G143" s="125"/>
      <c r="H143" s="125"/>
      <c r="I143" s="124"/>
      <c r="J143" s="174"/>
      <c r="K143" s="164" t="str">
        <f t="shared" si="14"/>
        <v/>
      </c>
      <c r="L143" s="26"/>
      <c r="M143" s="175"/>
      <c r="N143" s="176" t="str">
        <f>IF(J143="","",IF(OR(J143="1",J143="2"),VLOOKUP(J143,①【入力】就業規則等一覧!$B$32:$AD$33,26,FALSE),VLOOKUP(J143,①【入力】就業規則等一覧!$B$13:$AD$27,26,FALSE)))</f>
        <v/>
      </c>
      <c r="O143" s="166" t="str">
        <f t="shared" si="19"/>
        <v/>
      </c>
      <c r="P143" s="166" t="str">
        <f t="shared" si="16"/>
        <v/>
      </c>
      <c r="Q143" s="167" t="str">
        <f t="shared" si="20"/>
        <v/>
      </c>
      <c r="T143" s="84"/>
    </row>
    <row r="144" spans="1:23" ht="18" customHeight="1">
      <c r="A144" s="83">
        <v>132</v>
      </c>
      <c r="B144" s="83" t="str">
        <f t="shared" si="18"/>
        <v/>
      </c>
      <c r="C144" s="26"/>
      <c r="D144" s="26"/>
      <c r="E144" s="26"/>
      <c r="F144" s="26"/>
      <c r="G144" s="125"/>
      <c r="H144" s="125"/>
      <c r="I144" s="124"/>
      <c r="J144" s="174"/>
      <c r="K144" s="164" t="str">
        <f t="shared" si="14"/>
        <v/>
      </c>
      <c r="L144" s="26"/>
      <c r="M144" s="175"/>
      <c r="N144" s="176" t="str">
        <f>IF(J144="","",IF(OR(J144="1",J144="2"),VLOOKUP(J144,①【入力】就業規則等一覧!$B$32:$AD$33,26,FALSE),VLOOKUP(J144,①【入力】就業規則等一覧!$B$13:$AD$27,26,FALSE)))</f>
        <v/>
      </c>
      <c r="O144" s="166" t="str">
        <f t="shared" si="19"/>
        <v/>
      </c>
      <c r="P144" s="166" t="str">
        <f t="shared" si="16"/>
        <v/>
      </c>
      <c r="Q144" s="167" t="str">
        <f t="shared" si="20"/>
        <v/>
      </c>
      <c r="T144" s="84"/>
    </row>
    <row r="145" spans="1:23" ht="18" customHeight="1">
      <c r="A145" s="83">
        <v>133</v>
      </c>
      <c r="B145" s="83" t="str">
        <f t="shared" si="18"/>
        <v/>
      </c>
      <c r="C145" s="26"/>
      <c r="D145" s="26"/>
      <c r="E145" s="26"/>
      <c r="F145" s="26"/>
      <c r="G145" s="125"/>
      <c r="H145" s="125"/>
      <c r="I145" s="124"/>
      <c r="J145" s="174"/>
      <c r="K145" s="164" t="str">
        <f t="shared" si="14"/>
        <v/>
      </c>
      <c r="L145" s="26"/>
      <c r="M145" s="175"/>
      <c r="N145" s="176" t="str">
        <f>IF(J145="","",IF(OR(J145="1",J145="2"),VLOOKUP(J145,①【入力】就業規則等一覧!$B$32:$AD$33,26,FALSE),VLOOKUP(J145,①【入力】就業規則等一覧!$B$13:$AD$27,26,FALSE)))</f>
        <v/>
      </c>
      <c r="O145" s="166" t="str">
        <f t="shared" si="19"/>
        <v/>
      </c>
      <c r="P145" s="166" t="str">
        <f t="shared" si="16"/>
        <v/>
      </c>
      <c r="Q145" s="167" t="str">
        <f t="shared" si="20"/>
        <v/>
      </c>
      <c r="T145" s="84"/>
    </row>
    <row r="146" spans="1:23" ht="18" customHeight="1">
      <c r="A146" s="83">
        <v>134</v>
      </c>
      <c r="B146" s="83" t="str">
        <f t="shared" si="18"/>
        <v/>
      </c>
      <c r="C146" s="26"/>
      <c r="D146" s="26"/>
      <c r="E146" s="26"/>
      <c r="F146" s="26"/>
      <c r="G146" s="125"/>
      <c r="H146" s="125"/>
      <c r="I146" s="124"/>
      <c r="J146" s="174"/>
      <c r="K146" s="164" t="str">
        <f t="shared" si="14"/>
        <v/>
      </c>
      <c r="L146" s="26"/>
      <c r="M146" s="175"/>
      <c r="N146" s="176" t="str">
        <f>IF(J146="","",IF(OR(J146="1",J146="2"),VLOOKUP(J146,①【入力】就業規則等一覧!$B$32:$AD$33,26,FALSE),VLOOKUP(J146,①【入力】就業規則等一覧!$B$13:$AD$27,26,FALSE)))</f>
        <v/>
      </c>
      <c r="O146" s="166" t="str">
        <f t="shared" si="19"/>
        <v/>
      </c>
      <c r="P146" s="166" t="str">
        <f t="shared" si="16"/>
        <v/>
      </c>
      <c r="Q146" s="167" t="str">
        <f t="shared" si="20"/>
        <v/>
      </c>
      <c r="T146" s="84"/>
    </row>
    <row r="147" spans="1:23" ht="18" customHeight="1">
      <c r="A147" s="83">
        <v>135</v>
      </c>
      <c r="B147" s="83" t="str">
        <f t="shared" si="18"/>
        <v/>
      </c>
      <c r="C147" s="26"/>
      <c r="D147" s="26"/>
      <c r="E147" s="26"/>
      <c r="F147" s="26"/>
      <c r="G147" s="125"/>
      <c r="H147" s="125"/>
      <c r="I147" s="124"/>
      <c r="J147" s="174"/>
      <c r="K147" s="164" t="str">
        <f t="shared" si="14"/>
        <v/>
      </c>
      <c r="L147" s="26"/>
      <c r="M147" s="175"/>
      <c r="N147" s="176" t="str">
        <f>IF(J147="","",IF(OR(J147="1",J147="2"),VLOOKUP(J147,①【入力】就業規則等一覧!$B$32:$AD$33,26,FALSE),VLOOKUP(J147,①【入力】就業規則等一覧!$B$13:$AD$27,26,FALSE)))</f>
        <v/>
      </c>
      <c r="O147" s="166" t="str">
        <f t="shared" si="19"/>
        <v/>
      </c>
      <c r="P147" s="166" t="str">
        <f t="shared" si="16"/>
        <v/>
      </c>
      <c r="Q147" s="167" t="str">
        <f t="shared" si="20"/>
        <v/>
      </c>
      <c r="T147" s="84"/>
    </row>
    <row r="148" spans="1:23" ht="18" customHeight="1">
      <c r="A148" s="83">
        <v>136</v>
      </c>
      <c r="B148" s="83" t="str">
        <f t="shared" si="18"/>
        <v/>
      </c>
      <c r="C148" s="26"/>
      <c r="D148" s="26"/>
      <c r="E148" s="26"/>
      <c r="F148" s="26"/>
      <c r="G148" s="125"/>
      <c r="H148" s="125"/>
      <c r="I148" s="124"/>
      <c r="J148" s="174"/>
      <c r="K148" s="164" t="str">
        <f t="shared" si="14"/>
        <v/>
      </c>
      <c r="L148" s="26"/>
      <c r="M148" s="175"/>
      <c r="N148" s="176" t="str">
        <f>IF(J148="","",IF(OR(J148="1",J148="2"),VLOOKUP(J148,①【入力】就業規則等一覧!$B$32:$AD$33,26,FALSE),VLOOKUP(J148,①【入力】就業規則等一覧!$B$13:$AD$27,26,FALSE)))</f>
        <v/>
      </c>
      <c r="O148" s="166" t="str">
        <f t="shared" si="19"/>
        <v/>
      </c>
      <c r="P148" s="166" t="str">
        <f t="shared" si="16"/>
        <v/>
      </c>
      <c r="Q148" s="167" t="str">
        <f t="shared" si="20"/>
        <v/>
      </c>
      <c r="T148" s="84"/>
      <c r="W148" s="79"/>
    </row>
    <row r="149" spans="1:23" ht="18" customHeight="1">
      <c r="A149" s="83">
        <v>137</v>
      </c>
      <c r="B149" s="83" t="str">
        <f t="shared" si="18"/>
        <v/>
      </c>
      <c r="C149" s="26"/>
      <c r="D149" s="26"/>
      <c r="E149" s="26"/>
      <c r="F149" s="26"/>
      <c r="G149" s="125"/>
      <c r="H149" s="125"/>
      <c r="I149" s="124"/>
      <c r="J149" s="174"/>
      <c r="K149" s="164" t="str">
        <f t="shared" si="14"/>
        <v/>
      </c>
      <c r="L149" s="26"/>
      <c r="M149" s="175"/>
      <c r="N149" s="176" t="str">
        <f>IF(J149="","",IF(OR(J149="1",J149="2"),VLOOKUP(J149,①【入力】就業規則等一覧!$B$32:$AD$33,26,FALSE),VLOOKUP(J149,①【入力】就業規則等一覧!$B$13:$AD$27,26,FALSE)))</f>
        <v/>
      </c>
      <c r="O149" s="166" t="str">
        <f t="shared" si="19"/>
        <v/>
      </c>
      <c r="P149" s="166" t="str">
        <f t="shared" si="16"/>
        <v/>
      </c>
      <c r="Q149" s="167" t="str">
        <f t="shared" si="20"/>
        <v/>
      </c>
      <c r="T149" s="84"/>
    </row>
    <row r="150" spans="1:23" ht="18" customHeight="1">
      <c r="A150" s="83">
        <v>138</v>
      </c>
      <c r="B150" s="83" t="str">
        <f t="shared" si="18"/>
        <v/>
      </c>
      <c r="C150" s="26"/>
      <c r="D150" s="26"/>
      <c r="E150" s="26"/>
      <c r="F150" s="26"/>
      <c r="G150" s="125"/>
      <c r="H150" s="125"/>
      <c r="I150" s="124"/>
      <c r="J150" s="174"/>
      <c r="K150" s="164" t="str">
        <f t="shared" si="14"/>
        <v/>
      </c>
      <c r="L150" s="26"/>
      <c r="M150" s="175"/>
      <c r="N150" s="176" t="str">
        <f>IF(J150="","",IF(OR(J150="1",J150="2"),VLOOKUP(J150,①【入力】就業規則等一覧!$B$32:$AD$33,26,FALSE),VLOOKUP(J150,①【入力】就業規則等一覧!$B$13:$AD$27,26,FALSE)))</f>
        <v/>
      </c>
      <c r="O150" s="166" t="str">
        <f t="shared" si="19"/>
        <v/>
      </c>
      <c r="P150" s="166" t="str">
        <f t="shared" si="16"/>
        <v/>
      </c>
      <c r="Q150" s="167" t="str">
        <f t="shared" si="20"/>
        <v/>
      </c>
      <c r="T150" s="84"/>
    </row>
    <row r="151" spans="1:23" ht="18" customHeight="1">
      <c r="A151" s="83">
        <v>139</v>
      </c>
      <c r="B151" s="83" t="str">
        <f t="shared" si="18"/>
        <v/>
      </c>
      <c r="C151" s="26"/>
      <c r="D151" s="26"/>
      <c r="E151" s="26"/>
      <c r="F151" s="26"/>
      <c r="G151" s="125"/>
      <c r="H151" s="125"/>
      <c r="I151" s="124"/>
      <c r="J151" s="174"/>
      <c r="K151" s="164" t="str">
        <f t="shared" si="14"/>
        <v/>
      </c>
      <c r="L151" s="26"/>
      <c r="M151" s="175"/>
      <c r="N151" s="176" t="str">
        <f>IF(J151="","",IF(OR(J151="1",J151="2"),VLOOKUP(J151,①【入力】就業規則等一覧!$B$32:$AD$33,26,FALSE),VLOOKUP(J151,①【入力】就業規則等一覧!$B$13:$AD$27,26,FALSE)))</f>
        <v/>
      </c>
      <c r="O151" s="166" t="str">
        <f t="shared" si="19"/>
        <v/>
      </c>
      <c r="P151" s="166" t="str">
        <f t="shared" si="16"/>
        <v/>
      </c>
      <c r="Q151" s="167" t="str">
        <f t="shared" si="20"/>
        <v/>
      </c>
      <c r="T151" s="84"/>
    </row>
    <row r="152" spans="1:23" ht="18" customHeight="1">
      <c r="A152" s="83">
        <v>140</v>
      </c>
      <c r="B152" s="83" t="str">
        <f t="shared" si="18"/>
        <v/>
      </c>
      <c r="C152" s="26"/>
      <c r="D152" s="26"/>
      <c r="E152" s="26"/>
      <c r="F152" s="26"/>
      <c r="G152" s="125"/>
      <c r="H152" s="125"/>
      <c r="I152" s="124"/>
      <c r="J152" s="174"/>
      <c r="K152" s="164" t="str">
        <f t="shared" si="14"/>
        <v/>
      </c>
      <c r="L152" s="26"/>
      <c r="M152" s="175"/>
      <c r="N152" s="176" t="str">
        <f>IF(J152="","",IF(OR(J152="1",J152="2"),VLOOKUP(J152,①【入力】就業規則等一覧!$B$32:$AD$33,26,FALSE),VLOOKUP(J152,①【入力】就業規則等一覧!$B$13:$AD$27,26,FALSE)))</f>
        <v/>
      </c>
      <c r="O152" s="166" t="str">
        <f t="shared" si="19"/>
        <v/>
      </c>
      <c r="P152" s="166" t="str">
        <f t="shared" si="16"/>
        <v/>
      </c>
      <c r="Q152" s="167" t="str">
        <f t="shared" si="20"/>
        <v/>
      </c>
      <c r="T152" s="84"/>
    </row>
    <row r="153" spans="1:23" ht="18" customHeight="1">
      <c r="A153" s="83">
        <v>141</v>
      </c>
      <c r="B153" s="83" t="str">
        <f t="shared" si="18"/>
        <v/>
      </c>
      <c r="C153" s="26"/>
      <c r="D153" s="26"/>
      <c r="E153" s="26"/>
      <c r="F153" s="26"/>
      <c r="G153" s="125"/>
      <c r="H153" s="125"/>
      <c r="I153" s="124"/>
      <c r="J153" s="174"/>
      <c r="K153" s="164" t="str">
        <f t="shared" si="14"/>
        <v/>
      </c>
      <c r="L153" s="26"/>
      <c r="M153" s="175"/>
      <c r="N153" s="176" t="str">
        <f>IF(J153="","",IF(OR(J153="1",J153="2"),VLOOKUP(J153,①【入力】就業規則等一覧!$B$32:$AD$33,26,FALSE),VLOOKUP(J153,①【入力】就業規則等一覧!$B$13:$AD$27,26,FALSE)))</f>
        <v/>
      </c>
      <c r="O153" s="166" t="str">
        <f t="shared" si="19"/>
        <v/>
      </c>
      <c r="P153" s="166" t="str">
        <f t="shared" si="16"/>
        <v/>
      </c>
      <c r="Q153" s="167" t="str">
        <f t="shared" si="20"/>
        <v/>
      </c>
      <c r="T153" s="84"/>
    </row>
    <row r="154" spans="1:23" ht="18" customHeight="1">
      <c r="A154" s="83">
        <v>142</v>
      </c>
      <c r="B154" s="83" t="str">
        <f t="shared" si="18"/>
        <v/>
      </c>
      <c r="C154" s="26"/>
      <c r="D154" s="26"/>
      <c r="E154" s="26"/>
      <c r="F154" s="26"/>
      <c r="G154" s="125"/>
      <c r="H154" s="125"/>
      <c r="I154" s="124"/>
      <c r="J154" s="174"/>
      <c r="K154" s="164" t="str">
        <f t="shared" si="14"/>
        <v/>
      </c>
      <c r="L154" s="26"/>
      <c r="M154" s="175"/>
      <c r="N154" s="176" t="str">
        <f>IF(J154="","",IF(OR(J154="1",J154="2"),VLOOKUP(J154,①【入力】就業規則等一覧!$B$32:$AD$33,26,FALSE),VLOOKUP(J154,①【入力】就業規則等一覧!$B$13:$AD$27,26,FALSE)))</f>
        <v/>
      </c>
      <c r="O154" s="166" t="str">
        <f t="shared" si="19"/>
        <v/>
      </c>
      <c r="P154" s="166" t="str">
        <f t="shared" si="16"/>
        <v/>
      </c>
      <c r="Q154" s="167" t="str">
        <f t="shared" si="20"/>
        <v/>
      </c>
      <c r="T154" s="84"/>
    </row>
    <row r="155" spans="1:23" ht="18" customHeight="1">
      <c r="A155" s="83">
        <v>143</v>
      </c>
      <c r="B155" s="83" t="str">
        <f t="shared" si="18"/>
        <v/>
      </c>
      <c r="C155" s="26"/>
      <c r="D155" s="26"/>
      <c r="E155" s="26"/>
      <c r="F155" s="26"/>
      <c r="G155" s="125"/>
      <c r="H155" s="125"/>
      <c r="I155" s="124"/>
      <c r="J155" s="174"/>
      <c r="K155" s="164" t="str">
        <f t="shared" si="14"/>
        <v/>
      </c>
      <c r="L155" s="26"/>
      <c r="M155" s="175"/>
      <c r="N155" s="176" t="str">
        <f>IF(J155="","",IF(OR(J155="1",J155="2"),VLOOKUP(J155,①【入力】就業規則等一覧!$B$32:$AD$33,26,FALSE),VLOOKUP(J155,①【入力】就業規則等一覧!$B$13:$AD$27,26,FALSE)))</f>
        <v/>
      </c>
      <c r="O155" s="166" t="str">
        <f t="shared" si="19"/>
        <v/>
      </c>
      <c r="P155" s="166" t="str">
        <f t="shared" si="16"/>
        <v/>
      </c>
      <c r="Q155" s="167" t="str">
        <f t="shared" si="20"/>
        <v/>
      </c>
      <c r="T155" s="84"/>
    </row>
    <row r="156" spans="1:23" ht="18" customHeight="1">
      <c r="A156" s="83">
        <v>144</v>
      </c>
      <c r="B156" s="83" t="str">
        <f t="shared" si="18"/>
        <v/>
      </c>
      <c r="C156" s="26"/>
      <c r="D156" s="26"/>
      <c r="E156" s="26"/>
      <c r="F156" s="26"/>
      <c r="G156" s="125"/>
      <c r="H156" s="125"/>
      <c r="I156" s="124"/>
      <c r="J156" s="174"/>
      <c r="K156" s="164" t="str">
        <f t="shared" si="14"/>
        <v/>
      </c>
      <c r="L156" s="26"/>
      <c r="M156" s="175"/>
      <c r="N156" s="176" t="str">
        <f>IF(J156="","",IF(OR(J156="1",J156="2"),VLOOKUP(J156,①【入力】就業規則等一覧!$B$32:$AD$33,26,FALSE),VLOOKUP(J156,①【入力】就業規則等一覧!$B$13:$AD$27,26,FALSE)))</f>
        <v/>
      </c>
      <c r="O156" s="166" t="str">
        <f t="shared" si="19"/>
        <v/>
      </c>
      <c r="P156" s="166" t="str">
        <f t="shared" si="16"/>
        <v/>
      </c>
      <c r="Q156" s="167" t="str">
        <f t="shared" si="20"/>
        <v/>
      </c>
      <c r="T156" s="84"/>
    </row>
    <row r="157" spans="1:23" ht="18" customHeight="1">
      <c r="A157" s="83">
        <v>145</v>
      </c>
      <c r="B157" s="83" t="str">
        <f t="shared" si="18"/>
        <v/>
      </c>
      <c r="C157" s="26"/>
      <c r="D157" s="26"/>
      <c r="E157" s="26"/>
      <c r="F157" s="26"/>
      <c r="G157" s="125"/>
      <c r="H157" s="125"/>
      <c r="I157" s="124"/>
      <c r="J157" s="174"/>
      <c r="K157" s="164" t="str">
        <f t="shared" si="14"/>
        <v/>
      </c>
      <c r="L157" s="26"/>
      <c r="M157" s="175"/>
      <c r="N157" s="176" t="str">
        <f>IF(J157="","",IF(OR(J157="1",J157="2"),VLOOKUP(J157,①【入力】就業規則等一覧!$B$32:$AD$33,26,FALSE),VLOOKUP(J157,①【入力】就業規則等一覧!$B$13:$AD$27,26,FALSE)))</f>
        <v/>
      </c>
      <c r="O157" s="166" t="str">
        <f t="shared" si="19"/>
        <v/>
      </c>
      <c r="P157" s="166" t="str">
        <f t="shared" si="16"/>
        <v/>
      </c>
      <c r="Q157" s="167" t="str">
        <f t="shared" si="20"/>
        <v/>
      </c>
      <c r="T157" s="84"/>
    </row>
    <row r="158" spans="1:23" ht="18" customHeight="1">
      <c r="A158" s="83">
        <v>146</v>
      </c>
      <c r="B158" s="83" t="str">
        <f t="shared" si="18"/>
        <v/>
      </c>
      <c r="C158" s="26"/>
      <c r="D158" s="26"/>
      <c r="E158" s="26"/>
      <c r="F158" s="26"/>
      <c r="G158" s="125"/>
      <c r="H158" s="125"/>
      <c r="I158" s="124"/>
      <c r="J158" s="174"/>
      <c r="K158" s="164" t="str">
        <f t="shared" si="14"/>
        <v/>
      </c>
      <c r="L158" s="26"/>
      <c r="M158" s="175"/>
      <c r="N158" s="176" t="str">
        <f>IF(J158="","",IF(OR(J158="1",J158="2"),VLOOKUP(J158,①【入力】就業規則等一覧!$B$32:$AD$33,26,FALSE),VLOOKUP(J158,①【入力】就業規則等一覧!$B$13:$AD$27,26,FALSE)))</f>
        <v/>
      </c>
      <c r="O158" s="166" t="str">
        <f t="shared" si="19"/>
        <v/>
      </c>
      <c r="P158" s="166" t="str">
        <f t="shared" si="16"/>
        <v/>
      </c>
      <c r="Q158" s="167" t="str">
        <f t="shared" si="20"/>
        <v/>
      </c>
      <c r="T158" s="84"/>
    </row>
    <row r="159" spans="1:23" ht="18" customHeight="1">
      <c r="A159" s="83">
        <v>147</v>
      </c>
      <c r="B159" s="83" t="str">
        <f t="shared" si="18"/>
        <v/>
      </c>
      <c r="C159" s="26"/>
      <c r="D159" s="26"/>
      <c r="E159" s="26"/>
      <c r="F159" s="26"/>
      <c r="G159" s="125"/>
      <c r="H159" s="125"/>
      <c r="I159" s="124"/>
      <c r="J159" s="174"/>
      <c r="K159" s="164" t="str">
        <f t="shared" si="14"/>
        <v/>
      </c>
      <c r="L159" s="26"/>
      <c r="M159" s="175"/>
      <c r="N159" s="176" t="str">
        <f>IF(J159="","",IF(OR(J159="1",J159="2"),VLOOKUP(J159,①【入力】就業規則等一覧!$B$32:$AD$33,26,FALSE),VLOOKUP(J159,①【入力】就業規則等一覧!$B$13:$AD$27,26,FALSE)))</f>
        <v/>
      </c>
      <c r="O159" s="166" t="str">
        <f t="shared" si="19"/>
        <v/>
      </c>
      <c r="P159" s="166" t="str">
        <f t="shared" si="16"/>
        <v/>
      </c>
      <c r="Q159" s="167" t="str">
        <f t="shared" si="20"/>
        <v/>
      </c>
      <c r="T159" s="84"/>
    </row>
    <row r="160" spans="1:23" ht="18" customHeight="1">
      <c r="A160" s="83">
        <v>148</v>
      </c>
      <c r="B160" s="83" t="str">
        <f t="shared" si="18"/>
        <v/>
      </c>
      <c r="C160" s="26"/>
      <c r="D160" s="26"/>
      <c r="E160" s="26"/>
      <c r="F160" s="26"/>
      <c r="G160" s="125"/>
      <c r="H160" s="125"/>
      <c r="I160" s="124"/>
      <c r="J160" s="174"/>
      <c r="K160" s="164" t="str">
        <f t="shared" si="14"/>
        <v/>
      </c>
      <c r="L160" s="26"/>
      <c r="M160" s="175"/>
      <c r="N160" s="176" t="str">
        <f>IF(J160="","",IF(OR(J160="1",J160="2"),VLOOKUP(J160,①【入力】就業規則等一覧!$B$32:$AD$33,26,FALSE),VLOOKUP(J160,①【入力】就業規則等一覧!$B$13:$AD$27,26,FALSE)))</f>
        <v/>
      </c>
      <c r="O160" s="166" t="str">
        <f t="shared" si="19"/>
        <v/>
      </c>
      <c r="P160" s="166" t="str">
        <f t="shared" si="16"/>
        <v/>
      </c>
      <c r="Q160" s="167" t="str">
        <f t="shared" si="20"/>
        <v/>
      </c>
      <c r="T160" s="84"/>
    </row>
    <row r="161" spans="1:23" ht="18" customHeight="1">
      <c r="A161" s="83">
        <v>149</v>
      </c>
      <c r="B161" s="83" t="str">
        <f t="shared" si="18"/>
        <v/>
      </c>
      <c r="C161" s="26"/>
      <c r="D161" s="26"/>
      <c r="E161" s="26"/>
      <c r="F161" s="26"/>
      <c r="G161" s="125"/>
      <c r="H161" s="125"/>
      <c r="I161" s="124"/>
      <c r="J161" s="174"/>
      <c r="K161" s="164" t="str">
        <f t="shared" si="14"/>
        <v/>
      </c>
      <c r="L161" s="26"/>
      <c r="M161" s="175"/>
      <c r="N161" s="176" t="str">
        <f>IF(J161="","",IF(OR(J161="1",J161="2"),VLOOKUP(J161,①【入力】就業規則等一覧!$B$32:$AD$33,26,FALSE),VLOOKUP(J161,①【入力】就業規則等一覧!$B$13:$AD$27,26,FALSE)))</f>
        <v/>
      </c>
      <c r="O161" s="166" t="str">
        <f t="shared" si="19"/>
        <v/>
      </c>
      <c r="P161" s="166" t="str">
        <f t="shared" si="16"/>
        <v/>
      </c>
      <c r="Q161" s="167" t="str">
        <f t="shared" si="20"/>
        <v/>
      </c>
      <c r="T161" s="84"/>
      <c r="W161" s="79"/>
    </row>
    <row r="162" spans="1:23" ht="18" customHeight="1">
      <c r="A162" s="83">
        <v>150</v>
      </c>
      <c r="B162" s="83" t="str">
        <f t="shared" si="18"/>
        <v/>
      </c>
      <c r="C162" s="26"/>
      <c r="D162" s="26"/>
      <c r="E162" s="26"/>
      <c r="F162" s="26"/>
      <c r="G162" s="125"/>
      <c r="H162" s="125"/>
      <c r="I162" s="124"/>
      <c r="J162" s="174"/>
      <c r="K162" s="164" t="str">
        <f t="shared" si="14"/>
        <v/>
      </c>
      <c r="L162" s="26"/>
      <c r="M162" s="175"/>
      <c r="N162" s="176" t="str">
        <f>IF(J162="","",IF(OR(J162="1",J162="2"),VLOOKUP(J162,①【入力】就業規則等一覧!$B$32:$AD$33,26,FALSE),VLOOKUP(J162,①【入力】就業規則等一覧!$B$13:$AD$27,26,FALSE)))</f>
        <v/>
      </c>
      <c r="O162" s="166" t="str">
        <f t="shared" si="19"/>
        <v/>
      </c>
      <c r="P162" s="166" t="str">
        <f t="shared" si="16"/>
        <v/>
      </c>
      <c r="Q162" s="167" t="str">
        <f t="shared" si="20"/>
        <v/>
      </c>
      <c r="T162" s="84"/>
    </row>
    <row r="163" spans="1:23" ht="18" customHeight="1">
      <c r="A163" s="83">
        <v>151</v>
      </c>
      <c r="B163" s="83" t="str">
        <f t="shared" si="18"/>
        <v/>
      </c>
      <c r="C163" s="26"/>
      <c r="D163" s="26"/>
      <c r="E163" s="26"/>
      <c r="F163" s="26"/>
      <c r="G163" s="125"/>
      <c r="H163" s="125"/>
      <c r="I163" s="124"/>
      <c r="J163" s="174"/>
      <c r="K163" s="164" t="str">
        <f t="shared" si="14"/>
        <v/>
      </c>
      <c r="L163" s="26"/>
      <c r="M163" s="175"/>
      <c r="N163" s="176" t="str">
        <f>IF(J163="","",IF(OR(J163="1",J163="2"),VLOOKUP(J163,①【入力】就業規則等一覧!$B$32:$AD$33,26,FALSE),VLOOKUP(J163,①【入力】就業規則等一覧!$B$13:$AD$27,26,FALSE)))</f>
        <v/>
      </c>
      <c r="O163" s="166" t="str">
        <f t="shared" si="19"/>
        <v/>
      </c>
      <c r="P163" s="166" t="str">
        <f t="shared" si="16"/>
        <v/>
      </c>
      <c r="Q163" s="167" t="str">
        <f t="shared" si="20"/>
        <v/>
      </c>
      <c r="T163" s="84"/>
    </row>
    <row r="164" spans="1:23" ht="18" customHeight="1">
      <c r="A164" s="83">
        <v>152</v>
      </c>
      <c r="B164" s="83" t="str">
        <f t="shared" si="18"/>
        <v/>
      </c>
      <c r="C164" s="26"/>
      <c r="D164" s="26"/>
      <c r="E164" s="26"/>
      <c r="F164" s="26"/>
      <c r="G164" s="125"/>
      <c r="H164" s="125"/>
      <c r="I164" s="124"/>
      <c r="J164" s="174"/>
      <c r="K164" s="164" t="str">
        <f t="shared" si="14"/>
        <v/>
      </c>
      <c r="L164" s="26"/>
      <c r="M164" s="175"/>
      <c r="N164" s="176" t="str">
        <f>IF(J164="","",IF(OR(J164="1",J164="2"),VLOOKUP(J164,①【入力】就業規則等一覧!$B$32:$AD$33,26,FALSE),VLOOKUP(J164,①【入力】就業規則等一覧!$B$13:$AD$27,26,FALSE)))</f>
        <v/>
      </c>
      <c r="O164" s="166" t="str">
        <f t="shared" si="19"/>
        <v/>
      </c>
      <c r="P164" s="166" t="str">
        <f t="shared" si="16"/>
        <v/>
      </c>
      <c r="Q164" s="167" t="str">
        <f t="shared" si="20"/>
        <v/>
      </c>
      <c r="T164" s="84"/>
    </row>
    <row r="165" spans="1:23" ht="18" customHeight="1">
      <c r="A165" s="83">
        <v>153</v>
      </c>
      <c r="B165" s="83" t="str">
        <f t="shared" si="18"/>
        <v/>
      </c>
      <c r="C165" s="26"/>
      <c r="D165" s="26"/>
      <c r="E165" s="26"/>
      <c r="F165" s="26"/>
      <c r="G165" s="125"/>
      <c r="H165" s="125"/>
      <c r="I165" s="124"/>
      <c r="J165" s="174"/>
      <c r="K165" s="164" t="str">
        <f t="shared" si="14"/>
        <v/>
      </c>
      <c r="L165" s="26"/>
      <c r="M165" s="175"/>
      <c r="N165" s="176" t="str">
        <f>IF(J165="","",IF(OR(J165="1",J165="2"),VLOOKUP(J165,①【入力】就業規則等一覧!$B$32:$AD$33,26,FALSE),VLOOKUP(J165,①【入力】就業規則等一覧!$B$13:$AD$27,26,FALSE)))</f>
        <v/>
      </c>
      <c r="O165" s="166" t="str">
        <f t="shared" si="19"/>
        <v/>
      </c>
      <c r="P165" s="166" t="str">
        <f t="shared" si="16"/>
        <v/>
      </c>
      <c r="Q165" s="167" t="str">
        <f t="shared" si="20"/>
        <v/>
      </c>
      <c r="T165" s="84"/>
    </row>
    <row r="166" spans="1:23" ht="18" customHeight="1">
      <c r="A166" s="83">
        <v>154</v>
      </c>
      <c r="B166" s="83" t="str">
        <f t="shared" si="18"/>
        <v/>
      </c>
      <c r="C166" s="26"/>
      <c r="D166" s="26"/>
      <c r="E166" s="26"/>
      <c r="F166" s="26"/>
      <c r="G166" s="125"/>
      <c r="H166" s="125"/>
      <c r="I166" s="124"/>
      <c r="J166" s="174"/>
      <c r="K166" s="164" t="str">
        <f t="shared" si="14"/>
        <v/>
      </c>
      <c r="L166" s="26"/>
      <c r="M166" s="175"/>
      <c r="N166" s="176" t="str">
        <f>IF(J166="","",IF(OR(J166="1",J166="2"),VLOOKUP(J166,①【入力】就業規則等一覧!$B$32:$AD$33,26,FALSE),VLOOKUP(J166,①【入力】就業規則等一覧!$B$13:$AD$27,26,FALSE)))</f>
        <v/>
      </c>
      <c r="O166" s="166" t="str">
        <f t="shared" si="19"/>
        <v/>
      </c>
      <c r="P166" s="166" t="str">
        <f t="shared" si="16"/>
        <v/>
      </c>
      <c r="Q166" s="167" t="str">
        <f t="shared" si="20"/>
        <v/>
      </c>
      <c r="T166" s="84"/>
    </row>
    <row r="167" spans="1:23" ht="18" customHeight="1">
      <c r="A167" s="83">
        <v>155</v>
      </c>
      <c r="B167" s="83" t="str">
        <f t="shared" si="18"/>
        <v/>
      </c>
      <c r="C167" s="26"/>
      <c r="D167" s="26"/>
      <c r="E167" s="26"/>
      <c r="F167" s="26"/>
      <c r="G167" s="125"/>
      <c r="H167" s="125"/>
      <c r="I167" s="124"/>
      <c r="J167" s="174"/>
      <c r="K167" s="164" t="str">
        <f t="shared" si="14"/>
        <v/>
      </c>
      <c r="L167" s="26"/>
      <c r="M167" s="175"/>
      <c r="N167" s="176" t="str">
        <f>IF(J167="","",IF(OR(J167="1",J167="2"),VLOOKUP(J167,①【入力】就業規則等一覧!$B$32:$AD$33,26,FALSE),VLOOKUP(J167,①【入力】就業規則等一覧!$B$13:$AD$27,26,FALSE)))</f>
        <v/>
      </c>
      <c r="O167" s="166" t="str">
        <f t="shared" si="19"/>
        <v/>
      </c>
      <c r="P167" s="166" t="str">
        <f t="shared" si="16"/>
        <v/>
      </c>
      <c r="Q167" s="167" t="str">
        <f t="shared" si="20"/>
        <v/>
      </c>
      <c r="T167" s="84"/>
    </row>
    <row r="168" spans="1:23" ht="18" customHeight="1">
      <c r="A168" s="83">
        <v>156</v>
      </c>
      <c r="B168" s="83" t="str">
        <f t="shared" si="18"/>
        <v/>
      </c>
      <c r="C168" s="26"/>
      <c r="D168" s="26"/>
      <c r="E168" s="26"/>
      <c r="F168" s="26"/>
      <c r="G168" s="125"/>
      <c r="H168" s="125"/>
      <c r="I168" s="124"/>
      <c r="J168" s="174"/>
      <c r="K168" s="164" t="str">
        <f t="shared" si="14"/>
        <v/>
      </c>
      <c r="L168" s="26"/>
      <c r="M168" s="175"/>
      <c r="N168" s="176" t="str">
        <f>IF(J168="","",IF(OR(J168="1",J168="2"),VLOOKUP(J168,①【入力】就業規則等一覧!$B$32:$AD$33,26,FALSE),VLOOKUP(J168,①【入力】就業規則等一覧!$B$13:$AD$27,26,FALSE)))</f>
        <v/>
      </c>
      <c r="O168" s="166" t="str">
        <f t="shared" si="19"/>
        <v/>
      </c>
      <c r="P168" s="166" t="str">
        <f t="shared" si="16"/>
        <v/>
      </c>
      <c r="Q168" s="167" t="str">
        <f t="shared" si="20"/>
        <v/>
      </c>
      <c r="T168" s="84"/>
    </row>
    <row r="169" spans="1:23" ht="18" customHeight="1">
      <c r="A169" s="83">
        <v>157</v>
      </c>
      <c r="B169" s="83" t="str">
        <f t="shared" si="18"/>
        <v/>
      </c>
      <c r="C169" s="26"/>
      <c r="D169" s="26"/>
      <c r="E169" s="26"/>
      <c r="F169" s="26"/>
      <c r="G169" s="125"/>
      <c r="H169" s="125"/>
      <c r="I169" s="124"/>
      <c r="J169" s="174"/>
      <c r="K169" s="164" t="str">
        <f t="shared" si="14"/>
        <v/>
      </c>
      <c r="L169" s="26"/>
      <c r="M169" s="175"/>
      <c r="N169" s="176" t="str">
        <f>IF(J169="","",IF(OR(J169="1",J169="2"),VLOOKUP(J169,①【入力】就業規則等一覧!$B$32:$AD$33,26,FALSE),VLOOKUP(J169,①【入力】就業規則等一覧!$B$13:$AD$27,26,FALSE)))</f>
        <v/>
      </c>
      <c r="O169" s="166" t="str">
        <f t="shared" si="19"/>
        <v/>
      </c>
      <c r="P169" s="166" t="str">
        <f t="shared" si="16"/>
        <v/>
      </c>
      <c r="Q169" s="167" t="str">
        <f t="shared" si="20"/>
        <v/>
      </c>
      <c r="T169" s="84"/>
    </row>
    <row r="170" spans="1:23" ht="18" customHeight="1">
      <c r="A170" s="83">
        <v>158</v>
      </c>
      <c r="B170" s="83" t="str">
        <f t="shared" si="18"/>
        <v/>
      </c>
      <c r="C170" s="26"/>
      <c r="D170" s="26"/>
      <c r="E170" s="26"/>
      <c r="F170" s="26"/>
      <c r="G170" s="125"/>
      <c r="H170" s="125"/>
      <c r="I170" s="124"/>
      <c r="J170" s="174"/>
      <c r="K170" s="164" t="str">
        <f t="shared" si="14"/>
        <v/>
      </c>
      <c r="L170" s="26"/>
      <c r="M170" s="175"/>
      <c r="N170" s="176" t="str">
        <f>IF(J170="","",IF(OR(J170="1",J170="2"),VLOOKUP(J170,①【入力】就業規則等一覧!$B$32:$AD$33,26,FALSE),VLOOKUP(J170,①【入力】就業規則等一覧!$B$13:$AD$27,26,FALSE)))</f>
        <v/>
      </c>
      <c r="O170" s="166" t="str">
        <f t="shared" si="19"/>
        <v/>
      </c>
      <c r="P170" s="166" t="str">
        <f t="shared" si="16"/>
        <v/>
      </c>
      <c r="Q170" s="167" t="str">
        <f t="shared" si="20"/>
        <v/>
      </c>
      <c r="T170" s="84"/>
    </row>
    <row r="171" spans="1:23" ht="18" customHeight="1">
      <c r="A171" s="83">
        <v>159</v>
      </c>
      <c r="B171" s="83" t="str">
        <f t="shared" si="18"/>
        <v/>
      </c>
      <c r="C171" s="26"/>
      <c r="D171" s="26"/>
      <c r="E171" s="26"/>
      <c r="F171" s="26"/>
      <c r="G171" s="125"/>
      <c r="H171" s="125"/>
      <c r="I171" s="124"/>
      <c r="J171" s="174"/>
      <c r="K171" s="164" t="str">
        <f t="shared" si="14"/>
        <v/>
      </c>
      <c r="L171" s="26"/>
      <c r="M171" s="175"/>
      <c r="N171" s="176" t="str">
        <f>IF(J171="","",IF(OR(J171="1",J171="2"),VLOOKUP(J171,①【入力】就業規則等一覧!$B$32:$AD$33,26,FALSE),VLOOKUP(J171,①【入力】就業規則等一覧!$B$13:$AD$27,26,FALSE)))</f>
        <v/>
      </c>
      <c r="O171" s="166" t="str">
        <f t="shared" si="19"/>
        <v/>
      </c>
      <c r="P171" s="166" t="str">
        <f t="shared" si="16"/>
        <v/>
      </c>
      <c r="Q171" s="167" t="str">
        <f t="shared" si="20"/>
        <v/>
      </c>
      <c r="T171" s="84"/>
    </row>
    <row r="172" spans="1:23" ht="18" customHeight="1">
      <c r="A172" s="83">
        <v>160</v>
      </c>
      <c r="B172" s="83" t="str">
        <f t="shared" si="18"/>
        <v/>
      </c>
      <c r="C172" s="26"/>
      <c r="D172" s="26"/>
      <c r="E172" s="26"/>
      <c r="F172" s="26"/>
      <c r="G172" s="125"/>
      <c r="H172" s="125"/>
      <c r="I172" s="124"/>
      <c r="J172" s="174"/>
      <c r="K172" s="164" t="str">
        <f t="shared" si="14"/>
        <v/>
      </c>
      <c r="L172" s="26"/>
      <c r="M172" s="175"/>
      <c r="N172" s="176" t="str">
        <f>IF(J172="","",IF(OR(J172="1",J172="2"),VLOOKUP(J172,①【入力】就業規則等一覧!$B$32:$AD$33,26,FALSE),VLOOKUP(J172,①【入力】就業規則等一覧!$B$13:$AD$27,26,FALSE)))</f>
        <v/>
      </c>
      <c r="O172" s="166" t="str">
        <f t="shared" si="19"/>
        <v/>
      </c>
      <c r="P172" s="166" t="str">
        <f t="shared" si="16"/>
        <v/>
      </c>
      <c r="Q172" s="167" t="str">
        <f t="shared" si="20"/>
        <v/>
      </c>
      <c r="T172" s="84"/>
    </row>
    <row r="173" spans="1:23" ht="18" customHeight="1">
      <c r="A173" s="83">
        <v>161</v>
      </c>
      <c r="B173" s="83" t="str">
        <f t="shared" si="18"/>
        <v/>
      </c>
      <c r="C173" s="26"/>
      <c r="D173" s="26"/>
      <c r="E173" s="26"/>
      <c r="F173" s="26"/>
      <c r="G173" s="125"/>
      <c r="H173" s="125"/>
      <c r="I173" s="124"/>
      <c r="J173" s="174"/>
      <c r="K173" s="164" t="str">
        <f t="shared" si="14"/>
        <v/>
      </c>
      <c r="L173" s="26"/>
      <c r="M173" s="175"/>
      <c r="N173" s="176" t="str">
        <f>IF(J173="","",IF(OR(J173="1",J173="2"),VLOOKUP(J173,①【入力】就業規則等一覧!$B$32:$AD$33,26,FALSE),VLOOKUP(J173,①【入力】就業規則等一覧!$B$13:$AD$27,26,FALSE)))</f>
        <v/>
      </c>
      <c r="O173" s="166" t="str">
        <f t="shared" si="19"/>
        <v/>
      </c>
      <c r="P173" s="166" t="str">
        <f t="shared" si="16"/>
        <v/>
      </c>
      <c r="Q173" s="167" t="str">
        <f t="shared" si="20"/>
        <v/>
      </c>
      <c r="T173" s="84"/>
    </row>
    <row r="174" spans="1:23" ht="18" customHeight="1">
      <c r="A174" s="83">
        <v>162</v>
      </c>
      <c r="B174" s="83" t="str">
        <f t="shared" si="18"/>
        <v/>
      </c>
      <c r="C174" s="26"/>
      <c r="D174" s="26"/>
      <c r="E174" s="26"/>
      <c r="F174" s="26"/>
      <c r="G174" s="125"/>
      <c r="H174" s="125"/>
      <c r="I174" s="124"/>
      <c r="J174" s="174"/>
      <c r="K174" s="164" t="str">
        <f t="shared" si="14"/>
        <v/>
      </c>
      <c r="L174" s="26"/>
      <c r="M174" s="175"/>
      <c r="N174" s="176" t="str">
        <f>IF(J174="","",IF(OR(J174="1",J174="2"),VLOOKUP(J174,①【入力】就業規則等一覧!$B$32:$AD$33,26,FALSE),VLOOKUP(J174,①【入力】就業規則等一覧!$B$13:$AD$27,26,FALSE)))</f>
        <v/>
      </c>
      <c r="O174" s="166" t="str">
        <f t="shared" si="19"/>
        <v/>
      </c>
      <c r="P174" s="166" t="str">
        <f t="shared" si="16"/>
        <v/>
      </c>
      <c r="Q174" s="167" t="str">
        <f t="shared" si="20"/>
        <v/>
      </c>
      <c r="T174" s="84"/>
      <c r="W174" s="79"/>
    </row>
    <row r="175" spans="1:23" ht="18" customHeight="1">
      <c r="A175" s="83">
        <v>163</v>
      </c>
      <c r="B175" s="83" t="str">
        <f t="shared" si="18"/>
        <v/>
      </c>
      <c r="C175" s="26"/>
      <c r="D175" s="26"/>
      <c r="E175" s="26"/>
      <c r="F175" s="26"/>
      <c r="G175" s="125"/>
      <c r="H175" s="125"/>
      <c r="I175" s="124"/>
      <c r="J175" s="174"/>
      <c r="K175" s="164" t="str">
        <f t="shared" si="14"/>
        <v/>
      </c>
      <c r="L175" s="26"/>
      <c r="M175" s="175"/>
      <c r="N175" s="176" t="str">
        <f>IF(J175="","",IF(OR(J175="1",J175="2"),VLOOKUP(J175,①【入力】就業規則等一覧!$B$32:$AD$33,26,FALSE),VLOOKUP(J175,①【入力】就業規則等一覧!$B$13:$AD$27,26,FALSE)))</f>
        <v/>
      </c>
      <c r="O175" s="166" t="str">
        <f t="shared" si="19"/>
        <v/>
      </c>
      <c r="P175" s="166" t="str">
        <f t="shared" si="16"/>
        <v/>
      </c>
      <c r="Q175" s="167" t="str">
        <f t="shared" si="20"/>
        <v/>
      </c>
      <c r="T175" s="84"/>
    </row>
    <row r="176" spans="1:23" ht="18" customHeight="1">
      <c r="A176" s="83">
        <v>164</v>
      </c>
      <c r="B176" s="83" t="str">
        <f t="shared" si="18"/>
        <v/>
      </c>
      <c r="C176" s="26"/>
      <c r="D176" s="26"/>
      <c r="E176" s="26"/>
      <c r="F176" s="26"/>
      <c r="G176" s="125"/>
      <c r="H176" s="125"/>
      <c r="I176" s="124"/>
      <c r="J176" s="174"/>
      <c r="K176" s="164" t="str">
        <f t="shared" si="14"/>
        <v/>
      </c>
      <c r="L176" s="26"/>
      <c r="M176" s="175"/>
      <c r="N176" s="176" t="str">
        <f>IF(J176="","",IF(OR(J176="1",J176="2"),VLOOKUP(J176,①【入力】就業規則等一覧!$B$32:$AD$33,26,FALSE),VLOOKUP(J176,①【入力】就業規則等一覧!$B$13:$AD$27,26,FALSE)))</f>
        <v/>
      </c>
      <c r="O176" s="166" t="str">
        <f t="shared" si="19"/>
        <v/>
      </c>
      <c r="P176" s="166" t="str">
        <f t="shared" ref="P176:P209" si="21">IF(N176="","",MIN(N176,10000))</f>
        <v/>
      </c>
      <c r="Q176" s="167" t="str">
        <f t="shared" si="20"/>
        <v/>
      </c>
      <c r="T176" s="84"/>
    </row>
    <row r="177" spans="1:23" ht="18" customHeight="1">
      <c r="A177" s="83">
        <v>165</v>
      </c>
      <c r="B177" s="83" t="str">
        <f t="shared" si="18"/>
        <v/>
      </c>
      <c r="C177" s="26"/>
      <c r="D177" s="26"/>
      <c r="E177" s="26"/>
      <c r="F177" s="26"/>
      <c r="G177" s="125"/>
      <c r="H177" s="125"/>
      <c r="I177" s="124"/>
      <c r="J177" s="174"/>
      <c r="K177" s="164" t="str">
        <f t="shared" si="14"/>
        <v/>
      </c>
      <c r="L177" s="26"/>
      <c r="M177" s="175"/>
      <c r="N177" s="176" t="str">
        <f>IF(J177="","",IF(OR(J177="1",J177="2"),VLOOKUP(J177,①【入力】就業規則等一覧!$B$32:$AD$33,26,FALSE),VLOOKUP(J177,①【入力】就業規則等一覧!$B$13:$AD$27,26,FALSE)))</f>
        <v/>
      </c>
      <c r="O177" s="166" t="str">
        <f t="shared" si="19"/>
        <v/>
      </c>
      <c r="P177" s="166" t="str">
        <f t="shared" si="21"/>
        <v/>
      </c>
      <c r="Q177" s="167" t="str">
        <f t="shared" si="20"/>
        <v/>
      </c>
      <c r="T177" s="84"/>
    </row>
    <row r="178" spans="1:23" ht="18" customHeight="1">
      <c r="A178" s="83">
        <v>166</v>
      </c>
      <c r="B178" s="83" t="str">
        <f t="shared" si="18"/>
        <v/>
      </c>
      <c r="C178" s="26"/>
      <c r="D178" s="26"/>
      <c r="E178" s="26"/>
      <c r="F178" s="26"/>
      <c r="G178" s="125"/>
      <c r="H178" s="125"/>
      <c r="I178" s="124"/>
      <c r="J178" s="174"/>
      <c r="K178" s="164" t="str">
        <f t="shared" si="14"/>
        <v/>
      </c>
      <c r="L178" s="26"/>
      <c r="M178" s="175"/>
      <c r="N178" s="176" t="str">
        <f>IF(J178="","",IF(OR(J178="1",J178="2"),VLOOKUP(J178,①【入力】就業規則等一覧!$B$32:$AD$33,26,FALSE),VLOOKUP(J178,①【入力】就業規則等一覧!$B$13:$AD$27,26,FALSE)))</f>
        <v/>
      </c>
      <c r="O178" s="166" t="str">
        <f t="shared" si="19"/>
        <v/>
      </c>
      <c r="P178" s="166" t="str">
        <f t="shared" si="21"/>
        <v/>
      </c>
      <c r="Q178" s="167" t="str">
        <f t="shared" si="20"/>
        <v/>
      </c>
      <c r="T178" s="84"/>
    </row>
    <row r="179" spans="1:23" ht="18" customHeight="1">
      <c r="A179" s="83">
        <v>167</v>
      </c>
      <c r="B179" s="83" t="str">
        <f t="shared" ref="B179:B209" si="22">C179&amp;D179</f>
        <v/>
      </c>
      <c r="C179" s="26"/>
      <c r="D179" s="26"/>
      <c r="E179" s="26"/>
      <c r="F179" s="26"/>
      <c r="G179" s="125"/>
      <c r="H179" s="125"/>
      <c r="I179" s="124"/>
      <c r="J179" s="174"/>
      <c r="K179" s="164" t="str">
        <f t="shared" si="14"/>
        <v/>
      </c>
      <c r="L179" s="26"/>
      <c r="M179" s="175"/>
      <c r="N179" s="176" t="str">
        <f>IF(J179="","",IF(OR(J179="1",J179="2"),VLOOKUP(J179,①【入力】就業規則等一覧!$B$32:$AD$33,26,FALSE),VLOOKUP(J179,①【入力】就業規則等一覧!$B$13:$AD$27,26,FALSE)))</f>
        <v/>
      </c>
      <c r="O179" s="166" t="str">
        <f t="shared" si="19"/>
        <v/>
      </c>
      <c r="P179" s="166" t="str">
        <f t="shared" si="21"/>
        <v/>
      </c>
      <c r="Q179" s="167" t="str">
        <f t="shared" si="20"/>
        <v/>
      </c>
      <c r="T179" s="84"/>
    </row>
    <row r="180" spans="1:23" ht="18" customHeight="1">
      <c r="A180" s="83">
        <v>168</v>
      </c>
      <c r="B180" s="83" t="str">
        <f t="shared" si="22"/>
        <v/>
      </c>
      <c r="C180" s="26"/>
      <c r="D180" s="26"/>
      <c r="E180" s="26"/>
      <c r="F180" s="26"/>
      <c r="G180" s="125"/>
      <c r="H180" s="125"/>
      <c r="I180" s="124"/>
      <c r="J180" s="174"/>
      <c r="K180" s="164" t="str">
        <f t="shared" si="14"/>
        <v/>
      </c>
      <c r="L180" s="26"/>
      <c r="M180" s="175"/>
      <c r="N180" s="176" t="str">
        <f>IF(J180="","",IF(OR(J180="1",J180="2"),VLOOKUP(J180,①【入力】就業規則等一覧!$B$32:$AD$33,26,FALSE),VLOOKUP(J180,①【入力】就業規則等一覧!$B$13:$AD$27,26,FALSE)))</f>
        <v/>
      </c>
      <c r="O180" s="166" t="str">
        <f t="shared" si="19"/>
        <v/>
      </c>
      <c r="P180" s="166" t="str">
        <f t="shared" si="21"/>
        <v/>
      </c>
      <c r="Q180" s="167" t="str">
        <f t="shared" si="20"/>
        <v/>
      </c>
      <c r="T180" s="84"/>
    </row>
    <row r="181" spans="1:23" ht="18" customHeight="1">
      <c r="A181" s="83">
        <v>169</v>
      </c>
      <c r="B181" s="83" t="str">
        <f t="shared" si="22"/>
        <v/>
      </c>
      <c r="C181" s="26"/>
      <c r="D181" s="26"/>
      <c r="E181" s="26"/>
      <c r="F181" s="26"/>
      <c r="G181" s="125"/>
      <c r="H181" s="125"/>
      <c r="I181" s="124"/>
      <c r="J181" s="174"/>
      <c r="K181" s="164" t="str">
        <f t="shared" si="14"/>
        <v/>
      </c>
      <c r="L181" s="26"/>
      <c r="M181" s="175"/>
      <c r="N181" s="176" t="str">
        <f>IF(J181="","",IF(OR(J181="1",J181="2"),VLOOKUP(J181,①【入力】就業規則等一覧!$B$32:$AD$33,26,FALSE),VLOOKUP(J181,①【入力】就業規則等一覧!$B$13:$AD$27,26,FALSE)))</f>
        <v/>
      </c>
      <c r="O181" s="166" t="str">
        <f t="shared" si="19"/>
        <v/>
      </c>
      <c r="P181" s="166" t="str">
        <f t="shared" si="21"/>
        <v/>
      </c>
      <c r="Q181" s="167" t="str">
        <f t="shared" si="20"/>
        <v/>
      </c>
      <c r="T181" s="84"/>
    </row>
    <row r="182" spans="1:23" ht="18" customHeight="1">
      <c r="A182" s="83">
        <v>170</v>
      </c>
      <c r="B182" s="83" t="str">
        <f t="shared" si="22"/>
        <v/>
      </c>
      <c r="C182" s="26"/>
      <c r="D182" s="26"/>
      <c r="E182" s="26"/>
      <c r="F182" s="26"/>
      <c r="G182" s="125"/>
      <c r="H182" s="125"/>
      <c r="I182" s="124"/>
      <c r="J182" s="174"/>
      <c r="K182" s="164" t="str">
        <f t="shared" si="14"/>
        <v/>
      </c>
      <c r="L182" s="26"/>
      <c r="M182" s="175"/>
      <c r="N182" s="176" t="str">
        <f>IF(J182="","",IF(OR(J182="1",J182="2"),VLOOKUP(J182,①【入力】就業規則等一覧!$B$32:$AD$33,26,FALSE),VLOOKUP(J182,①【入力】就業規則等一覧!$B$13:$AD$27,26,FALSE)))</f>
        <v/>
      </c>
      <c r="O182" s="166" t="str">
        <f t="shared" si="19"/>
        <v/>
      </c>
      <c r="P182" s="166" t="str">
        <f t="shared" si="21"/>
        <v/>
      </c>
      <c r="Q182" s="167" t="str">
        <f t="shared" si="20"/>
        <v/>
      </c>
      <c r="T182" s="84"/>
    </row>
    <row r="183" spans="1:23" ht="18" customHeight="1">
      <c r="A183" s="83">
        <v>171</v>
      </c>
      <c r="B183" s="83" t="str">
        <f t="shared" si="22"/>
        <v/>
      </c>
      <c r="C183" s="26"/>
      <c r="D183" s="26"/>
      <c r="E183" s="26"/>
      <c r="F183" s="26"/>
      <c r="G183" s="125"/>
      <c r="H183" s="125"/>
      <c r="I183" s="124"/>
      <c r="J183" s="174"/>
      <c r="K183" s="164" t="str">
        <f t="shared" si="14"/>
        <v/>
      </c>
      <c r="L183" s="26"/>
      <c r="M183" s="175"/>
      <c r="N183" s="176" t="str">
        <f>IF(J183="","",IF(OR(J183="1",J183="2"),VLOOKUP(J183,①【入力】就業規則等一覧!$B$32:$AD$33,26,FALSE),VLOOKUP(J183,①【入力】就業規則等一覧!$B$13:$AD$27,26,FALSE)))</f>
        <v/>
      </c>
      <c r="O183" s="166" t="str">
        <f t="shared" si="19"/>
        <v/>
      </c>
      <c r="P183" s="166" t="str">
        <f t="shared" si="21"/>
        <v/>
      </c>
      <c r="Q183" s="167" t="str">
        <f t="shared" si="20"/>
        <v/>
      </c>
      <c r="T183" s="84"/>
    </row>
    <row r="184" spans="1:23" ht="18" customHeight="1">
      <c r="A184" s="83">
        <v>172</v>
      </c>
      <c r="B184" s="83" t="str">
        <f t="shared" si="22"/>
        <v/>
      </c>
      <c r="C184" s="26"/>
      <c r="D184" s="26"/>
      <c r="E184" s="26"/>
      <c r="F184" s="26"/>
      <c r="G184" s="125"/>
      <c r="H184" s="125"/>
      <c r="I184" s="124"/>
      <c r="J184" s="174"/>
      <c r="K184" s="164" t="str">
        <f t="shared" si="14"/>
        <v/>
      </c>
      <c r="L184" s="26"/>
      <c r="M184" s="175"/>
      <c r="N184" s="176" t="str">
        <f>IF(J184="","",IF(OR(J184="1",J184="2"),VLOOKUP(J184,①【入力】就業規則等一覧!$B$32:$AD$33,26,FALSE),VLOOKUP(J184,①【入力】就業規則等一覧!$B$13:$AD$27,26,FALSE)))</f>
        <v/>
      </c>
      <c r="O184" s="166" t="str">
        <f t="shared" si="19"/>
        <v/>
      </c>
      <c r="P184" s="166" t="str">
        <f t="shared" si="21"/>
        <v/>
      </c>
      <c r="Q184" s="167" t="str">
        <f t="shared" si="20"/>
        <v/>
      </c>
      <c r="T184" s="84"/>
    </row>
    <row r="185" spans="1:23" ht="18" customHeight="1">
      <c r="A185" s="83">
        <v>173</v>
      </c>
      <c r="B185" s="83" t="str">
        <f t="shared" si="22"/>
        <v/>
      </c>
      <c r="C185" s="26"/>
      <c r="D185" s="26"/>
      <c r="E185" s="26"/>
      <c r="F185" s="26"/>
      <c r="G185" s="125"/>
      <c r="H185" s="125"/>
      <c r="I185" s="124"/>
      <c r="J185" s="174"/>
      <c r="K185" s="164" t="str">
        <f t="shared" si="14"/>
        <v/>
      </c>
      <c r="L185" s="26"/>
      <c r="M185" s="175"/>
      <c r="N185" s="176" t="str">
        <f>IF(J185="","",IF(OR(J185="1",J185="2"),VLOOKUP(J185,①【入力】就業規則等一覧!$B$32:$AD$33,26,FALSE),VLOOKUP(J185,①【入力】就業規則等一覧!$B$13:$AD$27,26,FALSE)))</f>
        <v/>
      </c>
      <c r="O185" s="166" t="str">
        <f t="shared" ref="O185:O209" si="23">IF(M185="","",10000)</f>
        <v/>
      </c>
      <c r="P185" s="166" t="str">
        <f t="shared" si="21"/>
        <v/>
      </c>
      <c r="Q185" s="167" t="str">
        <f t="shared" ref="Q185:Q209" si="24">IF(OR(M185="",N185=""),"",M185*P185)</f>
        <v/>
      </c>
      <c r="T185" s="84"/>
    </row>
    <row r="186" spans="1:23" ht="18" customHeight="1">
      <c r="A186" s="83">
        <v>174</v>
      </c>
      <c r="B186" s="83" t="str">
        <f t="shared" si="22"/>
        <v/>
      </c>
      <c r="C186" s="26"/>
      <c r="D186" s="26"/>
      <c r="E186" s="26"/>
      <c r="F186" s="26"/>
      <c r="G186" s="125"/>
      <c r="H186" s="125"/>
      <c r="I186" s="124"/>
      <c r="J186" s="174"/>
      <c r="K186" s="164" t="str">
        <f t="shared" si="14"/>
        <v/>
      </c>
      <c r="L186" s="26"/>
      <c r="M186" s="175"/>
      <c r="N186" s="176" t="str">
        <f>IF(J186="","",IF(OR(J186="1",J186="2"),VLOOKUP(J186,①【入力】就業規則等一覧!$B$32:$AD$33,26,FALSE),VLOOKUP(J186,①【入力】就業規則等一覧!$B$13:$AD$27,26,FALSE)))</f>
        <v/>
      </c>
      <c r="O186" s="166" t="str">
        <f t="shared" si="23"/>
        <v/>
      </c>
      <c r="P186" s="166" t="str">
        <f t="shared" si="21"/>
        <v/>
      </c>
      <c r="Q186" s="167" t="str">
        <f t="shared" si="24"/>
        <v/>
      </c>
      <c r="T186" s="84"/>
    </row>
    <row r="187" spans="1:23" ht="18" customHeight="1">
      <c r="A187" s="83">
        <v>175</v>
      </c>
      <c r="B187" s="83" t="str">
        <f t="shared" si="22"/>
        <v/>
      </c>
      <c r="C187" s="26"/>
      <c r="D187" s="26"/>
      <c r="E187" s="26"/>
      <c r="F187" s="26"/>
      <c r="G187" s="125"/>
      <c r="H187" s="125"/>
      <c r="I187" s="124"/>
      <c r="J187" s="174"/>
      <c r="K187" s="164" t="str">
        <f t="shared" si="14"/>
        <v/>
      </c>
      <c r="L187" s="26"/>
      <c r="M187" s="175"/>
      <c r="N187" s="176" t="str">
        <f>IF(J187="","",IF(OR(J187="1",J187="2"),VLOOKUP(J187,①【入力】就業規則等一覧!$B$32:$AD$33,26,FALSE),VLOOKUP(J187,①【入力】就業規則等一覧!$B$13:$AD$27,26,FALSE)))</f>
        <v/>
      </c>
      <c r="O187" s="166" t="str">
        <f t="shared" si="23"/>
        <v/>
      </c>
      <c r="P187" s="166" t="str">
        <f t="shared" si="21"/>
        <v/>
      </c>
      <c r="Q187" s="167" t="str">
        <f t="shared" si="24"/>
        <v/>
      </c>
      <c r="T187" s="84"/>
      <c r="W187" s="79"/>
    </row>
    <row r="188" spans="1:23" ht="18" customHeight="1">
      <c r="A188" s="83">
        <v>176</v>
      </c>
      <c r="B188" s="83" t="str">
        <f t="shared" si="22"/>
        <v/>
      </c>
      <c r="C188" s="26"/>
      <c r="D188" s="26"/>
      <c r="E188" s="26"/>
      <c r="F188" s="26"/>
      <c r="G188" s="125"/>
      <c r="H188" s="125"/>
      <c r="I188" s="124"/>
      <c r="J188" s="174"/>
      <c r="K188" s="164" t="str">
        <f t="shared" si="14"/>
        <v/>
      </c>
      <c r="L188" s="26"/>
      <c r="M188" s="175"/>
      <c r="N188" s="176" t="str">
        <f>IF(J188="","",IF(OR(J188="1",J188="2"),VLOOKUP(J188,①【入力】就業規則等一覧!$B$32:$AD$33,26,FALSE),VLOOKUP(J188,①【入力】就業規則等一覧!$B$13:$AD$27,26,FALSE)))</f>
        <v/>
      </c>
      <c r="O188" s="166" t="str">
        <f t="shared" si="23"/>
        <v/>
      </c>
      <c r="P188" s="166" t="str">
        <f t="shared" si="21"/>
        <v/>
      </c>
      <c r="Q188" s="167" t="str">
        <f t="shared" si="24"/>
        <v/>
      </c>
      <c r="T188" s="84"/>
    </row>
    <row r="189" spans="1:23" ht="18" customHeight="1">
      <c r="A189" s="83">
        <v>177</v>
      </c>
      <c r="B189" s="83" t="str">
        <f t="shared" si="22"/>
        <v/>
      </c>
      <c r="C189" s="26"/>
      <c r="D189" s="26"/>
      <c r="E189" s="26"/>
      <c r="F189" s="26"/>
      <c r="G189" s="125"/>
      <c r="H189" s="125"/>
      <c r="I189" s="124"/>
      <c r="J189" s="174"/>
      <c r="K189" s="164" t="str">
        <f t="shared" si="14"/>
        <v/>
      </c>
      <c r="L189" s="26"/>
      <c r="M189" s="175"/>
      <c r="N189" s="176" t="str">
        <f>IF(J189="","",IF(OR(J189="1",J189="2"),VLOOKUP(J189,①【入力】就業規則等一覧!$B$32:$AD$33,26,FALSE),VLOOKUP(J189,①【入力】就業規則等一覧!$B$13:$AD$27,26,FALSE)))</f>
        <v/>
      </c>
      <c r="O189" s="166" t="str">
        <f t="shared" si="23"/>
        <v/>
      </c>
      <c r="P189" s="166" t="str">
        <f t="shared" si="21"/>
        <v/>
      </c>
      <c r="Q189" s="167" t="str">
        <f t="shared" si="24"/>
        <v/>
      </c>
      <c r="T189" s="84"/>
    </row>
    <row r="190" spans="1:23" ht="18" customHeight="1">
      <c r="A190" s="83">
        <v>178</v>
      </c>
      <c r="B190" s="83" t="str">
        <f t="shared" si="22"/>
        <v/>
      </c>
      <c r="C190" s="26"/>
      <c r="D190" s="26"/>
      <c r="E190" s="26"/>
      <c r="F190" s="26"/>
      <c r="G190" s="125"/>
      <c r="H190" s="125"/>
      <c r="I190" s="124"/>
      <c r="J190" s="174"/>
      <c r="K190" s="164" t="str">
        <f t="shared" si="14"/>
        <v/>
      </c>
      <c r="L190" s="26"/>
      <c r="M190" s="175"/>
      <c r="N190" s="176" t="str">
        <f>IF(J190="","",IF(OR(J190="1",J190="2"),VLOOKUP(J190,①【入力】就業規則等一覧!$B$32:$AD$33,26,FALSE),VLOOKUP(J190,①【入力】就業規則等一覧!$B$13:$AD$27,26,FALSE)))</f>
        <v/>
      </c>
      <c r="O190" s="166" t="str">
        <f t="shared" si="23"/>
        <v/>
      </c>
      <c r="P190" s="166" t="str">
        <f t="shared" si="21"/>
        <v/>
      </c>
      <c r="Q190" s="167" t="str">
        <f t="shared" si="24"/>
        <v/>
      </c>
      <c r="T190" s="84"/>
    </row>
    <row r="191" spans="1:23" ht="18" customHeight="1">
      <c r="A191" s="83">
        <v>179</v>
      </c>
      <c r="B191" s="83" t="str">
        <f t="shared" si="22"/>
        <v/>
      </c>
      <c r="C191" s="26"/>
      <c r="D191" s="26"/>
      <c r="E191" s="26"/>
      <c r="F191" s="26"/>
      <c r="G191" s="125"/>
      <c r="H191" s="125"/>
      <c r="I191" s="124"/>
      <c r="J191" s="174"/>
      <c r="K191" s="164" t="str">
        <f t="shared" si="14"/>
        <v/>
      </c>
      <c r="L191" s="26"/>
      <c r="M191" s="175"/>
      <c r="N191" s="176" t="str">
        <f>IF(J191="","",IF(OR(J191="1",J191="2"),VLOOKUP(J191,①【入力】就業規則等一覧!$B$32:$AD$33,26,FALSE),VLOOKUP(J191,①【入力】就業規則等一覧!$B$13:$AD$27,26,FALSE)))</f>
        <v/>
      </c>
      <c r="O191" s="166" t="str">
        <f t="shared" si="23"/>
        <v/>
      </c>
      <c r="P191" s="166" t="str">
        <f t="shared" si="21"/>
        <v/>
      </c>
      <c r="Q191" s="167" t="str">
        <f t="shared" si="24"/>
        <v/>
      </c>
      <c r="T191" s="84"/>
    </row>
    <row r="192" spans="1:23" ht="18" customHeight="1">
      <c r="A192" s="83">
        <v>180</v>
      </c>
      <c r="B192" s="83" t="str">
        <f t="shared" si="22"/>
        <v/>
      </c>
      <c r="C192" s="26"/>
      <c r="D192" s="26"/>
      <c r="E192" s="26"/>
      <c r="F192" s="26"/>
      <c r="G192" s="125"/>
      <c r="H192" s="125"/>
      <c r="I192" s="124"/>
      <c r="J192" s="174"/>
      <c r="K192" s="164" t="str">
        <f t="shared" si="14"/>
        <v/>
      </c>
      <c r="L192" s="26"/>
      <c r="M192" s="175"/>
      <c r="N192" s="176" t="str">
        <f>IF(J192="","",IF(OR(J192="1",J192="2"),VLOOKUP(J192,①【入力】就業規則等一覧!$B$32:$AD$33,26,FALSE),VLOOKUP(J192,①【入力】就業規則等一覧!$B$13:$AD$27,26,FALSE)))</f>
        <v/>
      </c>
      <c r="O192" s="166" t="str">
        <f t="shared" si="23"/>
        <v/>
      </c>
      <c r="P192" s="166" t="str">
        <f t="shared" si="21"/>
        <v/>
      </c>
      <c r="Q192" s="167" t="str">
        <f t="shared" si="24"/>
        <v/>
      </c>
      <c r="T192" s="84"/>
    </row>
    <row r="193" spans="1:23" ht="18" customHeight="1">
      <c r="A193" s="83">
        <v>181</v>
      </c>
      <c r="B193" s="83" t="str">
        <f t="shared" si="22"/>
        <v/>
      </c>
      <c r="C193" s="26"/>
      <c r="D193" s="26"/>
      <c r="E193" s="26"/>
      <c r="F193" s="26"/>
      <c r="G193" s="125"/>
      <c r="H193" s="125"/>
      <c r="I193" s="124"/>
      <c r="J193" s="174"/>
      <c r="K193" s="164" t="str">
        <f t="shared" si="14"/>
        <v/>
      </c>
      <c r="L193" s="26"/>
      <c r="M193" s="175"/>
      <c r="N193" s="176" t="str">
        <f>IF(J193="","",IF(OR(J193="1",J193="2"),VLOOKUP(J193,①【入力】就業規則等一覧!$B$32:$AD$33,26,FALSE),VLOOKUP(J193,①【入力】就業規則等一覧!$B$13:$AD$27,26,FALSE)))</f>
        <v/>
      </c>
      <c r="O193" s="166" t="str">
        <f t="shared" si="23"/>
        <v/>
      </c>
      <c r="P193" s="166" t="str">
        <f t="shared" si="21"/>
        <v/>
      </c>
      <c r="Q193" s="167" t="str">
        <f t="shared" si="24"/>
        <v/>
      </c>
      <c r="T193" s="84"/>
    </row>
    <row r="194" spans="1:23" ht="18" customHeight="1">
      <c r="A194" s="83">
        <v>182</v>
      </c>
      <c r="B194" s="83" t="str">
        <f t="shared" si="22"/>
        <v/>
      </c>
      <c r="C194" s="26"/>
      <c r="D194" s="26"/>
      <c r="E194" s="26"/>
      <c r="F194" s="26"/>
      <c r="G194" s="125"/>
      <c r="H194" s="125"/>
      <c r="I194" s="124"/>
      <c r="J194" s="174"/>
      <c r="K194" s="164" t="str">
        <f t="shared" si="14"/>
        <v/>
      </c>
      <c r="L194" s="26"/>
      <c r="M194" s="175"/>
      <c r="N194" s="176" t="str">
        <f>IF(J194="","",IF(OR(J194="1",J194="2"),VLOOKUP(J194,①【入力】就業規則等一覧!$B$32:$AD$33,26,FALSE),VLOOKUP(J194,①【入力】就業規則等一覧!$B$13:$AD$27,26,FALSE)))</f>
        <v/>
      </c>
      <c r="O194" s="166" t="str">
        <f t="shared" si="23"/>
        <v/>
      </c>
      <c r="P194" s="166" t="str">
        <f t="shared" si="21"/>
        <v/>
      </c>
      <c r="Q194" s="167" t="str">
        <f t="shared" si="24"/>
        <v/>
      </c>
      <c r="T194" s="84"/>
    </row>
    <row r="195" spans="1:23" ht="18" customHeight="1">
      <c r="A195" s="83">
        <v>183</v>
      </c>
      <c r="B195" s="83" t="str">
        <f t="shared" si="22"/>
        <v/>
      </c>
      <c r="C195" s="26"/>
      <c r="D195" s="26"/>
      <c r="E195" s="26"/>
      <c r="F195" s="26"/>
      <c r="G195" s="125"/>
      <c r="H195" s="125"/>
      <c r="I195" s="124"/>
      <c r="J195" s="174"/>
      <c r="K195" s="164" t="str">
        <f t="shared" si="14"/>
        <v/>
      </c>
      <c r="L195" s="26"/>
      <c r="M195" s="175"/>
      <c r="N195" s="176" t="str">
        <f>IF(J195="","",IF(OR(J195="1",J195="2"),VLOOKUP(J195,①【入力】就業規則等一覧!$B$32:$AD$33,26,FALSE),VLOOKUP(J195,①【入力】就業規則等一覧!$B$13:$AD$27,26,FALSE)))</f>
        <v/>
      </c>
      <c r="O195" s="166" t="str">
        <f t="shared" si="23"/>
        <v/>
      </c>
      <c r="P195" s="166" t="str">
        <f t="shared" si="21"/>
        <v/>
      </c>
      <c r="Q195" s="167" t="str">
        <f t="shared" si="24"/>
        <v/>
      </c>
      <c r="T195" s="84"/>
    </row>
    <row r="196" spans="1:23" ht="18" customHeight="1">
      <c r="A196" s="83">
        <v>184</v>
      </c>
      <c r="B196" s="83" t="str">
        <f t="shared" si="22"/>
        <v/>
      </c>
      <c r="C196" s="26"/>
      <c r="D196" s="26"/>
      <c r="E196" s="26"/>
      <c r="F196" s="26"/>
      <c r="G196" s="125"/>
      <c r="H196" s="125"/>
      <c r="I196" s="124"/>
      <c r="J196" s="174"/>
      <c r="K196" s="164" t="str">
        <f t="shared" si="14"/>
        <v/>
      </c>
      <c r="L196" s="26"/>
      <c r="M196" s="175"/>
      <c r="N196" s="176" t="str">
        <f>IF(J196="","",IF(OR(J196="1",J196="2"),VLOOKUP(J196,①【入力】就業規則等一覧!$B$32:$AD$33,26,FALSE),VLOOKUP(J196,①【入力】就業規則等一覧!$B$13:$AD$27,26,FALSE)))</f>
        <v/>
      </c>
      <c r="O196" s="166" t="str">
        <f t="shared" si="23"/>
        <v/>
      </c>
      <c r="P196" s="166" t="str">
        <f t="shared" si="21"/>
        <v/>
      </c>
      <c r="Q196" s="167" t="str">
        <f t="shared" si="24"/>
        <v/>
      </c>
      <c r="T196" s="84"/>
    </row>
    <row r="197" spans="1:23" ht="18" customHeight="1">
      <c r="A197" s="83">
        <v>185</v>
      </c>
      <c r="B197" s="83" t="str">
        <f t="shared" si="22"/>
        <v/>
      </c>
      <c r="C197" s="26"/>
      <c r="D197" s="26"/>
      <c r="E197" s="26"/>
      <c r="F197" s="26"/>
      <c r="G197" s="125"/>
      <c r="H197" s="125"/>
      <c r="I197" s="124"/>
      <c r="J197" s="174"/>
      <c r="K197" s="164" t="str">
        <f t="shared" si="14"/>
        <v/>
      </c>
      <c r="L197" s="26"/>
      <c r="M197" s="175"/>
      <c r="N197" s="176" t="str">
        <f>IF(J197="","",IF(OR(J197="1",J197="2"),VLOOKUP(J197,①【入力】就業規則等一覧!$B$32:$AD$33,26,FALSE),VLOOKUP(J197,①【入力】就業規則等一覧!$B$13:$AD$27,26,FALSE)))</f>
        <v/>
      </c>
      <c r="O197" s="166" t="str">
        <f t="shared" si="23"/>
        <v/>
      </c>
      <c r="P197" s="166" t="str">
        <f t="shared" si="21"/>
        <v/>
      </c>
      <c r="Q197" s="167" t="str">
        <f t="shared" si="24"/>
        <v/>
      </c>
      <c r="T197" s="84"/>
    </row>
    <row r="198" spans="1:23" ht="18" customHeight="1">
      <c r="A198" s="83">
        <v>186</v>
      </c>
      <c r="B198" s="83" t="str">
        <f t="shared" si="22"/>
        <v/>
      </c>
      <c r="C198" s="26"/>
      <c r="D198" s="26"/>
      <c r="E198" s="26"/>
      <c r="F198" s="26"/>
      <c r="G198" s="125"/>
      <c r="H198" s="125"/>
      <c r="I198" s="124"/>
      <c r="J198" s="174"/>
      <c r="K198" s="164" t="str">
        <f t="shared" si="14"/>
        <v/>
      </c>
      <c r="L198" s="26"/>
      <c r="M198" s="175"/>
      <c r="N198" s="176" t="str">
        <f>IF(J198="","",IF(OR(J198="1",J198="2"),VLOOKUP(J198,①【入力】就業規則等一覧!$B$32:$AD$33,26,FALSE),VLOOKUP(J198,①【入力】就業規則等一覧!$B$13:$AD$27,26,FALSE)))</f>
        <v/>
      </c>
      <c r="O198" s="166" t="str">
        <f t="shared" si="23"/>
        <v/>
      </c>
      <c r="P198" s="166" t="str">
        <f t="shared" si="21"/>
        <v/>
      </c>
      <c r="Q198" s="167" t="str">
        <f t="shared" si="24"/>
        <v/>
      </c>
      <c r="T198" s="84"/>
    </row>
    <row r="199" spans="1:23" ht="18" customHeight="1">
      <c r="A199" s="83">
        <v>187</v>
      </c>
      <c r="B199" s="83" t="str">
        <f t="shared" si="22"/>
        <v/>
      </c>
      <c r="C199" s="26"/>
      <c r="D199" s="26"/>
      <c r="E199" s="26"/>
      <c r="F199" s="26"/>
      <c r="G199" s="125"/>
      <c r="H199" s="125"/>
      <c r="I199" s="124"/>
      <c r="J199" s="174"/>
      <c r="K199" s="164" t="str">
        <f t="shared" si="14"/>
        <v/>
      </c>
      <c r="L199" s="26"/>
      <c r="M199" s="175"/>
      <c r="N199" s="176" t="str">
        <f>IF(J199="","",IF(OR(J199="1",J199="2"),VLOOKUP(J199,①【入力】就業規則等一覧!$B$32:$AD$33,26,FALSE),VLOOKUP(J199,①【入力】就業規則等一覧!$B$13:$AD$27,26,FALSE)))</f>
        <v/>
      </c>
      <c r="O199" s="166" t="str">
        <f t="shared" si="23"/>
        <v/>
      </c>
      <c r="P199" s="166" t="str">
        <f t="shared" si="21"/>
        <v/>
      </c>
      <c r="Q199" s="167" t="str">
        <f t="shared" si="24"/>
        <v/>
      </c>
      <c r="T199" s="84"/>
    </row>
    <row r="200" spans="1:23" ht="18" customHeight="1">
      <c r="A200" s="83">
        <v>188</v>
      </c>
      <c r="B200" s="83" t="str">
        <f t="shared" si="22"/>
        <v/>
      </c>
      <c r="C200" s="26"/>
      <c r="D200" s="26"/>
      <c r="E200" s="26"/>
      <c r="F200" s="26"/>
      <c r="G200" s="125"/>
      <c r="H200" s="125"/>
      <c r="I200" s="124"/>
      <c r="J200" s="174"/>
      <c r="K200" s="164" t="str">
        <f t="shared" si="14"/>
        <v/>
      </c>
      <c r="L200" s="26"/>
      <c r="M200" s="175"/>
      <c r="N200" s="176" t="str">
        <f>IF(J200="","",IF(OR(J200="1",J200="2"),VLOOKUP(J200,①【入力】就業規則等一覧!$B$32:$AD$33,26,FALSE),VLOOKUP(J200,①【入力】就業規則等一覧!$B$13:$AD$27,26,FALSE)))</f>
        <v/>
      </c>
      <c r="O200" s="166" t="str">
        <f t="shared" si="23"/>
        <v/>
      </c>
      <c r="P200" s="166" t="str">
        <f t="shared" si="21"/>
        <v/>
      </c>
      <c r="Q200" s="167" t="str">
        <f t="shared" si="24"/>
        <v/>
      </c>
      <c r="T200" s="84"/>
      <c r="W200" s="79"/>
    </row>
    <row r="201" spans="1:23" ht="18" customHeight="1">
      <c r="A201" s="83">
        <v>189</v>
      </c>
      <c r="B201" s="83" t="str">
        <f t="shared" si="22"/>
        <v/>
      </c>
      <c r="C201" s="26"/>
      <c r="D201" s="26"/>
      <c r="E201" s="26"/>
      <c r="F201" s="26"/>
      <c r="G201" s="125"/>
      <c r="H201" s="125"/>
      <c r="I201" s="124"/>
      <c r="J201" s="174"/>
      <c r="K201" s="164" t="str">
        <f t="shared" si="14"/>
        <v/>
      </c>
      <c r="L201" s="26"/>
      <c r="M201" s="175"/>
      <c r="N201" s="176" t="str">
        <f>IF(J201="","",IF(OR(J201="1",J201="2"),VLOOKUP(J201,①【入力】就業規則等一覧!$B$32:$AD$33,26,FALSE),VLOOKUP(J201,①【入力】就業規則等一覧!$B$13:$AD$27,26,FALSE)))</f>
        <v/>
      </c>
      <c r="O201" s="166" t="str">
        <f t="shared" si="23"/>
        <v/>
      </c>
      <c r="P201" s="166" t="str">
        <f t="shared" si="21"/>
        <v/>
      </c>
      <c r="Q201" s="167" t="str">
        <f t="shared" si="24"/>
        <v/>
      </c>
      <c r="T201" s="84"/>
    </row>
    <row r="202" spans="1:23" ht="18" customHeight="1">
      <c r="A202" s="83">
        <v>190</v>
      </c>
      <c r="B202" s="83" t="str">
        <f t="shared" si="22"/>
        <v/>
      </c>
      <c r="C202" s="26"/>
      <c r="D202" s="26"/>
      <c r="E202" s="26"/>
      <c r="F202" s="26"/>
      <c r="G202" s="125"/>
      <c r="H202" s="125"/>
      <c r="I202" s="124"/>
      <c r="J202" s="174"/>
      <c r="K202" s="164" t="str">
        <f t="shared" si="14"/>
        <v/>
      </c>
      <c r="L202" s="26"/>
      <c r="M202" s="175"/>
      <c r="N202" s="176" t="str">
        <f>IF(J202="","",IF(OR(J202="1",J202="2"),VLOOKUP(J202,①【入力】就業規則等一覧!$B$32:$AD$33,26,FALSE),VLOOKUP(J202,①【入力】就業規則等一覧!$B$13:$AD$27,26,FALSE)))</f>
        <v/>
      </c>
      <c r="O202" s="166" t="str">
        <f t="shared" si="23"/>
        <v/>
      </c>
      <c r="P202" s="166" t="str">
        <f t="shared" si="21"/>
        <v/>
      </c>
      <c r="Q202" s="167" t="str">
        <f t="shared" si="24"/>
        <v/>
      </c>
      <c r="T202" s="84"/>
    </row>
    <row r="203" spans="1:23" ht="18" customHeight="1">
      <c r="A203" s="83">
        <v>191</v>
      </c>
      <c r="B203" s="83" t="str">
        <f t="shared" si="22"/>
        <v/>
      </c>
      <c r="C203" s="26"/>
      <c r="D203" s="26"/>
      <c r="E203" s="26"/>
      <c r="F203" s="26"/>
      <c r="G203" s="125"/>
      <c r="H203" s="125"/>
      <c r="I203" s="124"/>
      <c r="J203" s="174"/>
      <c r="K203" s="164" t="str">
        <f t="shared" si="14"/>
        <v/>
      </c>
      <c r="L203" s="26"/>
      <c r="M203" s="175"/>
      <c r="N203" s="176" t="str">
        <f>IF(J203="","",IF(OR(J203="1",J203="2"),VLOOKUP(J203,①【入力】就業規則等一覧!$B$32:$AD$33,26,FALSE),VLOOKUP(J203,①【入力】就業規則等一覧!$B$13:$AD$27,26,FALSE)))</f>
        <v/>
      </c>
      <c r="O203" s="166" t="str">
        <f t="shared" si="23"/>
        <v/>
      </c>
      <c r="P203" s="166" t="str">
        <f t="shared" si="21"/>
        <v/>
      </c>
      <c r="Q203" s="167" t="str">
        <f t="shared" si="24"/>
        <v/>
      </c>
      <c r="T203" s="84"/>
    </row>
    <row r="204" spans="1:23" ht="18" customHeight="1">
      <c r="A204" s="83">
        <v>192</v>
      </c>
      <c r="B204" s="83" t="str">
        <f t="shared" si="22"/>
        <v/>
      </c>
      <c r="C204" s="26"/>
      <c r="D204" s="26"/>
      <c r="E204" s="26"/>
      <c r="F204" s="26"/>
      <c r="G204" s="125"/>
      <c r="H204" s="125"/>
      <c r="I204" s="124"/>
      <c r="J204" s="174"/>
      <c r="K204" s="164" t="str">
        <f t="shared" si="14"/>
        <v/>
      </c>
      <c r="L204" s="26"/>
      <c r="M204" s="175"/>
      <c r="N204" s="176" t="str">
        <f>IF(J204="","",IF(OR(J204="1",J204="2"),VLOOKUP(J204,①【入力】就業規則等一覧!$B$32:$AD$33,26,FALSE),VLOOKUP(J204,①【入力】就業規則等一覧!$B$13:$AD$27,26,FALSE)))</f>
        <v/>
      </c>
      <c r="O204" s="166" t="str">
        <f t="shared" si="23"/>
        <v/>
      </c>
      <c r="P204" s="166" t="str">
        <f t="shared" si="21"/>
        <v/>
      </c>
      <c r="Q204" s="167" t="str">
        <f t="shared" si="24"/>
        <v/>
      </c>
      <c r="T204" s="84"/>
    </row>
    <row r="205" spans="1:23" ht="18" customHeight="1">
      <c r="A205" s="83">
        <v>193</v>
      </c>
      <c r="B205" s="83" t="str">
        <f t="shared" si="22"/>
        <v/>
      </c>
      <c r="C205" s="26"/>
      <c r="D205" s="26"/>
      <c r="E205" s="26"/>
      <c r="F205" s="26"/>
      <c r="G205" s="125"/>
      <c r="H205" s="125"/>
      <c r="I205" s="124"/>
      <c r="J205" s="174"/>
      <c r="K205" s="164" t="str">
        <f t="shared" si="14"/>
        <v/>
      </c>
      <c r="L205" s="26"/>
      <c r="M205" s="175"/>
      <c r="N205" s="176" t="str">
        <f>IF(J205="","",IF(OR(J205="1",J205="2"),VLOOKUP(J205,①【入力】就業規則等一覧!$B$32:$AD$33,26,FALSE),VLOOKUP(J205,①【入力】就業規則等一覧!$B$13:$AD$27,26,FALSE)))</f>
        <v/>
      </c>
      <c r="O205" s="166" t="str">
        <f t="shared" si="23"/>
        <v/>
      </c>
      <c r="P205" s="166" t="str">
        <f t="shared" si="21"/>
        <v/>
      </c>
      <c r="Q205" s="167" t="str">
        <f t="shared" si="24"/>
        <v/>
      </c>
      <c r="T205" s="84"/>
    </row>
    <row r="206" spans="1:23" ht="18" customHeight="1">
      <c r="A206" s="83">
        <v>194</v>
      </c>
      <c r="B206" s="83" t="str">
        <f t="shared" si="22"/>
        <v/>
      </c>
      <c r="C206" s="26"/>
      <c r="D206" s="26"/>
      <c r="E206" s="26"/>
      <c r="F206" s="26"/>
      <c r="G206" s="125"/>
      <c r="H206" s="125"/>
      <c r="I206" s="124"/>
      <c r="J206" s="174"/>
      <c r="K206" s="164" t="str">
        <f t="shared" si="14"/>
        <v/>
      </c>
      <c r="L206" s="26"/>
      <c r="M206" s="175"/>
      <c r="N206" s="176" t="str">
        <f>IF(J206="","",IF(OR(J206="1",J206="2"),VLOOKUP(J206,①【入力】就業規則等一覧!$B$32:$AD$33,26,FALSE),VLOOKUP(J206,①【入力】就業規則等一覧!$B$13:$AD$27,26,FALSE)))</f>
        <v/>
      </c>
      <c r="O206" s="166" t="str">
        <f t="shared" si="23"/>
        <v/>
      </c>
      <c r="P206" s="166" t="str">
        <f t="shared" si="21"/>
        <v/>
      </c>
      <c r="Q206" s="167" t="str">
        <f t="shared" si="24"/>
        <v/>
      </c>
      <c r="T206" s="84"/>
    </row>
    <row r="207" spans="1:23" ht="18" customHeight="1">
      <c r="A207" s="83">
        <v>195</v>
      </c>
      <c r="B207" s="83" t="str">
        <f t="shared" si="22"/>
        <v/>
      </c>
      <c r="C207" s="26"/>
      <c r="D207" s="26"/>
      <c r="E207" s="26"/>
      <c r="F207" s="26"/>
      <c r="G207" s="125"/>
      <c r="H207" s="125"/>
      <c r="I207" s="124"/>
      <c r="J207" s="174"/>
      <c r="K207" s="164" t="str">
        <f t="shared" si="14"/>
        <v/>
      </c>
      <c r="L207" s="26"/>
      <c r="M207" s="175"/>
      <c r="N207" s="176" t="str">
        <f>IF(J207="","",IF(OR(J207="1",J207="2"),VLOOKUP(J207,①【入力】就業規則等一覧!$B$32:$AD$33,26,FALSE),VLOOKUP(J207,①【入力】就業規則等一覧!$B$13:$AD$27,26,FALSE)))</f>
        <v/>
      </c>
      <c r="O207" s="166" t="str">
        <f t="shared" si="23"/>
        <v/>
      </c>
      <c r="P207" s="166" t="str">
        <f t="shared" si="21"/>
        <v/>
      </c>
      <c r="Q207" s="167" t="str">
        <f t="shared" si="24"/>
        <v/>
      </c>
      <c r="T207" s="84"/>
    </row>
    <row r="208" spans="1:23" ht="18" customHeight="1">
      <c r="A208" s="83">
        <v>196</v>
      </c>
      <c r="B208" s="83" t="str">
        <f t="shared" si="22"/>
        <v/>
      </c>
      <c r="C208" s="26"/>
      <c r="D208" s="26"/>
      <c r="E208" s="26"/>
      <c r="F208" s="26"/>
      <c r="G208" s="125"/>
      <c r="H208" s="125"/>
      <c r="I208" s="124"/>
      <c r="J208" s="174"/>
      <c r="K208" s="164" t="str">
        <f t="shared" si="14"/>
        <v/>
      </c>
      <c r="L208" s="26"/>
      <c r="M208" s="175"/>
      <c r="N208" s="176" t="str">
        <f>IF(J208="","",IF(OR(J208="1",J208="2"),VLOOKUP(J208,①【入力】就業規則等一覧!$B$32:$AD$33,26,FALSE),VLOOKUP(J208,①【入力】就業規則等一覧!$B$13:$AD$27,26,FALSE)))</f>
        <v/>
      </c>
      <c r="O208" s="166" t="str">
        <f t="shared" si="23"/>
        <v/>
      </c>
      <c r="P208" s="166" t="str">
        <f t="shared" si="21"/>
        <v/>
      </c>
      <c r="Q208" s="167" t="str">
        <f t="shared" si="24"/>
        <v/>
      </c>
      <c r="T208" s="84"/>
    </row>
    <row r="209" spans="1:23" ht="18" customHeight="1">
      <c r="A209" s="83">
        <v>197</v>
      </c>
      <c r="B209" s="83" t="str">
        <f t="shared" si="22"/>
        <v/>
      </c>
      <c r="C209" s="26"/>
      <c r="D209" s="26"/>
      <c r="E209" s="26"/>
      <c r="F209" s="26"/>
      <c r="G209" s="125"/>
      <c r="H209" s="125"/>
      <c r="I209" s="124"/>
      <c r="J209" s="174"/>
      <c r="K209" s="164" t="str">
        <f t="shared" si="14"/>
        <v/>
      </c>
      <c r="L209" s="26"/>
      <c r="M209" s="175"/>
      <c r="N209" s="176" t="str">
        <f>IF(J209="","",IF(OR(J209="1",J209="2"),VLOOKUP(J209,①【入力】就業規則等一覧!$B$32:$AD$33,26,FALSE),VLOOKUP(J209,①【入力】就業規則等一覧!$B$13:$AD$27,26,FALSE)))</f>
        <v/>
      </c>
      <c r="O209" s="166" t="str">
        <f t="shared" si="23"/>
        <v/>
      </c>
      <c r="P209" s="166" t="str">
        <f t="shared" si="21"/>
        <v/>
      </c>
      <c r="Q209" s="167" t="str">
        <f t="shared" si="24"/>
        <v/>
      </c>
      <c r="T209" s="84"/>
    </row>
    <row r="210" spans="1:23" ht="18" customHeight="1">
      <c r="A210" s="83">
        <v>198</v>
      </c>
      <c r="B210" s="83" t="str">
        <f t="shared" ref="B210" si="25">C210&amp;D210</f>
        <v/>
      </c>
      <c r="C210" s="26"/>
      <c r="D210" s="26"/>
      <c r="E210" s="26"/>
      <c r="F210" s="26"/>
      <c r="G210" s="125"/>
      <c r="H210" s="125"/>
      <c r="I210" s="124"/>
      <c r="J210" s="174"/>
      <c r="K210" s="164" t="str">
        <f t="shared" si="0"/>
        <v/>
      </c>
      <c r="L210" s="26"/>
      <c r="M210" s="175"/>
      <c r="N210" s="176" t="str">
        <f>IF(J210="","",IF(OR(J210="1",J210="2"),VLOOKUP(J210,①【入力】就業規則等一覧!$B$32:$AD$33,26,FALSE),VLOOKUP(J210,①【入力】就業規則等一覧!$B$13:$AD$27,26,FALSE)))</f>
        <v/>
      </c>
      <c r="O210" s="166" t="str">
        <f t="shared" ref="O210:O216" si="26">IF(M210="","",10000)</f>
        <v/>
      </c>
      <c r="P210" s="166" t="str">
        <f t="shared" ref="P210:P273" si="27">IF(N210="","",MIN(N210,10000))</f>
        <v/>
      </c>
      <c r="Q210" s="167" t="str">
        <f>IF(OR(M210="",N210=""),"",M210*P210)</f>
        <v/>
      </c>
      <c r="T210" s="84"/>
    </row>
    <row r="211" spans="1:23" ht="18" customHeight="1">
      <c r="A211" s="83">
        <v>199</v>
      </c>
      <c r="B211" s="83" t="str">
        <f>C211&amp;D211</f>
        <v/>
      </c>
      <c r="C211" s="26"/>
      <c r="D211" s="26"/>
      <c r="E211" s="26"/>
      <c r="F211" s="26"/>
      <c r="G211" s="125"/>
      <c r="H211" s="125"/>
      <c r="I211" s="124"/>
      <c r="J211" s="174"/>
      <c r="K211" s="164" t="str">
        <f t="shared" si="0"/>
        <v/>
      </c>
      <c r="L211" s="26"/>
      <c r="M211" s="175"/>
      <c r="N211" s="176" t="str">
        <f>IF(J211="","",IF(OR(J211="1",J211="2"),VLOOKUP(J211,①【入力】就業規則等一覧!$B$32:$AD$33,26,FALSE),VLOOKUP(J211,①【入力】就業規則等一覧!$B$13:$AD$27,26,FALSE)))</f>
        <v/>
      </c>
      <c r="O211" s="166" t="str">
        <f t="shared" si="26"/>
        <v/>
      </c>
      <c r="P211" s="166" t="str">
        <f t="shared" si="27"/>
        <v/>
      </c>
      <c r="Q211" s="167" t="str">
        <f t="shared" ref="Q211:Q216" si="28">IF(OR(M211="",N211=""),"",M211*P211)</f>
        <v/>
      </c>
      <c r="T211" s="84"/>
    </row>
    <row r="212" spans="1:23" ht="18" customHeight="1">
      <c r="A212" s="83">
        <v>200</v>
      </c>
      <c r="B212" s="83" t="str">
        <f>C212&amp;D212</f>
        <v/>
      </c>
      <c r="C212" s="26"/>
      <c r="D212" s="26"/>
      <c r="E212" s="26"/>
      <c r="F212" s="26"/>
      <c r="G212" s="125"/>
      <c r="H212" s="125"/>
      <c r="I212" s="124"/>
      <c r="J212" s="174"/>
      <c r="K212" s="164" t="str">
        <f t="shared" si="0"/>
        <v/>
      </c>
      <c r="L212" s="26"/>
      <c r="M212" s="175"/>
      <c r="N212" s="176" t="str">
        <f>IF(J212="","",IF(OR(J212="1",J212="2"),VLOOKUP(J212,①【入力】就業規則等一覧!$B$32:$AD$33,26,FALSE),VLOOKUP(J212,①【入力】就業規則等一覧!$B$13:$AD$27,26,FALSE)))</f>
        <v/>
      </c>
      <c r="O212" s="166" t="str">
        <f t="shared" si="26"/>
        <v/>
      </c>
      <c r="P212" s="166" t="str">
        <f t="shared" si="27"/>
        <v/>
      </c>
      <c r="Q212" s="167" t="str">
        <f t="shared" si="28"/>
        <v/>
      </c>
      <c r="T212" s="84"/>
    </row>
    <row r="213" spans="1:23" ht="18" customHeight="1">
      <c r="A213" s="83">
        <v>201</v>
      </c>
      <c r="B213" s="83" t="str">
        <f t="shared" ref="B213:B276" si="29">C213&amp;D213</f>
        <v/>
      </c>
      <c r="C213" s="26"/>
      <c r="D213" s="26"/>
      <c r="E213" s="26"/>
      <c r="F213" s="26"/>
      <c r="G213" s="125"/>
      <c r="H213" s="125"/>
      <c r="I213" s="124"/>
      <c r="J213" s="174"/>
      <c r="K213" s="164" t="str">
        <f t="shared" si="0"/>
        <v/>
      </c>
      <c r="L213" s="26"/>
      <c r="M213" s="175"/>
      <c r="N213" s="176" t="str">
        <f>IF(J213="","",IF(OR(J213="1",J213="2"),VLOOKUP(J213,①【入力】就業規則等一覧!$B$32:$AD$33,26,FALSE),VLOOKUP(J213,①【入力】就業規則等一覧!$B$13:$AD$27,26,FALSE)))</f>
        <v/>
      </c>
      <c r="O213" s="166" t="str">
        <f t="shared" si="26"/>
        <v/>
      </c>
      <c r="P213" s="166" t="str">
        <f t="shared" si="27"/>
        <v/>
      </c>
      <c r="Q213" s="167" t="str">
        <f t="shared" si="28"/>
        <v/>
      </c>
      <c r="T213" s="84"/>
    </row>
    <row r="214" spans="1:23" ht="18" customHeight="1">
      <c r="A214" s="83">
        <v>202</v>
      </c>
      <c r="B214" s="83" t="str">
        <f t="shared" si="29"/>
        <v/>
      </c>
      <c r="C214" s="26"/>
      <c r="D214" s="26"/>
      <c r="E214" s="26"/>
      <c r="F214" s="26"/>
      <c r="G214" s="125"/>
      <c r="H214" s="125"/>
      <c r="I214" s="124"/>
      <c r="J214" s="174"/>
      <c r="K214" s="164" t="str">
        <f t="shared" si="0"/>
        <v/>
      </c>
      <c r="L214" s="26"/>
      <c r="M214" s="175"/>
      <c r="N214" s="176" t="str">
        <f>IF(J214="","",IF(OR(J214="1",J214="2"),VLOOKUP(J214,①【入力】就業規則等一覧!$B$32:$AD$33,26,FALSE),VLOOKUP(J214,①【入力】就業規則等一覧!$B$13:$AD$27,26,FALSE)))</f>
        <v/>
      </c>
      <c r="O214" s="166" t="str">
        <f t="shared" si="26"/>
        <v/>
      </c>
      <c r="P214" s="166" t="str">
        <f t="shared" si="27"/>
        <v/>
      </c>
      <c r="Q214" s="167" t="str">
        <f t="shared" si="28"/>
        <v/>
      </c>
      <c r="T214" s="84"/>
    </row>
    <row r="215" spans="1:23" ht="18" customHeight="1">
      <c r="A215" s="83">
        <v>203</v>
      </c>
      <c r="B215" s="83" t="str">
        <f t="shared" si="29"/>
        <v/>
      </c>
      <c r="C215" s="26"/>
      <c r="D215" s="26"/>
      <c r="E215" s="26"/>
      <c r="F215" s="26"/>
      <c r="G215" s="125"/>
      <c r="H215" s="125"/>
      <c r="I215" s="124"/>
      <c r="J215" s="174"/>
      <c r="K215" s="164" t="str">
        <f t="shared" si="0"/>
        <v/>
      </c>
      <c r="L215" s="26"/>
      <c r="M215" s="175"/>
      <c r="N215" s="176" t="str">
        <f>IF(J215="","",IF(OR(J215="1",J215="2"),VLOOKUP(J215,①【入力】就業規則等一覧!$B$32:$AD$33,26,FALSE),VLOOKUP(J215,①【入力】就業規則等一覧!$B$13:$AD$27,26,FALSE)))</f>
        <v/>
      </c>
      <c r="O215" s="166" t="str">
        <f t="shared" si="26"/>
        <v/>
      </c>
      <c r="P215" s="166" t="str">
        <f t="shared" si="27"/>
        <v/>
      </c>
      <c r="Q215" s="167" t="str">
        <f t="shared" si="28"/>
        <v/>
      </c>
      <c r="T215" s="84"/>
    </row>
    <row r="216" spans="1:23" ht="18" customHeight="1">
      <c r="A216" s="83">
        <v>204</v>
      </c>
      <c r="B216" s="83" t="str">
        <f t="shared" si="29"/>
        <v/>
      </c>
      <c r="C216" s="26"/>
      <c r="D216" s="26"/>
      <c r="E216" s="26"/>
      <c r="F216" s="26"/>
      <c r="G216" s="125"/>
      <c r="H216" s="125"/>
      <c r="I216" s="124"/>
      <c r="J216" s="174"/>
      <c r="K216" s="164" t="str">
        <f t="shared" si="0"/>
        <v/>
      </c>
      <c r="L216" s="26"/>
      <c r="M216" s="175"/>
      <c r="N216" s="176" t="str">
        <f>IF(J216="","",IF(OR(J216="1",J216="2"),VLOOKUP(J216,①【入力】就業規則等一覧!$B$32:$AD$33,26,FALSE),VLOOKUP(J216,①【入力】就業規則等一覧!$B$13:$AD$27,26,FALSE)))</f>
        <v/>
      </c>
      <c r="O216" s="166" t="str">
        <f t="shared" si="26"/>
        <v/>
      </c>
      <c r="P216" s="166" t="str">
        <f t="shared" si="27"/>
        <v/>
      </c>
      <c r="Q216" s="167" t="str">
        <f t="shared" si="28"/>
        <v/>
      </c>
      <c r="T216" s="84"/>
    </row>
    <row r="217" spans="1:23" ht="18" customHeight="1">
      <c r="A217" s="83">
        <v>205</v>
      </c>
      <c r="B217" s="83" t="str">
        <f t="shared" si="29"/>
        <v/>
      </c>
      <c r="C217" s="26"/>
      <c r="D217" s="26"/>
      <c r="E217" s="26"/>
      <c r="F217" s="26"/>
      <c r="G217" s="125"/>
      <c r="H217" s="125"/>
      <c r="I217" s="124"/>
      <c r="J217" s="174"/>
      <c r="K217" s="164" t="str">
        <f t="shared" si="0"/>
        <v/>
      </c>
      <c r="L217" s="26"/>
      <c r="M217" s="175"/>
      <c r="N217" s="176" t="str">
        <f>IF(J217="","",IF(OR(J217="1",J217="2"),VLOOKUP(J217,①【入力】就業規則等一覧!$B$32:$AD$33,26,FALSE),VLOOKUP(J217,①【入力】就業規則等一覧!$B$13:$AD$27,26,FALSE)))</f>
        <v/>
      </c>
      <c r="O217" s="166" t="str">
        <f>IF(M217="","",10000)</f>
        <v/>
      </c>
      <c r="P217" s="166" t="str">
        <f t="shared" si="27"/>
        <v/>
      </c>
      <c r="Q217" s="167" t="str">
        <f>IF(OR(M217="",N217=""),"",M217*P217)</f>
        <v/>
      </c>
      <c r="T217" s="84"/>
    </row>
    <row r="218" spans="1:23" ht="18" customHeight="1">
      <c r="A218" s="83">
        <v>206</v>
      </c>
      <c r="B218" s="83" t="str">
        <f t="shared" si="29"/>
        <v/>
      </c>
      <c r="C218" s="26"/>
      <c r="D218" s="26"/>
      <c r="E218" s="26"/>
      <c r="F218" s="26"/>
      <c r="G218" s="125"/>
      <c r="H218" s="125"/>
      <c r="I218" s="124"/>
      <c r="J218" s="174"/>
      <c r="K218" s="164" t="str">
        <f t="shared" si="0"/>
        <v/>
      </c>
      <c r="L218" s="26"/>
      <c r="M218" s="175"/>
      <c r="N218" s="176" t="str">
        <f>IF(J218="","",IF(OR(J218="1",J218="2"),VLOOKUP(J218,①【入力】就業規則等一覧!$B$32:$AD$33,26,FALSE),VLOOKUP(J218,①【入力】就業規則等一覧!$B$13:$AD$27,26,FALSE)))</f>
        <v/>
      </c>
      <c r="O218" s="166" t="str">
        <f>IF(M218="","",10000)</f>
        <v/>
      </c>
      <c r="P218" s="166" t="str">
        <f t="shared" si="27"/>
        <v/>
      </c>
      <c r="Q218" s="167" t="str">
        <f>IF(OR(M218="",N218=""),"",M218*P218)</f>
        <v/>
      </c>
      <c r="T218" s="84"/>
    </row>
    <row r="219" spans="1:23" ht="18" customHeight="1">
      <c r="A219" s="83">
        <v>207</v>
      </c>
      <c r="B219" s="83" t="str">
        <f t="shared" si="29"/>
        <v/>
      </c>
      <c r="C219" s="26"/>
      <c r="D219" s="26"/>
      <c r="E219" s="26"/>
      <c r="F219" s="26"/>
      <c r="G219" s="125"/>
      <c r="H219" s="125"/>
      <c r="I219" s="124"/>
      <c r="J219" s="174"/>
      <c r="K219" s="164" t="str">
        <f t="shared" si="0"/>
        <v/>
      </c>
      <c r="L219" s="26"/>
      <c r="M219" s="175"/>
      <c r="N219" s="176" t="str">
        <f>IF(J219="","",IF(OR(J219="1",J219="2"),VLOOKUP(J219,①【入力】就業規則等一覧!$B$32:$AD$33,26,FALSE),VLOOKUP(J219,①【入力】就業規則等一覧!$B$13:$AD$27,26,FALSE)))</f>
        <v/>
      </c>
      <c r="O219" s="166" t="str">
        <f t="shared" ref="O219:O282" si="30">IF(M219="","",10000)</f>
        <v/>
      </c>
      <c r="P219" s="166" t="str">
        <f t="shared" si="27"/>
        <v/>
      </c>
      <c r="Q219" s="167" t="str">
        <f t="shared" ref="Q219:Q282" si="31">IF(OR(M219="",N219=""),"",M219*P219)</f>
        <v/>
      </c>
      <c r="T219" s="84"/>
    </row>
    <row r="220" spans="1:23" ht="18" customHeight="1">
      <c r="A220" s="83">
        <v>208</v>
      </c>
      <c r="B220" s="83" t="str">
        <f t="shared" si="29"/>
        <v/>
      </c>
      <c r="C220" s="26"/>
      <c r="D220" s="26"/>
      <c r="E220" s="26"/>
      <c r="F220" s="26"/>
      <c r="G220" s="125"/>
      <c r="H220" s="125"/>
      <c r="I220" s="124"/>
      <c r="J220" s="174"/>
      <c r="K220" s="164" t="str">
        <f t="shared" si="0"/>
        <v/>
      </c>
      <c r="L220" s="26"/>
      <c r="M220" s="175"/>
      <c r="N220" s="176" t="str">
        <f>IF(J220="","",IF(OR(J220="1",J220="2"),VLOOKUP(J220,①【入力】就業規則等一覧!$B$32:$AD$33,26,FALSE),VLOOKUP(J220,①【入力】就業規則等一覧!$B$13:$AD$27,26,FALSE)))</f>
        <v/>
      </c>
      <c r="O220" s="166" t="str">
        <f t="shared" si="30"/>
        <v/>
      </c>
      <c r="P220" s="166" t="str">
        <f t="shared" si="27"/>
        <v/>
      </c>
      <c r="Q220" s="167" t="str">
        <f t="shared" si="31"/>
        <v/>
      </c>
      <c r="T220" s="84"/>
      <c r="W220" s="79"/>
    </row>
    <row r="221" spans="1:23" ht="18" customHeight="1">
      <c r="A221" s="83">
        <v>209</v>
      </c>
      <c r="B221" s="83" t="str">
        <f t="shared" si="29"/>
        <v/>
      </c>
      <c r="C221" s="26"/>
      <c r="D221" s="26"/>
      <c r="E221" s="26"/>
      <c r="F221" s="26"/>
      <c r="G221" s="125"/>
      <c r="H221" s="125"/>
      <c r="I221" s="124"/>
      <c r="J221" s="174"/>
      <c r="K221" s="164" t="str">
        <f t="shared" si="0"/>
        <v/>
      </c>
      <c r="L221" s="26"/>
      <c r="M221" s="175"/>
      <c r="N221" s="176" t="str">
        <f>IF(J221="","",IF(OR(J221="1",J221="2"),VLOOKUP(J221,①【入力】就業規則等一覧!$B$32:$AD$33,26,FALSE),VLOOKUP(J221,①【入力】就業規則等一覧!$B$13:$AD$27,26,FALSE)))</f>
        <v/>
      </c>
      <c r="O221" s="166" t="str">
        <f t="shared" si="30"/>
        <v/>
      </c>
      <c r="P221" s="166" t="str">
        <f t="shared" si="27"/>
        <v/>
      </c>
      <c r="Q221" s="167" t="str">
        <f t="shared" si="31"/>
        <v/>
      </c>
      <c r="T221" s="84"/>
    </row>
    <row r="222" spans="1:23" ht="18" customHeight="1">
      <c r="A222" s="83">
        <v>210</v>
      </c>
      <c r="B222" s="83" t="str">
        <f t="shared" si="29"/>
        <v/>
      </c>
      <c r="C222" s="26"/>
      <c r="D222" s="26"/>
      <c r="E222" s="26"/>
      <c r="F222" s="26"/>
      <c r="G222" s="125"/>
      <c r="H222" s="125"/>
      <c r="I222" s="124"/>
      <c r="J222" s="174"/>
      <c r="K222" s="164" t="str">
        <f t="shared" si="0"/>
        <v/>
      </c>
      <c r="L222" s="26"/>
      <c r="M222" s="175"/>
      <c r="N222" s="176" t="str">
        <f>IF(J222="","",IF(OR(J222="1",J222="2"),VLOOKUP(J222,①【入力】就業規則等一覧!$B$32:$AD$33,26,FALSE),VLOOKUP(J222,①【入力】就業規則等一覧!$B$13:$AD$27,26,FALSE)))</f>
        <v/>
      </c>
      <c r="O222" s="166" t="str">
        <f t="shared" si="30"/>
        <v/>
      </c>
      <c r="P222" s="166" t="str">
        <f t="shared" si="27"/>
        <v/>
      </c>
      <c r="Q222" s="167" t="str">
        <f t="shared" si="31"/>
        <v/>
      </c>
      <c r="T222" s="84"/>
    </row>
    <row r="223" spans="1:23" ht="18" customHeight="1">
      <c r="A223" s="83">
        <v>211</v>
      </c>
      <c r="B223" s="83" t="str">
        <f t="shared" si="29"/>
        <v/>
      </c>
      <c r="C223" s="26"/>
      <c r="D223" s="26"/>
      <c r="E223" s="26"/>
      <c r="F223" s="26"/>
      <c r="G223" s="125"/>
      <c r="H223" s="125"/>
      <c r="I223" s="124"/>
      <c r="J223" s="174"/>
      <c r="K223" s="164" t="str">
        <f t="shared" si="0"/>
        <v/>
      </c>
      <c r="L223" s="26"/>
      <c r="M223" s="175"/>
      <c r="N223" s="176" t="str">
        <f>IF(J223="","",IF(OR(J223="1",J223="2"),VLOOKUP(J223,①【入力】就業規則等一覧!$B$32:$AD$33,26,FALSE),VLOOKUP(J223,①【入力】就業規則等一覧!$B$13:$AD$27,26,FALSE)))</f>
        <v/>
      </c>
      <c r="O223" s="166" t="str">
        <f t="shared" si="30"/>
        <v/>
      </c>
      <c r="P223" s="166" t="str">
        <f t="shared" si="27"/>
        <v/>
      </c>
      <c r="Q223" s="167" t="str">
        <f t="shared" si="31"/>
        <v/>
      </c>
      <c r="T223" s="84"/>
    </row>
    <row r="224" spans="1:23" ht="18" customHeight="1">
      <c r="A224" s="83">
        <v>212</v>
      </c>
      <c r="B224" s="83" t="str">
        <f t="shared" si="29"/>
        <v/>
      </c>
      <c r="C224" s="26"/>
      <c r="D224" s="26"/>
      <c r="E224" s="26"/>
      <c r="F224" s="26"/>
      <c r="G224" s="125"/>
      <c r="H224" s="125"/>
      <c r="I224" s="124"/>
      <c r="J224" s="174"/>
      <c r="K224" s="164" t="str">
        <f t="shared" si="0"/>
        <v/>
      </c>
      <c r="L224" s="26"/>
      <c r="M224" s="175"/>
      <c r="N224" s="176" t="str">
        <f>IF(J224="","",IF(OR(J224="1",J224="2"),VLOOKUP(J224,①【入力】就業規則等一覧!$B$32:$AD$33,26,FALSE),VLOOKUP(J224,①【入力】就業規則等一覧!$B$13:$AD$27,26,FALSE)))</f>
        <v/>
      </c>
      <c r="O224" s="166" t="str">
        <f t="shared" si="30"/>
        <v/>
      </c>
      <c r="P224" s="166" t="str">
        <f t="shared" si="27"/>
        <v/>
      </c>
      <c r="Q224" s="167" t="str">
        <f t="shared" si="31"/>
        <v/>
      </c>
      <c r="T224" s="84"/>
    </row>
    <row r="225" spans="1:23" ht="18" customHeight="1">
      <c r="A225" s="83">
        <v>213</v>
      </c>
      <c r="B225" s="83" t="str">
        <f t="shared" si="29"/>
        <v/>
      </c>
      <c r="C225" s="26"/>
      <c r="D225" s="26"/>
      <c r="E225" s="26"/>
      <c r="F225" s="26"/>
      <c r="G225" s="125"/>
      <c r="H225" s="125"/>
      <c r="I225" s="124"/>
      <c r="J225" s="174"/>
      <c r="K225" s="164" t="str">
        <f t="shared" si="0"/>
        <v/>
      </c>
      <c r="L225" s="26"/>
      <c r="M225" s="175"/>
      <c r="N225" s="176" t="str">
        <f>IF(J225="","",IF(OR(J225="1",J225="2"),VLOOKUP(J225,①【入力】就業規則等一覧!$B$32:$AD$33,26,FALSE),VLOOKUP(J225,①【入力】就業規則等一覧!$B$13:$AD$27,26,FALSE)))</f>
        <v/>
      </c>
      <c r="O225" s="166" t="str">
        <f t="shared" si="30"/>
        <v/>
      </c>
      <c r="P225" s="166" t="str">
        <f t="shared" si="27"/>
        <v/>
      </c>
      <c r="Q225" s="167" t="str">
        <f t="shared" si="31"/>
        <v/>
      </c>
      <c r="T225" s="84"/>
    </row>
    <row r="226" spans="1:23" ht="18" customHeight="1">
      <c r="A226" s="83">
        <v>214</v>
      </c>
      <c r="B226" s="83" t="str">
        <f t="shared" si="29"/>
        <v/>
      </c>
      <c r="C226" s="26"/>
      <c r="D226" s="26"/>
      <c r="E226" s="26"/>
      <c r="F226" s="26"/>
      <c r="G226" s="125"/>
      <c r="H226" s="125"/>
      <c r="I226" s="124"/>
      <c r="J226" s="174"/>
      <c r="K226" s="164" t="str">
        <f t="shared" si="0"/>
        <v/>
      </c>
      <c r="L226" s="26"/>
      <c r="M226" s="175"/>
      <c r="N226" s="176" t="str">
        <f>IF(J226="","",IF(OR(J226="1",J226="2"),VLOOKUP(J226,①【入力】就業規則等一覧!$B$32:$AD$33,26,FALSE),VLOOKUP(J226,①【入力】就業規則等一覧!$B$13:$AD$27,26,FALSE)))</f>
        <v/>
      </c>
      <c r="O226" s="166" t="str">
        <f t="shared" si="30"/>
        <v/>
      </c>
      <c r="P226" s="166" t="str">
        <f t="shared" si="27"/>
        <v/>
      </c>
      <c r="Q226" s="167" t="str">
        <f t="shared" si="31"/>
        <v/>
      </c>
      <c r="T226" s="84"/>
    </row>
    <row r="227" spans="1:23" ht="18" customHeight="1">
      <c r="A227" s="83">
        <v>215</v>
      </c>
      <c r="B227" s="83" t="str">
        <f t="shared" si="29"/>
        <v/>
      </c>
      <c r="C227" s="26"/>
      <c r="D227" s="26"/>
      <c r="E227" s="26"/>
      <c r="F227" s="26"/>
      <c r="G227" s="125"/>
      <c r="H227" s="125"/>
      <c r="I227" s="124"/>
      <c r="J227" s="174"/>
      <c r="K227" s="164" t="str">
        <f t="shared" si="0"/>
        <v/>
      </c>
      <c r="L227" s="26"/>
      <c r="M227" s="175"/>
      <c r="N227" s="176" t="str">
        <f>IF(J227="","",IF(OR(J227="1",J227="2"),VLOOKUP(J227,①【入力】就業規則等一覧!$B$32:$AD$33,26,FALSE),VLOOKUP(J227,①【入力】就業規則等一覧!$B$13:$AD$27,26,FALSE)))</f>
        <v/>
      </c>
      <c r="O227" s="166" t="str">
        <f t="shared" si="30"/>
        <v/>
      </c>
      <c r="P227" s="166" t="str">
        <f t="shared" si="27"/>
        <v/>
      </c>
      <c r="Q227" s="167" t="str">
        <f t="shared" si="31"/>
        <v/>
      </c>
      <c r="T227" s="84"/>
    </row>
    <row r="228" spans="1:23" ht="18" customHeight="1">
      <c r="A228" s="83">
        <v>216</v>
      </c>
      <c r="B228" s="83" t="str">
        <f t="shared" si="29"/>
        <v/>
      </c>
      <c r="C228" s="26"/>
      <c r="D228" s="26"/>
      <c r="E228" s="26"/>
      <c r="F228" s="26"/>
      <c r="G228" s="125"/>
      <c r="H228" s="125"/>
      <c r="I228" s="124"/>
      <c r="J228" s="174"/>
      <c r="K228" s="164" t="str">
        <f t="shared" si="0"/>
        <v/>
      </c>
      <c r="L228" s="26"/>
      <c r="M228" s="175"/>
      <c r="N228" s="176" t="str">
        <f>IF(J228="","",IF(OR(J228="1",J228="2"),VLOOKUP(J228,①【入力】就業規則等一覧!$B$32:$AD$33,26,FALSE),VLOOKUP(J228,①【入力】就業規則等一覧!$B$13:$AD$27,26,FALSE)))</f>
        <v/>
      </c>
      <c r="O228" s="166" t="str">
        <f t="shared" si="30"/>
        <v/>
      </c>
      <c r="P228" s="166" t="str">
        <f t="shared" si="27"/>
        <v/>
      </c>
      <c r="Q228" s="167" t="str">
        <f t="shared" si="31"/>
        <v/>
      </c>
      <c r="T228" s="84"/>
    </row>
    <row r="229" spans="1:23" ht="18" customHeight="1">
      <c r="A229" s="83">
        <v>217</v>
      </c>
      <c r="B229" s="83" t="str">
        <f t="shared" si="29"/>
        <v/>
      </c>
      <c r="C229" s="26"/>
      <c r="D229" s="26"/>
      <c r="E229" s="26"/>
      <c r="F229" s="26"/>
      <c r="G229" s="125"/>
      <c r="H229" s="125"/>
      <c r="I229" s="124"/>
      <c r="J229" s="174"/>
      <c r="K229" s="164" t="str">
        <f t="shared" si="0"/>
        <v/>
      </c>
      <c r="L229" s="26"/>
      <c r="M229" s="175"/>
      <c r="N229" s="176" t="str">
        <f>IF(J229="","",IF(OR(J229="1",J229="2"),VLOOKUP(J229,①【入力】就業規則等一覧!$B$32:$AD$33,26,FALSE),VLOOKUP(J229,①【入力】就業規則等一覧!$B$13:$AD$27,26,FALSE)))</f>
        <v/>
      </c>
      <c r="O229" s="166" t="str">
        <f t="shared" si="30"/>
        <v/>
      </c>
      <c r="P229" s="166" t="str">
        <f t="shared" si="27"/>
        <v/>
      </c>
      <c r="Q229" s="167" t="str">
        <f t="shared" si="31"/>
        <v/>
      </c>
      <c r="T229" s="84"/>
    </row>
    <row r="230" spans="1:23" ht="18" customHeight="1">
      <c r="A230" s="83">
        <v>218</v>
      </c>
      <c r="B230" s="83" t="str">
        <f t="shared" si="29"/>
        <v/>
      </c>
      <c r="C230" s="26"/>
      <c r="D230" s="26"/>
      <c r="E230" s="26"/>
      <c r="F230" s="26"/>
      <c r="G230" s="125"/>
      <c r="H230" s="125"/>
      <c r="I230" s="124"/>
      <c r="J230" s="174"/>
      <c r="K230" s="164" t="str">
        <f t="shared" si="0"/>
        <v/>
      </c>
      <c r="L230" s="26"/>
      <c r="M230" s="175"/>
      <c r="N230" s="176" t="str">
        <f>IF(J230="","",IF(OR(J230="1",J230="2"),VLOOKUP(J230,①【入力】就業規則等一覧!$B$32:$AD$33,26,FALSE),VLOOKUP(J230,①【入力】就業規則等一覧!$B$13:$AD$27,26,FALSE)))</f>
        <v/>
      </c>
      <c r="O230" s="166" t="str">
        <f t="shared" si="30"/>
        <v/>
      </c>
      <c r="P230" s="166" t="str">
        <f t="shared" si="27"/>
        <v/>
      </c>
      <c r="Q230" s="167" t="str">
        <f t="shared" si="31"/>
        <v/>
      </c>
      <c r="T230" s="84"/>
    </row>
    <row r="231" spans="1:23" ht="18" customHeight="1">
      <c r="A231" s="83">
        <v>219</v>
      </c>
      <c r="B231" s="83" t="str">
        <f t="shared" si="29"/>
        <v/>
      </c>
      <c r="C231" s="26"/>
      <c r="D231" s="26"/>
      <c r="E231" s="26"/>
      <c r="F231" s="26"/>
      <c r="G231" s="125"/>
      <c r="H231" s="125"/>
      <c r="I231" s="124"/>
      <c r="J231" s="174"/>
      <c r="K231" s="164" t="str">
        <f t="shared" si="0"/>
        <v/>
      </c>
      <c r="L231" s="26"/>
      <c r="M231" s="175"/>
      <c r="N231" s="176" t="str">
        <f>IF(J231="","",IF(OR(J231="1",J231="2"),VLOOKUP(J231,①【入力】就業規則等一覧!$B$32:$AD$33,26,FALSE),VLOOKUP(J231,①【入力】就業規則等一覧!$B$13:$AD$27,26,FALSE)))</f>
        <v/>
      </c>
      <c r="O231" s="166" t="str">
        <f t="shared" si="30"/>
        <v/>
      </c>
      <c r="P231" s="166" t="str">
        <f t="shared" si="27"/>
        <v/>
      </c>
      <c r="Q231" s="167" t="str">
        <f t="shared" si="31"/>
        <v/>
      </c>
      <c r="T231" s="84"/>
    </row>
    <row r="232" spans="1:23" ht="18" customHeight="1">
      <c r="A232" s="83">
        <v>220</v>
      </c>
      <c r="B232" s="83" t="str">
        <f t="shared" si="29"/>
        <v/>
      </c>
      <c r="C232" s="26"/>
      <c r="D232" s="26"/>
      <c r="E232" s="26"/>
      <c r="F232" s="26"/>
      <c r="G232" s="125"/>
      <c r="H232" s="125"/>
      <c r="I232" s="124"/>
      <c r="J232" s="174"/>
      <c r="K232" s="164" t="str">
        <f t="shared" si="0"/>
        <v/>
      </c>
      <c r="L232" s="26"/>
      <c r="M232" s="175"/>
      <c r="N232" s="176" t="str">
        <f>IF(J232="","",IF(OR(J232="1",J232="2"),VLOOKUP(J232,①【入力】就業規則等一覧!$B$32:$AD$33,26,FALSE),VLOOKUP(J232,①【入力】就業規則等一覧!$B$13:$AD$27,26,FALSE)))</f>
        <v/>
      </c>
      <c r="O232" s="166" t="str">
        <f t="shared" si="30"/>
        <v/>
      </c>
      <c r="P232" s="166" t="str">
        <f t="shared" si="27"/>
        <v/>
      </c>
      <c r="Q232" s="167" t="str">
        <f t="shared" si="31"/>
        <v/>
      </c>
      <c r="T232" s="84"/>
    </row>
    <row r="233" spans="1:23" ht="18" customHeight="1">
      <c r="A233" s="83">
        <v>221</v>
      </c>
      <c r="B233" s="83" t="str">
        <f t="shared" si="29"/>
        <v/>
      </c>
      <c r="C233" s="26"/>
      <c r="D233" s="26"/>
      <c r="E233" s="26"/>
      <c r="F233" s="26"/>
      <c r="G233" s="125"/>
      <c r="H233" s="125"/>
      <c r="I233" s="124"/>
      <c r="J233" s="174"/>
      <c r="K233" s="164" t="str">
        <f t="shared" si="0"/>
        <v/>
      </c>
      <c r="L233" s="26"/>
      <c r="M233" s="175"/>
      <c r="N233" s="176" t="str">
        <f>IF(J233="","",IF(OR(J233="1",J233="2"),VLOOKUP(J233,①【入力】就業規則等一覧!$B$32:$AD$33,26,FALSE),VLOOKUP(J233,①【入力】就業規則等一覧!$B$13:$AD$27,26,FALSE)))</f>
        <v/>
      </c>
      <c r="O233" s="166" t="str">
        <f t="shared" si="30"/>
        <v/>
      </c>
      <c r="P233" s="166" t="str">
        <f t="shared" si="27"/>
        <v/>
      </c>
      <c r="Q233" s="167" t="str">
        <f t="shared" si="31"/>
        <v/>
      </c>
      <c r="T233" s="84"/>
      <c r="W233" s="79"/>
    </row>
    <row r="234" spans="1:23" ht="18" customHeight="1">
      <c r="A234" s="83">
        <v>222</v>
      </c>
      <c r="B234" s="83" t="str">
        <f t="shared" si="29"/>
        <v/>
      </c>
      <c r="C234" s="26"/>
      <c r="D234" s="26"/>
      <c r="E234" s="26"/>
      <c r="F234" s="26"/>
      <c r="G234" s="125"/>
      <c r="H234" s="125"/>
      <c r="I234" s="124"/>
      <c r="J234" s="174"/>
      <c r="K234" s="164" t="str">
        <f t="shared" si="0"/>
        <v/>
      </c>
      <c r="L234" s="26"/>
      <c r="M234" s="175"/>
      <c r="N234" s="176" t="str">
        <f>IF(J234="","",IF(OR(J234="1",J234="2"),VLOOKUP(J234,①【入力】就業規則等一覧!$B$32:$AD$33,26,FALSE),VLOOKUP(J234,①【入力】就業規則等一覧!$B$13:$AD$27,26,FALSE)))</f>
        <v/>
      </c>
      <c r="O234" s="166" t="str">
        <f t="shared" si="30"/>
        <v/>
      </c>
      <c r="P234" s="166" t="str">
        <f t="shared" si="27"/>
        <v/>
      </c>
      <c r="Q234" s="167" t="str">
        <f t="shared" si="31"/>
        <v/>
      </c>
      <c r="T234" s="84"/>
    </row>
    <row r="235" spans="1:23" ht="18" customHeight="1">
      <c r="A235" s="83">
        <v>223</v>
      </c>
      <c r="B235" s="83" t="str">
        <f t="shared" si="29"/>
        <v/>
      </c>
      <c r="C235" s="26"/>
      <c r="D235" s="26"/>
      <c r="E235" s="26"/>
      <c r="F235" s="26"/>
      <c r="G235" s="125"/>
      <c r="H235" s="125"/>
      <c r="I235" s="124"/>
      <c r="J235" s="174"/>
      <c r="K235" s="164" t="str">
        <f t="shared" si="0"/>
        <v/>
      </c>
      <c r="L235" s="26"/>
      <c r="M235" s="175"/>
      <c r="N235" s="176" t="str">
        <f>IF(J235="","",IF(OR(J235="1",J235="2"),VLOOKUP(J235,①【入力】就業規則等一覧!$B$32:$AD$33,26,FALSE),VLOOKUP(J235,①【入力】就業規則等一覧!$B$13:$AD$27,26,FALSE)))</f>
        <v/>
      </c>
      <c r="O235" s="166" t="str">
        <f t="shared" si="30"/>
        <v/>
      </c>
      <c r="P235" s="166" t="str">
        <f t="shared" si="27"/>
        <v/>
      </c>
      <c r="Q235" s="167" t="str">
        <f t="shared" si="31"/>
        <v/>
      </c>
      <c r="T235" s="84"/>
    </row>
    <row r="236" spans="1:23" ht="18" customHeight="1">
      <c r="A236" s="83">
        <v>224</v>
      </c>
      <c r="B236" s="83" t="str">
        <f t="shared" si="29"/>
        <v/>
      </c>
      <c r="C236" s="26"/>
      <c r="D236" s="26"/>
      <c r="E236" s="26"/>
      <c r="F236" s="26"/>
      <c r="G236" s="125"/>
      <c r="H236" s="125"/>
      <c r="I236" s="124"/>
      <c r="J236" s="174"/>
      <c r="K236" s="164" t="str">
        <f t="shared" si="0"/>
        <v/>
      </c>
      <c r="L236" s="26"/>
      <c r="M236" s="175"/>
      <c r="N236" s="176" t="str">
        <f>IF(J236="","",IF(OR(J236="1",J236="2"),VLOOKUP(J236,①【入力】就業規則等一覧!$B$32:$AD$33,26,FALSE),VLOOKUP(J236,①【入力】就業規則等一覧!$B$13:$AD$27,26,FALSE)))</f>
        <v/>
      </c>
      <c r="O236" s="166" t="str">
        <f t="shared" si="30"/>
        <v/>
      </c>
      <c r="P236" s="166" t="str">
        <f t="shared" si="27"/>
        <v/>
      </c>
      <c r="Q236" s="167" t="str">
        <f t="shared" si="31"/>
        <v/>
      </c>
      <c r="T236" s="84"/>
    </row>
    <row r="237" spans="1:23" ht="18" customHeight="1">
      <c r="A237" s="83">
        <v>225</v>
      </c>
      <c r="B237" s="83" t="str">
        <f t="shared" si="29"/>
        <v/>
      </c>
      <c r="C237" s="26"/>
      <c r="D237" s="26"/>
      <c r="E237" s="26"/>
      <c r="F237" s="26"/>
      <c r="G237" s="125"/>
      <c r="H237" s="125"/>
      <c r="I237" s="124"/>
      <c r="J237" s="174"/>
      <c r="K237" s="164" t="str">
        <f t="shared" si="0"/>
        <v/>
      </c>
      <c r="L237" s="26"/>
      <c r="M237" s="175"/>
      <c r="N237" s="176" t="str">
        <f>IF(J237="","",IF(OR(J237="1",J237="2"),VLOOKUP(J237,①【入力】就業規則等一覧!$B$32:$AD$33,26,FALSE),VLOOKUP(J237,①【入力】就業規則等一覧!$B$13:$AD$27,26,FALSE)))</f>
        <v/>
      </c>
      <c r="O237" s="166" t="str">
        <f t="shared" si="30"/>
        <v/>
      </c>
      <c r="P237" s="166" t="str">
        <f t="shared" si="27"/>
        <v/>
      </c>
      <c r="Q237" s="167" t="str">
        <f t="shared" si="31"/>
        <v/>
      </c>
      <c r="T237" s="84"/>
    </row>
    <row r="238" spans="1:23" ht="18" customHeight="1">
      <c r="A238" s="83">
        <v>226</v>
      </c>
      <c r="B238" s="83" t="str">
        <f t="shared" si="29"/>
        <v/>
      </c>
      <c r="C238" s="26"/>
      <c r="D238" s="26"/>
      <c r="E238" s="26"/>
      <c r="F238" s="26"/>
      <c r="G238" s="125"/>
      <c r="H238" s="125"/>
      <c r="I238" s="124"/>
      <c r="J238" s="174"/>
      <c r="K238" s="164" t="str">
        <f t="shared" si="0"/>
        <v/>
      </c>
      <c r="L238" s="26"/>
      <c r="M238" s="175"/>
      <c r="N238" s="176" t="str">
        <f>IF(J238="","",IF(OR(J238="1",J238="2"),VLOOKUP(J238,①【入力】就業規則等一覧!$B$32:$AD$33,26,FALSE),VLOOKUP(J238,①【入力】就業規則等一覧!$B$13:$AD$27,26,FALSE)))</f>
        <v/>
      </c>
      <c r="O238" s="166" t="str">
        <f t="shared" si="30"/>
        <v/>
      </c>
      <c r="P238" s="166" t="str">
        <f t="shared" si="27"/>
        <v/>
      </c>
      <c r="Q238" s="167" t="str">
        <f t="shared" si="31"/>
        <v/>
      </c>
      <c r="T238" s="84"/>
    </row>
    <row r="239" spans="1:23" ht="18" customHeight="1">
      <c r="A239" s="83">
        <v>227</v>
      </c>
      <c r="B239" s="83" t="str">
        <f t="shared" si="29"/>
        <v/>
      </c>
      <c r="C239" s="26"/>
      <c r="D239" s="26"/>
      <c r="E239" s="26"/>
      <c r="F239" s="26"/>
      <c r="G239" s="125"/>
      <c r="H239" s="125"/>
      <c r="I239" s="124"/>
      <c r="J239" s="174"/>
      <c r="K239" s="164" t="str">
        <f t="shared" si="0"/>
        <v/>
      </c>
      <c r="L239" s="26"/>
      <c r="M239" s="175"/>
      <c r="N239" s="176" t="str">
        <f>IF(J239="","",IF(OR(J239="1",J239="2"),VLOOKUP(J239,①【入力】就業規則等一覧!$B$32:$AD$33,26,FALSE),VLOOKUP(J239,①【入力】就業規則等一覧!$B$13:$AD$27,26,FALSE)))</f>
        <v/>
      </c>
      <c r="O239" s="166" t="str">
        <f t="shared" si="30"/>
        <v/>
      </c>
      <c r="P239" s="166" t="str">
        <f t="shared" si="27"/>
        <v/>
      </c>
      <c r="Q239" s="167" t="str">
        <f t="shared" si="31"/>
        <v/>
      </c>
      <c r="T239" s="84"/>
    </row>
    <row r="240" spans="1:23" ht="18" customHeight="1">
      <c r="A240" s="83">
        <v>228</v>
      </c>
      <c r="B240" s="83" t="str">
        <f t="shared" si="29"/>
        <v/>
      </c>
      <c r="C240" s="26"/>
      <c r="D240" s="26"/>
      <c r="E240" s="26"/>
      <c r="F240" s="26"/>
      <c r="G240" s="125"/>
      <c r="H240" s="125"/>
      <c r="I240" s="124"/>
      <c r="J240" s="174"/>
      <c r="K240" s="164" t="str">
        <f t="shared" si="0"/>
        <v/>
      </c>
      <c r="L240" s="26"/>
      <c r="M240" s="175"/>
      <c r="N240" s="176" t="str">
        <f>IF(J240="","",IF(OR(J240="1",J240="2"),VLOOKUP(J240,①【入力】就業規則等一覧!$B$32:$AD$33,26,FALSE),VLOOKUP(J240,①【入力】就業規則等一覧!$B$13:$AD$27,26,FALSE)))</f>
        <v/>
      </c>
      <c r="O240" s="166" t="str">
        <f t="shared" si="30"/>
        <v/>
      </c>
      <c r="P240" s="166" t="str">
        <f t="shared" si="27"/>
        <v/>
      </c>
      <c r="Q240" s="167" t="str">
        <f t="shared" si="31"/>
        <v/>
      </c>
      <c r="T240" s="84"/>
    </row>
    <row r="241" spans="1:23" ht="18" customHeight="1">
      <c r="A241" s="83">
        <v>229</v>
      </c>
      <c r="B241" s="83" t="str">
        <f t="shared" si="29"/>
        <v/>
      </c>
      <c r="C241" s="26"/>
      <c r="D241" s="26"/>
      <c r="E241" s="26"/>
      <c r="F241" s="26"/>
      <c r="G241" s="125"/>
      <c r="H241" s="125"/>
      <c r="I241" s="124"/>
      <c r="J241" s="174"/>
      <c r="K241" s="164" t="str">
        <f t="shared" si="0"/>
        <v/>
      </c>
      <c r="L241" s="26"/>
      <c r="M241" s="175"/>
      <c r="N241" s="176" t="str">
        <f>IF(J241="","",IF(OR(J241="1",J241="2"),VLOOKUP(J241,①【入力】就業規則等一覧!$B$32:$AD$33,26,FALSE),VLOOKUP(J241,①【入力】就業規則等一覧!$B$13:$AD$27,26,FALSE)))</f>
        <v/>
      </c>
      <c r="O241" s="166" t="str">
        <f t="shared" si="30"/>
        <v/>
      </c>
      <c r="P241" s="166" t="str">
        <f t="shared" si="27"/>
        <v/>
      </c>
      <c r="Q241" s="167" t="str">
        <f t="shared" si="31"/>
        <v/>
      </c>
      <c r="T241" s="84"/>
    </row>
    <row r="242" spans="1:23" ht="18" customHeight="1">
      <c r="A242" s="83">
        <v>230</v>
      </c>
      <c r="B242" s="83" t="str">
        <f t="shared" si="29"/>
        <v/>
      </c>
      <c r="C242" s="26"/>
      <c r="D242" s="26"/>
      <c r="E242" s="26"/>
      <c r="F242" s="26"/>
      <c r="G242" s="125"/>
      <c r="H242" s="125"/>
      <c r="I242" s="124"/>
      <c r="J242" s="174"/>
      <c r="K242" s="164" t="str">
        <f t="shared" si="0"/>
        <v/>
      </c>
      <c r="L242" s="26"/>
      <c r="M242" s="175"/>
      <c r="N242" s="176" t="str">
        <f>IF(J242="","",IF(OR(J242="1",J242="2"),VLOOKUP(J242,①【入力】就業規則等一覧!$B$32:$AD$33,26,FALSE),VLOOKUP(J242,①【入力】就業規則等一覧!$B$13:$AD$27,26,FALSE)))</f>
        <v/>
      </c>
      <c r="O242" s="166" t="str">
        <f t="shared" si="30"/>
        <v/>
      </c>
      <c r="P242" s="166" t="str">
        <f t="shared" si="27"/>
        <v/>
      </c>
      <c r="Q242" s="167" t="str">
        <f t="shared" si="31"/>
        <v/>
      </c>
      <c r="T242" s="84"/>
    </row>
    <row r="243" spans="1:23" ht="18" customHeight="1">
      <c r="A243" s="83">
        <v>231</v>
      </c>
      <c r="B243" s="83" t="str">
        <f t="shared" si="29"/>
        <v/>
      </c>
      <c r="C243" s="26"/>
      <c r="D243" s="26"/>
      <c r="E243" s="26"/>
      <c r="F243" s="26"/>
      <c r="G243" s="125"/>
      <c r="H243" s="125"/>
      <c r="I243" s="124"/>
      <c r="J243" s="174"/>
      <c r="K243" s="164" t="str">
        <f t="shared" si="0"/>
        <v/>
      </c>
      <c r="L243" s="26"/>
      <c r="M243" s="175"/>
      <c r="N243" s="176" t="str">
        <f>IF(J243="","",IF(OR(J243="1",J243="2"),VLOOKUP(J243,①【入力】就業規則等一覧!$B$32:$AD$33,26,FALSE),VLOOKUP(J243,①【入力】就業規則等一覧!$B$13:$AD$27,26,FALSE)))</f>
        <v/>
      </c>
      <c r="O243" s="166" t="str">
        <f t="shared" si="30"/>
        <v/>
      </c>
      <c r="P243" s="166" t="str">
        <f t="shared" si="27"/>
        <v/>
      </c>
      <c r="Q243" s="167" t="str">
        <f t="shared" si="31"/>
        <v/>
      </c>
      <c r="T243" s="84"/>
    </row>
    <row r="244" spans="1:23" ht="18" customHeight="1">
      <c r="A244" s="83">
        <v>232</v>
      </c>
      <c r="B244" s="83" t="str">
        <f t="shared" si="29"/>
        <v/>
      </c>
      <c r="C244" s="26"/>
      <c r="D244" s="26"/>
      <c r="E244" s="26"/>
      <c r="F244" s="26"/>
      <c r="G244" s="125"/>
      <c r="H244" s="125"/>
      <c r="I244" s="124"/>
      <c r="J244" s="174"/>
      <c r="K244" s="164" t="str">
        <f t="shared" si="0"/>
        <v/>
      </c>
      <c r="L244" s="26"/>
      <c r="M244" s="175"/>
      <c r="N244" s="176" t="str">
        <f>IF(J244="","",IF(OR(J244="1",J244="2"),VLOOKUP(J244,①【入力】就業規則等一覧!$B$32:$AD$33,26,FALSE),VLOOKUP(J244,①【入力】就業規則等一覧!$B$13:$AD$27,26,FALSE)))</f>
        <v/>
      </c>
      <c r="O244" s="166" t="str">
        <f t="shared" si="30"/>
        <v/>
      </c>
      <c r="P244" s="166" t="str">
        <f t="shared" si="27"/>
        <v/>
      </c>
      <c r="Q244" s="167" t="str">
        <f t="shared" si="31"/>
        <v/>
      </c>
      <c r="T244" s="84"/>
    </row>
    <row r="245" spans="1:23" ht="18" customHeight="1">
      <c r="A245" s="83">
        <v>233</v>
      </c>
      <c r="B245" s="83" t="str">
        <f t="shared" si="29"/>
        <v/>
      </c>
      <c r="C245" s="26"/>
      <c r="D245" s="26"/>
      <c r="E245" s="26"/>
      <c r="F245" s="26"/>
      <c r="G245" s="125"/>
      <c r="H245" s="125"/>
      <c r="I245" s="124"/>
      <c r="J245" s="174"/>
      <c r="K245" s="164" t="str">
        <f t="shared" si="0"/>
        <v/>
      </c>
      <c r="L245" s="26"/>
      <c r="M245" s="175"/>
      <c r="N245" s="176" t="str">
        <f>IF(J245="","",IF(OR(J245="1",J245="2"),VLOOKUP(J245,①【入力】就業規則等一覧!$B$32:$AD$33,26,FALSE),VLOOKUP(J245,①【入力】就業規則等一覧!$B$13:$AD$27,26,FALSE)))</f>
        <v/>
      </c>
      <c r="O245" s="166" t="str">
        <f t="shared" si="30"/>
        <v/>
      </c>
      <c r="P245" s="166" t="str">
        <f t="shared" si="27"/>
        <v/>
      </c>
      <c r="Q245" s="167" t="str">
        <f t="shared" si="31"/>
        <v/>
      </c>
      <c r="T245" s="84"/>
    </row>
    <row r="246" spans="1:23" ht="18" customHeight="1">
      <c r="A246" s="83">
        <v>234</v>
      </c>
      <c r="B246" s="83" t="str">
        <f t="shared" si="29"/>
        <v/>
      </c>
      <c r="C246" s="26"/>
      <c r="D246" s="26"/>
      <c r="E246" s="26"/>
      <c r="F246" s="26"/>
      <c r="G246" s="125"/>
      <c r="H246" s="125"/>
      <c r="I246" s="124"/>
      <c r="J246" s="174"/>
      <c r="K246" s="164" t="str">
        <f t="shared" si="0"/>
        <v/>
      </c>
      <c r="L246" s="26"/>
      <c r="M246" s="175"/>
      <c r="N246" s="176" t="str">
        <f>IF(J246="","",IF(OR(J246="1",J246="2"),VLOOKUP(J246,①【入力】就業規則等一覧!$B$32:$AD$33,26,FALSE),VLOOKUP(J246,①【入力】就業規則等一覧!$B$13:$AD$27,26,FALSE)))</f>
        <v/>
      </c>
      <c r="O246" s="166" t="str">
        <f t="shared" si="30"/>
        <v/>
      </c>
      <c r="P246" s="166" t="str">
        <f t="shared" si="27"/>
        <v/>
      </c>
      <c r="Q246" s="167" t="str">
        <f t="shared" si="31"/>
        <v/>
      </c>
      <c r="T246" s="84"/>
      <c r="W246" s="79"/>
    </row>
    <row r="247" spans="1:23" ht="18" customHeight="1">
      <c r="A247" s="83">
        <v>235</v>
      </c>
      <c r="B247" s="83" t="str">
        <f t="shared" si="29"/>
        <v/>
      </c>
      <c r="C247" s="26"/>
      <c r="D247" s="26"/>
      <c r="E247" s="26"/>
      <c r="F247" s="26"/>
      <c r="G247" s="125"/>
      <c r="H247" s="125"/>
      <c r="I247" s="124"/>
      <c r="J247" s="174"/>
      <c r="K247" s="164" t="str">
        <f t="shared" si="0"/>
        <v/>
      </c>
      <c r="L247" s="26"/>
      <c r="M247" s="175"/>
      <c r="N247" s="176" t="str">
        <f>IF(J247="","",IF(OR(J247="1",J247="2"),VLOOKUP(J247,①【入力】就業規則等一覧!$B$32:$AD$33,26,FALSE),VLOOKUP(J247,①【入力】就業規則等一覧!$B$13:$AD$27,26,FALSE)))</f>
        <v/>
      </c>
      <c r="O247" s="166" t="str">
        <f t="shared" si="30"/>
        <v/>
      </c>
      <c r="P247" s="166" t="str">
        <f t="shared" si="27"/>
        <v/>
      </c>
      <c r="Q247" s="167" t="str">
        <f t="shared" si="31"/>
        <v/>
      </c>
      <c r="T247" s="84"/>
    </row>
    <row r="248" spans="1:23" ht="18" customHeight="1">
      <c r="A248" s="83">
        <v>236</v>
      </c>
      <c r="B248" s="83" t="str">
        <f t="shared" si="29"/>
        <v/>
      </c>
      <c r="C248" s="26"/>
      <c r="D248" s="26"/>
      <c r="E248" s="26"/>
      <c r="F248" s="26"/>
      <c r="G248" s="125"/>
      <c r="H248" s="125"/>
      <c r="I248" s="124"/>
      <c r="J248" s="174"/>
      <c r="K248" s="164" t="str">
        <f t="shared" si="0"/>
        <v/>
      </c>
      <c r="L248" s="26"/>
      <c r="M248" s="175"/>
      <c r="N248" s="176" t="str">
        <f>IF(J248="","",IF(OR(J248="1",J248="2"),VLOOKUP(J248,①【入力】就業規則等一覧!$B$32:$AD$33,26,FALSE),VLOOKUP(J248,①【入力】就業規則等一覧!$B$13:$AD$27,26,FALSE)))</f>
        <v/>
      </c>
      <c r="O248" s="166" t="str">
        <f t="shared" si="30"/>
        <v/>
      </c>
      <c r="P248" s="166" t="str">
        <f t="shared" si="27"/>
        <v/>
      </c>
      <c r="Q248" s="167" t="str">
        <f t="shared" si="31"/>
        <v/>
      </c>
      <c r="T248" s="84"/>
    </row>
    <row r="249" spans="1:23" ht="18" customHeight="1">
      <c r="A249" s="83">
        <v>237</v>
      </c>
      <c r="B249" s="83" t="str">
        <f t="shared" si="29"/>
        <v/>
      </c>
      <c r="C249" s="26"/>
      <c r="D249" s="26"/>
      <c r="E249" s="26"/>
      <c r="F249" s="26"/>
      <c r="G249" s="125"/>
      <c r="H249" s="125"/>
      <c r="I249" s="124"/>
      <c r="J249" s="174"/>
      <c r="K249" s="164" t="str">
        <f t="shared" si="0"/>
        <v/>
      </c>
      <c r="L249" s="26"/>
      <c r="M249" s="175"/>
      <c r="N249" s="176" t="str">
        <f>IF(J249="","",IF(OR(J249="1",J249="2"),VLOOKUP(J249,①【入力】就業規則等一覧!$B$32:$AD$33,26,FALSE),VLOOKUP(J249,①【入力】就業規則等一覧!$B$13:$AD$27,26,FALSE)))</f>
        <v/>
      </c>
      <c r="O249" s="166" t="str">
        <f t="shared" si="30"/>
        <v/>
      </c>
      <c r="P249" s="166" t="str">
        <f t="shared" si="27"/>
        <v/>
      </c>
      <c r="Q249" s="167" t="str">
        <f t="shared" si="31"/>
        <v/>
      </c>
      <c r="T249" s="84"/>
    </row>
    <row r="250" spans="1:23" ht="18" customHeight="1">
      <c r="A250" s="83">
        <v>238</v>
      </c>
      <c r="B250" s="83" t="str">
        <f t="shared" si="29"/>
        <v/>
      </c>
      <c r="C250" s="26"/>
      <c r="D250" s="26"/>
      <c r="E250" s="26"/>
      <c r="F250" s="26"/>
      <c r="G250" s="125"/>
      <c r="H250" s="125"/>
      <c r="I250" s="124"/>
      <c r="J250" s="174"/>
      <c r="K250" s="164" t="str">
        <f t="shared" si="0"/>
        <v/>
      </c>
      <c r="L250" s="26"/>
      <c r="M250" s="175"/>
      <c r="N250" s="176" t="str">
        <f>IF(J250="","",IF(OR(J250="1",J250="2"),VLOOKUP(J250,①【入力】就業規則等一覧!$B$32:$AD$33,26,FALSE),VLOOKUP(J250,①【入力】就業規則等一覧!$B$13:$AD$27,26,FALSE)))</f>
        <v/>
      </c>
      <c r="O250" s="166" t="str">
        <f t="shared" si="30"/>
        <v/>
      </c>
      <c r="P250" s="166" t="str">
        <f t="shared" si="27"/>
        <v/>
      </c>
      <c r="Q250" s="167" t="str">
        <f t="shared" si="31"/>
        <v/>
      </c>
      <c r="T250" s="84"/>
    </row>
    <row r="251" spans="1:23" ht="18" customHeight="1">
      <c r="A251" s="83">
        <v>239</v>
      </c>
      <c r="B251" s="83" t="str">
        <f t="shared" si="29"/>
        <v/>
      </c>
      <c r="C251" s="26"/>
      <c r="D251" s="26"/>
      <c r="E251" s="26"/>
      <c r="F251" s="26"/>
      <c r="G251" s="125"/>
      <c r="H251" s="125"/>
      <c r="I251" s="124"/>
      <c r="J251" s="174"/>
      <c r="K251" s="164" t="str">
        <f t="shared" si="0"/>
        <v/>
      </c>
      <c r="L251" s="26"/>
      <c r="M251" s="175"/>
      <c r="N251" s="176" t="str">
        <f>IF(J251="","",IF(OR(J251="1",J251="2"),VLOOKUP(J251,①【入力】就業規則等一覧!$B$32:$AD$33,26,FALSE),VLOOKUP(J251,①【入力】就業規則等一覧!$B$13:$AD$27,26,FALSE)))</f>
        <v/>
      </c>
      <c r="O251" s="166" t="str">
        <f t="shared" si="30"/>
        <v/>
      </c>
      <c r="P251" s="166" t="str">
        <f t="shared" si="27"/>
        <v/>
      </c>
      <c r="Q251" s="167" t="str">
        <f t="shared" si="31"/>
        <v/>
      </c>
      <c r="T251" s="84"/>
    </row>
    <row r="252" spans="1:23" ht="18" customHeight="1">
      <c r="A252" s="83">
        <v>240</v>
      </c>
      <c r="B252" s="83" t="str">
        <f t="shared" si="29"/>
        <v/>
      </c>
      <c r="C252" s="26"/>
      <c r="D252" s="26"/>
      <c r="E252" s="26"/>
      <c r="F252" s="26"/>
      <c r="G252" s="125"/>
      <c r="H252" s="125"/>
      <c r="I252" s="124"/>
      <c r="J252" s="174"/>
      <c r="K252" s="164" t="str">
        <f t="shared" si="0"/>
        <v/>
      </c>
      <c r="L252" s="26"/>
      <c r="M252" s="175"/>
      <c r="N252" s="176" t="str">
        <f>IF(J252="","",IF(OR(J252="1",J252="2"),VLOOKUP(J252,①【入力】就業規則等一覧!$B$32:$AD$33,26,FALSE),VLOOKUP(J252,①【入力】就業規則等一覧!$B$13:$AD$27,26,FALSE)))</f>
        <v/>
      </c>
      <c r="O252" s="166" t="str">
        <f t="shared" si="30"/>
        <v/>
      </c>
      <c r="P252" s="166" t="str">
        <f t="shared" si="27"/>
        <v/>
      </c>
      <c r="Q252" s="167" t="str">
        <f t="shared" si="31"/>
        <v/>
      </c>
      <c r="T252" s="84"/>
    </row>
    <row r="253" spans="1:23" ht="18" customHeight="1">
      <c r="A253" s="83">
        <v>241</v>
      </c>
      <c r="B253" s="83" t="str">
        <f t="shared" si="29"/>
        <v/>
      </c>
      <c r="C253" s="26"/>
      <c r="D253" s="26"/>
      <c r="E253" s="26"/>
      <c r="F253" s="26"/>
      <c r="G253" s="125"/>
      <c r="H253" s="125"/>
      <c r="I253" s="124"/>
      <c r="J253" s="174"/>
      <c r="K253" s="164" t="str">
        <f t="shared" si="0"/>
        <v/>
      </c>
      <c r="L253" s="26"/>
      <c r="M253" s="175"/>
      <c r="N253" s="176" t="str">
        <f>IF(J253="","",IF(OR(J253="1",J253="2"),VLOOKUP(J253,①【入力】就業規則等一覧!$B$32:$AD$33,26,FALSE),VLOOKUP(J253,①【入力】就業規則等一覧!$B$13:$AD$27,26,FALSE)))</f>
        <v/>
      </c>
      <c r="O253" s="166" t="str">
        <f t="shared" si="30"/>
        <v/>
      </c>
      <c r="P253" s="166" t="str">
        <f t="shared" si="27"/>
        <v/>
      </c>
      <c r="Q253" s="167" t="str">
        <f t="shared" si="31"/>
        <v/>
      </c>
      <c r="T253" s="84"/>
    </row>
    <row r="254" spans="1:23" ht="18" customHeight="1">
      <c r="A254" s="83">
        <v>242</v>
      </c>
      <c r="B254" s="83" t="str">
        <f t="shared" si="29"/>
        <v/>
      </c>
      <c r="C254" s="26"/>
      <c r="D254" s="26"/>
      <c r="E254" s="26"/>
      <c r="F254" s="26"/>
      <c r="G254" s="125"/>
      <c r="H254" s="125"/>
      <c r="I254" s="124"/>
      <c r="J254" s="174"/>
      <c r="K254" s="164" t="str">
        <f t="shared" si="0"/>
        <v/>
      </c>
      <c r="L254" s="26"/>
      <c r="M254" s="175"/>
      <c r="N254" s="176" t="str">
        <f>IF(J254="","",IF(OR(J254="1",J254="2"),VLOOKUP(J254,①【入力】就業規則等一覧!$B$32:$AD$33,26,FALSE),VLOOKUP(J254,①【入力】就業規則等一覧!$B$13:$AD$27,26,FALSE)))</f>
        <v/>
      </c>
      <c r="O254" s="166" t="str">
        <f t="shared" si="30"/>
        <v/>
      </c>
      <c r="P254" s="166" t="str">
        <f t="shared" si="27"/>
        <v/>
      </c>
      <c r="Q254" s="167" t="str">
        <f t="shared" si="31"/>
        <v/>
      </c>
      <c r="T254" s="84"/>
    </row>
    <row r="255" spans="1:23" ht="18" customHeight="1">
      <c r="A255" s="83">
        <v>243</v>
      </c>
      <c r="B255" s="83" t="str">
        <f t="shared" si="29"/>
        <v/>
      </c>
      <c r="C255" s="26"/>
      <c r="D255" s="26"/>
      <c r="E255" s="26"/>
      <c r="F255" s="26"/>
      <c r="G255" s="125"/>
      <c r="H255" s="125"/>
      <c r="I255" s="124"/>
      <c r="J255" s="174"/>
      <c r="K255" s="164" t="str">
        <f t="shared" si="0"/>
        <v/>
      </c>
      <c r="L255" s="26"/>
      <c r="M255" s="175"/>
      <c r="N255" s="176" t="str">
        <f>IF(J255="","",IF(OR(J255="1",J255="2"),VLOOKUP(J255,①【入力】就業規則等一覧!$B$32:$AD$33,26,FALSE),VLOOKUP(J255,①【入力】就業規則等一覧!$B$13:$AD$27,26,FALSE)))</f>
        <v/>
      </c>
      <c r="O255" s="166" t="str">
        <f t="shared" si="30"/>
        <v/>
      </c>
      <c r="P255" s="166" t="str">
        <f t="shared" si="27"/>
        <v/>
      </c>
      <c r="Q255" s="167" t="str">
        <f t="shared" si="31"/>
        <v/>
      </c>
      <c r="T255" s="84"/>
    </row>
    <row r="256" spans="1:23" ht="18" customHeight="1">
      <c r="A256" s="83">
        <v>244</v>
      </c>
      <c r="B256" s="83" t="str">
        <f t="shared" si="29"/>
        <v/>
      </c>
      <c r="C256" s="26"/>
      <c r="D256" s="26"/>
      <c r="E256" s="26"/>
      <c r="F256" s="26"/>
      <c r="G256" s="125"/>
      <c r="H256" s="125"/>
      <c r="I256" s="124"/>
      <c r="J256" s="174"/>
      <c r="K256" s="164" t="str">
        <f t="shared" si="0"/>
        <v/>
      </c>
      <c r="L256" s="26"/>
      <c r="M256" s="175"/>
      <c r="N256" s="176" t="str">
        <f>IF(J256="","",IF(OR(J256="1",J256="2"),VLOOKUP(J256,①【入力】就業規則等一覧!$B$32:$AD$33,26,FALSE),VLOOKUP(J256,①【入力】就業規則等一覧!$B$13:$AD$27,26,FALSE)))</f>
        <v/>
      </c>
      <c r="O256" s="166" t="str">
        <f t="shared" si="30"/>
        <v/>
      </c>
      <c r="P256" s="166" t="str">
        <f t="shared" si="27"/>
        <v/>
      </c>
      <c r="Q256" s="167" t="str">
        <f t="shared" si="31"/>
        <v/>
      </c>
      <c r="T256" s="84"/>
    </row>
    <row r="257" spans="1:23" ht="18" customHeight="1">
      <c r="A257" s="83">
        <v>245</v>
      </c>
      <c r="B257" s="83" t="str">
        <f t="shared" si="29"/>
        <v/>
      </c>
      <c r="C257" s="26"/>
      <c r="D257" s="26"/>
      <c r="E257" s="26"/>
      <c r="F257" s="26"/>
      <c r="G257" s="125"/>
      <c r="H257" s="125"/>
      <c r="I257" s="124"/>
      <c r="J257" s="174"/>
      <c r="K257" s="164" t="str">
        <f t="shared" si="0"/>
        <v/>
      </c>
      <c r="L257" s="26"/>
      <c r="M257" s="175"/>
      <c r="N257" s="176" t="str">
        <f>IF(J257="","",IF(OR(J257="1",J257="2"),VLOOKUP(J257,①【入力】就業規則等一覧!$B$32:$AD$33,26,FALSE),VLOOKUP(J257,①【入力】就業規則等一覧!$B$13:$AD$27,26,FALSE)))</f>
        <v/>
      </c>
      <c r="O257" s="166" t="str">
        <f t="shared" si="30"/>
        <v/>
      </c>
      <c r="P257" s="166" t="str">
        <f t="shared" si="27"/>
        <v/>
      </c>
      <c r="Q257" s="167" t="str">
        <f t="shared" si="31"/>
        <v/>
      </c>
      <c r="T257" s="84"/>
    </row>
    <row r="258" spans="1:23" ht="18" customHeight="1">
      <c r="A258" s="83">
        <v>246</v>
      </c>
      <c r="B258" s="83" t="str">
        <f t="shared" si="29"/>
        <v/>
      </c>
      <c r="C258" s="26"/>
      <c r="D258" s="26"/>
      <c r="E258" s="26"/>
      <c r="F258" s="26"/>
      <c r="G258" s="125"/>
      <c r="H258" s="125"/>
      <c r="I258" s="124"/>
      <c r="J258" s="174"/>
      <c r="K258" s="164" t="str">
        <f t="shared" si="0"/>
        <v/>
      </c>
      <c r="L258" s="26"/>
      <c r="M258" s="175"/>
      <c r="N258" s="176" t="str">
        <f>IF(J258="","",IF(OR(J258="1",J258="2"),VLOOKUP(J258,①【入力】就業規則等一覧!$B$32:$AD$33,26,FALSE),VLOOKUP(J258,①【入力】就業規則等一覧!$B$13:$AD$27,26,FALSE)))</f>
        <v/>
      </c>
      <c r="O258" s="166" t="str">
        <f t="shared" si="30"/>
        <v/>
      </c>
      <c r="P258" s="166" t="str">
        <f t="shared" si="27"/>
        <v/>
      </c>
      <c r="Q258" s="167" t="str">
        <f t="shared" si="31"/>
        <v/>
      </c>
      <c r="T258" s="84"/>
    </row>
    <row r="259" spans="1:23" ht="18" customHeight="1">
      <c r="A259" s="83">
        <v>247</v>
      </c>
      <c r="B259" s="83" t="str">
        <f t="shared" si="29"/>
        <v/>
      </c>
      <c r="C259" s="26"/>
      <c r="D259" s="26"/>
      <c r="E259" s="26"/>
      <c r="F259" s="26"/>
      <c r="G259" s="125"/>
      <c r="H259" s="125"/>
      <c r="I259" s="124"/>
      <c r="J259" s="174"/>
      <c r="K259" s="164" t="str">
        <f t="shared" si="0"/>
        <v/>
      </c>
      <c r="L259" s="26"/>
      <c r="M259" s="175"/>
      <c r="N259" s="176" t="str">
        <f>IF(J259="","",IF(OR(J259="1",J259="2"),VLOOKUP(J259,①【入力】就業規則等一覧!$B$32:$AD$33,26,FALSE),VLOOKUP(J259,①【入力】就業規則等一覧!$B$13:$AD$27,26,FALSE)))</f>
        <v/>
      </c>
      <c r="O259" s="166" t="str">
        <f t="shared" si="30"/>
        <v/>
      </c>
      <c r="P259" s="166" t="str">
        <f t="shared" si="27"/>
        <v/>
      </c>
      <c r="Q259" s="167" t="str">
        <f t="shared" si="31"/>
        <v/>
      </c>
      <c r="T259" s="84"/>
      <c r="W259" s="79"/>
    </row>
    <row r="260" spans="1:23" ht="18" customHeight="1">
      <c r="A260" s="83">
        <v>248</v>
      </c>
      <c r="B260" s="83" t="str">
        <f t="shared" si="29"/>
        <v/>
      </c>
      <c r="C260" s="26"/>
      <c r="D260" s="26"/>
      <c r="E260" s="26"/>
      <c r="F260" s="26"/>
      <c r="G260" s="125"/>
      <c r="H260" s="125"/>
      <c r="I260" s="124"/>
      <c r="J260" s="174"/>
      <c r="K260" s="164" t="str">
        <f t="shared" si="0"/>
        <v/>
      </c>
      <c r="L260" s="26"/>
      <c r="M260" s="175"/>
      <c r="N260" s="176" t="str">
        <f>IF(J260="","",IF(OR(J260="1",J260="2"),VLOOKUP(J260,①【入力】就業規則等一覧!$B$32:$AD$33,26,FALSE),VLOOKUP(J260,①【入力】就業規則等一覧!$B$13:$AD$27,26,FALSE)))</f>
        <v/>
      </c>
      <c r="O260" s="166" t="str">
        <f t="shared" si="30"/>
        <v/>
      </c>
      <c r="P260" s="166" t="str">
        <f t="shared" si="27"/>
        <v/>
      </c>
      <c r="Q260" s="167" t="str">
        <f t="shared" si="31"/>
        <v/>
      </c>
      <c r="T260" s="84"/>
    </row>
    <row r="261" spans="1:23" ht="18" customHeight="1">
      <c r="A261" s="83">
        <v>249</v>
      </c>
      <c r="B261" s="83" t="str">
        <f t="shared" si="29"/>
        <v/>
      </c>
      <c r="C261" s="26"/>
      <c r="D261" s="26"/>
      <c r="E261" s="26"/>
      <c r="F261" s="26"/>
      <c r="G261" s="125"/>
      <c r="H261" s="125"/>
      <c r="I261" s="124"/>
      <c r="J261" s="174"/>
      <c r="K261" s="164" t="str">
        <f t="shared" si="0"/>
        <v/>
      </c>
      <c r="L261" s="26"/>
      <c r="M261" s="175"/>
      <c r="N261" s="176" t="str">
        <f>IF(J261="","",IF(OR(J261="1",J261="2"),VLOOKUP(J261,①【入力】就業規則等一覧!$B$32:$AD$33,26,FALSE),VLOOKUP(J261,①【入力】就業規則等一覧!$B$13:$AD$27,26,FALSE)))</f>
        <v/>
      </c>
      <c r="O261" s="166" t="str">
        <f t="shared" si="30"/>
        <v/>
      </c>
      <c r="P261" s="166" t="str">
        <f t="shared" si="27"/>
        <v/>
      </c>
      <c r="Q261" s="167" t="str">
        <f t="shared" si="31"/>
        <v/>
      </c>
      <c r="T261" s="84"/>
    </row>
    <row r="262" spans="1:23" ht="18" customHeight="1">
      <c r="A262" s="83">
        <v>250</v>
      </c>
      <c r="B262" s="83" t="str">
        <f t="shared" si="29"/>
        <v/>
      </c>
      <c r="C262" s="26"/>
      <c r="D262" s="26"/>
      <c r="E262" s="26"/>
      <c r="F262" s="26"/>
      <c r="G262" s="125"/>
      <c r="H262" s="125"/>
      <c r="I262" s="124"/>
      <c r="J262" s="174"/>
      <c r="K262" s="164" t="str">
        <f t="shared" si="0"/>
        <v/>
      </c>
      <c r="L262" s="26"/>
      <c r="M262" s="175"/>
      <c r="N262" s="176" t="str">
        <f>IF(J262="","",IF(OR(J262="1",J262="2"),VLOOKUP(J262,①【入力】就業規則等一覧!$B$32:$AD$33,26,FALSE),VLOOKUP(J262,①【入力】就業規則等一覧!$B$13:$AD$27,26,FALSE)))</f>
        <v/>
      </c>
      <c r="O262" s="166" t="str">
        <f t="shared" si="30"/>
        <v/>
      </c>
      <c r="P262" s="166" t="str">
        <f t="shared" si="27"/>
        <v/>
      </c>
      <c r="Q262" s="167" t="str">
        <f t="shared" si="31"/>
        <v/>
      </c>
      <c r="T262" s="84"/>
    </row>
    <row r="263" spans="1:23" ht="18" customHeight="1">
      <c r="A263" s="83">
        <v>251</v>
      </c>
      <c r="B263" s="83" t="str">
        <f t="shared" si="29"/>
        <v/>
      </c>
      <c r="C263" s="26"/>
      <c r="D263" s="26"/>
      <c r="E263" s="26"/>
      <c r="F263" s="26"/>
      <c r="G263" s="125"/>
      <c r="H263" s="125"/>
      <c r="I263" s="124"/>
      <c r="J263" s="174"/>
      <c r="K263" s="164" t="str">
        <f t="shared" si="0"/>
        <v/>
      </c>
      <c r="L263" s="26"/>
      <c r="M263" s="175"/>
      <c r="N263" s="176" t="str">
        <f>IF(J263="","",IF(OR(J263="1",J263="2"),VLOOKUP(J263,①【入力】就業規則等一覧!$B$32:$AD$33,26,FALSE),VLOOKUP(J263,①【入力】就業規則等一覧!$B$13:$AD$27,26,FALSE)))</f>
        <v/>
      </c>
      <c r="O263" s="166" t="str">
        <f t="shared" si="30"/>
        <v/>
      </c>
      <c r="P263" s="166" t="str">
        <f t="shared" si="27"/>
        <v/>
      </c>
      <c r="Q263" s="167" t="str">
        <f t="shared" si="31"/>
        <v/>
      </c>
      <c r="T263" s="84"/>
    </row>
    <row r="264" spans="1:23" ht="18" customHeight="1">
      <c r="A264" s="83">
        <v>252</v>
      </c>
      <c r="B264" s="83" t="str">
        <f t="shared" si="29"/>
        <v/>
      </c>
      <c r="C264" s="26"/>
      <c r="D264" s="26"/>
      <c r="E264" s="26"/>
      <c r="F264" s="26"/>
      <c r="G264" s="125"/>
      <c r="H264" s="125"/>
      <c r="I264" s="124"/>
      <c r="J264" s="174"/>
      <c r="K264" s="164" t="str">
        <f t="shared" si="0"/>
        <v/>
      </c>
      <c r="L264" s="26"/>
      <c r="M264" s="175"/>
      <c r="N264" s="176" t="str">
        <f>IF(J264="","",IF(OR(J264="1",J264="2"),VLOOKUP(J264,①【入力】就業規則等一覧!$B$32:$AD$33,26,FALSE),VLOOKUP(J264,①【入力】就業規則等一覧!$B$13:$AD$27,26,FALSE)))</f>
        <v/>
      </c>
      <c r="O264" s="166" t="str">
        <f t="shared" si="30"/>
        <v/>
      </c>
      <c r="P264" s="166" t="str">
        <f t="shared" si="27"/>
        <v/>
      </c>
      <c r="Q264" s="167" t="str">
        <f t="shared" si="31"/>
        <v/>
      </c>
      <c r="T264" s="84"/>
    </row>
    <row r="265" spans="1:23" ht="18" customHeight="1">
      <c r="A265" s="83">
        <v>253</v>
      </c>
      <c r="B265" s="83" t="str">
        <f t="shared" si="29"/>
        <v/>
      </c>
      <c r="C265" s="26"/>
      <c r="D265" s="26"/>
      <c r="E265" s="26"/>
      <c r="F265" s="26"/>
      <c r="G265" s="125"/>
      <c r="H265" s="125"/>
      <c r="I265" s="124"/>
      <c r="J265" s="174"/>
      <c r="K265" s="164" t="str">
        <f t="shared" si="0"/>
        <v/>
      </c>
      <c r="L265" s="26"/>
      <c r="M265" s="175"/>
      <c r="N265" s="176" t="str">
        <f>IF(J265="","",IF(OR(J265="1",J265="2"),VLOOKUP(J265,①【入力】就業規則等一覧!$B$32:$AD$33,26,FALSE),VLOOKUP(J265,①【入力】就業規則等一覧!$B$13:$AD$27,26,FALSE)))</f>
        <v/>
      </c>
      <c r="O265" s="166" t="str">
        <f t="shared" si="30"/>
        <v/>
      </c>
      <c r="P265" s="166" t="str">
        <f t="shared" si="27"/>
        <v/>
      </c>
      <c r="Q265" s="167" t="str">
        <f t="shared" si="31"/>
        <v/>
      </c>
      <c r="T265" s="84"/>
    </row>
    <row r="266" spans="1:23" ht="18" customHeight="1">
      <c r="A266" s="83">
        <v>254</v>
      </c>
      <c r="B266" s="83" t="str">
        <f t="shared" si="29"/>
        <v/>
      </c>
      <c r="C266" s="26"/>
      <c r="D266" s="26"/>
      <c r="E266" s="26"/>
      <c r="F266" s="26"/>
      <c r="G266" s="125"/>
      <c r="H266" s="125"/>
      <c r="I266" s="124"/>
      <c r="J266" s="174"/>
      <c r="K266" s="164" t="str">
        <f t="shared" si="0"/>
        <v/>
      </c>
      <c r="L266" s="26"/>
      <c r="M266" s="175"/>
      <c r="N266" s="176" t="str">
        <f>IF(J266="","",IF(OR(J266="1",J266="2"),VLOOKUP(J266,①【入力】就業規則等一覧!$B$32:$AD$33,26,FALSE),VLOOKUP(J266,①【入力】就業規則等一覧!$B$13:$AD$27,26,FALSE)))</f>
        <v/>
      </c>
      <c r="O266" s="166" t="str">
        <f t="shared" si="30"/>
        <v/>
      </c>
      <c r="P266" s="166" t="str">
        <f t="shared" si="27"/>
        <v/>
      </c>
      <c r="Q266" s="167" t="str">
        <f t="shared" si="31"/>
        <v/>
      </c>
      <c r="T266" s="84"/>
    </row>
    <row r="267" spans="1:23" ht="18" customHeight="1">
      <c r="A267" s="83">
        <v>255</v>
      </c>
      <c r="B267" s="83" t="str">
        <f t="shared" si="29"/>
        <v/>
      </c>
      <c r="C267" s="26"/>
      <c r="D267" s="26"/>
      <c r="E267" s="26"/>
      <c r="F267" s="26"/>
      <c r="G267" s="125"/>
      <c r="H267" s="125"/>
      <c r="I267" s="124"/>
      <c r="J267" s="174"/>
      <c r="K267" s="164" t="str">
        <f t="shared" si="0"/>
        <v/>
      </c>
      <c r="L267" s="26"/>
      <c r="M267" s="175"/>
      <c r="N267" s="176" t="str">
        <f>IF(J267="","",IF(OR(J267="1",J267="2"),VLOOKUP(J267,①【入力】就業規則等一覧!$B$32:$AD$33,26,FALSE),VLOOKUP(J267,①【入力】就業規則等一覧!$B$13:$AD$27,26,FALSE)))</f>
        <v/>
      </c>
      <c r="O267" s="166" t="str">
        <f t="shared" si="30"/>
        <v/>
      </c>
      <c r="P267" s="166" t="str">
        <f t="shared" si="27"/>
        <v/>
      </c>
      <c r="Q267" s="167" t="str">
        <f t="shared" si="31"/>
        <v/>
      </c>
      <c r="T267" s="84"/>
    </row>
    <row r="268" spans="1:23" ht="18" customHeight="1">
      <c r="A268" s="83">
        <v>256</v>
      </c>
      <c r="B268" s="83" t="str">
        <f t="shared" si="29"/>
        <v/>
      </c>
      <c r="C268" s="26"/>
      <c r="D268" s="26"/>
      <c r="E268" s="26"/>
      <c r="F268" s="26"/>
      <c r="G268" s="125"/>
      <c r="H268" s="125"/>
      <c r="I268" s="124"/>
      <c r="J268" s="174"/>
      <c r="K268" s="164" t="str">
        <f t="shared" si="0"/>
        <v/>
      </c>
      <c r="L268" s="26"/>
      <c r="M268" s="175"/>
      <c r="N268" s="176" t="str">
        <f>IF(J268="","",IF(OR(J268="1",J268="2"),VLOOKUP(J268,①【入力】就業規則等一覧!$B$32:$AD$33,26,FALSE),VLOOKUP(J268,①【入力】就業規則等一覧!$B$13:$AD$27,26,FALSE)))</f>
        <v/>
      </c>
      <c r="O268" s="166" t="str">
        <f t="shared" si="30"/>
        <v/>
      </c>
      <c r="P268" s="166" t="str">
        <f t="shared" si="27"/>
        <v/>
      </c>
      <c r="Q268" s="167" t="str">
        <f t="shared" si="31"/>
        <v/>
      </c>
      <c r="T268" s="84"/>
    </row>
    <row r="269" spans="1:23" ht="18" customHeight="1">
      <c r="A269" s="83">
        <v>257</v>
      </c>
      <c r="B269" s="83" t="str">
        <f t="shared" si="29"/>
        <v/>
      </c>
      <c r="C269" s="26"/>
      <c r="D269" s="26"/>
      <c r="E269" s="26"/>
      <c r="F269" s="26"/>
      <c r="G269" s="125"/>
      <c r="H269" s="125"/>
      <c r="I269" s="124"/>
      <c r="J269" s="174"/>
      <c r="K269" s="164" t="str">
        <f t="shared" si="0"/>
        <v/>
      </c>
      <c r="L269" s="26"/>
      <c r="M269" s="175"/>
      <c r="N269" s="176" t="str">
        <f>IF(J269="","",IF(OR(J269="1",J269="2"),VLOOKUP(J269,①【入力】就業規則等一覧!$B$32:$AD$33,26,FALSE),VLOOKUP(J269,①【入力】就業規則等一覧!$B$13:$AD$27,26,FALSE)))</f>
        <v/>
      </c>
      <c r="O269" s="166" t="str">
        <f t="shared" si="30"/>
        <v/>
      </c>
      <c r="P269" s="166" t="str">
        <f t="shared" si="27"/>
        <v/>
      </c>
      <c r="Q269" s="167" t="str">
        <f t="shared" si="31"/>
        <v/>
      </c>
      <c r="T269" s="84"/>
    </row>
    <row r="270" spans="1:23" ht="18" customHeight="1">
      <c r="A270" s="83">
        <v>258</v>
      </c>
      <c r="B270" s="83" t="str">
        <f t="shared" si="29"/>
        <v/>
      </c>
      <c r="C270" s="26"/>
      <c r="D270" s="26"/>
      <c r="E270" s="26"/>
      <c r="F270" s="26"/>
      <c r="G270" s="125"/>
      <c r="H270" s="125"/>
      <c r="I270" s="124"/>
      <c r="J270" s="174"/>
      <c r="K270" s="164" t="str">
        <f t="shared" si="0"/>
        <v/>
      </c>
      <c r="L270" s="26"/>
      <c r="M270" s="175"/>
      <c r="N270" s="176" t="str">
        <f>IF(J270="","",IF(OR(J270="1",J270="2"),VLOOKUP(J270,①【入力】就業規則等一覧!$B$32:$AD$33,26,FALSE),VLOOKUP(J270,①【入力】就業規則等一覧!$B$13:$AD$27,26,FALSE)))</f>
        <v/>
      </c>
      <c r="O270" s="166" t="str">
        <f t="shared" si="30"/>
        <v/>
      </c>
      <c r="P270" s="166" t="str">
        <f t="shared" si="27"/>
        <v/>
      </c>
      <c r="Q270" s="167" t="str">
        <f t="shared" si="31"/>
        <v/>
      </c>
      <c r="T270" s="84"/>
    </row>
    <row r="271" spans="1:23" ht="18" customHeight="1">
      <c r="A271" s="83">
        <v>259</v>
      </c>
      <c r="B271" s="83" t="str">
        <f t="shared" si="29"/>
        <v/>
      </c>
      <c r="C271" s="26"/>
      <c r="D271" s="26"/>
      <c r="E271" s="26"/>
      <c r="F271" s="26"/>
      <c r="G271" s="125"/>
      <c r="H271" s="125"/>
      <c r="I271" s="124"/>
      <c r="J271" s="174"/>
      <c r="K271" s="164" t="str">
        <f t="shared" si="0"/>
        <v/>
      </c>
      <c r="L271" s="26"/>
      <c r="M271" s="175"/>
      <c r="N271" s="176" t="str">
        <f>IF(J271="","",IF(OR(J271="1",J271="2"),VLOOKUP(J271,①【入力】就業規則等一覧!$B$32:$AD$33,26,FALSE),VLOOKUP(J271,①【入力】就業規則等一覧!$B$13:$AD$27,26,FALSE)))</f>
        <v/>
      </c>
      <c r="O271" s="166" t="str">
        <f t="shared" si="30"/>
        <v/>
      </c>
      <c r="P271" s="166" t="str">
        <f t="shared" si="27"/>
        <v/>
      </c>
      <c r="Q271" s="167" t="str">
        <f t="shared" si="31"/>
        <v/>
      </c>
      <c r="T271" s="84"/>
    </row>
    <row r="272" spans="1:23" ht="18" customHeight="1">
      <c r="A272" s="83">
        <v>260</v>
      </c>
      <c r="B272" s="83" t="str">
        <f t="shared" si="29"/>
        <v/>
      </c>
      <c r="C272" s="26"/>
      <c r="D272" s="26"/>
      <c r="E272" s="26"/>
      <c r="F272" s="26"/>
      <c r="G272" s="125"/>
      <c r="H272" s="125"/>
      <c r="I272" s="124"/>
      <c r="J272" s="174"/>
      <c r="K272" s="164" t="str">
        <f t="shared" si="0"/>
        <v/>
      </c>
      <c r="L272" s="26"/>
      <c r="M272" s="175"/>
      <c r="N272" s="176" t="str">
        <f>IF(J272="","",IF(OR(J272="1",J272="2"),VLOOKUP(J272,①【入力】就業規則等一覧!$B$32:$AD$33,26,FALSE),VLOOKUP(J272,①【入力】就業規則等一覧!$B$13:$AD$27,26,FALSE)))</f>
        <v/>
      </c>
      <c r="O272" s="166" t="str">
        <f t="shared" si="30"/>
        <v/>
      </c>
      <c r="P272" s="166" t="str">
        <f t="shared" si="27"/>
        <v/>
      </c>
      <c r="Q272" s="167" t="str">
        <f t="shared" si="31"/>
        <v/>
      </c>
      <c r="T272" s="84"/>
      <c r="W272" s="79"/>
    </row>
    <row r="273" spans="1:23" ht="18" customHeight="1">
      <c r="A273" s="83">
        <v>261</v>
      </c>
      <c r="B273" s="83" t="str">
        <f t="shared" si="29"/>
        <v/>
      </c>
      <c r="C273" s="26"/>
      <c r="D273" s="26"/>
      <c r="E273" s="26"/>
      <c r="F273" s="26"/>
      <c r="G273" s="125"/>
      <c r="H273" s="125"/>
      <c r="I273" s="124"/>
      <c r="J273" s="174"/>
      <c r="K273" s="164" t="str">
        <f t="shared" si="0"/>
        <v/>
      </c>
      <c r="L273" s="26"/>
      <c r="M273" s="175"/>
      <c r="N273" s="176" t="str">
        <f>IF(J273="","",IF(OR(J273="1",J273="2"),VLOOKUP(J273,①【入力】就業規則等一覧!$B$32:$AD$33,26,FALSE),VLOOKUP(J273,①【入力】就業規則等一覧!$B$13:$AD$27,26,FALSE)))</f>
        <v/>
      </c>
      <c r="O273" s="166" t="str">
        <f t="shared" si="30"/>
        <v/>
      </c>
      <c r="P273" s="166" t="str">
        <f t="shared" si="27"/>
        <v/>
      </c>
      <c r="Q273" s="167" t="str">
        <f t="shared" si="31"/>
        <v/>
      </c>
      <c r="T273" s="84"/>
    </row>
    <row r="274" spans="1:23" ht="18" customHeight="1">
      <c r="A274" s="83">
        <v>262</v>
      </c>
      <c r="B274" s="83" t="str">
        <f t="shared" si="29"/>
        <v/>
      </c>
      <c r="C274" s="26"/>
      <c r="D274" s="26"/>
      <c r="E274" s="26"/>
      <c r="F274" s="26"/>
      <c r="G274" s="125"/>
      <c r="H274" s="125"/>
      <c r="I274" s="124"/>
      <c r="J274" s="174"/>
      <c r="K274" s="164" t="str">
        <f t="shared" si="0"/>
        <v/>
      </c>
      <c r="L274" s="26"/>
      <c r="M274" s="175"/>
      <c r="N274" s="176" t="str">
        <f>IF(J274="","",IF(OR(J274="1",J274="2"),VLOOKUP(J274,①【入力】就業規則等一覧!$B$32:$AD$33,26,FALSE),VLOOKUP(J274,①【入力】就業規則等一覧!$B$13:$AD$27,26,FALSE)))</f>
        <v/>
      </c>
      <c r="O274" s="166" t="str">
        <f t="shared" si="30"/>
        <v/>
      </c>
      <c r="P274" s="166" t="str">
        <f t="shared" ref="P274:P307" si="32">IF(N274="","",MIN(N274,10000))</f>
        <v/>
      </c>
      <c r="Q274" s="167" t="str">
        <f t="shared" si="31"/>
        <v/>
      </c>
      <c r="T274" s="84"/>
    </row>
    <row r="275" spans="1:23" ht="18" customHeight="1">
      <c r="A275" s="83">
        <v>263</v>
      </c>
      <c r="B275" s="83" t="str">
        <f t="shared" si="29"/>
        <v/>
      </c>
      <c r="C275" s="26"/>
      <c r="D275" s="26"/>
      <c r="E275" s="26"/>
      <c r="F275" s="26"/>
      <c r="G275" s="125"/>
      <c r="H275" s="125"/>
      <c r="I275" s="124"/>
      <c r="J275" s="174"/>
      <c r="K275" s="164" t="str">
        <f t="shared" si="0"/>
        <v/>
      </c>
      <c r="L275" s="26"/>
      <c r="M275" s="175"/>
      <c r="N275" s="176" t="str">
        <f>IF(J275="","",IF(OR(J275="1",J275="2"),VLOOKUP(J275,①【入力】就業規則等一覧!$B$32:$AD$33,26,FALSE),VLOOKUP(J275,①【入力】就業規則等一覧!$B$13:$AD$27,26,FALSE)))</f>
        <v/>
      </c>
      <c r="O275" s="166" t="str">
        <f t="shared" si="30"/>
        <v/>
      </c>
      <c r="P275" s="166" t="str">
        <f t="shared" si="32"/>
        <v/>
      </c>
      <c r="Q275" s="167" t="str">
        <f t="shared" si="31"/>
        <v/>
      </c>
      <c r="T275" s="84"/>
    </row>
    <row r="276" spans="1:23" ht="18" customHeight="1">
      <c r="A276" s="83">
        <v>264</v>
      </c>
      <c r="B276" s="83" t="str">
        <f t="shared" si="29"/>
        <v/>
      </c>
      <c r="C276" s="26"/>
      <c r="D276" s="26"/>
      <c r="E276" s="26"/>
      <c r="F276" s="26"/>
      <c r="G276" s="125"/>
      <c r="H276" s="125"/>
      <c r="I276" s="124"/>
      <c r="J276" s="174"/>
      <c r="K276" s="164" t="str">
        <f t="shared" si="0"/>
        <v/>
      </c>
      <c r="L276" s="26"/>
      <c r="M276" s="175"/>
      <c r="N276" s="176" t="str">
        <f>IF(J276="","",IF(OR(J276="1",J276="2"),VLOOKUP(J276,①【入力】就業規則等一覧!$B$32:$AD$33,26,FALSE),VLOOKUP(J276,①【入力】就業規則等一覧!$B$13:$AD$27,26,FALSE)))</f>
        <v/>
      </c>
      <c r="O276" s="166" t="str">
        <f t="shared" si="30"/>
        <v/>
      </c>
      <c r="P276" s="166" t="str">
        <f t="shared" si="32"/>
        <v/>
      </c>
      <c r="Q276" s="167" t="str">
        <f t="shared" si="31"/>
        <v/>
      </c>
      <c r="T276" s="84"/>
    </row>
    <row r="277" spans="1:23" ht="18" customHeight="1">
      <c r="A277" s="83">
        <v>265</v>
      </c>
      <c r="B277" s="83" t="str">
        <f t="shared" ref="B277:B307" si="33">C277&amp;D277</f>
        <v/>
      </c>
      <c r="C277" s="26"/>
      <c r="D277" s="26"/>
      <c r="E277" s="26"/>
      <c r="F277" s="26"/>
      <c r="G277" s="125"/>
      <c r="H277" s="125"/>
      <c r="I277" s="124"/>
      <c r="J277" s="174"/>
      <c r="K277" s="164" t="str">
        <f t="shared" si="0"/>
        <v/>
      </c>
      <c r="L277" s="26"/>
      <c r="M277" s="175"/>
      <c r="N277" s="176" t="str">
        <f>IF(J277="","",IF(OR(J277="1",J277="2"),VLOOKUP(J277,①【入力】就業規則等一覧!$B$32:$AD$33,26,FALSE),VLOOKUP(J277,①【入力】就業規則等一覧!$B$13:$AD$27,26,FALSE)))</f>
        <v/>
      </c>
      <c r="O277" s="166" t="str">
        <f t="shared" si="30"/>
        <v/>
      </c>
      <c r="P277" s="166" t="str">
        <f t="shared" si="32"/>
        <v/>
      </c>
      <c r="Q277" s="167" t="str">
        <f t="shared" si="31"/>
        <v/>
      </c>
      <c r="T277" s="84"/>
    </row>
    <row r="278" spans="1:23" ht="18" customHeight="1">
      <c r="A278" s="83">
        <v>266</v>
      </c>
      <c r="B278" s="83" t="str">
        <f t="shared" si="33"/>
        <v/>
      </c>
      <c r="C278" s="26"/>
      <c r="D278" s="26"/>
      <c r="E278" s="26"/>
      <c r="F278" s="26"/>
      <c r="G278" s="125"/>
      <c r="H278" s="125"/>
      <c r="I278" s="124"/>
      <c r="J278" s="174"/>
      <c r="K278" s="164" t="str">
        <f t="shared" si="0"/>
        <v/>
      </c>
      <c r="L278" s="26"/>
      <c r="M278" s="175"/>
      <c r="N278" s="176" t="str">
        <f>IF(J278="","",IF(OR(J278="1",J278="2"),VLOOKUP(J278,①【入力】就業規則等一覧!$B$32:$AD$33,26,FALSE),VLOOKUP(J278,①【入力】就業規則等一覧!$B$13:$AD$27,26,FALSE)))</f>
        <v/>
      </c>
      <c r="O278" s="166" t="str">
        <f t="shared" si="30"/>
        <v/>
      </c>
      <c r="P278" s="166" t="str">
        <f t="shared" si="32"/>
        <v/>
      </c>
      <c r="Q278" s="167" t="str">
        <f t="shared" si="31"/>
        <v/>
      </c>
      <c r="T278" s="84"/>
    </row>
    <row r="279" spans="1:23" ht="18" customHeight="1">
      <c r="A279" s="83">
        <v>267</v>
      </c>
      <c r="B279" s="83" t="str">
        <f t="shared" si="33"/>
        <v/>
      </c>
      <c r="C279" s="26"/>
      <c r="D279" s="26"/>
      <c r="E279" s="26"/>
      <c r="F279" s="26"/>
      <c r="G279" s="125"/>
      <c r="H279" s="125"/>
      <c r="I279" s="124"/>
      <c r="J279" s="174"/>
      <c r="K279" s="164" t="str">
        <f t="shared" si="0"/>
        <v/>
      </c>
      <c r="L279" s="26"/>
      <c r="M279" s="175"/>
      <c r="N279" s="176" t="str">
        <f>IF(J279="","",IF(OR(J279="1",J279="2"),VLOOKUP(J279,①【入力】就業規則等一覧!$B$32:$AD$33,26,FALSE),VLOOKUP(J279,①【入力】就業規則等一覧!$B$13:$AD$27,26,FALSE)))</f>
        <v/>
      </c>
      <c r="O279" s="166" t="str">
        <f t="shared" si="30"/>
        <v/>
      </c>
      <c r="P279" s="166" t="str">
        <f t="shared" si="32"/>
        <v/>
      </c>
      <c r="Q279" s="167" t="str">
        <f t="shared" si="31"/>
        <v/>
      </c>
      <c r="T279" s="84"/>
    </row>
    <row r="280" spans="1:23" ht="18" customHeight="1">
      <c r="A280" s="83">
        <v>268</v>
      </c>
      <c r="B280" s="83" t="str">
        <f t="shared" si="33"/>
        <v/>
      </c>
      <c r="C280" s="26"/>
      <c r="D280" s="26"/>
      <c r="E280" s="26"/>
      <c r="F280" s="26"/>
      <c r="G280" s="125"/>
      <c r="H280" s="125"/>
      <c r="I280" s="124"/>
      <c r="J280" s="174"/>
      <c r="K280" s="164" t="str">
        <f t="shared" si="0"/>
        <v/>
      </c>
      <c r="L280" s="26"/>
      <c r="M280" s="175"/>
      <c r="N280" s="176" t="str">
        <f>IF(J280="","",IF(OR(J280="1",J280="2"),VLOOKUP(J280,①【入力】就業規則等一覧!$B$32:$AD$33,26,FALSE),VLOOKUP(J280,①【入力】就業規則等一覧!$B$13:$AD$27,26,FALSE)))</f>
        <v/>
      </c>
      <c r="O280" s="166" t="str">
        <f t="shared" si="30"/>
        <v/>
      </c>
      <c r="P280" s="166" t="str">
        <f t="shared" si="32"/>
        <v/>
      </c>
      <c r="Q280" s="167" t="str">
        <f t="shared" si="31"/>
        <v/>
      </c>
      <c r="T280" s="84"/>
    </row>
    <row r="281" spans="1:23" ht="18" customHeight="1">
      <c r="A281" s="83">
        <v>269</v>
      </c>
      <c r="B281" s="83" t="str">
        <f t="shared" si="33"/>
        <v/>
      </c>
      <c r="C281" s="26"/>
      <c r="D281" s="26"/>
      <c r="E281" s="26"/>
      <c r="F281" s="26"/>
      <c r="G281" s="125"/>
      <c r="H281" s="125"/>
      <c r="I281" s="124"/>
      <c r="J281" s="174"/>
      <c r="K281" s="164" t="str">
        <f t="shared" si="0"/>
        <v/>
      </c>
      <c r="L281" s="26"/>
      <c r="M281" s="175"/>
      <c r="N281" s="176" t="str">
        <f>IF(J281="","",IF(OR(J281="1",J281="2"),VLOOKUP(J281,①【入力】就業規則等一覧!$B$32:$AD$33,26,FALSE),VLOOKUP(J281,①【入力】就業規則等一覧!$B$13:$AD$27,26,FALSE)))</f>
        <v/>
      </c>
      <c r="O281" s="166" t="str">
        <f t="shared" si="30"/>
        <v/>
      </c>
      <c r="P281" s="166" t="str">
        <f t="shared" si="32"/>
        <v/>
      </c>
      <c r="Q281" s="167" t="str">
        <f t="shared" si="31"/>
        <v/>
      </c>
      <c r="T281" s="84"/>
    </row>
    <row r="282" spans="1:23" ht="18" customHeight="1">
      <c r="A282" s="83">
        <v>270</v>
      </c>
      <c r="B282" s="83" t="str">
        <f t="shared" si="33"/>
        <v/>
      </c>
      <c r="C282" s="26"/>
      <c r="D282" s="26"/>
      <c r="E282" s="26"/>
      <c r="F282" s="26"/>
      <c r="G282" s="125"/>
      <c r="H282" s="125"/>
      <c r="I282" s="124"/>
      <c r="J282" s="174"/>
      <c r="K282" s="164" t="str">
        <f t="shared" si="0"/>
        <v/>
      </c>
      <c r="L282" s="26"/>
      <c r="M282" s="175"/>
      <c r="N282" s="176" t="str">
        <f>IF(J282="","",IF(OR(J282="1",J282="2"),VLOOKUP(J282,①【入力】就業規則等一覧!$B$32:$AD$33,26,FALSE),VLOOKUP(J282,①【入力】就業規則等一覧!$B$13:$AD$27,26,FALSE)))</f>
        <v/>
      </c>
      <c r="O282" s="166" t="str">
        <f t="shared" si="30"/>
        <v/>
      </c>
      <c r="P282" s="166" t="str">
        <f t="shared" si="32"/>
        <v/>
      </c>
      <c r="Q282" s="167" t="str">
        <f t="shared" si="31"/>
        <v/>
      </c>
      <c r="T282" s="84"/>
    </row>
    <row r="283" spans="1:23" ht="18" customHeight="1">
      <c r="A283" s="83">
        <v>271</v>
      </c>
      <c r="B283" s="83" t="str">
        <f t="shared" si="33"/>
        <v/>
      </c>
      <c r="C283" s="26"/>
      <c r="D283" s="26"/>
      <c r="E283" s="26"/>
      <c r="F283" s="26"/>
      <c r="G283" s="125"/>
      <c r="H283" s="125"/>
      <c r="I283" s="124"/>
      <c r="J283" s="174"/>
      <c r="K283" s="164" t="str">
        <f t="shared" si="0"/>
        <v/>
      </c>
      <c r="L283" s="26"/>
      <c r="M283" s="175"/>
      <c r="N283" s="176" t="str">
        <f>IF(J283="","",IF(OR(J283="1",J283="2"),VLOOKUP(J283,①【入力】就業規則等一覧!$B$32:$AD$33,26,FALSE),VLOOKUP(J283,①【入力】就業規則等一覧!$B$13:$AD$27,26,FALSE)))</f>
        <v/>
      </c>
      <c r="O283" s="166" t="str">
        <f t="shared" ref="O283:O307" si="34">IF(M283="","",10000)</f>
        <v/>
      </c>
      <c r="P283" s="166" t="str">
        <f t="shared" si="32"/>
        <v/>
      </c>
      <c r="Q283" s="167" t="str">
        <f t="shared" ref="Q283:Q307" si="35">IF(OR(M283="",N283=""),"",M283*P283)</f>
        <v/>
      </c>
      <c r="T283" s="84"/>
    </row>
    <row r="284" spans="1:23" ht="18" customHeight="1">
      <c r="A284" s="83">
        <v>272</v>
      </c>
      <c r="B284" s="83" t="str">
        <f t="shared" si="33"/>
        <v/>
      </c>
      <c r="C284" s="26"/>
      <c r="D284" s="26"/>
      <c r="E284" s="26"/>
      <c r="F284" s="26"/>
      <c r="G284" s="125"/>
      <c r="H284" s="125"/>
      <c r="I284" s="124"/>
      <c r="J284" s="174"/>
      <c r="K284" s="164" t="str">
        <f t="shared" si="0"/>
        <v/>
      </c>
      <c r="L284" s="26"/>
      <c r="M284" s="175"/>
      <c r="N284" s="176" t="str">
        <f>IF(J284="","",IF(OR(J284="1",J284="2"),VLOOKUP(J284,①【入力】就業規則等一覧!$B$32:$AD$33,26,FALSE),VLOOKUP(J284,①【入力】就業規則等一覧!$B$13:$AD$27,26,FALSE)))</f>
        <v/>
      </c>
      <c r="O284" s="166" t="str">
        <f t="shared" si="34"/>
        <v/>
      </c>
      <c r="P284" s="166" t="str">
        <f t="shared" si="32"/>
        <v/>
      </c>
      <c r="Q284" s="167" t="str">
        <f t="shared" si="35"/>
        <v/>
      </c>
      <c r="T284" s="84"/>
    </row>
    <row r="285" spans="1:23" ht="18" customHeight="1">
      <c r="A285" s="83">
        <v>273</v>
      </c>
      <c r="B285" s="83" t="str">
        <f t="shared" si="33"/>
        <v/>
      </c>
      <c r="C285" s="26"/>
      <c r="D285" s="26"/>
      <c r="E285" s="26"/>
      <c r="F285" s="26"/>
      <c r="G285" s="125"/>
      <c r="H285" s="125"/>
      <c r="I285" s="124"/>
      <c r="J285" s="174"/>
      <c r="K285" s="164" t="str">
        <f t="shared" si="0"/>
        <v/>
      </c>
      <c r="L285" s="26"/>
      <c r="M285" s="175"/>
      <c r="N285" s="176" t="str">
        <f>IF(J285="","",IF(OR(J285="1",J285="2"),VLOOKUP(J285,①【入力】就業規則等一覧!$B$32:$AD$33,26,FALSE),VLOOKUP(J285,①【入力】就業規則等一覧!$B$13:$AD$27,26,FALSE)))</f>
        <v/>
      </c>
      <c r="O285" s="166" t="str">
        <f t="shared" si="34"/>
        <v/>
      </c>
      <c r="P285" s="166" t="str">
        <f t="shared" si="32"/>
        <v/>
      </c>
      <c r="Q285" s="167" t="str">
        <f t="shared" si="35"/>
        <v/>
      </c>
      <c r="T285" s="84"/>
      <c r="W285" s="79"/>
    </row>
    <row r="286" spans="1:23" ht="18" customHeight="1">
      <c r="A286" s="83">
        <v>274</v>
      </c>
      <c r="B286" s="83" t="str">
        <f t="shared" si="33"/>
        <v/>
      </c>
      <c r="C286" s="26"/>
      <c r="D286" s="26"/>
      <c r="E286" s="26"/>
      <c r="F286" s="26"/>
      <c r="G286" s="125"/>
      <c r="H286" s="125"/>
      <c r="I286" s="124"/>
      <c r="J286" s="174"/>
      <c r="K286" s="164" t="str">
        <f t="shared" si="0"/>
        <v/>
      </c>
      <c r="L286" s="26"/>
      <c r="M286" s="175"/>
      <c r="N286" s="176" t="str">
        <f>IF(J286="","",IF(OR(J286="1",J286="2"),VLOOKUP(J286,①【入力】就業規則等一覧!$B$32:$AD$33,26,FALSE),VLOOKUP(J286,①【入力】就業規則等一覧!$B$13:$AD$27,26,FALSE)))</f>
        <v/>
      </c>
      <c r="O286" s="166" t="str">
        <f t="shared" si="34"/>
        <v/>
      </c>
      <c r="P286" s="166" t="str">
        <f t="shared" si="32"/>
        <v/>
      </c>
      <c r="Q286" s="167" t="str">
        <f t="shared" si="35"/>
        <v/>
      </c>
      <c r="T286" s="84"/>
    </row>
    <row r="287" spans="1:23" ht="18" customHeight="1">
      <c r="A287" s="83">
        <v>275</v>
      </c>
      <c r="B287" s="83" t="str">
        <f t="shared" si="33"/>
        <v/>
      </c>
      <c r="C287" s="26"/>
      <c r="D287" s="26"/>
      <c r="E287" s="26"/>
      <c r="F287" s="26"/>
      <c r="G287" s="125"/>
      <c r="H287" s="125"/>
      <c r="I287" s="124"/>
      <c r="J287" s="174"/>
      <c r="K287" s="164" t="str">
        <f t="shared" si="0"/>
        <v/>
      </c>
      <c r="L287" s="26"/>
      <c r="M287" s="175"/>
      <c r="N287" s="176" t="str">
        <f>IF(J287="","",IF(OR(J287="1",J287="2"),VLOOKUP(J287,①【入力】就業規則等一覧!$B$32:$AD$33,26,FALSE),VLOOKUP(J287,①【入力】就業規則等一覧!$B$13:$AD$27,26,FALSE)))</f>
        <v/>
      </c>
      <c r="O287" s="166" t="str">
        <f t="shared" si="34"/>
        <v/>
      </c>
      <c r="P287" s="166" t="str">
        <f t="shared" si="32"/>
        <v/>
      </c>
      <c r="Q287" s="167" t="str">
        <f t="shared" si="35"/>
        <v/>
      </c>
      <c r="T287" s="84"/>
    </row>
    <row r="288" spans="1:23" ht="18" customHeight="1">
      <c r="A288" s="83">
        <v>276</v>
      </c>
      <c r="B288" s="83" t="str">
        <f t="shared" si="33"/>
        <v/>
      </c>
      <c r="C288" s="26"/>
      <c r="D288" s="26"/>
      <c r="E288" s="26"/>
      <c r="F288" s="26"/>
      <c r="G288" s="125"/>
      <c r="H288" s="125"/>
      <c r="I288" s="124"/>
      <c r="J288" s="174"/>
      <c r="K288" s="164" t="str">
        <f t="shared" si="0"/>
        <v/>
      </c>
      <c r="L288" s="26"/>
      <c r="M288" s="175"/>
      <c r="N288" s="176" t="str">
        <f>IF(J288="","",IF(OR(J288="1",J288="2"),VLOOKUP(J288,①【入力】就業規則等一覧!$B$32:$AD$33,26,FALSE),VLOOKUP(J288,①【入力】就業規則等一覧!$B$13:$AD$27,26,FALSE)))</f>
        <v/>
      </c>
      <c r="O288" s="166" t="str">
        <f t="shared" si="34"/>
        <v/>
      </c>
      <c r="P288" s="166" t="str">
        <f t="shared" si="32"/>
        <v/>
      </c>
      <c r="Q288" s="167" t="str">
        <f t="shared" si="35"/>
        <v/>
      </c>
      <c r="T288" s="84"/>
    </row>
    <row r="289" spans="1:23" ht="18" customHeight="1">
      <c r="A289" s="83">
        <v>277</v>
      </c>
      <c r="B289" s="83" t="str">
        <f t="shared" si="33"/>
        <v/>
      </c>
      <c r="C289" s="26"/>
      <c r="D289" s="26"/>
      <c r="E289" s="26"/>
      <c r="F289" s="26"/>
      <c r="G289" s="125"/>
      <c r="H289" s="125"/>
      <c r="I289" s="124"/>
      <c r="J289" s="174"/>
      <c r="K289" s="164" t="str">
        <f t="shared" si="0"/>
        <v/>
      </c>
      <c r="L289" s="26"/>
      <c r="M289" s="175"/>
      <c r="N289" s="176" t="str">
        <f>IF(J289="","",IF(OR(J289="1",J289="2"),VLOOKUP(J289,①【入力】就業規則等一覧!$B$32:$AD$33,26,FALSE),VLOOKUP(J289,①【入力】就業規則等一覧!$B$13:$AD$27,26,FALSE)))</f>
        <v/>
      </c>
      <c r="O289" s="166" t="str">
        <f t="shared" si="34"/>
        <v/>
      </c>
      <c r="P289" s="166" t="str">
        <f t="shared" si="32"/>
        <v/>
      </c>
      <c r="Q289" s="167" t="str">
        <f t="shared" si="35"/>
        <v/>
      </c>
      <c r="T289" s="84"/>
    </row>
    <row r="290" spans="1:23" ht="18" customHeight="1">
      <c r="A290" s="83">
        <v>278</v>
      </c>
      <c r="B290" s="83" t="str">
        <f t="shared" si="33"/>
        <v/>
      </c>
      <c r="C290" s="26"/>
      <c r="D290" s="26"/>
      <c r="E290" s="26"/>
      <c r="F290" s="26"/>
      <c r="G290" s="125"/>
      <c r="H290" s="125"/>
      <c r="I290" s="124"/>
      <c r="J290" s="174"/>
      <c r="K290" s="164" t="str">
        <f t="shared" si="0"/>
        <v/>
      </c>
      <c r="L290" s="26"/>
      <c r="M290" s="175"/>
      <c r="N290" s="176" t="str">
        <f>IF(J290="","",IF(OR(J290="1",J290="2"),VLOOKUP(J290,①【入力】就業規則等一覧!$B$32:$AD$33,26,FALSE),VLOOKUP(J290,①【入力】就業規則等一覧!$B$13:$AD$27,26,FALSE)))</f>
        <v/>
      </c>
      <c r="O290" s="166" t="str">
        <f t="shared" si="34"/>
        <v/>
      </c>
      <c r="P290" s="166" t="str">
        <f t="shared" si="32"/>
        <v/>
      </c>
      <c r="Q290" s="167" t="str">
        <f t="shared" si="35"/>
        <v/>
      </c>
      <c r="T290" s="84"/>
    </row>
    <row r="291" spans="1:23" ht="18" customHeight="1">
      <c r="A291" s="83">
        <v>279</v>
      </c>
      <c r="B291" s="83" t="str">
        <f t="shared" si="33"/>
        <v/>
      </c>
      <c r="C291" s="26"/>
      <c r="D291" s="26"/>
      <c r="E291" s="26"/>
      <c r="F291" s="26"/>
      <c r="G291" s="125"/>
      <c r="H291" s="125"/>
      <c r="I291" s="124"/>
      <c r="J291" s="174"/>
      <c r="K291" s="164" t="str">
        <f t="shared" si="0"/>
        <v/>
      </c>
      <c r="L291" s="26"/>
      <c r="M291" s="175"/>
      <c r="N291" s="176" t="str">
        <f>IF(J291="","",IF(OR(J291="1",J291="2"),VLOOKUP(J291,①【入力】就業規則等一覧!$B$32:$AD$33,26,FALSE),VLOOKUP(J291,①【入力】就業規則等一覧!$B$13:$AD$27,26,FALSE)))</f>
        <v/>
      </c>
      <c r="O291" s="166" t="str">
        <f t="shared" si="34"/>
        <v/>
      </c>
      <c r="P291" s="166" t="str">
        <f t="shared" si="32"/>
        <v/>
      </c>
      <c r="Q291" s="167" t="str">
        <f t="shared" si="35"/>
        <v/>
      </c>
      <c r="T291" s="84"/>
    </row>
    <row r="292" spans="1:23" ht="18" customHeight="1">
      <c r="A292" s="83">
        <v>280</v>
      </c>
      <c r="B292" s="83" t="str">
        <f t="shared" si="33"/>
        <v/>
      </c>
      <c r="C292" s="26"/>
      <c r="D292" s="26"/>
      <c r="E292" s="26"/>
      <c r="F292" s="26"/>
      <c r="G292" s="125"/>
      <c r="H292" s="125"/>
      <c r="I292" s="124"/>
      <c r="J292" s="174"/>
      <c r="K292" s="164" t="str">
        <f t="shared" si="0"/>
        <v/>
      </c>
      <c r="L292" s="26"/>
      <c r="M292" s="175"/>
      <c r="N292" s="176" t="str">
        <f>IF(J292="","",IF(OR(J292="1",J292="2"),VLOOKUP(J292,①【入力】就業規則等一覧!$B$32:$AD$33,26,FALSE),VLOOKUP(J292,①【入力】就業規則等一覧!$B$13:$AD$27,26,FALSE)))</f>
        <v/>
      </c>
      <c r="O292" s="166" t="str">
        <f t="shared" si="34"/>
        <v/>
      </c>
      <c r="P292" s="166" t="str">
        <f t="shared" si="32"/>
        <v/>
      </c>
      <c r="Q292" s="167" t="str">
        <f t="shared" si="35"/>
        <v/>
      </c>
      <c r="T292" s="84"/>
    </row>
    <row r="293" spans="1:23" ht="18" customHeight="1">
      <c r="A293" s="83">
        <v>281</v>
      </c>
      <c r="B293" s="83" t="str">
        <f t="shared" si="33"/>
        <v/>
      </c>
      <c r="C293" s="26"/>
      <c r="D293" s="26"/>
      <c r="E293" s="26"/>
      <c r="F293" s="26"/>
      <c r="G293" s="125"/>
      <c r="H293" s="125"/>
      <c r="I293" s="124"/>
      <c r="J293" s="174"/>
      <c r="K293" s="164" t="str">
        <f t="shared" si="0"/>
        <v/>
      </c>
      <c r="L293" s="26"/>
      <c r="M293" s="175"/>
      <c r="N293" s="176" t="str">
        <f>IF(J293="","",IF(OR(J293="1",J293="2"),VLOOKUP(J293,①【入力】就業規則等一覧!$B$32:$AD$33,26,FALSE),VLOOKUP(J293,①【入力】就業規則等一覧!$B$13:$AD$27,26,FALSE)))</f>
        <v/>
      </c>
      <c r="O293" s="166" t="str">
        <f t="shared" si="34"/>
        <v/>
      </c>
      <c r="P293" s="166" t="str">
        <f t="shared" si="32"/>
        <v/>
      </c>
      <c r="Q293" s="167" t="str">
        <f t="shared" si="35"/>
        <v/>
      </c>
      <c r="T293" s="84"/>
    </row>
    <row r="294" spans="1:23" ht="18" customHeight="1">
      <c r="A294" s="83">
        <v>282</v>
      </c>
      <c r="B294" s="83" t="str">
        <f t="shared" si="33"/>
        <v/>
      </c>
      <c r="C294" s="26"/>
      <c r="D294" s="26"/>
      <c r="E294" s="26"/>
      <c r="F294" s="26"/>
      <c r="G294" s="125"/>
      <c r="H294" s="125"/>
      <c r="I294" s="124"/>
      <c r="J294" s="174"/>
      <c r="K294" s="164" t="str">
        <f t="shared" si="0"/>
        <v/>
      </c>
      <c r="L294" s="26"/>
      <c r="M294" s="175"/>
      <c r="N294" s="176" t="str">
        <f>IF(J294="","",IF(OR(J294="1",J294="2"),VLOOKUP(J294,①【入力】就業規則等一覧!$B$32:$AD$33,26,FALSE),VLOOKUP(J294,①【入力】就業規則等一覧!$B$13:$AD$27,26,FALSE)))</f>
        <v/>
      </c>
      <c r="O294" s="166" t="str">
        <f t="shared" si="34"/>
        <v/>
      </c>
      <c r="P294" s="166" t="str">
        <f t="shared" si="32"/>
        <v/>
      </c>
      <c r="Q294" s="167" t="str">
        <f t="shared" si="35"/>
        <v/>
      </c>
      <c r="T294" s="84"/>
    </row>
    <row r="295" spans="1:23" ht="18" customHeight="1">
      <c r="A295" s="83">
        <v>283</v>
      </c>
      <c r="B295" s="83" t="str">
        <f t="shared" si="33"/>
        <v/>
      </c>
      <c r="C295" s="26"/>
      <c r="D295" s="26"/>
      <c r="E295" s="26"/>
      <c r="F295" s="26"/>
      <c r="G295" s="125"/>
      <c r="H295" s="125"/>
      <c r="I295" s="124"/>
      <c r="J295" s="174"/>
      <c r="K295" s="164" t="str">
        <f t="shared" si="0"/>
        <v/>
      </c>
      <c r="L295" s="26"/>
      <c r="M295" s="175"/>
      <c r="N295" s="176" t="str">
        <f>IF(J295="","",IF(OR(J295="1",J295="2"),VLOOKUP(J295,①【入力】就業規則等一覧!$B$32:$AD$33,26,FALSE),VLOOKUP(J295,①【入力】就業規則等一覧!$B$13:$AD$27,26,FALSE)))</f>
        <v/>
      </c>
      <c r="O295" s="166" t="str">
        <f t="shared" si="34"/>
        <v/>
      </c>
      <c r="P295" s="166" t="str">
        <f t="shared" si="32"/>
        <v/>
      </c>
      <c r="Q295" s="167" t="str">
        <f t="shared" si="35"/>
        <v/>
      </c>
      <c r="T295" s="84"/>
    </row>
    <row r="296" spans="1:23" ht="18" customHeight="1">
      <c r="A296" s="83">
        <v>284</v>
      </c>
      <c r="B296" s="83" t="str">
        <f t="shared" si="33"/>
        <v/>
      </c>
      <c r="C296" s="26"/>
      <c r="D296" s="26"/>
      <c r="E296" s="26"/>
      <c r="F296" s="26"/>
      <c r="G296" s="125"/>
      <c r="H296" s="125"/>
      <c r="I296" s="124"/>
      <c r="J296" s="174"/>
      <c r="K296" s="164" t="str">
        <f t="shared" si="0"/>
        <v/>
      </c>
      <c r="L296" s="26"/>
      <c r="M296" s="175"/>
      <c r="N296" s="176" t="str">
        <f>IF(J296="","",IF(OR(J296="1",J296="2"),VLOOKUP(J296,①【入力】就業規則等一覧!$B$32:$AD$33,26,FALSE),VLOOKUP(J296,①【入力】就業規則等一覧!$B$13:$AD$27,26,FALSE)))</f>
        <v/>
      </c>
      <c r="O296" s="166" t="str">
        <f t="shared" si="34"/>
        <v/>
      </c>
      <c r="P296" s="166" t="str">
        <f t="shared" si="32"/>
        <v/>
      </c>
      <c r="Q296" s="167" t="str">
        <f t="shared" si="35"/>
        <v/>
      </c>
      <c r="T296" s="84"/>
    </row>
    <row r="297" spans="1:23" ht="18" customHeight="1">
      <c r="A297" s="83">
        <v>285</v>
      </c>
      <c r="B297" s="83" t="str">
        <f t="shared" si="33"/>
        <v/>
      </c>
      <c r="C297" s="26"/>
      <c r="D297" s="26"/>
      <c r="E297" s="26"/>
      <c r="F297" s="26"/>
      <c r="G297" s="125"/>
      <c r="H297" s="125"/>
      <c r="I297" s="124"/>
      <c r="J297" s="174"/>
      <c r="K297" s="164" t="str">
        <f t="shared" si="0"/>
        <v/>
      </c>
      <c r="L297" s="26"/>
      <c r="M297" s="175"/>
      <c r="N297" s="176" t="str">
        <f>IF(J297="","",IF(OR(J297="1",J297="2"),VLOOKUP(J297,①【入力】就業規則等一覧!$B$32:$AD$33,26,FALSE),VLOOKUP(J297,①【入力】就業規則等一覧!$B$13:$AD$27,26,FALSE)))</f>
        <v/>
      </c>
      <c r="O297" s="166" t="str">
        <f t="shared" si="34"/>
        <v/>
      </c>
      <c r="P297" s="166" t="str">
        <f t="shared" si="32"/>
        <v/>
      </c>
      <c r="Q297" s="167" t="str">
        <f t="shared" si="35"/>
        <v/>
      </c>
      <c r="T297" s="84"/>
    </row>
    <row r="298" spans="1:23" ht="18" customHeight="1">
      <c r="A298" s="83">
        <v>286</v>
      </c>
      <c r="B298" s="83" t="str">
        <f t="shared" si="33"/>
        <v/>
      </c>
      <c r="C298" s="26"/>
      <c r="D298" s="26"/>
      <c r="E298" s="26"/>
      <c r="F298" s="26"/>
      <c r="G298" s="125"/>
      <c r="H298" s="125"/>
      <c r="I298" s="124"/>
      <c r="J298" s="174"/>
      <c r="K298" s="164" t="str">
        <f t="shared" si="0"/>
        <v/>
      </c>
      <c r="L298" s="26"/>
      <c r="M298" s="175"/>
      <c r="N298" s="176" t="str">
        <f>IF(J298="","",IF(OR(J298="1",J298="2"),VLOOKUP(J298,①【入力】就業規則等一覧!$B$32:$AD$33,26,FALSE),VLOOKUP(J298,①【入力】就業規則等一覧!$B$13:$AD$27,26,FALSE)))</f>
        <v/>
      </c>
      <c r="O298" s="166" t="str">
        <f t="shared" si="34"/>
        <v/>
      </c>
      <c r="P298" s="166" t="str">
        <f t="shared" si="32"/>
        <v/>
      </c>
      <c r="Q298" s="167" t="str">
        <f t="shared" si="35"/>
        <v/>
      </c>
      <c r="T298" s="84"/>
      <c r="W298" s="79"/>
    </row>
    <row r="299" spans="1:23" ht="18" customHeight="1">
      <c r="A299" s="83">
        <v>287</v>
      </c>
      <c r="B299" s="83" t="str">
        <f t="shared" si="33"/>
        <v/>
      </c>
      <c r="C299" s="26"/>
      <c r="D299" s="26"/>
      <c r="E299" s="26"/>
      <c r="F299" s="26"/>
      <c r="G299" s="125"/>
      <c r="H299" s="125"/>
      <c r="I299" s="124"/>
      <c r="J299" s="174"/>
      <c r="K299" s="164" t="str">
        <f t="shared" si="0"/>
        <v/>
      </c>
      <c r="L299" s="26"/>
      <c r="M299" s="175"/>
      <c r="N299" s="176" t="str">
        <f>IF(J299="","",IF(OR(J299="1",J299="2"),VLOOKUP(J299,①【入力】就業規則等一覧!$B$32:$AD$33,26,FALSE),VLOOKUP(J299,①【入力】就業規則等一覧!$B$13:$AD$27,26,FALSE)))</f>
        <v/>
      </c>
      <c r="O299" s="166" t="str">
        <f t="shared" si="34"/>
        <v/>
      </c>
      <c r="P299" s="166" t="str">
        <f t="shared" si="32"/>
        <v/>
      </c>
      <c r="Q299" s="167" t="str">
        <f t="shared" si="35"/>
        <v/>
      </c>
      <c r="T299" s="84"/>
    </row>
    <row r="300" spans="1:23" ht="18" customHeight="1">
      <c r="A300" s="83">
        <v>288</v>
      </c>
      <c r="B300" s="83" t="str">
        <f t="shared" si="33"/>
        <v/>
      </c>
      <c r="C300" s="26"/>
      <c r="D300" s="26"/>
      <c r="E300" s="26"/>
      <c r="F300" s="26"/>
      <c r="G300" s="125"/>
      <c r="H300" s="125"/>
      <c r="I300" s="124"/>
      <c r="J300" s="174"/>
      <c r="K300" s="164" t="str">
        <f t="shared" si="0"/>
        <v/>
      </c>
      <c r="L300" s="26"/>
      <c r="M300" s="175"/>
      <c r="N300" s="176" t="str">
        <f>IF(J300="","",IF(OR(J300="1",J300="2"),VLOOKUP(J300,①【入力】就業規則等一覧!$B$32:$AD$33,26,FALSE),VLOOKUP(J300,①【入力】就業規則等一覧!$B$13:$AD$27,26,FALSE)))</f>
        <v/>
      </c>
      <c r="O300" s="166" t="str">
        <f t="shared" si="34"/>
        <v/>
      </c>
      <c r="P300" s="166" t="str">
        <f t="shared" si="32"/>
        <v/>
      </c>
      <c r="Q300" s="167" t="str">
        <f t="shared" si="35"/>
        <v/>
      </c>
      <c r="T300" s="84"/>
    </row>
    <row r="301" spans="1:23" ht="18" customHeight="1">
      <c r="A301" s="83">
        <v>289</v>
      </c>
      <c r="B301" s="83" t="str">
        <f t="shared" si="33"/>
        <v/>
      </c>
      <c r="C301" s="26"/>
      <c r="D301" s="26"/>
      <c r="E301" s="26"/>
      <c r="F301" s="26"/>
      <c r="G301" s="125"/>
      <c r="H301" s="125"/>
      <c r="I301" s="124"/>
      <c r="J301" s="174"/>
      <c r="K301" s="164" t="str">
        <f t="shared" si="0"/>
        <v/>
      </c>
      <c r="L301" s="26"/>
      <c r="M301" s="175"/>
      <c r="N301" s="176" t="str">
        <f>IF(J301="","",IF(OR(J301="1",J301="2"),VLOOKUP(J301,①【入力】就業規則等一覧!$B$32:$AD$33,26,FALSE),VLOOKUP(J301,①【入力】就業規則等一覧!$B$13:$AD$27,26,FALSE)))</f>
        <v/>
      </c>
      <c r="O301" s="166" t="str">
        <f t="shared" si="34"/>
        <v/>
      </c>
      <c r="P301" s="166" t="str">
        <f t="shared" si="32"/>
        <v/>
      </c>
      <c r="Q301" s="167" t="str">
        <f t="shared" si="35"/>
        <v/>
      </c>
      <c r="T301" s="84"/>
    </row>
    <row r="302" spans="1:23" ht="18" customHeight="1">
      <c r="A302" s="83">
        <v>290</v>
      </c>
      <c r="B302" s="83" t="str">
        <f t="shared" si="33"/>
        <v/>
      </c>
      <c r="C302" s="26"/>
      <c r="D302" s="26"/>
      <c r="E302" s="26"/>
      <c r="F302" s="26"/>
      <c r="G302" s="125"/>
      <c r="H302" s="125"/>
      <c r="I302" s="124"/>
      <c r="J302" s="174"/>
      <c r="K302" s="164" t="str">
        <f t="shared" si="0"/>
        <v/>
      </c>
      <c r="L302" s="26"/>
      <c r="M302" s="175"/>
      <c r="N302" s="176" t="str">
        <f>IF(J302="","",IF(OR(J302="1",J302="2"),VLOOKUP(J302,①【入力】就業規則等一覧!$B$32:$AD$33,26,FALSE),VLOOKUP(J302,①【入力】就業規則等一覧!$B$13:$AD$27,26,FALSE)))</f>
        <v/>
      </c>
      <c r="O302" s="166" t="str">
        <f t="shared" si="34"/>
        <v/>
      </c>
      <c r="P302" s="166" t="str">
        <f t="shared" si="32"/>
        <v/>
      </c>
      <c r="Q302" s="167" t="str">
        <f t="shared" si="35"/>
        <v/>
      </c>
      <c r="T302" s="84"/>
    </row>
    <row r="303" spans="1:23" ht="18" customHeight="1">
      <c r="A303" s="83">
        <v>291</v>
      </c>
      <c r="B303" s="83" t="str">
        <f t="shared" si="33"/>
        <v/>
      </c>
      <c r="C303" s="26"/>
      <c r="D303" s="26"/>
      <c r="E303" s="26"/>
      <c r="F303" s="26"/>
      <c r="G303" s="125"/>
      <c r="H303" s="125"/>
      <c r="I303" s="124"/>
      <c r="J303" s="174"/>
      <c r="K303" s="164" t="str">
        <f t="shared" si="0"/>
        <v/>
      </c>
      <c r="L303" s="26"/>
      <c r="M303" s="175"/>
      <c r="N303" s="176" t="str">
        <f>IF(J303="","",IF(OR(J303="1",J303="2"),VLOOKUP(J303,①【入力】就業規則等一覧!$B$32:$AD$33,26,FALSE),VLOOKUP(J303,①【入力】就業規則等一覧!$B$13:$AD$27,26,FALSE)))</f>
        <v/>
      </c>
      <c r="O303" s="166" t="str">
        <f t="shared" si="34"/>
        <v/>
      </c>
      <c r="P303" s="166" t="str">
        <f t="shared" si="32"/>
        <v/>
      </c>
      <c r="Q303" s="167" t="str">
        <f t="shared" si="35"/>
        <v/>
      </c>
      <c r="T303" s="84"/>
    </row>
    <row r="304" spans="1:23" ht="18" customHeight="1">
      <c r="A304" s="83">
        <v>292</v>
      </c>
      <c r="B304" s="83" t="str">
        <f t="shared" si="33"/>
        <v/>
      </c>
      <c r="C304" s="26"/>
      <c r="D304" s="26"/>
      <c r="E304" s="26"/>
      <c r="F304" s="26"/>
      <c r="G304" s="125"/>
      <c r="H304" s="125"/>
      <c r="I304" s="124"/>
      <c r="J304" s="174"/>
      <c r="K304" s="164" t="str">
        <f t="shared" si="0"/>
        <v/>
      </c>
      <c r="L304" s="26"/>
      <c r="M304" s="175"/>
      <c r="N304" s="176" t="str">
        <f>IF(J304="","",IF(OR(J304="1",J304="2"),VLOOKUP(J304,①【入力】就業規則等一覧!$B$32:$AD$33,26,FALSE),VLOOKUP(J304,①【入力】就業規則等一覧!$B$13:$AD$27,26,FALSE)))</f>
        <v/>
      </c>
      <c r="O304" s="166" t="str">
        <f t="shared" si="34"/>
        <v/>
      </c>
      <c r="P304" s="166" t="str">
        <f t="shared" si="32"/>
        <v/>
      </c>
      <c r="Q304" s="167" t="str">
        <f t="shared" si="35"/>
        <v/>
      </c>
      <c r="T304" s="84"/>
    </row>
    <row r="305" spans="1:23" ht="18" customHeight="1">
      <c r="A305" s="83">
        <v>293</v>
      </c>
      <c r="B305" s="83" t="str">
        <f t="shared" si="33"/>
        <v/>
      </c>
      <c r="C305" s="26"/>
      <c r="D305" s="26"/>
      <c r="E305" s="26"/>
      <c r="F305" s="26"/>
      <c r="G305" s="125"/>
      <c r="H305" s="125"/>
      <c r="I305" s="124"/>
      <c r="J305" s="174"/>
      <c r="K305" s="164" t="str">
        <f t="shared" si="0"/>
        <v/>
      </c>
      <c r="L305" s="26"/>
      <c r="M305" s="175"/>
      <c r="N305" s="176" t="str">
        <f>IF(J305="","",IF(OR(J305="1",J305="2"),VLOOKUP(J305,①【入力】就業規則等一覧!$B$32:$AD$33,26,FALSE),VLOOKUP(J305,①【入力】就業規則等一覧!$B$13:$AD$27,26,FALSE)))</f>
        <v/>
      </c>
      <c r="O305" s="166" t="str">
        <f t="shared" si="34"/>
        <v/>
      </c>
      <c r="P305" s="166" t="str">
        <f t="shared" si="32"/>
        <v/>
      </c>
      <c r="Q305" s="167" t="str">
        <f t="shared" si="35"/>
        <v/>
      </c>
      <c r="T305" s="84"/>
    </row>
    <row r="306" spans="1:23" ht="18" customHeight="1">
      <c r="A306" s="83">
        <v>294</v>
      </c>
      <c r="B306" s="83" t="str">
        <f t="shared" si="33"/>
        <v/>
      </c>
      <c r="C306" s="26"/>
      <c r="D306" s="26"/>
      <c r="E306" s="26"/>
      <c r="F306" s="26"/>
      <c r="G306" s="125"/>
      <c r="H306" s="125"/>
      <c r="I306" s="124"/>
      <c r="J306" s="174"/>
      <c r="K306" s="164" t="str">
        <f t="shared" si="0"/>
        <v/>
      </c>
      <c r="L306" s="26"/>
      <c r="M306" s="175"/>
      <c r="N306" s="176" t="str">
        <f>IF(J306="","",IF(OR(J306="1",J306="2"),VLOOKUP(J306,①【入力】就業規則等一覧!$B$32:$AD$33,26,FALSE),VLOOKUP(J306,①【入力】就業規則等一覧!$B$13:$AD$27,26,FALSE)))</f>
        <v/>
      </c>
      <c r="O306" s="166" t="str">
        <f t="shared" si="34"/>
        <v/>
      </c>
      <c r="P306" s="166" t="str">
        <f t="shared" si="32"/>
        <v/>
      </c>
      <c r="Q306" s="167" t="str">
        <f t="shared" si="35"/>
        <v/>
      </c>
      <c r="T306" s="84"/>
    </row>
    <row r="307" spans="1:23" ht="18" customHeight="1">
      <c r="A307" s="83">
        <v>295</v>
      </c>
      <c r="B307" s="83" t="str">
        <f t="shared" si="33"/>
        <v/>
      </c>
      <c r="C307" s="26"/>
      <c r="D307" s="26"/>
      <c r="E307" s="26"/>
      <c r="F307" s="26"/>
      <c r="G307" s="125"/>
      <c r="H307" s="125"/>
      <c r="I307" s="124"/>
      <c r="J307" s="174"/>
      <c r="K307" s="164" t="str">
        <f t="shared" si="0"/>
        <v/>
      </c>
      <c r="L307" s="26"/>
      <c r="M307" s="175"/>
      <c r="N307" s="176" t="str">
        <f>IF(J307="","",IF(OR(J307="1",J307="2"),VLOOKUP(J307,①【入力】就業規則等一覧!$B$32:$AD$33,26,FALSE),VLOOKUP(J307,①【入力】就業規則等一覧!$B$13:$AD$27,26,FALSE)))</f>
        <v/>
      </c>
      <c r="O307" s="166" t="str">
        <f t="shared" si="34"/>
        <v/>
      </c>
      <c r="P307" s="166" t="str">
        <f t="shared" si="32"/>
        <v/>
      </c>
      <c r="Q307" s="167" t="str">
        <f t="shared" si="35"/>
        <v/>
      </c>
      <c r="T307" s="84"/>
    </row>
    <row r="308" spans="1:23" ht="18" customHeight="1">
      <c r="A308" s="83">
        <v>296</v>
      </c>
      <c r="B308" s="83" t="str">
        <f t="shared" ref="B308" si="36">C308&amp;D308</f>
        <v/>
      </c>
      <c r="C308" s="26"/>
      <c r="D308" s="26"/>
      <c r="E308" s="26"/>
      <c r="F308" s="26"/>
      <c r="G308" s="125"/>
      <c r="H308" s="125"/>
      <c r="I308" s="124"/>
      <c r="J308" s="174"/>
      <c r="K308" s="164" t="str">
        <f t="shared" ref="K308:K405" si="37">IF(OR(J308="1",J308=1),"〇","")</f>
        <v/>
      </c>
      <c r="L308" s="26"/>
      <c r="M308" s="175"/>
      <c r="N308" s="176" t="str">
        <f>IF(J308="","",IF(OR(J308="1",J308="2"),VLOOKUP(J308,①【入力】就業規則等一覧!$B$32:$AD$33,26,FALSE),VLOOKUP(J308,①【入力】就業規則等一覧!$B$13:$AD$27,26,FALSE)))</f>
        <v/>
      </c>
      <c r="O308" s="166" t="str">
        <f t="shared" ref="O308:O314" si="38">IF(M308="","",10000)</f>
        <v/>
      </c>
      <c r="P308" s="166" t="str">
        <f t="shared" ref="P308:P371" si="39">IF(N308="","",MIN(N308,10000))</f>
        <v/>
      </c>
      <c r="Q308" s="167" t="str">
        <f>IF(OR(M308="",N308=""),"",M308*P308)</f>
        <v/>
      </c>
      <c r="T308" s="84"/>
    </row>
    <row r="309" spans="1:23" ht="18" customHeight="1">
      <c r="A309" s="83">
        <v>297</v>
      </c>
      <c r="B309" s="83" t="str">
        <f>C309&amp;D309</f>
        <v/>
      </c>
      <c r="C309" s="26"/>
      <c r="D309" s="26"/>
      <c r="E309" s="26"/>
      <c r="F309" s="26"/>
      <c r="G309" s="125"/>
      <c r="H309" s="125"/>
      <c r="I309" s="124"/>
      <c r="J309" s="174"/>
      <c r="K309" s="164" t="str">
        <f t="shared" si="37"/>
        <v/>
      </c>
      <c r="L309" s="26"/>
      <c r="M309" s="175"/>
      <c r="N309" s="176" t="str">
        <f>IF(J309="","",IF(OR(J309="1",J309="2"),VLOOKUP(J309,①【入力】就業規則等一覧!$B$32:$AD$33,26,FALSE),VLOOKUP(J309,①【入力】就業規則等一覧!$B$13:$AD$27,26,FALSE)))</f>
        <v/>
      </c>
      <c r="O309" s="166" t="str">
        <f t="shared" si="38"/>
        <v/>
      </c>
      <c r="P309" s="166" t="str">
        <f t="shared" si="39"/>
        <v/>
      </c>
      <c r="Q309" s="167" t="str">
        <f t="shared" ref="Q309:Q314" si="40">IF(OR(M309="",N309=""),"",M309*P309)</f>
        <v/>
      </c>
      <c r="T309" s="84"/>
    </row>
    <row r="310" spans="1:23" ht="18" customHeight="1">
      <c r="A310" s="83">
        <v>298</v>
      </c>
      <c r="B310" s="83" t="str">
        <f>C310&amp;D310</f>
        <v/>
      </c>
      <c r="C310" s="26"/>
      <c r="D310" s="26"/>
      <c r="E310" s="26"/>
      <c r="F310" s="26"/>
      <c r="G310" s="125"/>
      <c r="H310" s="125"/>
      <c r="I310" s="124"/>
      <c r="J310" s="174"/>
      <c r="K310" s="164" t="str">
        <f t="shared" si="37"/>
        <v/>
      </c>
      <c r="L310" s="26"/>
      <c r="M310" s="175"/>
      <c r="N310" s="176" t="str">
        <f>IF(J310="","",IF(OR(J310="1",J310="2"),VLOOKUP(J310,①【入力】就業規則等一覧!$B$32:$AD$33,26,FALSE),VLOOKUP(J310,①【入力】就業規則等一覧!$B$13:$AD$27,26,FALSE)))</f>
        <v/>
      </c>
      <c r="O310" s="166" t="str">
        <f t="shared" si="38"/>
        <v/>
      </c>
      <c r="P310" s="166" t="str">
        <f t="shared" si="39"/>
        <v/>
      </c>
      <c r="Q310" s="167" t="str">
        <f t="shared" si="40"/>
        <v/>
      </c>
      <c r="T310" s="84"/>
    </row>
    <row r="311" spans="1:23" ht="18" customHeight="1">
      <c r="A311" s="83">
        <v>299</v>
      </c>
      <c r="B311" s="83" t="str">
        <f t="shared" ref="B311:B374" si="41">C311&amp;D311</f>
        <v/>
      </c>
      <c r="C311" s="26"/>
      <c r="D311" s="26"/>
      <c r="E311" s="26"/>
      <c r="F311" s="26"/>
      <c r="G311" s="125"/>
      <c r="H311" s="125"/>
      <c r="I311" s="124"/>
      <c r="J311" s="174"/>
      <c r="K311" s="164" t="str">
        <f t="shared" si="37"/>
        <v/>
      </c>
      <c r="L311" s="26"/>
      <c r="M311" s="175"/>
      <c r="N311" s="176" t="str">
        <f>IF(J311="","",IF(OR(J311="1",J311="2"),VLOOKUP(J311,①【入力】就業規則等一覧!$B$32:$AD$33,26,FALSE),VLOOKUP(J311,①【入力】就業規則等一覧!$B$13:$AD$27,26,FALSE)))</f>
        <v/>
      </c>
      <c r="O311" s="166" t="str">
        <f t="shared" si="38"/>
        <v/>
      </c>
      <c r="P311" s="166" t="str">
        <f t="shared" si="39"/>
        <v/>
      </c>
      <c r="Q311" s="167" t="str">
        <f t="shared" si="40"/>
        <v/>
      </c>
      <c r="T311" s="84"/>
    </row>
    <row r="312" spans="1:23" ht="18" customHeight="1">
      <c r="A312" s="83">
        <v>300</v>
      </c>
      <c r="B312" s="83" t="str">
        <f t="shared" si="41"/>
        <v/>
      </c>
      <c r="C312" s="26"/>
      <c r="D312" s="26"/>
      <c r="E312" s="26"/>
      <c r="F312" s="26"/>
      <c r="G312" s="125"/>
      <c r="H312" s="125"/>
      <c r="I312" s="124"/>
      <c r="J312" s="174"/>
      <c r="K312" s="164" t="str">
        <f t="shared" si="37"/>
        <v/>
      </c>
      <c r="L312" s="26"/>
      <c r="M312" s="175"/>
      <c r="N312" s="176" t="str">
        <f>IF(J312="","",IF(OR(J312="1",J312="2"),VLOOKUP(J312,①【入力】就業規則等一覧!$B$32:$AD$33,26,FALSE),VLOOKUP(J312,①【入力】就業規則等一覧!$B$13:$AD$27,26,FALSE)))</f>
        <v/>
      </c>
      <c r="O312" s="166" t="str">
        <f t="shared" si="38"/>
        <v/>
      </c>
      <c r="P312" s="166" t="str">
        <f t="shared" si="39"/>
        <v/>
      </c>
      <c r="Q312" s="167" t="str">
        <f t="shared" si="40"/>
        <v/>
      </c>
      <c r="T312" s="84"/>
    </row>
    <row r="313" spans="1:23" ht="18" customHeight="1">
      <c r="A313" s="83">
        <v>301</v>
      </c>
      <c r="B313" s="83" t="str">
        <f t="shared" si="41"/>
        <v/>
      </c>
      <c r="C313" s="26"/>
      <c r="D313" s="26"/>
      <c r="E313" s="26"/>
      <c r="F313" s="26"/>
      <c r="G313" s="125"/>
      <c r="H313" s="125"/>
      <c r="I313" s="124"/>
      <c r="J313" s="174"/>
      <c r="K313" s="164" t="str">
        <f t="shared" si="37"/>
        <v/>
      </c>
      <c r="L313" s="26"/>
      <c r="M313" s="175"/>
      <c r="N313" s="176" t="str">
        <f>IF(J313="","",IF(OR(J313="1",J313="2"),VLOOKUP(J313,①【入力】就業規則等一覧!$B$32:$AD$33,26,FALSE),VLOOKUP(J313,①【入力】就業規則等一覧!$B$13:$AD$27,26,FALSE)))</f>
        <v/>
      </c>
      <c r="O313" s="166" t="str">
        <f t="shared" si="38"/>
        <v/>
      </c>
      <c r="P313" s="166" t="str">
        <f t="shared" si="39"/>
        <v/>
      </c>
      <c r="Q313" s="167" t="str">
        <f t="shared" si="40"/>
        <v/>
      </c>
      <c r="T313" s="84"/>
    </row>
    <row r="314" spans="1:23" ht="18" customHeight="1">
      <c r="A314" s="83">
        <v>302</v>
      </c>
      <c r="B314" s="83" t="str">
        <f t="shared" si="41"/>
        <v/>
      </c>
      <c r="C314" s="26"/>
      <c r="D314" s="26"/>
      <c r="E314" s="26"/>
      <c r="F314" s="26"/>
      <c r="G314" s="125"/>
      <c r="H314" s="125"/>
      <c r="I314" s="124"/>
      <c r="J314" s="174"/>
      <c r="K314" s="164" t="str">
        <f t="shared" si="37"/>
        <v/>
      </c>
      <c r="L314" s="26"/>
      <c r="M314" s="175"/>
      <c r="N314" s="176" t="str">
        <f>IF(J314="","",IF(OR(J314="1",J314="2"),VLOOKUP(J314,①【入力】就業規則等一覧!$B$32:$AD$33,26,FALSE),VLOOKUP(J314,①【入力】就業規則等一覧!$B$13:$AD$27,26,FALSE)))</f>
        <v/>
      </c>
      <c r="O314" s="166" t="str">
        <f t="shared" si="38"/>
        <v/>
      </c>
      <c r="P314" s="166" t="str">
        <f t="shared" si="39"/>
        <v/>
      </c>
      <c r="Q314" s="167" t="str">
        <f t="shared" si="40"/>
        <v/>
      </c>
      <c r="T314" s="84"/>
    </row>
    <row r="315" spans="1:23" ht="18" customHeight="1">
      <c r="A315" s="83">
        <v>303</v>
      </c>
      <c r="B315" s="83" t="str">
        <f t="shared" si="41"/>
        <v/>
      </c>
      <c r="C315" s="26"/>
      <c r="D315" s="26"/>
      <c r="E315" s="26"/>
      <c r="F315" s="26"/>
      <c r="G315" s="125"/>
      <c r="H315" s="125"/>
      <c r="I315" s="124"/>
      <c r="J315" s="174"/>
      <c r="K315" s="164" t="str">
        <f t="shared" si="37"/>
        <v/>
      </c>
      <c r="L315" s="26"/>
      <c r="M315" s="175"/>
      <c r="N315" s="176" t="str">
        <f>IF(J315="","",IF(OR(J315="1",J315="2"),VLOOKUP(J315,①【入力】就業規則等一覧!$B$32:$AD$33,26,FALSE),VLOOKUP(J315,①【入力】就業規則等一覧!$B$13:$AD$27,26,FALSE)))</f>
        <v/>
      </c>
      <c r="O315" s="166" t="str">
        <f>IF(M315="","",10000)</f>
        <v/>
      </c>
      <c r="P315" s="166" t="str">
        <f t="shared" si="39"/>
        <v/>
      </c>
      <c r="Q315" s="167" t="str">
        <f>IF(OR(M315="",N315=""),"",M315*P315)</f>
        <v/>
      </c>
      <c r="T315" s="84"/>
    </row>
    <row r="316" spans="1:23" ht="18" customHeight="1">
      <c r="A316" s="83">
        <v>304</v>
      </c>
      <c r="B316" s="83" t="str">
        <f t="shared" si="41"/>
        <v/>
      </c>
      <c r="C316" s="26"/>
      <c r="D316" s="26"/>
      <c r="E316" s="26"/>
      <c r="F316" s="26"/>
      <c r="G316" s="125"/>
      <c r="H316" s="125"/>
      <c r="I316" s="124"/>
      <c r="J316" s="174"/>
      <c r="K316" s="164" t="str">
        <f t="shared" si="37"/>
        <v/>
      </c>
      <c r="L316" s="26"/>
      <c r="M316" s="175"/>
      <c r="N316" s="176" t="str">
        <f>IF(J316="","",IF(OR(J316="1",J316="2"),VLOOKUP(J316,①【入力】就業規則等一覧!$B$32:$AD$33,26,FALSE),VLOOKUP(J316,①【入力】就業規則等一覧!$B$13:$AD$27,26,FALSE)))</f>
        <v/>
      </c>
      <c r="O316" s="166" t="str">
        <f>IF(M316="","",10000)</f>
        <v/>
      </c>
      <c r="P316" s="166" t="str">
        <f t="shared" si="39"/>
        <v/>
      </c>
      <c r="Q316" s="167" t="str">
        <f>IF(OR(M316="",N316=""),"",M316*P316)</f>
        <v/>
      </c>
      <c r="T316" s="84"/>
    </row>
    <row r="317" spans="1:23" ht="18" customHeight="1">
      <c r="A317" s="83">
        <v>305</v>
      </c>
      <c r="B317" s="83" t="str">
        <f t="shared" si="41"/>
        <v/>
      </c>
      <c r="C317" s="26"/>
      <c r="D317" s="26"/>
      <c r="E317" s="26"/>
      <c r="F317" s="26"/>
      <c r="G317" s="125"/>
      <c r="H317" s="125"/>
      <c r="I317" s="124"/>
      <c r="J317" s="174"/>
      <c r="K317" s="164" t="str">
        <f t="shared" si="37"/>
        <v/>
      </c>
      <c r="L317" s="26"/>
      <c r="M317" s="175"/>
      <c r="N317" s="176" t="str">
        <f>IF(J317="","",IF(OR(J317="1",J317="2"),VLOOKUP(J317,①【入力】就業規則等一覧!$B$32:$AD$33,26,FALSE),VLOOKUP(J317,①【入力】就業規則等一覧!$B$13:$AD$27,26,FALSE)))</f>
        <v/>
      </c>
      <c r="O317" s="166" t="str">
        <f t="shared" ref="O317:O380" si="42">IF(M317="","",10000)</f>
        <v/>
      </c>
      <c r="P317" s="166" t="str">
        <f t="shared" si="39"/>
        <v/>
      </c>
      <c r="Q317" s="167" t="str">
        <f t="shared" ref="Q317:Q380" si="43">IF(OR(M317="",N317=""),"",M317*P317)</f>
        <v/>
      </c>
      <c r="T317" s="84"/>
    </row>
    <row r="318" spans="1:23" ht="18" customHeight="1">
      <c r="A318" s="83">
        <v>306</v>
      </c>
      <c r="B318" s="83" t="str">
        <f t="shared" si="41"/>
        <v/>
      </c>
      <c r="C318" s="26"/>
      <c r="D318" s="26"/>
      <c r="E318" s="26"/>
      <c r="F318" s="26"/>
      <c r="G318" s="125"/>
      <c r="H318" s="125"/>
      <c r="I318" s="124"/>
      <c r="J318" s="174"/>
      <c r="K318" s="164" t="str">
        <f t="shared" si="37"/>
        <v/>
      </c>
      <c r="L318" s="26"/>
      <c r="M318" s="175"/>
      <c r="N318" s="176" t="str">
        <f>IF(J318="","",IF(OR(J318="1",J318="2"),VLOOKUP(J318,①【入力】就業規則等一覧!$B$32:$AD$33,26,FALSE),VLOOKUP(J318,①【入力】就業規則等一覧!$B$13:$AD$27,26,FALSE)))</f>
        <v/>
      </c>
      <c r="O318" s="166" t="str">
        <f t="shared" si="42"/>
        <v/>
      </c>
      <c r="P318" s="166" t="str">
        <f t="shared" si="39"/>
        <v/>
      </c>
      <c r="Q318" s="167" t="str">
        <f t="shared" si="43"/>
        <v/>
      </c>
      <c r="T318" s="84"/>
      <c r="W318" s="79"/>
    </row>
    <row r="319" spans="1:23" ht="18" customHeight="1">
      <c r="A319" s="83">
        <v>307</v>
      </c>
      <c r="B319" s="83" t="str">
        <f t="shared" si="41"/>
        <v/>
      </c>
      <c r="C319" s="26"/>
      <c r="D319" s="26"/>
      <c r="E319" s="26"/>
      <c r="F319" s="26"/>
      <c r="G319" s="125"/>
      <c r="H319" s="125"/>
      <c r="I319" s="124"/>
      <c r="J319" s="174"/>
      <c r="K319" s="164" t="str">
        <f t="shared" si="37"/>
        <v/>
      </c>
      <c r="L319" s="26"/>
      <c r="M319" s="175"/>
      <c r="N319" s="176" t="str">
        <f>IF(J319="","",IF(OR(J319="1",J319="2"),VLOOKUP(J319,①【入力】就業規則等一覧!$B$32:$AD$33,26,FALSE),VLOOKUP(J319,①【入力】就業規則等一覧!$B$13:$AD$27,26,FALSE)))</f>
        <v/>
      </c>
      <c r="O319" s="166" t="str">
        <f t="shared" si="42"/>
        <v/>
      </c>
      <c r="P319" s="166" t="str">
        <f t="shared" si="39"/>
        <v/>
      </c>
      <c r="Q319" s="167" t="str">
        <f t="shared" si="43"/>
        <v/>
      </c>
      <c r="T319" s="84"/>
    </row>
    <row r="320" spans="1:23" ht="18" customHeight="1">
      <c r="A320" s="83">
        <v>308</v>
      </c>
      <c r="B320" s="83" t="str">
        <f t="shared" si="41"/>
        <v/>
      </c>
      <c r="C320" s="26"/>
      <c r="D320" s="26"/>
      <c r="E320" s="26"/>
      <c r="F320" s="26"/>
      <c r="G320" s="125"/>
      <c r="H320" s="125"/>
      <c r="I320" s="124"/>
      <c r="J320" s="174"/>
      <c r="K320" s="164" t="str">
        <f t="shared" si="37"/>
        <v/>
      </c>
      <c r="L320" s="26"/>
      <c r="M320" s="175"/>
      <c r="N320" s="176" t="str">
        <f>IF(J320="","",IF(OR(J320="1",J320="2"),VLOOKUP(J320,①【入力】就業規則等一覧!$B$32:$AD$33,26,FALSE),VLOOKUP(J320,①【入力】就業規則等一覧!$B$13:$AD$27,26,FALSE)))</f>
        <v/>
      </c>
      <c r="O320" s="166" t="str">
        <f t="shared" si="42"/>
        <v/>
      </c>
      <c r="P320" s="166" t="str">
        <f t="shared" si="39"/>
        <v/>
      </c>
      <c r="Q320" s="167" t="str">
        <f t="shared" si="43"/>
        <v/>
      </c>
      <c r="T320" s="84"/>
    </row>
    <row r="321" spans="1:23" ht="18" customHeight="1">
      <c r="A321" s="83">
        <v>309</v>
      </c>
      <c r="B321" s="83" t="str">
        <f t="shared" si="41"/>
        <v/>
      </c>
      <c r="C321" s="26"/>
      <c r="D321" s="26"/>
      <c r="E321" s="26"/>
      <c r="F321" s="26"/>
      <c r="G321" s="125"/>
      <c r="H321" s="125"/>
      <c r="I321" s="124"/>
      <c r="J321" s="174"/>
      <c r="K321" s="164" t="str">
        <f t="shared" si="37"/>
        <v/>
      </c>
      <c r="L321" s="26"/>
      <c r="M321" s="175"/>
      <c r="N321" s="176" t="str">
        <f>IF(J321="","",IF(OR(J321="1",J321="2"),VLOOKUP(J321,①【入力】就業規則等一覧!$B$32:$AD$33,26,FALSE),VLOOKUP(J321,①【入力】就業規則等一覧!$B$13:$AD$27,26,FALSE)))</f>
        <v/>
      </c>
      <c r="O321" s="166" t="str">
        <f t="shared" si="42"/>
        <v/>
      </c>
      <c r="P321" s="166" t="str">
        <f t="shared" si="39"/>
        <v/>
      </c>
      <c r="Q321" s="167" t="str">
        <f t="shared" si="43"/>
        <v/>
      </c>
      <c r="T321" s="84"/>
    </row>
    <row r="322" spans="1:23" ht="18" customHeight="1">
      <c r="A322" s="83">
        <v>310</v>
      </c>
      <c r="B322" s="83" t="str">
        <f t="shared" si="41"/>
        <v/>
      </c>
      <c r="C322" s="26"/>
      <c r="D322" s="26"/>
      <c r="E322" s="26"/>
      <c r="F322" s="26"/>
      <c r="G322" s="125"/>
      <c r="H322" s="125"/>
      <c r="I322" s="124"/>
      <c r="J322" s="174"/>
      <c r="K322" s="164" t="str">
        <f t="shared" si="37"/>
        <v/>
      </c>
      <c r="L322" s="26"/>
      <c r="M322" s="175"/>
      <c r="N322" s="176" t="str">
        <f>IF(J322="","",IF(OR(J322="1",J322="2"),VLOOKUP(J322,①【入力】就業規則等一覧!$B$32:$AD$33,26,FALSE),VLOOKUP(J322,①【入力】就業規則等一覧!$B$13:$AD$27,26,FALSE)))</f>
        <v/>
      </c>
      <c r="O322" s="166" t="str">
        <f t="shared" si="42"/>
        <v/>
      </c>
      <c r="P322" s="166" t="str">
        <f t="shared" si="39"/>
        <v/>
      </c>
      <c r="Q322" s="167" t="str">
        <f t="shared" si="43"/>
        <v/>
      </c>
      <c r="T322" s="84"/>
    </row>
    <row r="323" spans="1:23" ht="18" customHeight="1">
      <c r="A323" s="83">
        <v>311</v>
      </c>
      <c r="B323" s="83" t="str">
        <f t="shared" si="41"/>
        <v/>
      </c>
      <c r="C323" s="26"/>
      <c r="D323" s="26"/>
      <c r="E323" s="26"/>
      <c r="F323" s="26"/>
      <c r="G323" s="125"/>
      <c r="H323" s="125"/>
      <c r="I323" s="124"/>
      <c r="J323" s="174"/>
      <c r="K323" s="164" t="str">
        <f t="shared" si="37"/>
        <v/>
      </c>
      <c r="L323" s="26"/>
      <c r="M323" s="175"/>
      <c r="N323" s="176" t="str">
        <f>IF(J323="","",IF(OR(J323="1",J323="2"),VLOOKUP(J323,①【入力】就業規則等一覧!$B$32:$AD$33,26,FALSE),VLOOKUP(J323,①【入力】就業規則等一覧!$B$13:$AD$27,26,FALSE)))</f>
        <v/>
      </c>
      <c r="O323" s="166" t="str">
        <f t="shared" si="42"/>
        <v/>
      </c>
      <c r="P323" s="166" t="str">
        <f t="shared" si="39"/>
        <v/>
      </c>
      <c r="Q323" s="167" t="str">
        <f t="shared" si="43"/>
        <v/>
      </c>
      <c r="T323" s="84"/>
    </row>
    <row r="324" spans="1:23" ht="18" customHeight="1">
      <c r="A324" s="83">
        <v>312</v>
      </c>
      <c r="B324" s="83" t="str">
        <f t="shared" si="41"/>
        <v/>
      </c>
      <c r="C324" s="26"/>
      <c r="D324" s="26"/>
      <c r="E324" s="26"/>
      <c r="F324" s="26"/>
      <c r="G324" s="125"/>
      <c r="H324" s="125"/>
      <c r="I324" s="124"/>
      <c r="J324" s="174"/>
      <c r="K324" s="164" t="str">
        <f t="shared" si="37"/>
        <v/>
      </c>
      <c r="L324" s="26"/>
      <c r="M324" s="175"/>
      <c r="N324" s="176" t="str">
        <f>IF(J324="","",IF(OR(J324="1",J324="2"),VLOOKUP(J324,①【入力】就業規則等一覧!$B$32:$AD$33,26,FALSE),VLOOKUP(J324,①【入力】就業規則等一覧!$B$13:$AD$27,26,FALSE)))</f>
        <v/>
      </c>
      <c r="O324" s="166" t="str">
        <f t="shared" si="42"/>
        <v/>
      </c>
      <c r="P324" s="166" t="str">
        <f t="shared" si="39"/>
        <v/>
      </c>
      <c r="Q324" s="167" t="str">
        <f t="shared" si="43"/>
        <v/>
      </c>
      <c r="T324" s="84"/>
    </row>
    <row r="325" spans="1:23" ht="18" customHeight="1">
      <c r="A325" s="83">
        <v>313</v>
      </c>
      <c r="B325" s="83" t="str">
        <f t="shared" si="41"/>
        <v/>
      </c>
      <c r="C325" s="26"/>
      <c r="D325" s="26"/>
      <c r="E325" s="26"/>
      <c r="F325" s="26"/>
      <c r="G325" s="125"/>
      <c r="H325" s="125"/>
      <c r="I325" s="124"/>
      <c r="J325" s="174"/>
      <c r="K325" s="164" t="str">
        <f t="shared" si="37"/>
        <v/>
      </c>
      <c r="L325" s="26"/>
      <c r="M325" s="175"/>
      <c r="N325" s="176" t="str">
        <f>IF(J325="","",IF(OR(J325="1",J325="2"),VLOOKUP(J325,①【入力】就業規則等一覧!$B$32:$AD$33,26,FALSE),VLOOKUP(J325,①【入力】就業規則等一覧!$B$13:$AD$27,26,FALSE)))</f>
        <v/>
      </c>
      <c r="O325" s="166" t="str">
        <f t="shared" si="42"/>
        <v/>
      </c>
      <c r="P325" s="166" t="str">
        <f t="shared" si="39"/>
        <v/>
      </c>
      <c r="Q325" s="167" t="str">
        <f t="shared" si="43"/>
        <v/>
      </c>
      <c r="T325" s="84"/>
    </row>
    <row r="326" spans="1:23" ht="18" customHeight="1">
      <c r="A326" s="83">
        <v>314</v>
      </c>
      <c r="B326" s="83" t="str">
        <f t="shared" si="41"/>
        <v/>
      </c>
      <c r="C326" s="26"/>
      <c r="D326" s="26"/>
      <c r="E326" s="26"/>
      <c r="F326" s="26"/>
      <c r="G326" s="125"/>
      <c r="H326" s="125"/>
      <c r="I326" s="124"/>
      <c r="J326" s="174"/>
      <c r="K326" s="164" t="str">
        <f t="shared" si="37"/>
        <v/>
      </c>
      <c r="L326" s="26"/>
      <c r="M326" s="175"/>
      <c r="N326" s="176" t="str">
        <f>IF(J326="","",IF(OR(J326="1",J326="2"),VLOOKUP(J326,①【入力】就業規則等一覧!$B$32:$AD$33,26,FALSE),VLOOKUP(J326,①【入力】就業規則等一覧!$B$13:$AD$27,26,FALSE)))</f>
        <v/>
      </c>
      <c r="O326" s="166" t="str">
        <f t="shared" si="42"/>
        <v/>
      </c>
      <c r="P326" s="166" t="str">
        <f t="shared" si="39"/>
        <v/>
      </c>
      <c r="Q326" s="167" t="str">
        <f t="shared" si="43"/>
        <v/>
      </c>
      <c r="T326" s="84"/>
    </row>
    <row r="327" spans="1:23" ht="18" customHeight="1">
      <c r="A327" s="83">
        <v>315</v>
      </c>
      <c r="B327" s="83" t="str">
        <f t="shared" si="41"/>
        <v/>
      </c>
      <c r="C327" s="26"/>
      <c r="D327" s="26"/>
      <c r="E327" s="26"/>
      <c r="F327" s="26"/>
      <c r="G327" s="125"/>
      <c r="H327" s="125"/>
      <c r="I327" s="124"/>
      <c r="J327" s="174"/>
      <c r="K327" s="164" t="str">
        <f t="shared" si="37"/>
        <v/>
      </c>
      <c r="L327" s="26"/>
      <c r="M327" s="175"/>
      <c r="N327" s="176" t="str">
        <f>IF(J327="","",IF(OR(J327="1",J327="2"),VLOOKUP(J327,①【入力】就業規則等一覧!$B$32:$AD$33,26,FALSE),VLOOKUP(J327,①【入力】就業規則等一覧!$B$13:$AD$27,26,FALSE)))</f>
        <v/>
      </c>
      <c r="O327" s="166" t="str">
        <f t="shared" si="42"/>
        <v/>
      </c>
      <c r="P327" s="166" t="str">
        <f t="shared" si="39"/>
        <v/>
      </c>
      <c r="Q327" s="167" t="str">
        <f t="shared" si="43"/>
        <v/>
      </c>
      <c r="T327" s="84"/>
    </row>
    <row r="328" spans="1:23" ht="18" customHeight="1">
      <c r="A328" s="83">
        <v>316</v>
      </c>
      <c r="B328" s="83" t="str">
        <f t="shared" si="41"/>
        <v/>
      </c>
      <c r="C328" s="26"/>
      <c r="D328" s="26"/>
      <c r="E328" s="26"/>
      <c r="F328" s="26"/>
      <c r="G328" s="125"/>
      <c r="H328" s="125"/>
      <c r="I328" s="124"/>
      <c r="J328" s="174"/>
      <c r="K328" s="164" t="str">
        <f t="shared" si="37"/>
        <v/>
      </c>
      <c r="L328" s="26"/>
      <c r="M328" s="175"/>
      <c r="N328" s="176" t="str">
        <f>IF(J328="","",IF(OR(J328="1",J328="2"),VLOOKUP(J328,①【入力】就業規則等一覧!$B$32:$AD$33,26,FALSE),VLOOKUP(J328,①【入力】就業規則等一覧!$B$13:$AD$27,26,FALSE)))</f>
        <v/>
      </c>
      <c r="O328" s="166" t="str">
        <f t="shared" si="42"/>
        <v/>
      </c>
      <c r="P328" s="166" t="str">
        <f t="shared" si="39"/>
        <v/>
      </c>
      <c r="Q328" s="167" t="str">
        <f t="shared" si="43"/>
        <v/>
      </c>
      <c r="T328" s="84"/>
    </row>
    <row r="329" spans="1:23" ht="18" customHeight="1">
      <c r="A329" s="83">
        <v>317</v>
      </c>
      <c r="B329" s="83" t="str">
        <f t="shared" si="41"/>
        <v/>
      </c>
      <c r="C329" s="26"/>
      <c r="D329" s="26"/>
      <c r="E329" s="26"/>
      <c r="F329" s="26"/>
      <c r="G329" s="125"/>
      <c r="H329" s="125"/>
      <c r="I329" s="124"/>
      <c r="J329" s="174"/>
      <c r="K329" s="164" t="str">
        <f t="shared" si="37"/>
        <v/>
      </c>
      <c r="L329" s="26"/>
      <c r="M329" s="175"/>
      <c r="N329" s="176" t="str">
        <f>IF(J329="","",IF(OR(J329="1",J329="2"),VLOOKUP(J329,①【入力】就業規則等一覧!$B$32:$AD$33,26,FALSE),VLOOKUP(J329,①【入力】就業規則等一覧!$B$13:$AD$27,26,FALSE)))</f>
        <v/>
      </c>
      <c r="O329" s="166" t="str">
        <f t="shared" si="42"/>
        <v/>
      </c>
      <c r="P329" s="166" t="str">
        <f t="shared" si="39"/>
        <v/>
      </c>
      <c r="Q329" s="167" t="str">
        <f t="shared" si="43"/>
        <v/>
      </c>
      <c r="T329" s="84"/>
    </row>
    <row r="330" spans="1:23" ht="18" customHeight="1">
      <c r="A330" s="83">
        <v>318</v>
      </c>
      <c r="B330" s="83" t="str">
        <f t="shared" si="41"/>
        <v/>
      </c>
      <c r="C330" s="26"/>
      <c r="D330" s="26"/>
      <c r="E330" s="26"/>
      <c r="F330" s="26"/>
      <c r="G330" s="125"/>
      <c r="H330" s="125"/>
      <c r="I330" s="124"/>
      <c r="J330" s="174"/>
      <c r="K330" s="164" t="str">
        <f t="shared" si="37"/>
        <v/>
      </c>
      <c r="L330" s="26"/>
      <c r="M330" s="175"/>
      <c r="N330" s="176" t="str">
        <f>IF(J330="","",IF(OR(J330="1",J330="2"),VLOOKUP(J330,①【入力】就業規則等一覧!$B$32:$AD$33,26,FALSE),VLOOKUP(J330,①【入力】就業規則等一覧!$B$13:$AD$27,26,FALSE)))</f>
        <v/>
      </c>
      <c r="O330" s="166" t="str">
        <f t="shared" si="42"/>
        <v/>
      </c>
      <c r="P330" s="166" t="str">
        <f t="shared" si="39"/>
        <v/>
      </c>
      <c r="Q330" s="167" t="str">
        <f t="shared" si="43"/>
        <v/>
      </c>
      <c r="T330" s="84"/>
    </row>
    <row r="331" spans="1:23" ht="18" customHeight="1">
      <c r="A331" s="83">
        <v>319</v>
      </c>
      <c r="B331" s="83" t="str">
        <f t="shared" si="41"/>
        <v/>
      </c>
      <c r="C331" s="26"/>
      <c r="D331" s="26"/>
      <c r="E331" s="26"/>
      <c r="F331" s="26"/>
      <c r="G331" s="125"/>
      <c r="H331" s="125"/>
      <c r="I331" s="124"/>
      <c r="J331" s="174"/>
      <c r="K331" s="164" t="str">
        <f t="shared" si="37"/>
        <v/>
      </c>
      <c r="L331" s="26"/>
      <c r="M331" s="175"/>
      <c r="N331" s="176" t="str">
        <f>IF(J331="","",IF(OR(J331="1",J331="2"),VLOOKUP(J331,①【入力】就業規則等一覧!$B$32:$AD$33,26,FALSE),VLOOKUP(J331,①【入力】就業規則等一覧!$B$13:$AD$27,26,FALSE)))</f>
        <v/>
      </c>
      <c r="O331" s="166" t="str">
        <f t="shared" si="42"/>
        <v/>
      </c>
      <c r="P331" s="166" t="str">
        <f t="shared" si="39"/>
        <v/>
      </c>
      <c r="Q331" s="167" t="str">
        <f t="shared" si="43"/>
        <v/>
      </c>
      <c r="T331" s="84"/>
      <c r="W331" s="79"/>
    </row>
    <row r="332" spans="1:23" ht="18" customHeight="1">
      <c r="A332" s="83">
        <v>320</v>
      </c>
      <c r="B332" s="83" t="str">
        <f t="shared" si="41"/>
        <v/>
      </c>
      <c r="C332" s="26"/>
      <c r="D332" s="26"/>
      <c r="E332" s="26"/>
      <c r="F332" s="26"/>
      <c r="G332" s="125"/>
      <c r="H332" s="125"/>
      <c r="I332" s="124"/>
      <c r="J332" s="174"/>
      <c r="K332" s="164" t="str">
        <f t="shared" si="37"/>
        <v/>
      </c>
      <c r="L332" s="26"/>
      <c r="M332" s="175"/>
      <c r="N332" s="176" t="str">
        <f>IF(J332="","",IF(OR(J332="1",J332="2"),VLOOKUP(J332,①【入力】就業規則等一覧!$B$32:$AD$33,26,FALSE),VLOOKUP(J332,①【入力】就業規則等一覧!$B$13:$AD$27,26,FALSE)))</f>
        <v/>
      </c>
      <c r="O332" s="166" t="str">
        <f t="shared" si="42"/>
        <v/>
      </c>
      <c r="P332" s="166" t="str">
        <f t="shared" si="39"/>
        <v/>
      </c>
      <c r="Q332" s="167" t="str">
        <f t="shared" si="43"/>
        <v/>
      </c>
      <c r="T332" s="84"/>
    </row>
    <row r="333" spans="1:23" ht="18" customHeight="1">
      <c r="A333" s="83">
        <v>321</v>
      </c>
      <c r="B333" s="83" t="str">
        <f t="shared" si="41"/>
        <v/>
      </c>
      <c r="C333" s="26"/>
      <c r="D333" s="26"/>
      <c r="E333" s="26"/>
      <c r="F333" s="26"/>
      <c r="G333" s="125"/>
      <c r="H333" s="125"/>
      <c r="I333" s="124"/>
      <c r="J333" s="174"/>
      <c r="K333" s="164" t="str">
        <f t="shared" si="37"/>
        <v/>
      </c>
      <c r="L333" s="26"/>
      <c r="M333" s="175"/>
      <c r="N333" s="176" t="str">
        <f>IF(J333="","",IF(OR(J333="1",J333="2"),VLOOKUP(J333,①【入力】就業規則等一覧!$B$32:$AD$33,26,FALSE),VLOOKUP(J333,①【入力】就業規則等一覧!$B$13:$AD$27,26,FALSE)))</f>
        <v/>
      </c>
      <c r="O333" s="166" t="str">
        <f t="shared" si="42"/>
        <v/>
      </c>
      <c r="P333" s="166" t="str">
        <f t="shared" si="39"/>
        <v/>
      </c>
      <c r="Q333" s="167" t="str">
        <f t="shared" si="43"/>
        <v/>
      </c>
      <c r="T333" s="84"/>
    </row>
    <row r="334" spans="1:23" ht="18" customHeight="1">
      <c r="A334" s="83">
        <v>322</v>
      </c>
      <c r="B334" s="83" t="str">
        <f t="shared" si="41"/>
        <v/>
      </c>
      <c r="C334" s="26"/>
      <c r="D334" s="26"/>
      <c r="E334" s="26"/>
      <c r="F334" s="26"/>
      <c r="G334" s="125"/>
      <c r="H334" s="125"/>
      <c r="I334" s="124"/>
      <c r="J334" s="174"/>
      <c r="K334" s="164" t="str">
        <f t="shared" si="37"/>
        <v/>
      </c>
      <c r="L334" s="26"/>
      <c r="M334" s="175"/>
      <c r="N334" s="176" t="str">
        <f>IF(J334="","",IF(OR(J334="1",J334="2"),VLOOKUP(J334,①【入力】就業規則等一覧!$B$32:$AD$33,26,FALSE),VLOOKUP(J334,①【入力】就業規則等一覧!$B$13:$AD$27,26,FALSE)))</f>
        <v/>
      </c>
      <c r="O334" s="166" t="str">
        <f t="shared" si="42"/>
        <v/>
      </c>
      <c r="P334" s="166" t="str">
        <f t="shared" si="39"/>
        <v/>
      </c>
      <c r="Q334" s="167" t="str">
        <f t="shared" si="43"/>
        <v/>
      </c>
      <c r="T334" s="84"/>
    </row>
    <row r="335" spans="1:23" ht="18" customHeight="1">
      <c r="A335" s="83">
        <v>323</v>
      </c>
      <c r="B335" s="83" t="str">
        <f t="shared" si="41"/>
        <v/>
      </c>
      <c r="C335" s="26"/>
      <c r="D335" s="26"/>
      <c r="E335" s="26"/>
      <c r="F335" s="26"/>
      <c r="G335" s="125"/>
      <c r="H335" s="125"/>
      <c r="I335" s="124"/>
      <c r="J335" s="174"/>
      <c r="K335" s="164" t="str">
        <f t="shared" si="37"/>
        <v/>
      </c>
      <c r="L335" s="26"/>
      <c r="M335" s="175"/>
      <c r="N335" s="176" t="str">
        <f>IF(J335="","",IF(OR(J335="1",J335="2"),VLOOKUP(J335,①【入力】就業規則等一覧!$B$32:$AD$33,26,FALSE),VLOOKUP(J335,①【入力】就業規則等一覧!$B$13:$AD$27,26,FALSE)))</f>
        <v/>
      </c>
      <c r="O335" s="166" t="str">
        <f t="shared" si="42"/>
        <v/>
      </c>
      <c r="P335" s="166" t="str">
        <f t="shared" si="39"/>
        <v/>
      </c>
      <c r="Q335" s="167" t="str">
        <f t="shared" si="43"/>
        <v/>
      </c>
      <c r="T335" s="84"/>
    </row>
    <row r="336" spans="1:23" ht="18" customHeight="1">
      <c r="A336" s="83">
        <v>324</v>
      </c>
      <c r="B336" s="83" t="str">
        <f t="shared" si="41"/>
        <v/>
      </c>
      <c r="C336" s="26"/>
      <c r="D336" s="26"/>
      <c r="E336" s="26"/>
      <c r="F336" s="26"/>
      <c r="G336" s="125"/>
      <c r="H336" s="125"/>
      <c r="I336" s="124"/>
      <c r="J336" s="174"/>
      <c r="K336" s="164" t="str">
        <f t="shared" si="37"/>
        <v/>
      </c>
      <c r="L336" s="26"/>
      <c r="M336" s="175"/>
      <c r="N336" s="176" t="str">
        <f>IF(J336="","",IF(OR(J336="1",J336="2"),VLOOKUP(J336,①【入力】就業規則等一覧!$B$32:$AD$33,26,FALSE),VLOOKUP(J336,①【入力】就業規則等一覧!$B$13:$AD$27,26,FALSE)))</f>
        <v/>
      </c>
      <c r="O336" s="166" t="str">
        <f t="shared" si="42"/>
        <v/>
      </c>
      <c r="P336" s="166" t="str">
        <f t="shared" si="39"/>
        <v/>
      </c>
      <c r="Q336" s="167" t="str">
        <f t="shared" si="43"/>
        <v/>
      </c>
      <c r="T336" s="84"/>
    </row>
    <row r="337" spans="1:23" ht="18" customHeight="1">
      <c r="A337" s="83">
        <v>325</v>
      </c>
      <c r="B337" s="83" t="str">
        <f t="shared" si="41"/>
        <v/>
      </c>
      <c r="C337" s="26"/>
      <c r="D337" s="26"/>
      <c r="E337" s="26"/>
      <c r="F337" s="26"/>
      <c r="G337" s="125"/>
      <c r="H337" s="125"/>
      <c r="I337" s="124"/>
      <c r="J337" s="174"/>
      <c r="K337" s="164" t="str">
        <f t="shared" si="37"/>
        <v/>
      </c>
      <c r="L337" s="26"/>
      <c r="M337" s="175"/>
      <c r="N337" s="176" t="str">
        <f>IF(J337="","",IF(OR(J337="1",J337="2"),VLOOKUP(J337,①【入力】就業規則等一覧!$B$32:$AD$33,26,FALSE),VLOOKUP(J337,①【入力】就業規則等一覧!$B$13:$AD$27,26,FALSE)))</f>
        <v/>
      </c>
      <c r="O337" s="166" t="str">
        <f t="shared" si="42"/>
        <v/>
      </c>
      <c r="P337" s="166" t="str">
        <f t="shared" si="39"/>
        <v/>
      </c>
      <c r="Q337" s="167" t="str">
        <f t="shared" si="43"/>
        <v/>
      </c>
      <c r="T337" s="84"/>
    </row>
    <row r="338" spans="1:23" ht="18" customHeight="1">
      <c r="A338" s="83">
        <v>326</v>
      </c>
      <c r="B338" s="83" t="str">
        <f t="shared" si="41"/>
        <v/>
      </c>
      <c r="C338" s="26"/>
      <c r="D338" s="26"/>
      <c r="E338" s="26"/>
      <c r="F338" s="26"/>
      <c r="G338" s="125"/>
      <c r="H338" s="125"/>
      <c r="I338" s="124"/>
      <c r="J338" s="174"/>
      <c r="K338" s="164" t="str">
        <f t="shared" si="37"/>
        <v/>
      </c>
      <c r="L338" s="26"/>
      <c r="M338" s="175"/>
      <c r="N338" s="176" t="str">
        <f>IF(J338="","",IF(OR(J338="1",J338="2"),VLOOKUP(J338,①【入力】就業規則等一覧!$B$32:$AD$33,26,FALSE),VLOOKUP(J338,①【入力】就業規則等一覧!$B$13:$AD$27,26,FALSE)))</f>
        <v/>
      </c>
      <c r="O338" s="166" t="str">
        <f t="shared" si="42"/>
        <v/>
      </c>
      <c r="P338" s="166" t="str">
        <f t="shared" si="39"/>
        <v/>
      </c>
      <c r="Q338" s="167" t="str">
        <f t="shared" si="43"/>
        <v/>
      </c>
      <c r="T338" s="84"/>
    </row>
    <row r="339" spans="1:23" ht="18" customHeight="1">
      <c r="A339" s="83">
        <v>327</v>
      </c>
      <c r="B339" s="83" t="str">
        <f t="shared" si="41"/>
        <v/>
      </c>
      <c r="C339" s="26"/>
      <c r="D339" s="26"/>
      <c r="E339" s="26"/>
      <c r="F339" s="26"/>
      <c r="G339" s="125"/>
      <c r="H339" s="125"/>
      <c r="I339" s="124"/>
      <c r="J339" s="174"/>
      <c r="K339" s="164" t="str">
        <f t="shared" si="37"/>
        <v/>
      </c>
      <c r="L339" s="26"/>
      <c r="M339" s="175"/>
      <c r="N339" s="176" t="str">
        <f>IF(J339="","",IF(OR(J339="1",J339="2"),VLOOKUP(J339,①【入力】就業規則等一覧!$B$32:$AD$33,26,FALSE),VLOOKUP(J339,①【入力】就業規則等一覧!$B$13:$AD$27,26,FALSE)))</f>
        <v/>
      </c>
      <c r="O339" s="166" t="str">
        <f t="shared" si="42"/>
        <v/>
      </c>
      <c r="P339" s="166" t="str">
        <f t="shared" si="39"/>
        <v/>
      </c>
      <c r="Q339" s="167" t="str">
        <f t="shared" si="43"/>
        <v/>
      </c>
      <c r="T339" s="84"/>
    </row>
    <row r="340" spans="1:23" ht="18" customHeight="1">
      <c r="A340" s="83">
        <v>328</v>
      </c>
      <c r="B340" s="83" t="str">
        <f t="shared" si="41"/>
        <v/>
      </c>
      <c r="C340" s="26"/>
      <c r="D340" s="26"/>
      <c r="E340" s="26"/>
      <c r="F340" s="26"/>
      <c r="G340" s="125"/>
      <c r="H340" s="125"/>
      <c r="I340" s="124"/>
      <c r="J340" s="174"/>
      <c r="K340" s="164" t="str">
        <f t="shared" si="37"/>
        <v/>
      </c>
      <c r="L340" s="26"/>
      <c r="M340" s="175"/>
      <c r="N340" s="176" t="str">
        <f>IF(J340="","",IF(OR(J340="1",J340="2"),VLOOKUP(J340,①【入力】就業規則等一覧!$B$32:$AD$33,26,FALSE),VLOOKUP(J340,①【入力】就業規則等一覧!$B$13:$AD$27,26,FALSE)))</f>
        <v/>
      </c>
      <c r="O340" s="166" t="str">
        <f t="shared" si="42"/>
        <v/>
      </c>
      <c r="P340" s="166" t="str">
        <f t="shared" si="39"/>
        <v/>
      </c>
      <c r="Q340" s="167" t="str">
        <f t="shared" si="43"/>
        <v/>
      </c>
      <c r="T340" s="84"/>
    </row>
    <row r="341" spans="1:23" ht="18" customHeight="1">
      <c r="A341" s="83">
        <v>329</v>
      </c>
      <c r="B341" s="83" t="str">
        <f t="shared" si="41"/>
        <v/>
      </c>
      <c r="C341" s="26"/>
      <c r="D341" s="26"/>
      <c r="E341" s="26"/>
      <c r="F341" s="26"/>
      <c r="G341" s="125"/>
      <c r="H341" s="125"/>
      <c r="I341" s="124"/>
      <c r="J341" s="174"/>
      <c r="K341" s="164" t="str">
        <f t="shared" si="37"/>
        <v/>
      </c>
      <c r="L341" s="26"/>
      <c r="M341" s="175"/>
      <c r="N341" s="176" t="str">
        <f>IF(J341="","",IF(OR(J341="1",J341="2"),VLOOKUP(J341,①【入力】就業規則等一覧!$B$32:$AD$33,26,FALSE),VLOOKUP(J341,①【入力】就業規則等一覧!$B$13:$AD$27,26,FALSE)))</f>
        <v/>
      </c>
      <c r="O341" s="166" t="str">
        <f t="shared" si="42"/>
        <v/>
      </c>
      <c r="P341" s="166" t="str">
        <f t="shared" si="39"/>
        <v/>
      </c>
      <c r="Q341" s="167" t="str">
        <f t="shared" si="43"/>
        <v/>
      </c>
      <c r="T341" s="84"/>
    </row>
    <row r="342" spans="1:23" ht="18" customHeight="1">
      <c r="A342" s="83">
        <v>330</v>
      </c>
      <c r="B342" s="83" t="str">
        <f t="shared" si="41"/>
        <v/>
      </c>
      <c r="C342" s="26"/>
      <c r="D342" s="26"/>
      <c r="E342" s="26"/>
      <c r="F342" s="26"/>
      <c r="G342" s="125"/>
      <c r="H342" s="125"/>
      <c r="I342" s="124"/>
      <c r="J342" s="174"/>
      <c r="K342" s="164" t="str">
        <f t="shared" si="37"/>
        <v/>
      </c>
      <c r="L342" s="26"/>
      <c r="M342" s="175"/>
      <c r="N342" s="176" t="str">
        <f>IF(J342="","",IF(OR(J342="1",J342="2"),VLOOKUP(J342,①【入力】就業規則等一覧!$B$32:$AD$33,26,FALSE),VLOOKUP(J342,①【入力】就業規則等一覧!$B$13:$AD$27,26,FALSE)))</f>
        <v/>
      </c>
      <c r="O342" s="166" t="str">
        <f t="shared" si="42"/>
        <v/>
      </c>
      <c r="P342" s="166" t="str">
        <f t="shared" si="39"/>
        <v/>
      </c>
      <c r="Q342" s="167" t="str">
        <f t="shared" si="43"/>
        <v/>
      </c>
      <c r="T342" s="84"/>
    </row>
    <row r="343" spans="1:23" ht="18" customHeight="1">
      <c r="A343" s="83">
        <v>331</v>
      </c>
      <c r="B343" s="83" t="str">
        <f t="shared" si="41"/>
        <v/>
      </c>
      <c r="C343" s="26"/>
      <c r="D343" s="26"/>
      <c r="E343" s="26"/>
      <c r="F343" s="26"/>
      <c r="G343" s="125"/>
      <c r="H343" s="125"/>
      <c r="I343" s="124"/>
      <c r="J343" s="174"/>
      <c r="K343" s="164" t="str">
        <f t="shared" si="37"/>
        <v/>
      </c>
      <c r="L343" s="26"/>
      <c r="M343" s="175"/>
      <c r="N343" s="176" t="str">
        <f>IF(J343="","",IF(OR(J343="1",J343="2"),VLOOKUP(J343,①【入力】就業規則等一覧!$B$32:$AD$33,26,FALSE),VLOOKUP(J343,①【入力】就業規則等一覧!$B$13:$AD$27,26,FALSE)))</f>
        <v/>
      </c>
      <c r="O343" s="166" t="str">
        <f t="shared" si="42"/>
        <v/>
      </c>
      <c r="P343" s="166" t="str">
        <f t="shared" si="39"/>
        <v/>
      </c>
      <c r="Q343" s="167" t="str">
        <f t="shared" si="43"/>
        <v/>
      </c>
      <c r="T343" s="84"/>
    </row>
    <row r="344" spans="1:23" ht="18" customHeight="1">
      <c r="A344" s="83">
        <v>332</v>
      </c>
      <c r="B344" s="83" t="str">
        <f t="shared" si="41"/>
        <v/>
      </c>
      <c r="C344" s="26"/>
      <c r="D344" s="26"/>
      <c r="E344" s="26"/>
      <c r="F344" s="26"/>
      <c r="G344" s="125"/>
      <c r="H344" s="125"/>
      <c r="I344" s="124"/>
      <c r="J344" s="174"/>
      <c r="K344" s="164" t="str">
        <f t="shared" si="37"/>
        <v/>
      </c>
      <c r="L344" s="26"/>
      <c r="M344" s="175"/>
      <c r="N344" s="176" t="str">
        <f>IF(J344="","",IF(OR(J344="1",J344="2"),VLOOKUP(J344,①【入力】就業規則等一覧!$B$32:$AD$33,26,FALSE),VLOOKUP(J344,①【入力】就業規則等一覧!$B$13:$AD$27,26,FALSE)))</f>
        <v/>
      </c>
      <c r="O344" s="166" t="str">
        <f t="shared" si="42"/>
        <v/>
      </c>
      <c r="P344" s="166" t="str">
        <f t="shared" si="39"/>
        <v/>
      </c>
      <c r="Q344" s="167" t="str">
        <f t="shared" si="43"/>
        <v/>
      </c>
      <c r="T344" s="84"/>
      <c r="W344" s="79"/>
    </row>
    <row r="345" spans="1:23" ht="18" customHeight="1">
      <c r="A345" s="83">
        <v>333</v>
      </c>
      <c r="B345" s="83" t="str">
        <f t="shared" si="41"/>
        <v/>
      </c>
      <c r="C345" s="26"/>
      <c r="D345" s="26"/>
      <c r="E345" s="26"/>
      <c r="F345" s="26"/>
      <c r="G345" s="125"/>
      <c r="H345" s="125"/>
      <c r="I345" s="124"/>
      <c r="J345" s="174"/>
      <c r="K345" s="164" t="str">
        <f t="shared" si="37"/>
        <v/>
      </c>
      <c r="L345" s="26"/>
      <c r="M345" s="175"/>
      <c r="N345" s="176" t="str">
        <f>IF(J345="","",IF(OR(J345="1",J345="2"),VLOOKUP(J345,①【入力】就業規則等一覧!$B$32:$AD$33,26,FALSE),VLOOKUP(J345,①【入力】就業規則等一覧!$B$13:$AD$27,26,FALSE)))</f>
        <v/>
      </c>
      <c r="O345" s="166" t="str">
        <f t="shared" si="42"/>
        <v/>
      </c>
      <c r="P345" s="166" t="str">
        <f t="shared" si="39"/>
        <v/>
      </c>
      <c r="Q345" s="167" t="str">
        <f t="shared" si="43"/>
        <v/>
      </c>
      <c r="T345" s="84"/>
    </row>
    <row r="346" spans="1:23" ht="18" customHeight="1">
      <c r="A346" s="83">
        <v>334</v>
      </c>
      <c r="B346" s="83" t="str">
        <f t="shared" si="41"/>
        <v/>
      </c>
      <c r="C346" s="26"/>
      <c r="D346" s="26"/>
      <c r="E346" s="26"/>
      <c r="F346" s="26"/>
      <c r="G346" s="125"/>
      <c r="H346" s="125"/>
      <c r="I346" s="124"/>
      <c r="J346" s="174"/>
      <c r="K346" s="164" t="str">
        <f t="shared" si="37"/>
        <v/>
      </c>
      <c r="L346" s="26"/>
      <c r="M346" s="175"/>
      <c r="N346" s="176" t="str">
        <f>IF(J346="","",IF(OR(J346="1",J346="2"),VLOOKUP(J346,①【入力】就業規則等一覧!$B$32:$AD$33,26,FALSE),VLOOKUP(J346,①【入力】就業規則等一覧!$B$13:$AD$27,26,FALSE)))</f>
        <v/>
      </c>
      <c r="O346" s="166" t="str">
        <f t="shared" si="42"/>
        <v/>
      </c>
      <c r="P346" s="166" t="str">
        <f t="shared" si="39"/>
        <v/>
      </c>
      <c r="Q346" s="167" t="str">
        <f t="shared" si="43"/>
        <v/>
      </c>
      <c r="T346" s="84"/>
    </row>
    <row r="347" spans="1:23" ht="18" customHeight="1">
      <c r="A347" s="83">
        <v>335</v>
      </c>
      <c r="B347" s="83" t="str">
        <f t="shared" si="41"/>
        <v/>
      </c>
      <c r="C347" s="26"/>
      <c r="D347" s="26"/>
      <c r="E347" s="26"/>
      <c r="F347" s="26"/>
      <c r="G347" s="125"/>
      <c r="H347" s="125"/>
      <c r="I347" s="124"/>
      <c r="J347" s="174"/>
      <c r="K347" s="164" t="str">
        <f t="shared" si="37"/>
        <v/>
      </c>
      <c r="L347" s="26"/>
      <c r="M347" s="175"/>
      <c r="N347" s="176" t="str">
        <f>IF(J347="","",IF(OR(J347="1",J347="2"),VLOOKUP(J347,①【入力】就業規則等一覧!$B$32:$AD$33,26,FALSE),VLOOKUP(J347,①【入力】就業規則等一覧!$B$13:$AD$27,26,FALSE)))</f>
        <v/>
      </c>
      <c r="O347" s="166" t="str">
        <f t="shared" si="42"/>
        <v/>
      </c>
      <c r="P347" s="166" t="str">
        <f t="shared" si="39"/>
        <v/>
      </c>
      <c r="Q347" s="167" t="str">
        <f t="shared" si="43"/>
        <v/>
      </c>
      <c r="T347" s="84"/>
    </row>
    <row r="348" spans="1:23" ht="18" customHeight="1">
      <c r="A348" s="83">
        <v>336</v>
      </c>
      <c r="B348" s="83" t="str">
        <f t="shared" si="41"/>
        <v/>
      </c>
      <c r="C348" s="26"/>
      <c r="D348" s="26"/>
      <c r="E348" s="26"/>
      <c r="F348" s="26"/>
      <c r="G348" s="125"/>
      <c r="H348" s="125"/>
      <c r="I348" s="124"/>
      <c r="J348" s="174"/>
      <c r="K348" s="164" t="str">
        <f t="shared" si="37"/>
        <v/>
      </c>
      <c r="L348" s="26"/>
      <c r="M348" s="175"/>
      <c r="N348" s="176" t="str">
        <f>IF(J348="","",IF(OR(J348="1",J348="2"),VLOOKUP(J348,①【入力】就業規則等一覧!$B$32:$AD$33,26,FALSE),VLOOKUP(J348,①【入力】就業規則等一覧!$B$13:$AD$27,26,FALSE)))</f>
        <v/>
      </c>
      <c r="O348" s="166" t="str">
        <f t="shared" si="42"/>
        <v/>
      </c>
      <c r="P348" s="166" t="str">
        <f t="shared" si="39"/>
        <v/>
      </c>
      <c r="Q348" s="167" t="str">
        <f t="shared" si="43"/>
        <v/>
      </c>
      <c r="T348" s="84"/>
    </row>
    <row r="349" spans="1:23" ht="18" customHeight="1">
      <c r="A349" s="83">
        <v>337</v>
      </c>
      <c r="B349" s="83" t="str">
        <f t="shared" si="41"/>
        <v/>
      </c>
      <c r="C349" s="26"/>
      <c r="D349" s="26"/>
      <c r="E349" s="26"/>
      <c r="F349" s="26"/>
      <c r="G349" s="125"/>
      <c r="H349" s="125"/>
      <c r="I349" s="124"/>
      <c r="J349" s="174"/>
      <c r="K349" s="164" t="str">
        <f t="shared" si="37"/>
        <v/>
      </c>
      <c r="L349" s="26"/>
      <c r="M349" s="175"/>
      <c r="N349" s="176" t="str">
        <f>IF(J349="","",IF(OR(J349="1",J349="2"),VLOOKUP(J349,①【入力】就業規則等一覧!$B$32:$AD$33,26,FALSE),VLOOKUP(J349,①【入力】就業規則等一覧!$B$13:$AD$27,26,FALSE)))</f>
        <v/>
      </c>
      <c r="O349" s="166" t="str">
        <f t="shared" si="42"/>
        <v/>
      </c>
      <c r="P349" s="166" t="str">
        <f t="shared" si="39"/>
        <v/>
      </c>
      <c r="Q349" s="167" t="str">
        <f t="shared" si="43"/>
        <v/>
      </c>
      <c r="T349" s="84"/>
    </row>
    <row r="350" spans="1:23" ht="18" customHeight="1">
      <c r="A350" s="83">
        <v>338</v>
      </c>
      <c r="B350" s="83" t="str">
        <f t="shared" si="41"/>
        <v/>
      </c>
      <c r="C350" s="26"/>
      <c r="D350" s="26"/>
      <c r="E350" s="26"/>
      <c r="F350" s="26"/>
      <c r="G350" s="125"/>
      <c r="H350" s="125"/>
      <c r="I350" s="124"/>
      <c r="J350" s="174"/>
      <c r="K350" s="164" t="str">
        <f t="shared" si="37"/>
        <v/>
      </c>
      <c r="L350" s="26"/>
      <c r="M350" s="175"/>
      <c r="N350" s="176" t="str">
        <f>IF(J350="","",IF(OR(J350="1",J350="2"),VLOOKUP(J350,①【入力】就業規則等一覧!$B$32:$AD$33,26,FALSE),VLOOKUP(J350,①【入力】就業規則等一覧!$B$13:$AD$27,26,FALSE)))</f>
        <v/>
      </c>
      <c r="O350" s="166" t="str">
        <f t="shared" si="42"/>
        <v/>
      </c>
      <c r="P350" s="166" t="str">
        <f t="shared" si="39"/>
        <v/>
      </c>
      <c r="Q350" s="167" t="str">
        <f t="shared" si="43"/>
        <v/>
      </c>
      <c r="T350" s="84"/>
    </row>
    <row r="351" spans="1:23" ht="18" customHeight="1">
      <c r="A351" s="83">
        <v>339</v>
      </c>
      <c r="B351" s="83" t="str">
        <f t="shared" si="41"/>
        <v/>
      </c>
      <c r="C351" s="26"/>
      <c r="D351" s="26"/>
      <c r="E351" s="26"/>
      <c r="F351" s="26"/>
      <c r="G351" s="125"/>
      <c r="H351" s="125"/>
      <c r="I351" s="124"/>
      <c r="J351" s="174"/>
      <c r="K351" s="164" t="str">
        <f t="shared" si="37"/>
        <v/>
      </c>
      <c r="L351" s="26"/>
      <c r="M351" s="175"/>
      <c r="N351" s="176" t="str">
        <f>IF(J351="","",IF(OR(J351="1",J351="2"),VLOOKUP(J351,①【入力】就業規則等一覧!$B$32:$AD$33,26,FALSE),VLOOKUP(J351,①【入力】就業規則等一覧!$B$13:$AD$27,26,FALSE)))</f>
        <v/>
      </c>
      <c r="O351" s="166" t="str">
        <f t="shared" si="42"/>
        <v/>
      </c>
      <c r="P351" s="166" t="str">
        <f t="shared" si="39"/>
        <v/>
      </c>
      <c r="Q351" s="167" t="str">
        <f t="shared" si="43"/>
        <v/>
      </c>
      <c r="T351" s="84"/>
    </row>
    <row r="352" spans="1:23" ht="18" customHeight="1">
      <c r="A352" s="83">
        <v>340</v>
      </c>
      <c r="B352" s="83" t="str">
        <f t="shared" si="41"/>
        <v/>
      </c>
      <c r="C352" s="26"/>
      <c r="D352" s="26"/>
      <c r="E352" s="26"/>
      <c r="F352" s="26"/>
      <c r="G352" s="125"/>
      <c r="H352" s="125"/>
      <c r="I352" s="124"/>
      <c r="J352" s="174"/>
      <c r="K352" s="164" t="str">
        <f t="shared" si="37"/>
        <v/>
      </c>
      <c r="L352" s="26"/>
      <c r="M352" s="175"/>
      <c r="N352" s="176" t="str">
        <f>IF(J352="","",IF(OR(J352="1",J352="2"),VLOOKUP(J352,①【入力】就業規則等一覧!$B$32:$AD$33,26,FALSE),VLOOKUP(J352,①【入力】就業規則等一覧!$B$13:$AD$27,26,FALSE)))</f>
        <v/>
      </c>
      <c r="O352" s="166" t="str">
        <f t="shared" si="42"/>
        <v/>
      </c>
      <c r="P352" s="166" t="str">
        <f t="shared" si="39"/>
        <v/>
      </c>
      <c r="Q352" s="167" t="str">
        <f t="shared" si="43"/>
        <v/>
      </c>
      <c r="T352" s="84"/>
    </row>
    <row r="353" spans="1:23" ht="18" customHeight="1">
      <c r="A353" s="83">
        <v>341</v>
      </c>
      <c r="B353" s="83" t="str">
        <f t="shared" si="41"/>
        <v/>
      </c>
      <c r="C353" s="26"/>
      <c r="D353" s="26"/>
      <c r="E353" s="26"/>
      <c r="F353" s="26"/>
      <c r="G353" s="125"/>
      <c r="H353" s="125"/>
      <c r="I353" s="124"/>
      <c r="J353" s="174"/>
      <c r="K353" s="164" t="str">
        <f t="shared" si="37"/>
        <v/>
      </c>
      <c r="L353" s="26"/>
      <c r="M353" s="175"/>
      <c r="N353" s="176" t="str">
        <f>IF(J353="","",IF(OR(J353="1",J353="2"),VLOOKUP(J353,①【入力】就業規則等一覧!$B$32:$AD$33,26,FALSE),VLOOKUP(J353,①【入力】就業規則等一覧!$B$13:$AD$27,26,FALSE)))</f>
        <v/>
      </c>
      <c r="O353" s="166" t="str">
        <f t="shared" si="42"/>
        <v/>
      </c>
      <c r="P353" s="166" t="str">
        <f t="shared" si="39"/>
        <v/>
      </c>
      <c r="Q353" s="167" t="str">
        <f t="shared" si="43"/>
        <v/>
      </c>
      <c r="T353" s="84"/>
    </row>
    <row r="354" spans="1:23" ht="18" customHeight="1">
      <c r="A354" s="83">
        <v>342</v>
      </c>
      <c r="B354" s="83" t="str">
        <f t="shared" si="41"/>
        <v/>
      </c>
      <c r="C354" s="26"/>
      <c r="D354" s="26"/>
      <c r="E354" s="26"/>
      <c r="F354" s="26"/>
      <c r="G354" s="125"/>
      <c r="H354" s="125"/>
      <c r="I354" s="124"/>
      <c r="J354" s="174"/>
      <c r="K354" s="164" t="str">
        <f t="shared" si="37"/>
        <v/>
      </c>
      <c r="L354" s="26"/>
      <c r="M354" s="175"/>
      <c r="N354" s="176" t="str">
        <f>IF(J354="","",IF(OR(J354="1",J354="2"),VLOOKUP(J354,①【入力】就業規則等一覧!$B$32:$AD$33,26,FALSE),VLOOKUP(J354,①【入力】就業規則等一覧!$B$13:$AD$27,26,FALSE)))</f>
        <v/>
      </c>
      <c r="O354" s="166" t="str">
        <f t="shared" si="42"/>
        <v/>
      </c>
      <c r="P354" s="166" t="str">
        <f t="shared" si="39"/>
        <v/>
      </c>
      <c r="Q354" s="167" t="str">
        <f t="shared" si="43"/>
        <v/>
      </c>
      <c r="T354" s="84"/>
    </row>
    <row r="355" spans="1:23" ht="18" customHeight="1">
      <c r="A355" s="83">
        <v>343</v>
      </c>
      <c r="B355" s="83" t="str">
        <f t="shared" si="41"/>
        <v/>
      </c>
      <c r="C355" s="26"/>
      <c r="D355" s="26"/>
      <c r="E355" s="26"/>
      <c r="F355" s="26"/>
      <c r="G355" s="125"/>
      <c r="H355" s="125"/>
      <c r="I355" s="124"/>
      <c r="J355" s="174"/>
      <c r="K355" s="164" t="str">
        <f t="shared" si="37"/>
        <v/>
      </c>
      <c r="L355" s="26"/>
      <c r="M355" s="175"/>
      <c r="N355" s="176" t="str">
        <f>IF(J355="","",IF(OR(J355="1",J355="2"),VLOOKUP(J355,①【入力】就業規則等一覧!$B$32:$AD$33,26,FALSE),VLOOKUP(J355,①【入力】就業規則等一覧!$B$13:$AD$27,26,FALSE)))</f>
        <v/>
      </c>
      <c r="O355" s="166" t="str">
        <f t="shared" si="42"/>
        <v/>
      </c>
      <c r="P355" s="166" t="str">
        <f t="shared" si="39"/>
        <v/>
      </c>
      <c r="Q355" s="167" t="str">
        <f t="shared" si="43"/>
        <v/>
      </c>
      <c r="T355" s="84"/>
    </row>
    <row r="356" spans="1:23" ht="18" customHeight="1">
      <c r="A356" s="83">
        <v>344</v>
      </c>
      <c r="B356" s="83" t="str">
        <f t="shared" si="41"/>
        <v/>
      </c>
      <c r="C356" s="26"/>
      <c r="D356" s="26"/>
      <c r="E356" s="26"/>
      <c r="F356" s="26"/>
      <c r="G356" s="125"/>
      <c r="H356" s="125"/>
      <c r="I356" s="124"/>
      <c r="J356" s="174"/>
      <c r="K356" s="164" t="str">
        <f t="shared" si="37"/>
        <v/>
      </c>
      <c r="L356" s="26"/>
      <c r="M356" s="175"/>
      <c r="N356" s="176" t="str">
        <f>IF(J356="","",IF(OR(J356="1",J356="2"),VLOOKUP(J356,①【入力】就業規則等一覧!$B$32:$AD$33,26,FALSE),VLOOKUP(J356,①【入力】就業規則等一覧!$B$13:$AD$27,26,FALSE)))</f>
        <v/>
      </c>
      <c r="O356" s="166" t="str">
        <f t="shared" si="42"/>
        <v/>
      </c>
      <c r="P356" s="166" t="str">
        <f t="shared" si="39"/>
        <v/>
      </c>
      <c r="Q356" s="167" t="str">
        <f t="shared" si="43"/>
        <v/>
      </c>
      <c r="T356" s="84"/>
    </row>
    <row r="357" spans="1:23" ht="18" customHeight="1">
      <c r="A357" s="83">
        <v>345</v>
      </c>
      <c r="B357" s="83" t="str">
        <f t="shared" si="41"/>
        <v/>
      </c>
      <c r="C357" s="26"/>
      <c r="D357" s="26"/>
      <c r="E357" s="26"/>
      <c r="F357" s="26"/>
      <c r="G357" s="125"/>
      <c r="H357" s="125"/>
      <c r="I357" s="124"/>
      <c r="J357" s="174"/>
      <c r="K357" s="164" t="str">
        <f t="shared" si="37"/>
        <v/>
      </c>
      <c r="L357" s="26"/>
      <c r="M357" s="175"/>
      <c r="N357" s="176" t="str">
        <f>IF(J357="","",IF(OR(J357="1",J357="2"),VLOOKUP(J357,①【入力】就業規則等一覧!$B$32:$AD$33,26,FALSE),VLOOKUP(J357,①【入力】就業規則等一覧!$B$13:$AD$27,26,FALSE)))</f>
        <v/>
      </c>
      <c r="O357" s="166" t="str">
        <f t="shared" si="42"/>
        <v/>
      </c>
      <c r="P357" s="166" t="str">
        <f t="shared" si="39"/>
        <v/>
      </c>
      <c r="Q357" s="167" t="str">
        <f t="shared" si="43"/>
        <v/>
      </c>
      <c r="T357" s="84"/>
      <c r="W357" s="79"/>
    </row>
    <row r="358" spans="1:23" ht="18" customHeight="1">
      <c r="A358" s="83">
        <v>346</v>
      </c>
      <c r="B358" s="83" t="str">
        <f t="shared" si="41"/>
        <v/>
      </c>
      <c r="C358" s="26"/>
      <c r="D358" s="26"/>
      <c r="E358" s="26"/>
      <c r="F358" s="26"/>
      <c r="G358" s="125"/>
      <c r="H358" s="125"/>
      <c r="I358" s="124"/>
      <c r="J358" s="174"/>
      <c r="K358" s="164" t="str">
        <f t="shared" si="37"/>
        <v/>
      </c>
      <c r="L358" s="26"/>
      <c r="M358" s="175"/>
      <c r="N358" s="176" t="str">
        <f>IF(J358="","",IF(OR(J358="1",J358="2"),VLOOKUP(J358,①【入力】就業規則等一覧!$B$32:$AD$33,26,FALSE),VLOOKUP(J358,①【入力】就業規則等一覧!$B$13:$AD$27,26,FALSE)))</f>
        <v/>
      </c>
      <c r="O358" s="166" t="str">
        <f t="shared" si="42"/>
        <v/>
      </c>
      <c r="P358" s="166" t="str">
        <f t="shared" si="39"/>
        <v/>
      </c>
      <c r="Q358" s="167" t="str">
        <f t="shared" si="43"/>
        <v/>
      </c>
      <c r="T358" s="84"/>
    </row>
    <row r="359" spans="1:23" ht="18" customHeight="1">
      <c r="A359" s="83">
        <v>347</v>
      </c>
      <c r="B359" s="83" t="str">
        <f t="shared" si="41"/>
        <v/>
      </c>
      <c r="C359" s="26"/>
      <c r="D359" s="26"/>
      <c r="E359" s="26"/>
      <c r="F359" s="26"/>
      <c r="G359" s="125"/>
      <c r="H359" s="125"/>
      <c r="I359" s="124"/>
      <c r="J359" s="174"/>
      <c r="K359" s="164" t="str">
        <f t="shared" si="37"/>
        <v/>
      </c>
      <c r="L359" s="26"/>
      <c r="M359" s="175"/>
      <c r="N359" s="176" t="str">
        <f>IF(J359="","",IF(OR(J359="1",J359="2"),VLOOKUP(J359,①【入力】就業規則等一覧!$B$32:$AD$33,26,FALSE),VLOOKUP(J359,①【入力】就業規則等一覧!$B$13:$AD$27,26,FALSE)))</f>
        <v/>
      </c>
      <c r="O359" s="166" t="str">
        <f t="shared" si="42"/>
        <v/>
      </c>
      <c r="P359" s="166" t="str">
        <f t="shared" si="39"/>
        <v/>
      </c>
      <c r="Q359" s="167" t="str">
        <f t="shared" si="43"/>
        <v/>
      </c>
      <c r="T359" s="84"/>
    </row>
    <row r="360" spans="1:23" ht="18" customHeight="1">
      <c r="A360" s="83">
        <v>348</v>
      </c>
      <c r="B360" s="83" t="str">
        <f t="shared" si="41"/>
        <v/>
      </c>
      <c r="C360" s="26"/>
      <c r="D360" s="26"/>
      <c r="E360" s="26"/>
      <c r="F360" s="26"/>
      <c r="G360" s="125"/>
      <c r="H360" s="125"/>
      <c r="I360" s="124"/>
      <c r="J360" s="174"/>
      <c r="K360" s="164" t="str">
        <f t="shared" si="37"/>
        <v/>
      </c>
      <c r="L360" s="26"/>
      <c r="M360" s="175"/>
      <c r="N360" s="176" t="str">
        <f>IF(J360="","",IF(OR(J360="1",J360="2"),VLOOKUP(J360,①【入力】就業規則等一覧!$B$32:$AD$33,26,FALSE),VLOOKUP(J360,①【入力】就業規則等一覧!$B$13:$AD$27,26,FALSE)))</f>
        <v/>
      </c>
      <c r="O360" s="166" t="str">
        <f t="shared" si="42"/>
        <v/>
      </c>
      <c r="P360" s="166" t="str">
        <f t="shared" si="39"/>
        <v/>
      </c>
      <c r="Q360" s="167" t="str">
        <f t="shared" si="43"/>
        <v/>
      </c>
      <c r="T360" s="84"/>
    </row>
    <row r="361" spans="1:23" ht="18" customHeight="1">
      <c r="A361" s="83">
        <v>349</v>
      </c>
      <c r="B361" s="83" t="str">
        <f t="shared" si="41"/>
        <v/>
      </c>
      <c r="C361" s="26"/>
      <c r="D361" s="26"/>
      <c r="E361" s="26"/>
      <c r="F361" s="26"/>
      <c r="G361" s="125"/>
      <c r="H361" s="125"/>
      <c r="I361" s="124"/>
      <c r="J361" s="174"/>
      <c r="K361" s="164" t="str">
        <f t="shared" si="37"/>
        <v/>
      </c>
      <c r="L361" s="26"/>
      <c r="M361" s="175"/>
      <c r="N361" s="176" t="str">
        <f>IF(J361="","",IF(OR(J361="1",J361="2"),VLOOKUP(J361,①【入力】就業規則等一覧!$B$32:$AD$33,26,FALSE),VLOOKUP(J361,①【入力】就業規則等一覧!$B$13:$AD$27,26,FALSE)))</f>
        <v/>
      </c>
      <c r="O361" s="166" t="str">
        <f t="shared" si="42"/>
        <v/>
      </c>
      <c r="P361" s="166" t="str">
        <f t="shared" si="39"/>
        <v/>
      </c>
      <c r="Q361" s="167" t="str">
        <f t="shared" si="43"/>
        <v/>
      </c>
      <c r="T361" s="84"/>
    </row>
    <row r="362" spans="1:23" ht="18" customHeight="1">
      <c r="A362" s="83">
        <v>350</v>
      </c>
      <c r="B362" s="83" t="str">
        <f t="shared" si="41"/>
        <v/>
      </c>
      <c r="C362" s="26"/>
      <c r="D362" s="26"/>
      <c r="E362" s="26"/>
      <c r="F362" s="26"/>
      <c r="G362" s="125"/>
      <c r="H362" s="125"/>
      <c r="I362" s="124"/>
      <c r="J362" s="174"/>
      <c r="K362" s="164" t="str">
        <f t="shared" si="37"/>
        <v/>
      </c>
      <c r="L362" s="26"/>
      <c r="M362" s="175"/>
      <c r="N362" s="176" t="str">
        <f>IF(J362="","",IF(OR(J362="1",J362="2"),VLOOKUP(J362,①【入力】就業規則等一覧!$B$32:$AD$33,26,FALSE),VLOOKUP(J362,①【入力】就業規則等一覧!$B$13:$AD$27,26,FALSE)))</f>
        <v/>
      </c>
      <c r="O362" s="166" t="str">
        <f t="shared" si="42"/>
        <v/>
      </c>
      <c r="P362" s="166" t="str">
        <f t="shared" si="39"/>
        <v/>
      </c>
      <c r="Q362" s="167" t="str">
        <f t="shared" si="43"/>
        <v/>
      </c>
      <c r="T362" s="84"/>
    </row>
    <row r="363" spans="1:23" ht="18" customHeight="1">
      <c r="A363" s="83">
        <v>351</v>
      </c>
      <c r="B363" s="83" t="str">
        <f t="shared" si="41"/>
        <v/>
      </c>
      <c r="C363" s="26"/>
      <c r="D363" s="26"/>
      <c r="E363" s="26"/>
      <c r="F363" s="26"/>
      <c r="G363" s="125"/>
      <c r="H363" s="125"/>
      <c r="I363" s="124"/>
      <c r="J363" s="174"/>
      <c r="K363" s="164" t="str">
        <f t="shared" si="37"/>
        <v/>
      </c>
      <c r="L363" s="26"/>
      <c r="M363" s="175"/>
      <c r="N363" s="176" t="str">
        <f>IF(J363="","",IF(OR(J363="1",J363="2"),VLOOKUP(J363,①【入力】就業規則等一覧!$B$32:$AD$33,26,FALSE),VLOOKUP(J363,①【入力】就業規則等一覧!$B$13:$AD$27,26,FALSE)))</f>
        <v/>
      </c>
      <c r="O363" s="166" t="str">
        <f t="shared" si="42"/>
        <v/>
      </c>
      <c r="P363" s="166" t="str">
        <f t="shared" si="39"/>
        <v/>
      </c>
      <c r="Q363" s="167" t="str">
        <f t="shared" si="43"/>
        <v/>
      </c>
      <c r="T363" s="84"/>
    </row>
    <row r="364" spans="1:23" ht="18" customHeight="1">
      <c r="A364" s="83">
        <v>352</v>
      </c>
      <c r="B364" s="83" t="str">
        <f t="shared" si="41"/>
        <v/>
      </c>
      <c r="C364" s="26"/>
      <c r="D364" s="26"/>
      <c r="E364" s="26"/>
      <c r="F364" s="26"/>
      <c r="G364" s="125"/>
      <c r="H364" s="125"/>
      <c r="I364" s="124"/>
      <c r="J364" s="174"/>
      <c r="K364" s="164" t="str">
        <f t="shared" si="37"/>
        <v/>
      </c>
      <c r="L364" s="26"/>
      <c r="M364" s="175"/>
      <c r="N364" s="176" t="str">
        <f>IF(J364="","",IF(OR(J364="1",J364="2"),VLOOKUP(J364,①【入力】就業規則等一覧!$B$32:$AD$33,26,FALSE),VLOOKUP(J364,①【入力】就業規則等一覧!$B$13:$AD$27,26,FALSE)))</f>
        <v/>
      </c>
      <c r="O364" s="166" t="str">
        <f t="shared" si="42"/>
        <v/>
      </c>
      <c r="P364" s="166" t="str">
        <f t="shared" si="39"/>
        <v/>
      </c>
      <c r="Q364" s="167" t="str">
        <f t="shared" si="43"/>
        <v/>
      </c>
      <c r="T364" s="84"/>
    </row>
    <row r="365" spans="1:23" ht="18" customHeight="1">
      <c r="A365" s="83">
        <v>353</v>
      </c>
      <c r="B365" s="83" t="str">
        <f t="shared" si="41"/>
        <v/>
      </c>
      <c r="C365" s="26"/>
      <c r="D365" s="26"/>
      <c r="E365" s="26"/>
      <c r="F365" s="26"/>
      <c r="G365" s="125"/>
      <c r="H365" s="125"/>
      <c r="I365" s="124"/>
      <c r="J365" s="174"/>
      <c r="K365" s="164" t="str">
        <f t="shared" si="37"/>
        <v/>
      </c>
      <c r="L365" s="26"/>
      <c r="M365" s="175"/>
      <c r="N365" s="176" t="str">
        <f>IF(J365="","",IF(OR(J365="1",J365="2"),VLOOKUP(J365,①【入力】就業規則等一覧!$B$32:$AD$33,26,FALSE),VLOOKUP(J365,①【入力】就業規則等一覧!$B$13:$AD$27,26,FALSE)))</f>
        <v/>
      </c>
      <c r="O365" s="166" t="str">
        <f t="shared" si="42"/>
        <v/>
      </c>
      <c r="P365" s="166" t="str">
        <f t="shared" si="39"/>
        <v/>
      </c>
      <c r="Q365" s="167" t="str">
        <f t="shared" si="43"/>
        <v/>
      </c>
      <c r="T365" s="84"/>
    </row>
    <row r="366" spans="1:23" ht="18" customHeight="1">
      <c r="A366" s="83">
        <v>354</v>
      </c>
      <c r="B366" s="83" t="str">
        <f t="shared" si="41"/>
        <v/>
      </c>
      <c r="C366" s="26"/>
      <c r="D366" s="26"/>
      <c r="E366" s="26"/>
      <c r="F366" s="26"/>
      <c r="G366" s="125"/>
      <c r="H366" s="125"/>
      <c r="I366" s="124"/>
      <c r="J366" s="174"/>
      <c r="K366" s="164" t="str">
        <f t="shared" si="37"/>
        <v/>
      </c>
      <c r="L366" s="26"/>
      <c r="M366" s="175"/>
      <c r="N366" s="176" t="str">
        <f>IF(J366="","",IF(OR(J366="1",J366="2"),VLOOKUP(J366,①【入力】就業規則等一覧!$B$32:$AD$33,26,FALSE),VLOOKUP(J366,①【入力】就業規則等一覧!$B$13:$AD$27,26,FALSE)))</f>
        <v/>
      </c>
      <c r="O366" s="166" t="str">
        <f t="shared" si="42"/>
        <v/>
      </c>
      <c r="P366" s="166" t="str">
        <f t="shared" si="39"/>
        <v/>
      </c>
      <c r="Q366" s="167" t="str">
        <f t="shared" si="43"/>
        <v/>
      </c>
      <c r="T366" s="84"/>
    </row>
    <row r="367" spans="1:23" ht="18" customHeight="1">
      <c r="A367" s="83">
        <v>355</v>
      </c>
      <c r="B367" s="83" t="str">
        <f t="shared" si="41"/>
        <v/>
      </c>
      <c r="C367" s="26"/>
      <c r="D367" s="26"/>
      <c r="E367" s="26"/>
      <c r="F367" s="26"/>
      <c r="G367" s="125"/>
      <c r="H367" s="125"/>
      <c r="I367" s="124"/>
      <c r="J367" s="174"/>
      <c r="K367" s="164" t="str">
        <f t="shared" si="37"/>
        <v/>
      </c>
      <c r="L367" s="26"/>
      <c r="M367" s="175"/>
      <c r="N367" s="176" t="str">
        <f>IF(J367="","",IF(OR(J367="1",J367="2"),VLOOKUP(J367,①【入力】就業規則等一覧!$B$32:$AD$33,26,FALSE),VLOOKUP(J367,①【入力】就業規則等一覧!$B$13:$AD$27,26,FALSE)))</f>
        <v/>
      </c>
      <c r="O367" s="166" t="str">
        <f t="shared" si="42"/>
        <v/>
      </c>
      <c r="P367" s="166" t="str">
        <f t="shared" si="39"/>
        <v/>
      </c>
      <c r="Q367" s="167" t="str">
        <f t="shared" si="43"/>
        <v/>
      </c>
      <c r="T367" s="84"/>
    </row>
    <row r="368" spans="1:23" ht="18" customHeight="1">
      <c r="A368" s="83">
        <v>356</v>
      </c>
      <c r="B368" s="83" t="str">
        <f t="shared" si="41"/>
        <v/>
      </c>
      <c r="C368" s="26"/>
      <c r="D368" s="26"/>
      <c r="E368" s="26"/>
      <c r="F368" s="26"/>
      <c r="G368" s="125"/>
      <c r="H368" s="125"/>
      <c r="I368" s="124"/>
      <c r="J368" s="174"/>
      <c r="K368" s="164" t="str">
        <f t="shared" si="37"/>
        <v/>
      </c>
      <c r="L368" s="26"/>
      <c r="M368" s="175"/>
      <c r="N368" s="176" t="str">
        <f>IF(J368="","",IF(OR(J368="1",J368="2"),VLOOKUP(J368,①【入力】就業規則等一覧!$B$32:$AD$33,26,FALSE),VLOOKUP(J368,①【入力】就業規則等一覧!$B$13:$AD$27,26,FALSE)))</f>
        <v/>
      </c>
      <c r="O368" s="166" t="str">
        <f t="shared" si="42"/>
        <v/>
      </c>
      <c r="P368" s="166" t="str">
        <f t="shared" si="39"/>
        <v/>
      </c>
      <c r="Q368" s="167" t="str">
        <f t="shared" si="43"/>
        <v/>
      </c>
      <c r="T368" s="84"/>
    </row>
    <row r="369" spans="1:23" ht="18" customHeight="1">
      <c r="A369" s="83">
        <v>357</v>
      </c>
      <c r="B369" s="83" t="str">
        <f t="shared" si="41"/>
        <v/>
      </c>
      <c r="C369" s="26"/>
      <c r="D369" s="26"/>
      <c r="E369" s="26"/>
      <c r="F369" s="26"/>
      <c r="G369" s="125"/>
      <c r="H369" s="125"/>
      <c r="I369" s="124"/>
      <c r="J369" s="174"/>
      <c r="K369" s="164" t="str">
        <f t="shared" si="37"/>
        <v/>
      </c>
      <c r="L369" s="26"/>
      <c r="M369" s="175"/>
      <c r="N369" s="176" t="str">
        <f>IF(J369="","",IF(OR(J369="1",J369="2"),VLOOKUP(J369,①【入力】就業規則等一覧!$B$32:$AD$33,26,FALSE),VLOOKUP(J369,①【入力】就業規則等一覧!$B$13:$AD$27,26,FALSE)))</f>
        <v/>
      </c>
      <c r="O369" s="166" t="str">
        <f t="shared" si="42"/>
        <v/>
      </c>
      <c r="P369" s="166" t="str">
        <f t="shared" si="39"/>
        <v/>
      </c>
      <c r="Q369" s="167" t="str">
        <f t="shared" si="43"/>
        <v/>
      </c>
      <c r="T369" s="84"/>
    </row>
    <row r="370" spans="1:23" ht="18" customHeight="1">
      <c r="A370" s="83">
        <v>358</v>
      </c>
      <c r="B370" s="83" t="str">
        <f t="shared" si="41"/>
        <v/>
      </c>
      <c r="C370" s="26"/>
      <c r="D370" s="26"/>
      <c r="E370" s="26"/>
      <c r="F370" s="26"/>
      <c r="G370" s="125"/>
      <c r="H370" s="125"/>
      <c r="I370" s="124"/>
      <c r="J370" s="174"/>
      <c r="K370" s="164" t="str">
        <f t="shared" si="37"/>
        <v/>
      </c>
      <c r="L370" s="26"/>
      <c r="M370" s="175"/>
      <c r="N370" s="176" t="str">
        <f>IF(J370="","",IF(OR(J370="1",J370="2"),VLOOKUP(J370,①【入力】就業規則等一覧!$B$32:$AD$33,26,FALSE),VLOOKUP(J370,①【入力】就業規則等一覧!$B$13:$AD$27,26,FALSE)))</f>
        <v/>
      </c>
      <c r="O370" s="166" t="str">
        <f t="shared" si="42"/>
        <v/>
      </c>
      <c r="P370" s="166" t="str">
        <f t="shared" si="39"/>
        <v/>
      </c>
      <c r="Q370" s="167" t="str">
        <f t="shared" si="43"/>
        <v/>
      </c>
      <c r="T370" s="84"/>
      <c r="W370" s="79"/>
    </row>
    <row r="371" spans="1:23" ht="18" customHeight="1">
      <c r="A371" s="83">
        <v>359</v>
      </c>
      <c r="B371" s="83" t="str">
        <f t="shared" si="41"/>
        <v/>
      </c>
      <c r="C371" s="26"/>
      <c r="D371" s="26"/>
      <c r="E371" s="26"/>
      <c r="F371" s="26"/>
      <c r="G371" s="125"/>
      <c r="H371" s="125"/>
      <c r="I371" s="124"/>
      <c r="J371" s="174"/>
      <c r="K371" s="164" t="str">
        <f t="shared" si="37"/>
        <v/>
      </c>
      <c r="L371" s="26"/>
      <c r="M371" s="175"/>
      <c r="N371" s="176" t="str">
        <f>IF(J371="","",IF(OR(J371="1",J371="2"),VLOOKUP(J371,①【入力】就業規則等一覧!$B$32:$AD$33,26,FALSE),VLOOKUP(J371,①【入力】就業規則等一覧!$B$13:$AD$27,26,FALSE)))</f>
        <v/>
      </c>
      <c r="O371" s="166" t="str">
        <f t="shared" si="42"/>
        <v/>
      </c>
      <c r="P371" s="166" t="str">
        <f t="shared" si="39"/>
        <v/>
      </c>
      <c r="Q371" s="167" t="str">
        <f t="shared" si="43"/>
        <v/>
      </c>
      <c r="T371" s="84"/>
    </row>
    <row r="372" spans="1:23" ht="18" customHeight="1">
      <c r="A372" s="83">
        <v>360</v>
      </c>
      <c r="B372" s="83" t="str">
        <f t="shared" si="41"/>
        <v/>
      </c>
      <c r="C372" s="26"/>
      <c r="D372" s="26"/>
      <c r="E372" s="26"/>
      <c r="F372" s="26"/>
      <c r="G372" s="125"/>
      <c r="H372" s="125"/>
      <c r="I372" s="124"/>
      <c r="J372" s="174"/>
      <c r="K372" s="164" t="str">
        <f t="shared" si="37"/>
        <v/>
      </c>
      <c r="L372" s="26"/>
      <c r="M372" s="175"/>
      <c r="N372" s="176" t="str">
        <f>IF(J372="","",IF(OR(J372="1",J372="2"),VLOOKUP(J372,①【入力】就業規則等一覧!$B$32:$AD$33,26,FALSE),VLOOKUP(J372,①【入力】就業規則等一覧!$B$13:$AD$27,26,FALSE)))</f>
        <v/>
      </c>
      <c r="O372" s="166" t="str">
        <f t="shared" si="42"/>
        <v/>
      </c>
      <c r="P372" s="166" t="str">
        <f t="shared" ref="P372:P405" si="44">IF(N372="","",MIN(N372,10000))</f>
        <v/>
      </c>
      <c r="Q372" s="167" t="str">
        <f t="shared" si="43"/>
        <v/>
      </c>
      <c r="T372" s="84"/>
    </row>
    <row r="373" spans="1:23" ht="18" customHeight="1">
      <c r="A373" s="83">
        <v>361</v>
      </c>
      <c r="B373" s="83" t="str">
        <f t="shared" si="41"/>
        <v/>
      </c>
      <c r="C373" s="26"/>
      <c r="D373" s="26"/>
      <c r="E373" s="26"/>
      <c r="F373" s="26"/>
      <c r="G373" s="125"/>
      <c r="H373" s="125"/>
      <c r="I373" s="124"/>
      <c r="J373" s="174"/>
      <c r="K373" s="164" t="str">
        <f t="shared" si="37"/>
        <v/>
      </c>
      <c r="L373" s="26"/>
      <c r="M373" s="175"/>
      <c r="N373" s="176" t="str">
        <f>IF(J373="","",IF(OR(J373="1",J373="2"),VLOOKUP(J373,①【入力】就業規則等一覧!$B$32:$AD$33,26,FALSE),VLOOKUP(J373,①【入力】就業規則等一覧!$B$13:$AD$27,26,FALSE)))</f>
        <v/>
      </c>
      <c r="O373" s="166" t="str">
        <f t="shared" si="42"/>
        <v/>
      </c>
      <c r="P373" s="166" t="str">
        <f t="shared" si="44"/>
        <v/>
      </c>
      <c r="Q373" s="167" t="str">
        <f t="shared" si="43"/>
        <v/>
      </c>
      <c r="T373" s="84"/>
    </row>
    <row r="374" spans="1:23" ht="18" customHeight="1">
      <c r="A374" s="83">
        <v>362</v>
      </c>
      <c r="B374" s="83" t="str">
        <f t="shared" si="41"/>
        <v/>
      </c>
      <c r="C374" s="26"/>
      <c r="D374" s="26"/>
      <c r="E374" s="26"/>
      <c r="F374" s="26"/>
      <c r="G374" s="125"/>
      <c r="H374" s="125"/>
      <c r="I374" s="124"/>
      <c r="J374" s="174"/>
      <c r="K374" s="164" t="str">
        <f t="shared" si="37"/>
        <v/>
      </c>
      <c r="L374" s="26"/>
      <c r="M374" s="175"/>
      <c r="N374" s="176" t="str">
        <f>IF(J374="","",IF(OR(J374="1",J374="2"),VLOOKUP(J374,①【入力】就業規則等一覧!$B$32:$AD$33,26,FALSE),VLOOKUP(J374,①【入力】就業規則等一覧!$B$13:$AD$27,26,FALSE)))</f>
        <v/>
      </c>
      <c r="O374" s="166" t="str">
        <f t="shared" si="42"/>
        <v/>
      </c>
      <c r="P374" s="166" t="str">
        <f t="shared" si="44"/>
        <v/>
      </c>
      <c r="Q374" s="167" t="str">
        <f t="shared" si="43"/>
        <v/>
      </c>
      <c r="T374" s="84"/>
    </row>
    <row r="375" spans="1:23" ht="18" customHeight="1">
      <c r="A375" s="83">
        <v>363</v>
      </c>
      <c r="B375" s="83" t="str">
        <f t="shared" ref="B375:B405" si="45">C375&amp;D375</f>
        <v/>
      </c>
      <c r="C375" s="26"/>
      <c r="D375" s="26"/>
      <c r="E375" s="26"/>
      <c r="F375" s="26"/>
      <c r="G375" s="125"/>
      <c r="H375" s="125"/>
      <c r="I375" s="124"/>
      <c r="J375" s="174"/>
      <c r="K375" s="164" t="str">
        <f t="shared" si="37"/>
        <v/>
      </c>
      <c r="L375" s="26"/>
      <c r="M375" s="175"/>
      <c r="N375" s="176" t="str">
        <f>IF(J375="","",IF(OR(J375="1",J375="2"),VLOOKUP(J375,①【入力】就業規則等一覧!$B$32:$AD$33,26,FALSE),VLOOKUP(J375,①【入力】就業規則等一覧!$B$13:$AD$27,26,FALSE)))</f>
        <v/>
      </c>
      <c r="O375" s="166" t="str">
        <f t="shared" si="42"/>
        <v/>
      </c>
      <c r="P375" s="166" t="str">
        <f t="shared" si="44"/>
        <v/>
      </c>
      <c r="Q375" s="167" t="str">
        <f t="shared" si="43"/>
        <v/>
      </c>
      <c r="T375" s="84"/>
    </row>
    <row r="376" spans="1:23" ht="18" customHeight="1">
      <c r="A376" s="83">
        <v>364</v>
      </c>
      <c r="B376" s="83" t="str">
        <f t="shared" si="45"/>
        <v/>
      </c>
      <c r="C376" s="26"/>
      <c r="D376" s="26"/>
      <c r="E376" s="26"/>
      <c r="F376" s="26"/>
      <c r="G376" s="125"/>
      <c r="H376" s="125"/>
      <c r="I376" s="124"/>
      <c r="J376" s="174"/>
      <c r="K376" s="164" t="str">
        <f t="shared" si="37"/>
        <v/>
      </c>
      <c r="L376" s="26"/>
      <c r="M376" s="175"/>
      <c r="N376" s="176" t="str">
        <f>IF(J376="","",IF(OR(J376="1",J376="2"),VLOOKUP(J376,①【入力】就業規則等一覧!$B$32:$AD$33,26,FALSE),VLOOKUP(J376,①【入力】就業規則等一覧!$B$13:$AD$27,26,FALSE)))</f>
        <v/>
      </c>
      <c r="O376" s="166" t="str">
        <f t="shared" si="42"/>
        <v/>
      </c>
      <c r="P376" s="166" t="str">
        <f t="shared" si="44"/>
        <v/>
      </c>
      <c r="Q376" s="167" t="str">
        <f t="shared" si="43"/>
        <v/>
      </c>
      <c r="T376" s="84"/>
    </row>
    <row r="377" spans="1:23" ht="18" customHeight="1">
      <c r="A377" s="83">
        <v>365</v>
      </c>
      <c r="B377" s="83" t="str">
        <f t="shared" si="45"/>
        <v/>
      </c>
      <c r="C377" s="26"/>
      <c r="D377" s="26"/>
      <c r="E377" s="26"/>
      <c r="F377" s="26"/>
      <c r="G377" s="125"/>
      <c r="H377" s="125"/>
      <c r="I377" s="124"/>
      <c r="J377" s="174"/>
      <c r="K377" s="164" t="str">
        <f t="shared" si="37"/>
        <v/>
      </c>
      <c r="L377" s="26"/>
      <c r="M377" s="175"/>
      <c r="N377" s="176" t="str">
        <f>IF(J377="","",IF(OR(J377="1",J377="2"),VLOOKUP(J377,①【入力】就業規則等一覧!$B$32:$AD$33,26,FALSE),VLOOKUP(J377,①【入力】就業規則等一覧!$B$13:$AD$27,26,FALSE)))</f>
        <v/>
      </c>
      <c r="O377" s="166" t="str">
        <f t="shared" si="42"/>
        <v/>
      </c>
      <c r="P377" s="166" t="str">
        <f t="shared" si="44"/>
        <v/>
      </c>
      <c r="Q377" s="167" t="str">
        <f t="shared" si="43"/>
        <v/>
      </c>
      <c r="T377" s="84"/>
    </row>
    <row r="378" spans="1:23" ht="18" customHeight="1">
      <c r="A378" s="83">
        <v>366</v>
      </c>
      <c r="B378" s="83" t="str">
        <f t="shared" si="45"/>
        <v/>
      </c>
      <c r="C378" s="26"/>
      <c r="D378" s="26"/>
      <c r="E378" s="26"/>
      <c r="F378" s="26"/>
      <c r="G378" s="125"/>
      <c r="H378" s="125"/>
      <c r="I378" s="124"/>
      <c r="J378" s="174"/>
      <c r="K378" s="164" t="str">
        <f t="shared" si="37"/>
        <v/>
      </c>
      <c r="L378" s="26"/>
      <c r="M378" s="175"/>
      <c r="N378" s="176" t="str">
        <f>IF(J378="","",IF(OR(J378="1",J378="2"),VLOOKUP(J378,①【入力】就業規則等一覧!$B$32:$AD$33,26,FALSE),VLOOKUP(J378,①【入力】就業規則等一覧!$B$13:$AD$27,26,FALSE)))</f>
        <v/>
      </c>
      <c r="O378" s="166" t="str">
        <f t="shared" si="42"/>
        <v/>
      </c>
      <c r="P378" s="166" t="str">
        <f t="shared" si="44"/>
        <v/>
      </c>
      <c r="Q378" s="167" t="str">
        <f t="shared" si="43"/>
        <v/>
      </c>
      <c r="T378" s="84"/>
    </row>
    <row r="379" spans="1:23" ht="18" customHeight="1">
      <c r="A379" s="83">
        <v>367</v>
      </c>
      <c r="B379" s="83" t="str">
        <f t="shared" si="45"/>
        <v/>
      </c>
      <c r="C379" s="26"/>
      <c r="D379" s="26"/>
      <c r="E379" s="26"/>
      <c r="F379" s="26"/>
      <c r="G379" s="125"/>
      <c r="H379" s="125"/>
      <c r="I379" s="124"/>
      <c r="J379" s="174"/>
      <c r="K379" s="164" t="str">
        <f t="shared" si="37"/>
        <v/>
      </c>
      <c r="L379" s="26"/>
      <c r="M379" s="175"/>
      <c r="N379" s="176" t="str">
        <f>IF(J379="","",IF(OR(J379="1",J379="2"),VLOOKUP(J379,①【入力】就業規則等一覧!$B$32:$AD$33,26,FALSE),VLOOKUP(J379,①【入力】就業規則等一覧!$B$13:$AD$27,26,FALSE)))</f>
        <v/>
      </c>
      <c r="O379" s="166" t="str">
        <f t="shared" si="42"/>
        <v/>
      </c>
      <c r="P379" s="166" t="str">
        <f t="shared" si="44"/>
        <v/>
      </c>
      <c r="Q379" s="167" t="str">
        <f t="shared" si="43"/>
        <v/>
      </c>
      <c r="T379" s="84"/>
    </row>
    <row r="380" spans="1:23" ht="18" customHeight="1">
      <c r="A380" s="83">
        <v>368</v>
      </c>
      <c r="B380" s="83" t="str">
        <f t="shared" si="45"/>
        <v/>
      </c>
      <c r="C380" s="26"/>
      <c r="D380" s="26"/>
      <c r="E380" s="26"/>
      <c r="F380" s="26"/>
      <c r="G380" s="125"/>
      <c r="H380" s="125"/>
      <c r="I380" s="124"/>
      <c r="J380" s="174"/>
      <c r="K380" s="164" t="str">
        <f t="shared" si="37"/>
        <v/>
      </c>
      <c r="L380" s="26"/>
      <c r="M380" s="175"/>
      <c r="N380" s="176" t="str">
        <f>IF(J380="","",IF(OR(J380="1",J380="2"),VLOOKUP(J380,①【入力】就業規則等一覧!$B$32:$AD$33,26,FALSE),VLOOKUP(J380,①【入力】就業規則等一覧!$B$13:$AD$27,26,FALSE)))</f>
        <v/>
      </c>
      <c r="O380" s="166" t="str">
        <f t="shared" si="42"/>
        <v/>
      </c>
      <c r="P380" s="166" t="str">
        <f t="shared" si="44"/>
        <v/>
      </c>
      <c r="Q380" s="167" t="str">
        <f t="shared" si="43"/>
        <v/>
      </c>
      <c r="T380" s="84"/>
    </row>
    <row r="381" spans="1:23" ht="18" customHeight="1">
      <c r="A381" s="83">
        <v>369</v>
      </c>
      <c r="B381" s="83" t="str">
        <f t="shared" si="45"/>
        <v/>
      </c>
      <c r="C381" s="26"/>
      <c r="D381" s="26"/>
      <c r="E381" s="26"/>
      <c r="F381" s="26"/>
      <c r="G381" s="125"/>
      <c r="H381" s="125"/>
      <c r="I381" s="124"/>
      <c r="J381" s="174"/>
      <c r="K381" s="164" t="str">
        <f t="shared" si="37"/>
        <v/>
      </c>
      <c r="L381" s="26"/>
      <c r="M381" s="175"/>
      <c r="N381" s="176" t="str">
        <f>IF(J381="","",IF(OR(J381="1",J381="2"),VLOOKUP(J381,①【入力】就業規則等一覧!$B$32:$AD$33,26,FALSE),VLOOKUP(J381,①【入力】就業規則等一覧!$B$13:$AD$27,26,FALSE)))</f>
        <v/>
      </c>
      <c r="O381" s="166" t="str">
        <f t="shared" ref="O381:O405" si="46">IF(M381="","",10000)</f>
        <v/>
      </c>
      <c r="P381" s="166" t="str">
        <f t="shared" si="44"/>
        <v/>
      </c>
      <c r="Q381" s="167" t="str">
        <f t="shared" ref="Q381:Q405" si="47">IF(OR(M381="",N381=""),"",M381*P381)</f>
        <v/>
      </c>
      <c r="T381" s="84"/>
    </row>
    <row r="382" spans="1:23" ht="18" customHeight="1">
      <c r="A382" s="83">
        <v>370</v>
      </c>
      <c r="B382" s="83" t="str">
        <f t="shared" si="45"/>
        <v/>
      </c>
      <c r="C382" s="26"/>
      <c r="D382" s="26"/>
      <c r="E382" s="26"/>
      <c r="F382" s="26"/>
      <c r="G382" s="125"/>
      <c r="H382" s="125"/>
      <c r="I382" s="124"/>
      <c r="J382" s="174"/>
      <c r="K382" s="164" t="str">
        <f t="shared" si="37"/>
        <v/>
      </c>
      <c r="L382" s="26"/>
      <c r="M382" s="175"/>
      <c r="N382" s="176" t="str">
        <f>IF(J382="","",IF(OR(J382="1",J382="2"),VLOOKUP(J382,①【入力】就業規則等一覧!$B$32:$AD$33,26,FALSE),VLOOKUP(J382,①【入力】就業規則等一覧!$B$13:$AD$27,26,FALSE)))</f>
        <v/>
      </c>
      <c r="O382" s="166" t="str">
        <f t="shared" si="46"/>
        <v/>
      </c>
      <c r="P382" s="166" t="str">
        <f t="shared" si="44"/>
        <v/>
      </c>
      <c r="Q382" s="167" t="str">
        <f t="shared" si="47"/>
        <v/>
      </c>
      <c r="T382" s="84"/>
    </row>
    <row r="383" spans="1:23" ht="18" customHeight="1">
      <c r="A383" s="83">
        <v>371</v>
      </c>
      <c r="B383" s="83" t="str">
        <f t="shared" si="45"/>
        <v/>
      </c>
      <c r="C383" s="26"/>
      <c r="D383" s="26"/>
      <c r="E383" s="26"/>
      <c r="F383" s="26"/>
      <c r="G383" s="125"/>
      <c r="H383" s="125"/>
      <c r="I383" s="124"/>
      <c r="J383" s="174"/>
      <c r="K383" s="164" t="str">
        <f t="shared" si="37"/>
        <v/>
      </c>
      <c r="L383" s="26"/>
      <c r="M383" s="175"/>
      <c r="N383" s="176" t="str">
        <f>IF(J383="","",IF(OR(J383="1",J383="2"),VLOOKUP(J383,①【入力】就業規則等一覧!$B$32:$AD$33,26,FALSE),VLOOKUP(J383,①【入力】就業規則等一覧!$B$13:$AD$27,26,FALSE)))</f>
        <v/>
      </c>
      <c r="O383" s="166" t="str">
        <f t="shared" si="46"/>
        <v/>
      </c>
      <c r="P383" s="166" t="str">
        <f t="shared" si="44"/>
        <v/>
      </c>
      <c r="Q383" s="167" t="str">
        <f t="shared" si="47"/>
        <v/>
      </c>
      <c r="T383" s="84"/>
      <c r="W383" s="79"/>
    </row>
    <row r="384" spans="1:23" ht="18" customHeight="1">
      <c r="A384" s="83">
        <v>372</v>
      </c>
      <c r="B384" s="83" t="str">
        <f t="shared" si="45"/>
        <v/>
      </c>
      <c r="C384" s="26"/>
      <c r="D384" s="26"/>
      <c r="E384" s="26"/>
      <c r="F384" s="26"/>
      <c r="G384" s="125"/>
      <c r="H384" s="125"/>
      <c r="I384" s="124"/>
      <c r="J384" s="174"/>
      <c r="K384" s="164" t="str">
        <f t="shared" si="37"/>
        <v/>
      </c>
      <c r="L384" s="26"/>
      <c r="M384" s="175"/>
      <c r="N384" s="176" t="str">
        <f>IF(J384="","",IF(OR(J384="1",J384="2"),VLOOKUP(J384,①【入力】就業規則等一覧!$B$32:$AD$33,26,FALSE),VLOOKUP(J384,①【入力】就業規則等一覧!$B$13:$AD$27,26,FALSE)))</f>
        <v/>
      </c>
      <c r="O384" s="166" t="str">
        <f t="shared" si="46"/>
        <v/>
      </c>
      <c r="P384" s="166" t="str">
        <f t="shared" si="44"/>
        <v/>
      </c>
      <c r="Q384" s="167" t="str">
        <f t="shared" si="47"/>
        <v/>
      </c>
      <c r="T384" s="84"/>
    </row>
    <row r="385" spans="1:23" ht="18" customHeight="1">
      <c r="A385" s="83">
        <v>373</v>
      </c>
      <c r="B385" s="83" t="str">
        <f t="shared" si="45"/>
        <v/>
      </c>
      <c r="C385" s="26"/>
      <c r="D385" s="26"/>
      <c r="E385" s="26"/>
      <c r="F385" s="26"/>
      <c r="G385" s="125"/>
      <c r="H385" s="125"/>
      <c r="I385" s="124"/>
      <c r="J385" s="174"/>
      <c r="K385" s="164" t="str">
        <f t="shared" si="37"/>
        <v/>
      </c>
      <c r="L385" s="26"/>
      <c r="M385" s="175"/>
      <c r="N385" s="176" t="str">
        <f>IF(J385="","",IF(OR(J385="1",J385="2"),VLOOKUP(J385,①【入力】就業規則等一覧!$B$32:$AD$33,26,FALSE),VLOOKUP(J385,①【入力】就業規則等一覧!$B$13:$AD$27,26,FALSE)))</f>
        <v/>
      </c>
      <c r="O385" s="166" t="str">
        <f t="shared" si="46"/>
        <v/>
      </c>
      <c r="P385" s="166" t="str">
        <f t="shared" si="44"/>
        <v/>
      </c>
      <c r="Q385" s="167" t="str">
        <f t="shared" si="47"/>
        <v/>
      </c>
      <c r="T385" s="84"/>
    </row>
    <row r="386" spans="1:23" ht="18" customHeight="1">
      <c r="A386" s="83">
        <v>374</v>
      </c>
      <c r="B386" s="83" t="str">
        <f t="shared" si="45"/>
        <v/>
      </c>
      <c r="C386" s="26"/>
      <c r="D386" s="26"/>
      <c r="E386" s="26"/>
      <c r="F386" s="26"/>
      <c r="G386" s="125"/>
      <c r="H386" s="125"/>
      <c r="I386" s="124"/>
      <c r="J386" s="174"/>
      <c r="K386" s="164" t="str">
        <f t="shared" si="37"/>
        <v/>
      </c>
      <c r="L386" s="26"/>
      <c r="M386" s="175"/>
      <c r="N386" s="176" t="str">
        <f>IF(J386="","",IF(OR(J386="1",J386="2"),VLOOKUP(J386,①【入力】就業規則等一覧!$B$32:$AD$33,26,FALSE),VLOOKUP(J386,①【入力】就業規則等一覧!$B$13:$AD$27,26,FALSE)))</f>
        <v/>
      </c>
      <c r="O386" s="166" t="str">
        <f t="shared" si="46"/>
        <v/>
      </c>
      <c r="P386" s="166" t="str">
        <f t="shared" si="44"/>
        <v/>
      </c>
      <c r="Q386" s="167" t="str">
        <f t="shared" si="47"/>
        <v/>
      </c>
      <c r="T386" s="84"/>
    </row>
    <row r="387" spans="1:23" ht="18" customHeight="1">
      <c r="A387" s="83">
        <v>375</v>
      </c>
      <c r="B387" s="83" t="str">
        <f t="shared" si="45"/>
        <v/>
      </c>
      <c r="C387" s="26"/>
      <c r="D387" s="26"/>
      <c r="E387" s="26"/>
      <c r="F387" s="26"/>
      <c r="G387" s="125"/>
      <c r="H387" s="125"/>
      <c r="I387" s="124"/>
      <c r="J387" s="174"/>
      <c r="K387" s="164" t="str">
        <f t="shared" si="37"/>
        <v/>
      </c>
      <c r="L387" s="26"/>
      <c r="M387" s="175"/>
      <c r="N387" s="176" t="str">
        <f>IF(J387="","",IF(OR(J387="1",J387="2"),VLOOKUP(J387,①【入力】就業規則等一覧!$B$32:$AD$33,26,FALSE),VLOOKUP(J387,①【入力】就業規則等一覧!$B$13:$AD$27,26,FALSE)))</f>
        <v/>
      </c>
      <c r="O387" s="166" t="str">
        <f t="shared" si="46"/>
        <v/>
      </c>
      <c r="P387" s="166" t="str">
        <f t="shared" si="44"/>
        <v/>
      </c>
      <c r="Q387" s="167" t="str">
        <f t="shared" si="47"/>
        <v/>
      </c>
      <c r="T387" s="84"/>
    </row>
    <row r="388" spans="1:23" ht="18" customHeight="1">
      <c r="A388" s="83">
        <v>376</v>
      </c>
      <c r="B388" s="83" t="str">
        <f t="shared" si="45"/>
        <v/>
      </c>
      <c r="C388" s="26"/>
      <c r="D388" s="26"/>
      <c r="E388" s="26"/>
      <c r="F388" s="26"/>
      <c r="G388" s="125"/>
      <c r="H388" s="125"/>
      <c r="I388" s="124"/>
      <c r="J388" s="174"/>
      <c r="K388" s="164" t="str">
        <f t="shared" si="37"/>
        <v/>
      </c>
      <c r="L388" s="26"/>
      <c r="M388" s="175"/>
      <c r="N388" s="176" t="str">
        <f>IF(J388="","",IF(OR(J388="1",J388="2"),VLOOKUP(J388,①【入力】就業規則等一覧!$B$32:$AD$33,26,FALSE),VLOOKUP(J388,①【入力】就業規則等一覧!$B$13:$AD$27,26,FALSE)))</f>
        <v/>
      </c>
      <c r="O388" s="166" t="str">
        <f t="shared" si="46"/>
        <v/>
      </c>
      <c r="P388" s="166" t="str">
        <f t="shared" si="44"/>
        <v/>
      </c>
      <c r="Q388" s="167" t="str">
        <f t="shared" si="47"/>
        <v/>
      </c>
      <c r="T388" s="84"/>
    </row>
    <row r="389" spans="1:23" ht="18" customHeight="1">
      <c r="A389" s="83">
        <v>377</v>
      </c>
      <c r="B389" s="83" t="str">
        <f t="shared" si="45"/>
        <v/>
      </c>
      <c r="C389" s="26"/>
      <c r="D389" s="26"/>
      <c r="E389" s="26"/>
      <c r="F389" s="26"/>
      <c r="G389" s="125"/>
      <c r="H389" s="125"/>
      <c r="I389" s="124"/>
      <c r="J389" s="174"/>
      <c r="K389" s="164" t="str">
        <f t="shared" si="37"/>
        <v/>
      </c>
      <c r="L389" s="26"/>
      <c r="M389" s="175"/>
      <c r="N389" s="176" t="str">
        <f>IF(J389="","",IF(OR(J389="1",J389="2"),VLOOKUP(J389,①【入力】就業規則等一覧!$B$32:$AD$33,26,FALSE),VLOOKUP(J389,①【入力】就業規則等一覧!$B$13:$AD$27,26,FALSE)))</f>
        <v/>
      </c>
      <c r="O389" s="166" t="str">
        <f t="shared" si="46"/>
        <v/>
      </c>
      <c r="P389" s="166" t="str">
        <f t="shared" si="44"/>
        <v/>
      </c>
      <c r="Q389" s="167" t="str">
        <f t="shared" si="47"/>
        <v/>
      </c>
      <c r="T389" s="84"/>
    </row>
    <row r="390" spans="1:23" ht="18" customHeight="1">
      <c r="A390" s="83">
        <v>378</v>
      </c>
      <c r="B390" s="83" t="str">
        <f t="shared" si="45"/>
        <v/>
      </c>
      <c r="C390" s="26"/>
      <c r="D390" s="26"/>
      <c r="E390" s="26"/>
      <c r="F390" s="26"/>
      <c r="G390" s="125"/>
      <c r="H390" s="125"/>
      <c r="I390" s="124"/>
      <c r="J390" s="174"/>
      <c r="K390" s="164" t="str">
        <f t="shared" si="37"/>
        <v/>
      </c>
      <c r="L390" s="26"/>
      <c r="M390" s="175"/>
      <c r="N390" s="176" t="str">
        <f>IF(J390="","",IF(OR(J390="1",J390="2"),VLOOKUP(J390,①【入力】就業規則等一覧!$B$32:$AD$33,26,FALSE),VLOOKUP(J390,①【入力】就業規則等一覧!$B$13:$AD$27,26,FALSE)))</f>
        <v/>
      </c>
      <c r="O390" s="166" t="str">
        <f t="shared" si="46"/>
        <v/>
      </c>
      <c r="P390" s="166" t="str">
        <f t="shared" si="44"/>
        <v/>
      </c>
      <c r="Q390" s="167" t="str">
        <f t="shared" si="47"/>
        <v/>
      </c>
      <c r="T390" s="84"/>
    </row>
    <row r="391" spans="1:23" ht="18" customHeight="1">
      <c r="A391" s="83">
        <v>379</v>
      </c>
      <c r="B391" s="83" t="str">
        <f t="shared" si="45"/>
        <v/>
      </c>
      <c r="C391" s="26"/>
      <c r="D391" s="26"/>
      <c r="E391" s="26"/>
      <c r="F391" s="26"/>
      <c r="G391" s="125"/>
      <c r="H391" s="125"/>
      <c r="I391" s="124"/>
      <c r="J391" s="174"/>
      <c r="K391" s="164" t="str">
        <f t="shared" si="37"/>
        <v/>
      </c>
      <c r="L391" s="26"/>
      <c r="M391" s="175"/>
      <c r="N391" s="176" t="str">
        <f>IF(J391="","",IF(OR(J391="1",J391="2"),VLOOKUP(J391,①【入力】就業規則等一覧!$B$32:$AD$33,26,FALSE),VLOOKUP(J391,①【入力】就業規則等一覧!$B$13:$AD$27,26,FALSE)))</f>
        <v/>
      </c>
      <c r="O391" s="166" t="str">
        <f t="shared" si="46"/>
        <v/>
      </c>
      <c r="P391" s="166" t="str">
        <f t="shared" si="44"/>
        <v/>
      </c>
      <c r="Q391" s="167" t="str">
        <f t="shared" si="47"/>
        <v/>
      </c>
      <c r="T391" s="84"/>
    </row>
    <row r="392" spans="1:23" ht="18" customHeight="1">
      <c r="A392" s="83">
        <v>380</v>
      </c>
      <c r="B392" s="83" t="str">
        <f t="shared" si="45"/>
        <v/>
      </c>
      <c r="C392" s="26"/>
      <c r="D392" s="26"/>
      <c r="E392" s="26"/>
      <c r="F392" s="26"/>
      <c r="G392" s="125"/>
      <c r="H392" s="125"/>
      <c r="I392" s="124"/>
      <c r="J392" s="174"/>
      <c r="K392" s="164" t="str">
        <f t="shared" si="37"/>
        <v/>
      </c>
      <c r="L392" s="26"/>
      <c r="M392" s="175"/>
      <c r="N392" s="176" t="str">
        <f>IF(J392="","",IF(OR(J392="1",J392="2"),VLOOKUP(J392,①【入力】就業規則等一覧!$B$32:$AD$33,26,FALSE),VLOOKUP(J392,①【入力】就業規則等一覧!$B$13:$AD$27,26,FALSE)))</f>
        <v/>
      </c>
      <c r="O392" s="166" t="str">
        <f t="shared" si="46"/>
        <v/>
      </c>
      <c r="P392" s="166" t="str">
        <f t="shared" si="44"/>
        <v/>
      </c>
      <c r="Q392" s="167" t="str">
        <f t="shared" si="47"/>
        <v/>
      </c>
      <c r="T392" s="84"/>
    </row>
    <row r="393" spans="1:23" ht="18" customHeight="1">
      <c r="A393" s="83">
        <v>381</v>
      </c>
      <c r="B393" s="83" t="str">
        <f t="shared" si="45"/>
        <v/>
      </c>
      <c r="C393" s="26"/>
      <c r="D393" s="26"/>
      <c r="E393" s="26"/>
      <c r="F393" s="26"/>
      <c r="G393" s="125"/>
      <c r="H393" s="125"/>
      <c r="I393" s="124"/>
      <c r="J393" s="174"/>
      <c r="K393" s="164" t="str">
        <f t="shared" si="37"/>
        <v/>
      </c>
      <c r="L393" s="26"/>
      <c r="M393" s="175"/>
      <c r="N393" s="176" t="str">
        <f>IF(J393="","",IF(OR(J393="1",J393="2"),VLOOKUP(J393,①【入力】就業規則等一覧!$B$32:$AD$33,26,FALSE),VLOOKUP(J393,①【入力】就業規則等一覧!$B$13:$AD$27,26,FALSE)))</f>
        <v/>
      </c>
      <c r="O393" s="166" t="str">
        <f t="shared" si="46"/>
        <v/>
      </c>
      <c r="P393" s="166" t="str">
        <f t="shared" si="44"/>
        <v/>
      </c>
      <c r="Q393" s="167" t="str">
        <f t="shared" si="47"/>
        <v/>
      </c>
      <c r="T393" s="84"/>
    </row>
    <row r="394" spans="1:23" ht="18" customHeight="1">
      <c r="A394" s="83">
        <v>382</v>
      </c>
      <c r="B394" s="83" t="str">
        <f t="shared" si="45"/>
        <v/>
      </c>
      <c r="C394" s="26"/>
      <c r="D394" s="26"/>
      <c r="E394" s="26"/>
      <c r="F394" s="26"/>
      <c r="G394" s="125"/>
      <c r="H394" s="125"/>
      <c r="I394" s="124"/>
      <c r="J394" s="174"/>
      <c r="K394" s="164" t="str">
        <f t="shared" si="37"/>
        <v/>
      </c>
      <c r="L394" s="26"/>
      <c r="M394" s="175"/>
      <c r="N394" s="176" t="str">
        <f>IF(J394="","",IF(OR(J394="1",J394="2"),VLOOKUP(J394,①【入力】就業規則等一覧!$B$32:$AD$33,26,FALSE),VLOOKUP(J394,①【入力】就業規則等一覧!$B$13:$AD$27,26,FALSE)))</f>
        <v/>
      </c>
      <c r="O394" s="166" t="str">
        <f t="shared" si="46"/>
        <v/>
      </c>
      <c r="P394" s="166" t="str">
        <f t="shared" si="44"/>
        <v/>
      </c>
      <c r="Q394" s="167" t="str">
        <f t="shared" si="47"/>
        <v/>
      </c>
      <c r="T394" s="84"/>
    </row>
    <row r="395" spans="1:23" ht="18" customHeight="1">
      <c r="A395" s="83">
        <v>383</v>
      </c>
      <c r="B395" s="83" t="str">
        <f t="shared" si="45"/>
        <v/>
      </c>
      <c r="C395" s="26"/>
      <c r="D395" s="26"/>
      <c r="E395" s="26"/>
      <c r="F395" s="26"/>
      <c r="G395" s="125"/>
      <c r="H395" s="125"/>
      <c r="I395" s="124"/>
      <c r="J395" s="174"/>
      <c r="K395" s="164" t="str">
        <f t="shared" si="37"/>
        <v/>
      </c>
      <c r="L395" s="26"/>
      <c r="M395" s="175"/>
      <c r="N395" s="176" t="str">
        <f>IF(J395="","",IF(OR(J395="1",J395="2"),VLOOKUP(J395,①【入力】就業規則等一覧!$B$32:$AD$33,26,FALSE),VLOOKUP(J395,①【入力】就業規則等一覧!$B$13:$AD$27,26,FALSE)))</f>
        <v/>
      </c>
      <c r="O395" s="166" t="str">
        <f t="shared" si="46"/>
        <v/>
      </c>
      <c r="P395" s="166" t="str">
        <f t="shared" si="44"/>
        <v/>
      </c>
      <c r="Q395" s="167" t="str">
        <f t="shared" si="47"/>
        <v/>
      </c>
      <c r="T395" s="84"/>
    </row>
    <row r="396" spans="1:23" ht="18" customHeight="1">
      <c r="A396" s="83">
        <v>384</v>
      </c>
      <c r="B396" s="83" t="str">
        <f t="shared" si="45"/>
        <v/>
      </c>
      <c r="C396" s="26"/>
      <c r="D396" s="26"/>
      <c r="E396" s="26"/>
      <c r="F396" s="26"/>
      <c r="G396" s="125"/>
      <c r="H396" s="125"/>
      <c r="I396" s="124"/>
      <c r="J396" s="174"/>
      <c r="K396" s="164" t="str">
        <f t="shared" si="37"/>
        <v/>
      </c>
      <c r="L396" s="26"/>
      <c r="M396" s="175"/>
      <c r="N396" s="176" t="str">
        <f>IF(J396="","",IF(OR(J396="1",J396="2"),VLOOKUP(J396,①【入力】就業規則等一覧!$B$32:$AD$33,26,FALSE),VLOOKUP(J396,①【入力】就業規則等一覧!$B$13:$AD$27,26,FALSE)))</f>
        <v/>
      </c>
      <c r="O396" s="166" t="str">
        <f t="shared" si="46"/>
        <v/>
      </c>
      <c r="P396" s="166" t="str">
        <f t="shared" si="44"/>
        <v/>
      </c>
      <c r="Q396" s="167" t="str">
        <f t="shared" si="47"/>
        <v/>
      </c>
      <c r="T396" s="84"/>
      <c r="W396" s="79"/>
    </row>
    <row r="397" spans="1:23" ht="18" customHeight="1">
      <c r="A397" s="83">
        <v>385</v>
      </c>
      <c r="B397" s="83" t="str">
        <f t="shared" si="45"/>
        <v/>
      </c>
      <c r="C397" s="26"/>
      <c r="D397" s="26"/>
      <c r="E397" s="26"/>
      <c r="F397" s="26"/>
      <c r="G397" s="125"/>
      <c r="H397" s="125"/>
      <c r="I397" s="124"/>
      <c r="J397" s="174"/>
      <c r="K397" s="164" t="str">
        <f t="shared" si="37"/>
        <v/>
      </c>
      <c r="L397" s="26"/>
      <c r="M397" s="175"/>
      <c r="N397" s="176" t="str">
        <f>IF(J397="","",IF(OR(J397="1",J397="2"),VLOOKUP(J397,①【入力】就業規則等一覧!$B$32:$AD$33,26,FALSE),VLOOKUP(J397,①【入力】就業規則等一覧!$B$13:$AD$27,26,FALSE)))</f>
        <v/>
      </c>
      <c r="O397" s="166" t="str">
        <f t="shared" si="46"/>
        <v/>
      </c>
      <c r="P397" s="166" t="str">
        <f t="shared" si="44"/>
        <v/>
      </c>
      <c r="Q397" s="167" t="str">
        <f t="shared" si="47"/>
        <v/>
      </c>
      <c r="T397" s="84"/>
    </row>
    <row r="398" spans="1:23" ht="18" customHeight="1">
      <c r="A398" s="83">
        <v>386</v>
      </c>
      <c r="B398" s="83" t="str">
        <f t="shared" si="45"/>
        <v/>
      </c>
      <c r="C398" s="26"/>
      <c r="D398" s="26"/>
      <c r="E398" s="26"/>
      <c r="F398" s="26"/>
      <c r="G398" s="125"/>
      <c r="H398" s="125"/>
      <c r="I398" s="124"/>
      <c r="J398" s="174"/>
      <c r="K398" s="164" t="str">
        <f t="shared" si="37"/>
        <v/>
      </c>
      <c r="L398" s="26"/>
      <c r="M398" s="175"/>
      <c r="N398" s="176" t="str">
        <f>IF(J398="","",IF(OR(J398="1",J398="2"),VLOOKUP(J398,①【入力】就業規則等一覧!$B$32:$AD$33,26,FALSE),VLOOKUP(J398,①【入力】就業規則等一覧!$B$13:$AD$27,26,FALSE)))</f>
        <v/>
      </c>
      <c r="O398" s="166" t="str">
        <f t="shared" si="46"/>
        <v/>
      </c>
      <c r="P398" s="166" t="str">
        <f t="shared" si="44"/>
        <v/>
      </c>
      <c r="Q398" s="167" t="str">
        <f t="shared" si="47"/>
        <v/>
      </c>
      <c r="T398" s="84"/>
    </row>
    <row r="399" spans="1:23" ht="18" customHeight="1">
      <c r="A399" s="83">
        <v>387</v>
      </c>
      <c r="B399" s="83" t="str">
        <f t="shared" si="45"/>
        <v/>
      </c>
      <c r="C399" s="26"/>
      <c r="D399" s="26"/>
      <c r="E399" s="26"/>
      <c r="F399" s="26"/>
      <c r="G399" s="125"/>
      <c r="H399" s="125"/>
      <c r="I399" s="124"/>
      <c r="J399" s="174"/>
      <c r="K399" s="164" t="str">
        <f t="shared" si="37"/>
        <v/>
      </c>
      <c r="L399" s="26"/>
      <c r="M399" s="175"/>
      <c r="N399" s="176" t="str">
        <f>IF(J399="","",IF(OR(J399="1",J399="2"),VLOOKUP(J399,①【入力】就業規則等一覧!$B$32:$AD$33,26,FALSE),VLOOKUP(J399,①【入力】就業規則等一覧!$B$13:$AD$27,26,FALSE)))</f>
        <v/>
      </c>
      <c r="O399" s="166" t="str">
        <f t="shared" si="46"/>
        <v/>
      </c>
      <c r="P399" s="166" t="str">
        <f t="shared" si="44"/>
        <v/>
      </c>
      <c r="Q399" s="167" t="str">
        <f t="shared" si="47"/>
        <v/>
      </c>
      <c r="T399" s="84"/>
    </row>
    <row r="400" spans="1:23" ht="18" customHeight="1">
      <c r="A400" s="83">
        <v>388</v>
      </c>
      <c r="B400" s="83" t="str">
        <f t="shared" si="45"/>
        <v/>
      </c>
      <c r="C400" s="26"/>
      <c r="D400" s="26"/>
      <c r="E400" s="26"/>
      <c r="F400" s="26"/>
      <c r="G400" s="125"/>
      <c r="H400" s="125"/>
      <c r="I400" s="124"/>
      <c r="J400" s="174"/>
      <c r="K400" s="164" t="str">
        <f t="shared" si="37"/>
        <v/>
      </c>
      <c r="L400" s="26"/>
      <c r="M400" s="175"/>
      <c r="N400" s="176" t="str">
        <f>IF(J400="","",IF(OR(J400="1",J400="2"),VLOOKUP(J400,①【入力】就業規則等一覧!$B$32:$AD$33,26,FALSE),VLOOKUP(J400,①【入力】就業規則等一覧!$B$13:$AD$27,26,FALSE)))</f>
        <v/>
      </c>
      <c r="O400" s="166" t="str">
        <f t="shared" si="46"/>
        <v/>
      </c>
      <c r="P400" s="166" t="str">
        <f t="shared" si="44"/>
        <v/>
      </c>
      <c r="Q400" s="167" t="str">
        <f t="shared" si="47"/>
        <v/>
      </c>
      <c r="T400" s="84"/>
    </row>
    <row r="401" spans="1:23" ht="18" customHeight="1">
      <c r="A401" s="83">
        <v>389</v>
      </c>
      <c r="B401" s="83" t="str">
        <f t="shared" si="45"/>
        <v/>
      </c>
      <c r="C401" s="26"/>
      <c r="D401" s="26"/>
      <c r="E401" s="26"/>
      <c r="F401" s="26"/>
      <c r="G401" s="125"/>
      <c r="H401" s="125"/>
      <c r="I401" s="124"/>
      <c r="J401" s="174"/>
      <c r="K401" s="164" t="str">
        <f t="shared" si="37"/>
        <v/>
      </c>
      <c r="L401" s="26"/>
      <c r="M401" s="175"/>
      <c r="N401" s="176" t="str">
        <f>IF(J401="","",IF(OR(J401="1",J401="2"),VLOOKUP(J401,①【入力】就業規則等一覧!$B$32:$AD$33,26,FALSE),VLOOKUP(J401,①【入力】就業規則等一覧!$B$13:$AD$27,26,FALSE)))</f>
        <v/>
      </c>
      <c r="O401" s="166" t="str">
        <f t="shared" si="46"/>
        <v/>
      </c>
      <c r="P401" s="166" t="str">
        <f t="shared" si="44"/>
        <v/>
      </c>
      <c r="Q401" s="167" t="str">
        <f t="shared" si="47"/>
        <v/>
      </c>
      <c r="T401" s="84"/>
    </row>
    <row r="402" spans="1:23" ht="18" customHeight="1">
      <c r="A402" s="83">
        <v>390</v>
      </c>
      <c r="B402" s="83" t="str">
        <f t="shared" si="45"/>
        <v/>
      </c>
      <c r="C402" s="26"/>
      <c r="D402" s="26"/>
      <c r="E402" s="26"/>
      <c r="F402" s="26"/>
      <c r="G402" s="125"/>
      <c r="H402" s="125"/>
      <c r="I402" s="124"/>
      <c r="J402" s="174"/>
      <c r="K402" s="164" t="str">
        <f t="shared" si="37"/>
        <v/>
      </c>
      <c r="L402" s="26"/>
      <c r="M402" s="175"/>
      <c r="N402" s="176" t="str">
        <f>IF(J402="","",IF(OR(J402="1",J402="2"),VLOOKUP(J402,①【入力】就業規則等一覧!$B$32:$AD$33,26,FALSE),VLOOKUP(J402,①【入力】就業規則等一覧!$B$13:$AD$27,26,FALSE)))</f>
        <v/>
      </c>
      <c r="O402" s="166" t="str">
        <f t="shared" si="46"/>
        <v/>
      </c>
      <c r="P402" s="166" t="str">
        <f t="shared" si="44"/>
        <v/>
      </c>
      <c r="Q402" s="167" t="str">
        <f t="shared" si="47"/>
        <v/>
      </c>
      <c r="T402" s="84"/>
    </row>
    <row r="403" spans="1:23" ht="18" customHeight="1">
      <c r="A403" s="83">
        <v>391</v>
      </c>
      <c r="B403" s="83" t="str">
        <f t="shared" si="45"/>
        <v/>
      </c>
      <c r="C403" s="26"/>
      <c r="D403" s="26"/>
      <c r="E403" s="26"/>
      <c r="F403" s="26"/>
      <c r="G403" s="125"/>
      <c r="H403" s="125"/>
      <c r="I403" s="124"/>
      <c r="J403" s="174"/>
      <c r="K403" s="164" t="str">
        <f t="shared" si="37"/>
        <v/>
      </c>
      <c r="L403" s="26"/>
      <c r="M403" s="175"/>
      <c r="N403" s="176" t="str">
        <f>IF(J403="","",IF(OR(J403="1",J403="2"),VLOOKUP(J403,①【入力】就業規則等一覧!$B$32:$AD$33,26,FALSE),VLOOKUP(J403,①【入力】就業規則等一覧!$B$13:$AD$27,26,FALSE)))</f>
        <v/>
      </c>
      <c r="O403" s="166" t="str">
        <f t="shared" si="46"/>
        <v/>
      </c>
      <c r="P403" s="166" t="str">
        <f t="shared" si="44"/>
        <v/>
      </c>
      <c r="Q403" s="167" t="str">
        <f t="shared" si="47"/>
        <v/>
      </c>
      <c r="T403" s="84"/>
    </row>
    <row r="404" spans="1:23" ht="18" customHeight="1">
      <c r="A404" s="83">
        <v>392</v>
      </c>
      <c r="B404" s="83" t="str">
        <f t="shared" si="45"/>
        <v/>
      </c>
      <c r="C404" s="26"/>
      <c r="D404" s="26"/>
      <c r="E404" s="26"/>
      <c r="F404" s="26"/>
      <c r="G404" s="125"/>
      <c r="H404" s="125"/>
      <c r="I404" s="124"/>
      <c r="J404" s="174"/>
      <c r="K404" s="164" t="str">
        <f t="shared" si="37"/>
        <v/>
      </c>
      <c r="L404" s="26"/>
      <c r="M404" s="175"/>
      <c r="N404" s="176" t="str">
        <f>IF(J404="","",IF(OR(J404="1",J404="2"),VLOOKUP(J404,①【入力】就業規則等一覧!$B$32:$AD$33,26,FALSE),VLOOKUP(J404,①【入力】就業規則等一覧!$B$13:$AD$27,26,FALSE)))</f>
        <v/>
      </c>
      <c r="O404" s="166" t="str">
        <f t="shared" si="46"/>
        <v/>
      </c>
      <c r="P404" s="166" t="str">
        <f t="shared" si="44"/>
        <v/>
      </c>
      <c r="Q404" s="167" t="str">
        <f t="shared" si="47"/>
        <v/>
      </c>
      <c r="T404" s="84"/>
    </row>
    <row r="405" spans="1:23" ht="18" customHeight="1">
      <c r="A405" s="83">
        <v>393</v>
      </c>
      <c r="B405" s="83" t="str">
        <f t="shared" si="45"/>
        <v/>
      </c>
      <c r="C405" s="26"/>
      <c r="D405" s="26"/>
      <c r="E405" s="26"/>
      <c r="F405" s="26"/>
      <c r="G405" s="125"/>
      <c r="H405" s="125"/>
      <c r="I405" s="124"/>
      <c r="J405" s="174"/>
      <c r="K405" s="164" t="str">
        <f t="shared" si="37"/>
        <v/>
      </c>
      <c r="L405" s="26"/>
      <c r="M405" s="175"/>
      <c r="N405" s="176" t="str">
        <f>IF(J405="","",IF(OR(J405="1",J405="2"),VLOOKUP(J405,①【入力】就業規則等一覧!$B$32:$AD$33,26,FALSE),VLOOKUP(J405,①【入力】就業規則等一覧!$B$13:$AD$27,26,FALSE)))</f>
        <v/>
      </c>
      <c r="O405" s="166" t="str">
        <f t="shared" si="46"/>
        <v/>
      </c>
      <c r="P405" s="166" t="str">
        <f t="shared" si="44"/>
        <v/>
      </c>
      <c r="Q405" s="167" t="str">
        <f t="shared" si="47"/>
        <v/>
      </c>
      <c r="T405" s="84"/>
    </row>
    <row r="406" spans="1:23" ht="18" customHeight="1">
      <c r="A406" s="83">
        <v>394</v>
      </c>
      <c r="B406" s="83" t="str">
        <f t="shared" ref="B406:B469" si="48">C406&amp;D406</f>
        <v/>
      </c>
      <c r="C406" s="26"/>
      <c r="D406" s="26"/>
      <c r="E406" s="26"/>
      <c r="F406" s="26"/>
      <c r="G406" s="125"/>
      <c r="H406" s="125"/>
      <c r="I406" s="124"/>
      <c r="J406" s="174"/>
      <c r="K406" s="164" t="str">
        <f t="shared" si="0"/>
        <v/>
      </c>
      <c r="L406" s="26"/>
      <c r="M406" s="175"/>
      <c r="N406" s="176" t="str">
        <f>IF(J406="","",IF(OR(J406="1",J406="2"),VLOOKUP(J406,①【入力】就業規則等一覧!$B$32:$AD$33,26,FALSE),VLOOKUP(J406,①【入力】就業規則等一覧!$B$13:$AD$27,26,FALSE)))</f>
        <v/>
      </c>
      <c r="O406" s="166" t="str">
        <f t="shared" ref="O406:O469" si="49">IF(M406="","",10000)</f>
        <v/>
      </c>
      <c r="P406" s="166" t="str">
        <f t="shared" ref="P406:P407" si="50">IF(N406="","",MIN(N406,10000))</f>
        <v/>
      </c>
      <c r="Q406" s="167" t="str">
        <f>IF(OR(M406="",N406=""),"",M406*P406)</f>
        <v/>
      </c>
      <c r="T406" s="84"/>
    </row>
    <row r="407" spans="1:23" ht="18" customHeight="1">
      <c r="A407" s="83">
        <v>395</v>
      </c>
      <c r="B407" s="83" t="str">
        <f>C407&amp;D407</f>
        <v/>
      </c>
      <c r="C407" s="26"/>
      <c r="D407" s="26"/>
      <c r="E407" s="26"/>
      <c r="F407" s="26"/>
      <c r="G407" s="125"/>
      <c r="H407" s="125"/>
      <c r="I407" s="124"/>
      <c r="J407" s="174"/>
      <c r="K407" s="164" t="str">
        <f t="shared" si="0"/>
        <v/>
      </c>
      <c r="L407" s="26"/>
      <c r="M407" s="175"/>
      <c r="N407" s="176" t="str">
        <f>IF(J407="","",IF(OR(J407="1",J407="2"),VLOOKUP(J407,①【入力】就業規則等一覧!$B$32:$AD$33,26,FALSE),VLOOKUP(J407,①【入力】就業規則等一覧!$B$13:$AD$27,26,FALSE)))</f>
        <v/>
      </c>
      <c r="O407" s="166" t="str">
        <f t="shared" si="49"/>
        <v/>
      </c>
      <c r="P407" s="166" t="str">
        <f t="shared" si="50"/>
        <v/>
      </c>
      <c r="Q407" s="167" t="str">
        <f t="shared" ref="Q407:Q469" si="51">IF(OR(M407="",N407=""),"",M407*P407)</f>
        <v/>
      </c>
      <c r="T407" s="84"/>
    </row>
    <row r="408" spans="1:23" ht="18" customHeight="1">
      <c r="A408" s="83">
        <v>396</v>
      </c>
      <c r="B408" s="83" t="str">
        <f>C408&amp;D408</f>
        <v/>
      </c>
      <c r="C408" s="26"/>
      <c r="D408" s="26"/>
      <c r="E408" s="26"/>
      <c r="F408" s="26"/>
      <c r="G408" s="125"/>
      <c r="H408" s="125"/>
      <c r="I408" s="124"/>
      <c r="J408" s="174"/>
      <c r="K408" s="164" t="str">
        <f t="shared" si="0"/>
        <v/>
      </c>
      <c r="L408" s="26"/>
      <c r="M408" s="175"/>
      <c r="N408" s="176" t="str">
        <f>IF(J408="","",IF(OR(J408="1",J408="2"),VLOOKUP(J408,①【入力】就業規則等一覧!$B$32:$AD$33,26,FALSE),VLOOKUP(J408,①【入力】就業規則等一覧!$B$13:$AD$27,26,FALSE)))</f>
        <v/>
      </c>
      <c r="O408" s="166" t="str">
        <f t="shared" si="49"/>
        <v/>
      </c>
      <c r="P408" s="166" t="str">
        <f t="shared" ref="P408:P469" si="52">IF(N408="","",MIN(N408,10000))</f>
        <v/>
      </c>
      <c r="Q408" s="167" t="str">
        <f t="shared" si="51"/>
        <v/>
      </c>
      <c r="T408" s="84"/>
    </row>
    <row r="409" spans="1:23" ht="18" customHeight="1">
      <c r="A409" s="83">
        <v>397</v>
      </c>
      <c r="B409" s="83" t="str">
        <f t="shared" si="48"/>
        <v/>
      </c>
      <c r="C409" s="26"/>
      <c r="D409" s="26"/>
      <c r="E409" s="26"/>
      <c r="F409" s="26"/>
      <c r="G409" s="125"/>
      <c r="H409" s="125"/>
      <c r="I409" s="124"/>
      <c r="J409" s="174"/>
      <c r="K409" s="164" t="str">
        <f t="shared" si="0"/>
        <v/>
      </c>
      <c r="L409" s="26"/>
      <c r="M409" s="175"/>
      <c r="N409" s="176" t="str">
        <f>IF(J409="","",IF(OR(J409="1",J409="2"),VLOOKUP(J409,①【入力】就業規則等一覧!$B$32:$AD$33,26,FALSE),VLOOKUP(J409,①【入力】就業規則等一覧!$B$13:$AD$27,26,FALSE)))</f>
        <v/>
      </c>
      <c r="O409" s="166" t="str">
        <f t="shared" si="49"/>
        <v/>
      </c>
      <c r="P409" s="166" t="str">
        <f t="shared" si="52"/>
        <v/>
      </c>
      <c r="Q409" s="167" t="str">
        <f t="shared" si="51"/>
        <v/>
      </c>
      <c r="T409" s="84"/>
    </row>
    <row r="410" spans="1:23" ht="18" customHeight="1">
      <c r="A410" s="83">
        <v>398</v>
      </c>
      <c r="B410" s="83" t="str">
        <f t="shared" si="48"/>
        <v/>
      </c>
      <c r="C410" s="26"/>
      <c r="D410" s="26"/>
      <c r="E410" s="26"/>
      <c r="F410" s="26"/>
      <c r="G410" s="125"/>
      <c r="H410" s="125"/>
      <c r="I410" s="124"/>
      <c r="J410" s="174"/>
      <c r="K410" s="164" t="str">
        <f t="shared" si="0"/>
        <v/>
      </c>
      <c r="L410" s="26"/>
      <c r="M410" s="175"/>
      <c r="N410" s="176" t="str">
        <f>IF(J410="","",IF(OR(J410="1",J410="2"),VLOOKUP(J410,①【入力】就業規則等一覧!$B$32:$AD$33,26,FALSE),VLOOKUP(J410,①【入力】就業規則等一覧!$B$13:$AD$27,26,FALSE)))</f>
        <v/>
      </c>
      <c r="O410" s="166" t="str">
        <f t="shared" si="49"/>
        <v/>
      </c>
      <c r="P410" s="166" t="str">
        <f t="shared" si="52"/>
        <v/>
      </c>
      <c r="Q410" s="167" t="str">
        <f t="shared" si="51"/>
        <v/>
      </c>
      <c r="T410" s="84"/>
    </row>
    <row r="411" spans="1:23" ht="18" customHeight="1">
      <c r="A411" s="83">
        <v>399</v>
      </c>
      <c r="B411" s="83" t="str">
        <f t="shared" si="48"/>
        <v/>
      </c>
      <c r="C411" s="26"/>
      <c r="D411" s="26"/>
      <c r="E411" s="26"/>
      <c r="F411" s="26"/>
      <c r="G411" s="125"/>
      <c r="H411" s="125"/>
      <c r="I411" s="124"/>
      <c r="J411" s="174"/>
      <c r="K411" s="164" t="str">
        <f t="shared" si="0"/>
        <v/>
      </c>
      <c r="L411" s="26"/>
      <c r="M411" s="175"/>
      <c r="N411" s="176" t="str">
        <f>IF(J411="","",IF(OR(J411="1",J411="2"),VLOOKUP(J411,①【入力】就業規則等一覧!$B$32:$AD$33,26,FALSE),VLOOKUP(J411,①【入力】就業規則等一覧!$B$13:$AD$27,26,FALSE)))</f>
        <v/>
      </c>
      <c r="O411" s="166" t="str">
        <f t="shared" si="49"/>
        <v/>
      </c>
      <c r="P411" s="166" t="str">
        <f t="shared" si="52"/>
        <v/>
      </c>
      <c r="Q411" s="167" t="str">
        <f t="shared" si="51"/>
        <v/>
      </c>
      <c r="T411" s="84"/>
    </row>
    <row r="412" spans="1:23" ht="18" customHeight="1">
      <c r="A412" s="83">
        <v>400</v>
      </c>
      <c r="B412" s="83" t="str">
        <f t="shared" si="48"/>
        <v/>
      </c>
      <c r="C412" s="26"/>
      <c r="D412" s="26"/>
      <c r="E412" s="26"/>
      <c r="F412" s="26"/>
      <c r="G412" s="125"/>
      <c r="H412" s="125"/>
      <c r="I412" s="124"/>
      <c r="J412" s="174"/>
      <c r="K412" s="164" t="str">
        <f t="shared" si="0"/>
        <v/>
      </c>
      <c r="L412" s="26"/>
      <c r="M412" s="175"/>
      <c r="N412" s="176" t="str">
        <f>IF(J412="","",IF(OR(J412="1",J412="2"),VLOOKUP(J412,①【入力】就業規則等一覧!$B$32:$AD$33,26,FALSE),VLOOKUP(J412,①【入力】就業規則等一覧!$B$13:$AD$27,26,FALSE)))</f>
        <v/>
      </c>
      <c r="O412" s="166" t="str">
        <f t="shared" si="49"/>
        <v/>
      </c>
      <c r="P412" s="166" t="str">
        <f t="shared" si="52"/>
        <v/>
      </c>
      <c r="Q412" s="167" t="str">
        <f t="shared" si="51"/>
        <v/>
      </c>
      <c r="T412" s="84"/>
    </row>
    <row r="413" spans="1:23" ht="18" customHeight="1">
      <c r="A413" s="83">
        <v>401</v>
      </c>
      <c r="B413" s="83" t="str">
        <f t="shared" si="48"/>
        <v/>
      </c>
      <c r="C413" s="26"/>
      <c r="D413" s="26"/>
      <c r="E413" s="26"/>
      <c r="F413" s="26"/>
      <c r="G413" s="125"/>
      <c r="H413" s="125"/>
      <c r="I413" s="124"/>
      <c r="J413" s="174"/>
      <c r="K413" s="164" t="str">
        <f t="shared" si="0"/>
        <v/>
      </c>
      <c r="L413" s="26"/>
      <c r="M413" s="175"/>
      <c r="N413" s="176" t="str">
        <f>IF(J413="","",IF(OR(J413="1",J413="2"),VLOOKUP(J413,①【入力】就業規則等一覧!$B$32:$AD$33,26,FALSE),VLOOKUP(J413,①【入力】就業規則等一覧!$B$13:$AD$27,26,FALSE)))</f>
        <v/>
      </c>
      <c r="O413" s="166" t="str">
        <f>IF(M413="","",10000)</f>
        <v/>
      </c>
      <c r="P413" s="166" t="str">
        <f t="shared" si="52"/>
        <v/>
      </c>
      <c r="Q413" s="167" t="str">
        <f>IF(OR(M413="",N413=""),"",M413*P413)</f>
        <v/>
      </c>
      <c r="T413" s="84"/>
    </row>
    <row r="414" spans="1:23" ht="18" customHeight="1">
      <c r="A414" s="83">
        <v>402</v>
      </c>
      <c r="B414" s="83" t="str">
        <f t="shared" si="48"/>
        <v/>
      </c>
      <c r="C414" s="26"/>
      <c r="D414" s="26"/>
      <c r="E414" s="26"/>
      <c r="F414" s="26"/>
      <c r="G414" s="125"/>
      <c r="H414" s="125"/>
      <c r="I414" s="124"/>
      <c r="J414" s="174"/>
      <c r="K414" s="164" t="str">
        <f t="shared" si="0"/>
        <v/>
      </c>
      <c r="L414" s="26"/>
      <c r="M414" s="175"/>
      <c r="N414" s="176" t="str">
        <f>IF(J414="","",IF(OR(J414="1",J414="2"),VLOOKUP(J414,①【入力】就業規則等一覧!$B$32:$AD$33,26,FALSE),VLOOKUP(J414,①【入力】就業規則等一覧!$B$13:$AD$27,26,FALSE)))</f>
        <v/>
      </c>
      <c r="O414" s="166" t="str">
        <f>IF(M414="","",10000)</f>
        <v/>
      </c>
      <c r="P414" s="166" t="str">
        <f t="shared" si="52"/>
        <v/>
      </c>
      <c r="Q414" s="167" t="str">
        <f>IF(OR(M414="",N414=""),"",M414*P414)</f>
        <v/>
      </c>
      <c r="T414" s="84"/>
    </row>
    <row r="415" spans="1:23" ht="18" customHeight="1">
      <c r="A415" s="83">
        <v>403</v>
      </c>
      <c r="B415" s="83" t="str">
        <f t="shared" si="48"/>
        <v/>
      </c>
      <c r="C415" s="26"/>
      <c r="D415" s="26"/>
      <c r="E415" s="26"/>
      <c r="F415" s="26"/>
      <c r="G415" s="125"/>
      <c r="H415" s="125"/>
      <c r="I415" s="124"/>
      <c r="J415" s="174"/>
      <c r="K415" s="164" t="str">
        <f t="shared" si="0"/>
        <v/>
      </c>
      <c r="L415" s="26"/>
      <c r="M415" s="175"/>
      <c r="N415" s="176" t="str">
        <f>IF(J415="","",IF(OR(J415="1",J415="2"),VLOOKUP(J415,①【入力】就業規則等一覧!$B$32:$AD$33,26,FALSE),VLOOKUP(J415,①【入力】就業規則等一覧!$B$13:$AD$27,26,FALSE)))</f>
        <v/>
      </c>
      <c r="O415" s="166" t="str">
        <f t="shared" si="49"/>
        <v/>
      </c>
      <c r="P415" s="166" t="str">
        <f t="shared" si="52"/>
        <v/>
      </c>
      <c r="Q415" s="167" t="str">
        <f t="shared" si="51"/>
        <v/>
      </c>
      <c r="T415" s="84"/>
    </row>
    <row r="416" spans="1:23" ht="18" customHeight="1">
      <c r="A416" s="83">
        <v>404</v>
      </c>
      <c r="B416" s="83" t="str">
        <f t="shared" si="48"/>
        <v/>
      </c>
      <c r="C416" s="26"/>
      <c r="D416" s="26"/>
      <c r="E416" s="26"/>
      <c r="F416" s="26"/>
      <c r="G416" s="125"/>
      <c r="H416" s="125"/>
      <c r="I416" s="124"/>
      <c r="J416" s="174"/>
      <c r="K416" s="164" t="str">
        <f t="shared" si="0"/>
        <v/>
      </c>
      <c r="L416" s="26"/>
      <c r="M416" s="175"/>
      <c r="N416" s="176" t="str">
        <f>IF(J416="","",IF(OR(J416="1",J416="2"),VLOOKUP(J416,①【入力】就業規則等一覧!$B$32:$AD$33,26,FALSE),VLOOKUP(J416,①【入力】就業規則等一覧!$B$13:$AD$27,26,FALSE)))</f>
        <v/>
      </c>
      <c r="O416" s="166" t="str">
        <f t="shared" si="49"/>
        <v/>
      </c>
      <c r="P416" s="166" t="str">
        <f t="shared" si="52"/>
        <v/>
      </c>
      <c r="Q416" s="167" t="str">
        <f t="shared" si="51"/>
        <v/>
      </c>
      <c r="T416" s="84"/>
      <c r="W416" s="79"/>
    </row>
    <row r="417" spans="1:23" ht="18" customHeight="1">
      <c r="A417" s="83">
        <v>405</v>
      </c>
      <c r="B417" s="83" t="str">
        <f t="shared" si="48"/>
        <v/>
      </c>
      <c r="C417" s="26"/>
      <c r="D417" s="26"/>
      <c r="E417" s="26"/>
      <c r="F417" s="26"/>
      <c r="G417" s="125"/>
      <c r="H417" s="125"/>
      <c r="I417" s="124"/>
      <c r="J417" s="174"/>
      <c r="K417" s="164" t="str">
        <f t="shared" si="0"/>
        <v/>
      </c>
      <c r="L417" s="26"/>
      <c r="M417" s="175"/>
      <c r="N417" s="176" t="str">
        <f>IF(J417="","",IF(OR(J417="1",J417="2"),VLOOKUP(J417,①【入力】就業規則等一覧!$B$32:$AD$33,26,FALSE),VLOOKUP(J417,①【入力】就業規則等一覧!$B$13:$AD$27,26,FALSE)))</f>
        <v/>
      </c>
      <c r="O417" s="166" t="str">
        <f t="shared" si="49"/>
        <v/>
      </c>
      <c r="P417" s="166" t="str">
        <f t="shared" si="52"/>
        <v/>
      </c>
      <c r="Q417" s="167" t="str">
        <f t="shared" si="51"/>
        <v/>
      </c>
      <c r="T417" s="84"/>
    </row>
    <row r="418" spans="1:23" ht="18" customHeight="1">
      <c r="A418" s="83">
        <v>406</v>
      </c>
      <c r="B418" s="83" t="str">
        <f t="shared" si="48"/>
        <v/>
      </c>
      <c r="C418" s="26"/>
      <c r="D418" s="26"/>
      <c r="E418" s="26"/>
      <c r="F418" s="26"/>
      <c r="G418" s="125"/>
      <c r="H418" s="125"/>
      <c r="I418" s="124"/>
      <c r="J418" s="174"/>
      <c r="K418" s="164" t="str">
        <f t="shared" si="0"/>
        <v/>
      </c>
      <c r="L418" s="26"/>
      <c r="M418" s="175"/>
      <c r="N418" s="176" t="str">
        <f>IF(J418="","",IF(OR(J418="1",J418="2"),VLOOKUP(J418,①【入力】就業規則等一覧!$B$32:$AD$33,26,FALSE),VLOOKUP(J418,①【入力】就業規則等一覧!$B$13:$AD$27,26,FALSE)))</f>
        <v/>
      </c>
      <c r="O418" s="166" t="str">
        <f t="shared" si="49"/>
        <v/>
      </c>
      <c r="P418" s="166" t="str">
        <f t="shared" si="52"/>
        <v/>
      </c>
      <c r="Q418" s="167" t="str">
        <f t="shared" si="51"/>
        <v/>
      </c>
      <c r="T418" s="84"/>
    </row>
    <row r="419" spans="1:23" ht="18" customHeight="1">
      <c r="A419" s="83">
        <v>407</v>
      </c>
      <c r="B419" s="83" t="str">
        <f t="shared" si="48"/>
        <v/>
      </c>
      <c r="C419" s="26"/>
      <c r="D419" s="26"/>
      <c r="E419" s="26"/>
      <c r="F419" s="26"/>
      <c r="G419" s="125"/>
      <c r="H419" s="125"/>
      <c r="I419" s="124"/>
      <c r="J419" s="174"/>
      <c r="K419" s="164" t="str">
        <f t="shared" si="0"/>
        <v/>
      </c>
      <c r="L419" s="26"/>
      <c r="M419" s="175"/>
      <c r="N419" s="176" t="str">
        <f>IF(J419="","",IF(OR(J419="1",J419="2"),VLOOKUP(J419,①【入力】就業規則等一覧!$B$32:$AD$33,26,FALSE),VLOOKUP(J419,①【入力】就業規則等一覧!$B$13:$AD$27,26,FALSE)))</f>
        <v/>
      </c>
      <c r="O419" s="166" t="str">
        <f t="shared" si="49"/>
        <v/>
      </c>
      <c r="P419" s="166" t="str">
        <f t="shared" si="52"/>
        <v/>
      </c>
      <c r="Q419" s="167" t="str">
        <f t="shared" si="51"/>
        <v/>
      </c>
      <c r="T419" s="84"/>
    </row>
    <row r="420" spans="1:23" ht="18" customHeight="1">
      <c r="A420" s="83">
        <v>408</v>
      </c>
      <c r="B420" s="83" t="str">
        <f t="shared" si="48"/>
        <v/>
      </c>
      <c r="C420" s="26"/>
      <c r="D420" s="26"/>
      <c r="E420" s="26"/>
      <c r="F420" s="26"/>
      <c r="G420" s="125"/>
      <c r="H420" s="125"/>
      <c r="I420" s="124"/>
      <c r="J420" s="174"/>
      <c r="K420" s="164" t="str">
        <f t="shared" si="0"/>
        <v/>
      </c>
      <c r="L420" s="26"/>
      <c r="M420" s="175"/>
      <c r="N420" s="176" t="str">
        <f>IF(J420="","",IF(OR(J420="1",J420="2"),VLOOKUP(J420,①【入力】就業規則等一覧!$B$32:$AD$33,26,FALSE),VLOOKUP(J420,①【入力】就業規則等一覧!$B$13:$AD$27,26,FALSE)))</f>
        <v/>
      </c>
      <c r="O420" s="166" t="str">
        <f t="shared" si="49"/>
        <v/>
      </c>
      <c r="P420" s="166" t="str">
        <f t="shared" si="52"/>
        <v/>
      </c>
      <c r="Q420" s="167" t="str">
        <f t="shared" si="51"/>
        <v/>
      </c>
      <c r="T420" s="84"/>
    </row>
    <row r="421" spans="1:23" ht="18" customHeight="1">
      <c r="A421" s="83">
        <v>409</v>
      </c>
      <c r="B421" s="83" t="str">
        <f t="shared" si="48"/>
        <v/>
      </c>
      <c r="C421" s="26"/>
      <c r="D421" s="26"/>
      <c r="E421" s="26"/>
      <c r="F421" s="26"/>
      <c r="G421" s="125"/>
      <c r="H421" s="125"/>
      <c r="I421" s="124"/>
      <c r="J421" s="174"/>
      <c r="K421" s="164" t="str">
        <f t="shared" si="0"/>
        <v/>
      </c>
      <c r="L421" s="26"/>
      <c r="M421" s="175"/>
      <c r="N421" s="176" t="str">
        <f>IF(J421="","",IF(OR(J421="1",J421="2"),VLOOKUP(J421,①【入力】就業規則等一覧!$B$32:$AD$33,26,FALSE),VLOOKUP(J421,①【入力】就業規則等一覧!$B$13:$AD$27,26,FALSE)))</f>
        <v/>
      </c>
      <c r="O421" s="166" t="str">
        <f t="shared" si="49"/>
        <v/>
      </c>
      <c r="P421" s="166" t="str">
        <f t="shared" si="52"/>
        <v/>
      </c>
      <c r="Q421" s="167" t="str">
        <f t="shared" si="51"/>
        <v/>
      </c>
      <c r="T421" s="84"/>
    </row>
    <row r="422" spans="1:23" ht="18" customHeight="1">
      <c r="A422" s="83">
        <v>410</v>
      </c>
      <c r="B422" s="83" t="str">
        <f t="shared" si="48"/>
        <v/>
      </c>
      <c r="C422" s="26"/>
      <c r="D422" s="26"/>
      <c r="E422" s="26"/>
      <c r="F422" s="26"/>
      <c r="G422" s="125"/>
      <c r="H422" s="125"/>
      <c r="I422" s="124"/>
      <c r="J422" s="174"/>
      <c r="K422" s="164" t="str">
        <f t="shared" si="0"/>
        <v/>
      </c>
      <c r="L422" s="26"/>
      <c r="M422" s="175"/>
      <c r="N422" s="176" t="str">
        <f>IF(J422="","",IF(OR(J422="1",J422="2"),VLOOKUP(J422,①【入力】就業規則等一覧!$B$32:$AD$33,26,FALSE),VLOOKUP(J422,①【入力】就業規則等一覧!$B$13:$AD$27,26,FALSE)))</f>
        <v/>
      </c>
      <c r="O422" s="166" t="str">
        <f t="shared" si="49"/>
        <v/>
      </c>
      <c r="P422" s="166" t="str">
        <f t="shared" si="52"/>
        <v/>
      </c>
      <c r="Q422" s="167" t="str">
        <f t="shared" si="51"/>
        <v/>
      </c>
      <c r="T422" s="84"/>
    </row>
    <row r="423" spans="1:23" ht="18" customHeight="1">
      <c r="A423" s="83">
        <v>411</v>
      </c>
      <c r="B423" s="83" t="str">
        <f t="shared" si="48"/>
        <v/>
      </c>
      <c r="C423" s="26"/>
      <c r="D423" s="26"/>
      <c r="E423" s="26"/>
      <c r="F423" s="26"/>
      <c r="G423" s="125"/>
      <c r="H423" s="125"/>
      <c r="I423" s="124"/>
      <c r="J423" s="174"/>
      <c r="K423" s="164" t="str">
        <f t="shared" si="0"/>
        <v/>
      </c>
      <c r="L423" s="26"/>
      <c r="M423" s="175"/>
      <c r="N423" s="176" t="str">
        <f>IF(J423="","",IF(OR(J423="1",J423="2"),VLOOKUP(J423,①【入力】就業規則等一覧!$B$32:$AD$33,26,FALSE),VLOOKUP(J423,①【入力】就業規則等一覧!$B$13:$AD$27,26,FALSE)))</f>
        <v/>
      </c>
      <c r="O423" s="166" t="str">
        <f t="shared" si="49"/>
        <v/>
      </c>
      <c r="P423" s="166" t="str">
        <f t="shared" si="52"/>
        <v/>
      </c>
      <c r="Q423" s="167" t="str">
        <f t="shared" si="51"/>
        <v/>
      </c>
      <c r="T423" s="84"/>
    </row>
    <row r="424" spans="1:23" ht="18" customHeight="1">
      <c r="A424" s="83">
        <v>412</v>
      </c>
      <c r="B424" s="83" t="str">
        <f t="shared" si="48"/>
        <v/>
      </c>
      <c r="C424" s="26"/>
      <c r="D424" s="26"/>
      <c r="E424" s="26"/>
      <c r="F424" s="26"/>
      <c r="G424" s="125"/>
      <c r="H424" s="125"/>
      <c r="I424" s="124"/>
      <c r="J424" s="174"/>
      <c r="K424" s="164" t="str">
        <f t="shared" si="0"/>
        <v/>
      </c>
      <c r="L424" s="26"/>
      <c r="M424" s="175"/>
      <c r="N424" s="176" t="str">
        <f>IF(J424="","",IF(OR(J424="1",J424="2"),VLOOKUP(J424,①【入力】就業規則等一覧!$B$32:$AD$33,26,FALSE),VLOOKUP(J424,①【入力】就業規則等一覧!$B$13:$AD$27,26,FALSE)))</f>
        <v/>
      </c>
      <c r="O424" s="166" t="str">
        <f t="shared" si="49"/>
        <v/>
      </c>
      <c r="P424" s="166" t="str">
        <f t="shared" si="52"/>
        <v/>
      </c>
      <c r="Q424" s="167" t="str">
        <f t="shared" si="51"/>
        <v/>
      </c>
      <c r="T424" s="84"/>
    </row>
    <row r="425" spans="1:23" ht="18" customHeight="1">
      <c r="A425" s="83">
        <v>413</v>
      </c>
      <c r="B425" s="83" t="str">
        <f t="shared" si="48"/>
        <v/>
      </c>
      <c r="C425" s="26"/>
      <c r="D425" s="26"/>
      <c r="E425" s="26"/>
      <c r="F425" s="26"/>
      <c r="G425" s="125"/>
      <c r="H425" s="125"/>
      <c r="I425" s="124"/>
      <c r="J425" s="174"/>
      <c r="K425" s="164" t="str">
        <f t="shared" si="0"/>
        <v/>
      </c>
      <c r="L425" s="26"/>
      <c r="M425" s="175"/>
      <c r="N425" s="176" t="str">
        <f>IF(J425="","",IF(OR(J425="1",J425="2"),VLOOKUP(J425,①【入力】就業規則等一覧!$B$32:$AD$33,26,FALSE),VLOOKUP(J425,①【入力】就業規則等一覧!$B$13:$AD$27,26,FALSE)))</f>
        <v/>
      </c>
      <c r="O425" s="166" t="str">
        <f t="shared" si="49"/>
        <v/>
      </c>
      <c r="P425" s="166" t="str">
        <f t="shared" si="52"/>
        <v/>
      </c>
      <c r="Q425" s="167" t="str">
        <f t="shared" si="51"/>
        <v/>
      </c>
      <c r="T425" s="84"/>
    </row>
    <row r="426" spans="1:23" ht="18" customHeight="1">
      <c r="A426" s="83">
        <v>414</v>
      </c>
      <c r="B426" s="83" t="str">
        <f t="shared" si="48"/>
        <v/>
      </c>
      <c r="C426" s="26"/>
      <c r="D426" s="26"/>
      <c r="E426" s="26"/>
      <c r="F426" s="26"/>
      <c r="G426" s="125"/>
      <c r="H426" s="125"/>
      <c r="I426" s="124"/>
      <c r="J426" s="174"/>
      <c r="K426" s="164" t="str">
        <f t="shared" si="0"/>
        <v/>
      </c>
      <c r="L426" s="26"/>
      <c r="M426" s="175"/>
      <c r="N426" s="176" t="str">
        <f>IF(J426="","",IF(OR(J426="1",J426="2"),VLOOKUP(J426,①【入力】就業規則等一覧!$B$32:$AD$33,26,FALSE),VLOOKUP(J426,①【入力】就業規則等一覧!$B$13:$AD$27,26,FALSE)))</f>
        <v/>
      </c>
      <c r="O426" s="166" t="str">
        <f t="shared" si="49"/>
        <v/>
      </c>
      <c r="P426" s="166" t="str">
        <f t="shared" si="52"/>
        <v/>
      </c>
      <c r="Q426" s="167" t="str">
        <f t="shared" si="51"/>
        <v/>
      </c>
      <c r="T426" s="84"/>
    </row>
    <row r="427" spans="1:23" ht="18" customHeight="1">
      <c r="A427" s="83">
        <v>415</v>
      </c>
      <c r="B427" s="83" t="str">
        <f t="shared" si="48"/>
        <v/>
      </c>
      <c r="C427" s="26"/>
      <c r="D427" s="26"/>
      <c r="E427" s="26"/>
      <c r="F427" s="26"/>
      <c r="G427" s="125"/>
      <c r="H427" s="125"/>
      <c r="I427" s="124"/>
      <c r="J427" s="174"/>
      <c r="K427" s="164" t="str">
        <f t="shared" si="0"/>
        <v/>
      </c>
      <c r="L427" s="26"/>
      <c r="M427" s="175"/>
      <c r="N427" s="176" t="str">
        <f>IF(J427="","",IF(OR(J427="1",J427="2"),VLOOKUP(J427,①【入力】就業規則等一覧!$B$32:$AD$33,26,FALSE),VLOOKUP(J427,①【入力】就業規則等一覧!$B$13:$AD$27,26,FALSE)))</f>
        <v/>
      </c>
      <c r="O427" s="166" t="str">
        <f t="shared" si="49"/>
        <v/>
      </c>
      <c r="P427" s="166" t="str">
        <f t="shared" si="52"/>
        <v/>
      </c>
      <c r="Q427" s="167" t="str">
        <f t="shared" si="51"/>
        <v/>
      </c>
      <c r="T427" s="84"/>
    </row>
    <row r="428" spans="1:23" ht="18" customHeight="1">
      <c r="A428" s="83">
        <v>416</v>
      </c>
      <c r="B428" s="83" t="str">
        <f t="shared" si="48"/>
        <v/>
      </c>
      <c r="C428" s="26"/>
      <c r="D428" s="26"/>
      <c r="E428" s="26"/>
      <c r="F428" s="26"/>
      <c r="G428" s="125"/>
      <c r="H428" s="125"/>
      <c r="I428" s="124"/>
      <c r="J428" s="174"/>
      <c r="K428" s="164" t="str">
        <f t="shared" si="0"/>
        <v/>
      </c>
      <c r="L428" s="26"/>
      <c r="M428" s="175"/>
      <c r="N428" s="176" t="str">
        <f>IF(J428="","",IF(OR(J428="1",J428="2"),VLOOKUP(J428,①【入力】就業規則等一覧!$B$32:$AD$33,26,FALSE),VLOOKUP(J428,①【入力】就業規則等一覧!$B$13:$AD$27,26,FALSE)))</f>
        <v/>
      </c>
      <c r="O428" s="166" t="str">
        <f t="shared" si="49"/>
        <v/>
      </c>
      <c r="P428" s="166" t="str">
        <f t="shared" si="52"/>
        <v/>
      </c>
      <c r="Q428" s="167" t="str">
        <f t="shared" si="51"/>
        <v/>
      </c>
      <c r="T428" s="84"/>
    </row>
    <row r="429" spans="1:23" ht="18" customHeight="1">
      <c r="A429" s="83">
        <v>417</v>
      </c>
      <c r="B429" s="83" t="str">
        <f t="shared" si="48"/>
        <v/>
      </c>
      <c r="C429" s="26"/>
      <c r="D429" s="26"/>
      <c r="E429" s="26"/>
      <c r="F429" s="26"/>
      <c r="G429" s="125"/>
      <c r="H429" s="125"/>
      <c r="I429" s="124"/>
      <c r="J429" s="174"/>
      <c r="K429" s="164" t="str">
        <f t="shared" si="0"/>
        <v/>
      </c>
      <c r="L429" s="26"/>
      <c r="M429" s="175"/>
      <c r="N429" s="176" t="str">
        <f>IF(J429="","",IF(OR(J429="1",J429="2"),VLOOKUP(J429,①【入力】就業規則等一覧!$B$32:$AD$33,26,FALSE),VLOOKUP(J429,①【入力】就業規則等一覧!$B$13:$AD$27,26,FALSE)))</f>
        <v/>
      </c>
      <c r="O429" s="166" t="str">
        <f t="shared" si="49"/>
        <v/>
      </c>
      <c r="P429" s="166" t="str">
        <f t="shared" si="52"/>
        <v/>
      </c>
      <c r="Q429" s="167" t="str">
        <f t="shared" si="51"/>
        <v/>
      </c>
      <c r="T429" s="84"/>
      <c r="W429" s="79"/>
    </row>
    <row r="430" spans="1:23" ht="18" customHeight="1">
      <c r="A430" s="83">
        <v>418</v>
      </c>
      <c r="B430" s="83" t="str">
        <f t="shared" si="48"/>
        <v/>
      </c>
      <c r="C430" s="26"/>
      <c r="D430" s="26"/>
      <c r="E430" s="26"/>
      <c r="F430" s="26"/>
      <c r="G430" s="125"/>
      <c r="H430" s="125"/>
      <c r="I430" s="124"/>
      <c r="J430" s="174"/>
      <c r="K430" s="164" t="str">
        <f t="shared" si="0"/>
        <v/>
      </c>
      <c r="L430" s="26"/>
      <c r="M430" s="175"/>
      <c r="N430" s="176" t="str">
        <f>IF(J430="","",IF(OR(J430="1",J430="2"),VLOOKUP(J430,①【入力】就業規則等一覧!$B$32:$AD$33,26,FALSE),VLOOKUP(J430,①【入力】就業規則等一覧!$B$13:$AD$27,26,FALSE)))</f>
        <v/>
      </c>
      <c r="O430" s="166" t="str">
        <f t="shared" si="49"/>
        <v/>
      </c>
      <c r="P430" s="166" t="str">
        <f t="shared" si="52"/>
        <v/>
      </c>
      <c r="Q430" s="167" t="str">
        <f t="shared" si="51"/>
        <v/>
      </c>
      <c r="T430" s="84"/>
    </row>
    <row r="431" spans="1:23" ht="18" customHeight="1">
      <c r="A431" s="83">
        <v>419</v>
      </c>
      <c r="B431" s="83" t="str">
        <f t="shared" si="48"/>
        <v/>
      </c>
      <c r="C431" s="26"/>
      <c r="D431" s="26"/>
      <c r="E431" s="26"/>
      <c r="F431" s="26"/>
      <c r="G431" s="125"/>
      <c r="H431" s="125"/>
      <c r="I431" s="124"/>
      <c r="J431" s="174"/>
      <c r="K431" s="164" t="str">
        <f t="shared" si="0"/>
        <v/>
      </c>
      <c r="L431" s="26"/>
      <c r="M431" s="175"/>
      <c r="N431" s="176" t="str">
        <f>IF(J431="","",IF(OR(J431="1",J431="2"),VLOOKUP(J431,①【入力】就業規則等一覧!$B$32:$AD$33,26,FALSE),VLOOKUP(J431,①【入力】就業規則等一覧!$B$13:$AD$27,26,FALSE)))</f>
        <v/>
      </c>
      <c r="O431" s="166" t="str">
        <f t="shared" si="49"/>
        <v/>
      </c>
      <c r="P431" s="166" t="str">
        <f t="shared" si="52"/>
        <v/>
      </c>
      <c r="Q431" s="167" t="str">
        <f t="shared" si="51"/>
        <v/>
      </c>
      <c r="T431" s="84"/>
    </row>
    <row r="432" spans="1:23" ht="18" customHeight="1">
      <c r="A432" s="83">
        <v>420</v>
      </c>
      <c r="B432" s="83" t="str">
        <f t="shared" si="48"/>
        <v/>
      </c>
      <c r="C432" s="26"/>
      <c r="D432" s="26"/>
      <c r="E432" s="26"/>
      <c r="F432" s="26"/>
      <c r="G432" s="125"/>
      <c r="H432" s="125"/>
      <c r="I432" s="124"/>
      <c r="J432" s="174"/>
      <c r="K432" s="164" t="str">
        <f t="shared" si="0"/>
        <v/>
      </c>
      <c r="L432" s="26"/>
      <c r="M432" s="175"/>
      <c r="N432" s="176" t="str">
        <f>IF(J432="","",IF(OR(J432="1",J432="2"),VLOOKUP(J432,①【入力】就業規則等一覧!$B$32:$AD$33,26,FALSE),VLOOKUP(J432,①【入力】就業規則等一覧!$B$13:$AD$27,26,FALSE)))</f>
        <v/>
      </c>
      <c r="O432" s="166" t="str">
        <f t="shared" si="49"/>
        <v/>
      </c>
      <c r="P432" s="166" t="str">
        <f t="shared" si="52"/>
        <v/>
      </c>
      <c r="Q432" s="167" t="str">
        <f t="shared" si="51"/>
        <v/>
      </c>
      <c r="T432" s="84"/>
    </row>
    <row r="433" spans="1:23" ht="18" customHeight="1">
      <c r="A433" s="83">
        <v>421</v>
      </c>
      <c r="B433" s="83" t="str">
        <f t="shared" si="48"/>
        <v/>
      </c>
      <c r="C433" s="26"/>
      <c r="D433" s="26"/>
      <c r="E433" s="26"/>
      <c r="F433" s="26"/>
      <c r="G433" s="125"/>
      <c r="H433" s="125"/>
      <c r="I433" s="124"/>
      <c r="J433" s="174"/>
      <c r="K433" s="164" t="str">
        <f t="shared" si="0"/>
        <v/>
      </c>
      <c r="L433" s="26"/>
      <c r="M433" s="175"/>
      <c r="N433" s="176" t="str">
        <f>IF(J433="","",IF(OR(J433="1",J433="2"),VLOOKUP(J433,①【入力】就業規則等一覧!$B$32:$AD$33,26,FALSE),VLOOKUP(J433,①【入力】就業規則等一覧!$B$13:$AD$27,26,FALSE)))</f>
        <v/>
      </c>
      <c r="O433" s="166" t="str">
        <f t="shared" si="49"/>
        <v/>
      </c>
      <c r="P433" s="166" t="str">
        <f t="shared" si="52"/>
        <v/>
      </c>
      <c r="Q433" s="167" t="str">
        <f t="shared" si="51"/>
        <v/>
      </c>
      <c r="T433" s="84"/>
    </row>
    <row r="434" spans="1:23" ht="18" customHeight="1">
      <c r="A434" s="83">
        <v>422</v>
      </c>
      <c r="B434" s="83" t="str">
        <f t="shared" si="48"/>
        <v/>
      </c>
      <c r="C434" s="26"/>
      <c r="D434" s="26"/>
      <c r="E434" s="26"/>
      <c r="F434" s="26"/>
      <c r="G434" s="125"/>
      <c r="H434" s="125"/>
      <c r="I434" s="124"/>
      <c r="J434" s="174"/>
      <c r="K434" s="164" t="str">
        <f t="shared" si="0"/>
        <v/>
      </c>
      <c r="L434" s="26"/>
      <c r="M434" s="175"/>
      <c r="N434" s="176" t="str">
        <f>IF(J434="","",IF(OR(J434="1",J434="2"),VLOOKUP(J434,①【入力】就業規則等一覧!$B$32:$AD$33,26,FALSE),VLOOKUP(J434,①【入力】就業規則等一覧!$B$13:$AD$27,26,FALSE)))</f>
        <v/>
      </c>
      <c r="O434" s="166" t="str">
        <f t="shared" si="49"/>
        <v/>
      </c>
      <c r="P434" s="166" t="str">
        <f t="shared" si="52"/>
        <v/>
      </c>
      <c r="Q434" s="167" t="str">
        <f t="shared" si="51"/>
        <v/>
      </c>
      <c r="T434" s="84"/>
    </row>
    <row r="435" spans="1:23" ht="18" customHeight="1">
      <c r="A435" s="83">
        <v>423</v>
      </c>
      <c r="B435" s="83" t="str">
        <f t="shared" si="48"/>
        <v/>
      </c>
      <c r="C435" s="26"/>
      <c r="D435" s="26"/>
      <c r="E435" s="26"/>
      <c r="F435" s="26"/>
      <c r="G435" s="125"/>
      <c r="H435" s="125"/>
      <c r="I435" s="124"/>
      <c r="J435" s="174"/>
      <c r="K435" s="164" t="str">
        <f t="shared" si="0"/>
        <v/>
      </c>
      <c r="L435" s="26"/>
      <c r="M435" s="175"/>
      <c r="N435" s="176" t="str">
        <f>IF(J435="","",IF(OR(J435="1",J435="2"),VLOOKUP(J435,①【入力】就業規則等一覧!$B$32:$AD$33,26,FALSE),VLOOKUP(J435,①【入力】就業規則等一覧!$B$13:$AD$27,26,FALSE)))</f>
        <v/>
      </c>
      <c r="O435" s="166" t="str">
        <f t="shared" si="49"/>
        <v/>
      </c>
      <c r="P435" s="166" t="str">
        <f t="shared" si="52"/>
        <v/>
      </c>
      <c r="Q435" s="167" t="str">
        <f t="shared" si="51"/>
        <v/>
      </c>
      <c r="T435" s="84"/>
    </row>
    <row r="436" spans="1:23" ht="18" customHeight="1">
      <c r="A436" s="83">
        <v>424</v>
      </c>
      <c r="B436" s="83" t="str">
        <f t="shared" si="48"/>
        <v/>
      </c>
      <c r="C436" s="26"/>
      <c r="D436" s="26"/>
      <c r="E436" s="26"/>
      <c r="F436" s="26"/>
      <c r="G436" s="125"/>
      <c r="H436" s="125"/>
      <c r="I436" s="124"/>
      <c r="J436" s="174"/>
      <c r="K436" s="164" t="str">
        <f t="shared" si="0"/>
        <v/>
      </c>
      <c r="L436" s="26"/>
      <c r="M436" s="175"/>
      <c r="N436" s="176" t="str">
        <f>IF(J436="","",IF(OR(J436="1",J436="2"),VLOOKUP(J436,①【入力】就業規則等一覧!$B$32:$AD$33,26,FALSE),VLOOKUP(J436,①【入力】就業規則等一覧!$B$13:$AD$27,26,FALSE)))</f>
        <v/>
      </c>
      <c r="O436" s="166" t="str">
        <f t="shared" si="49"/>
        <v/>
      </c>
      <c r="P436" s="166" t="str">
        <f t="shared" si="52"/>
        <v/>
      </c>
      <c r="Q436" s="167" t="str">
        <f t="shared" si="51"/>
        <v/>
      </c>
      <c r="T436" s="84"/>
    </row>
    <row r="437" spans="1:23" ht="18" customHeight="1">
      <c r="A437" s="83">
        <v>425</v>
      </c>
      <c r="B437" s="83" t="str">
        <f t="shared" si="48"/>
        <v/>
      </c>
      <c r="C437" s="26"/>
      <c r="D437" s="26"/>
      <c r="E437" s="26"/>
      <c r="F437" s="26"/>
      <c r="G437" s="125"/>
      <c r="H437" s="125"/>
      <c r="I437" s="124"/>
      <c r="J437" s="174"/>
      <c r="K437" s="164" t="str">
        <f t="shared" si="0"/>
        <v/>
      </c>
      <c r="L437" s="26"/>
      <c r="M437" s="175"/>
      <c r="N437" s="176" t="str">
        <f>IF(J437="","",IF(OR(J437="1",J437="2"),VLOOKUP(J437,①【入力】就業規則等一覧!$B$32:$AD$33,26,FALSE),VLOOKUP(J437,①【入力】就業規則等一覧!$B$13:$AD$27,26,FALSE)))</f>
        <v/>
      </c>
      <c r="O437" s="166" t="str">
        <f t="shared" si="49"/>
        <v/>
      </c>
      <c r="P437" s="166" t="str">
        <f t="shared" si="52"/>
        <v/>
      </c>
      <c r="Q437" s="167" t="str">
        <f t="shared" si="51"/>
        <v/>
      </c>
      <c r="T437" s="84"/>
    </row>
    <row r="438" spans="1:23" ht="18" customHeight="1">
      <c r="A438" s="83">
        <v>426</v>
      </c>
      <c r="B438" s="83" t="str">
        <f t="shared" si="48"/>
        <v/>
      </c>
      <c r="C438" s="26"/>
      <c r="D438" s="26"/>
      <c r="E438" s="26"/>
      <c r="F438" s="26"/>
      <c r="G438" s="125"/>
      <c r="H438" s="125"/>
      <c r="I438" s="124"/>
      <c r="J438" s="174"/>
      <c r="K438" s="164" t="str">
        <f t="shared" si="0"/>
        <v/>
      </c>
      <c r="L438" s="26"/>
      <c r="M438" s="175"/>
      <c r="N438" s="176" t="str">
        <f>IF(J438="","",IF(OR(J438="1",J438="2"),VLOOKUP(J438,①【入力】就業規則等一覧!$B$32:$AD$33,26,FALSE),VLOOKUP(J438,①【入力】就業規則等一覧!$B$13:$AD$27,26,FALSE)))</f>
        <v/>
      </c>
      <c r="O438" s="166" t="str">
        <f t="shared" si="49"/>
        <v/>
      </c>
      <c r="P438" s="166" t="str">
        <f t="shared" si="52"/>
        <v/>
      </c>
      <c r="Q438" s="167" t="str">
        <f t="shared" si="51"/>
        <v/>
      </c>
      <c r="T438" s="84"/>
    </row>
    <row r="439" spans="1:23" ht="18" customHeight="1">
      <c r="A439" s="83">
        <v>427</v>
      </c>
      <c r="B439" s="83" t="str">
        <f t="shared" si="48"/>
        <v/>
      </c>
      <c r="C439" s="26"/>
      <c r="D439" s="26"/>
      <c r="E439" s="26"/>
      <c r="F439" s="26"/>
      <c r="G439" s="125"/>
      <c r="H439" s="125"/>
      <c r="I439" s="124"/>
      <c r="J439" s="174"/>
      <c r="K439" s="164" t="str">
        <f t="shared" si="0"/>
        <v/>
      </c>
      <c r="L439" s="26"/>
      <c r="M439" s="175"/>
      <c r="N439" s="176" t="str">
        <f>IF(J439="","",IF(OR(J439="1",J439="2"),VLOOKUP(J439,①【入力】就業規則等一覧!$B$32:$AD$33,26,FALSE),VLOOKUP(J439,①【入力】就業規則等一覧!$B$13:$AD$27,26,FALSE)))</f>
        <v/>
      </c>
      <c r="O439" s="166" t="str">
        <f t="shared" si="49"/>
        <v/>
      </c>
      <c r="P439" s="166" t="str">
        <f t="shared" si="52"/>
        <v/>
      </c>
      <c r="Q439" s="167" t="str">
        <f t="shared" si="51"/>
        <v/>
      </c>
      <c r="T439" s="84"/>
    </row>
    <row r="440" spans="1:23" ht="18" customHeight="1">
      <c r="A440" s="83">
        <v>428</v>
      </c>
      <c r="B440" s="83" t="str">
        <f t="shared" si="48"/>
        <v/>
      </c>
      <c r="C440" s="26"/>
      <c r="D440" s="26"/>
      <c r="E440" s="26"/>
      <c r="F440" s="26"/>
      <c r="G440" s="125"/>
      <c r="H440" s="125"/>
      <c r="I440" s="124"/>
      <c r="J440" s="174"/>
      <c r="K440" s="164" t="str">
        <f t="shared" si="0"/>
        <v/>
      </c>
      <c r="L440" s="26"/>
      <c r="M440" s="175"/>
      <c r="N440" s="176" t="str">
        <f>IF(J440="","",IF(OR(J440="1",J440="2"),VLOOKUP(J440,①【入力】就業規則等一覧!$B$32:$AD$33,26,FALSE),VLOOKUP(J440,①【入力】就業規則等一覧!$B$13:$AD$27,26,FALSE)))</f>
        <v/>
      </c>
      <c r="O440" s="166" t="str">
        <f t="shared" si="49"/>
        <v/>
      </c>
      <c r="P440" s="166" t="str">
        <f t="shared" si="52"/>
        <v/>
      </c>
      <c r="Q440" s="167" t="str">
        <f t="shared" si="51"/>
        <v/>
      </c>
      <c r="T440" s="84"/>
    </row>
    <row r="441" spans="1:23" ht="18" customHeight="1">
      <c r="A441" s="83">
        <v>429</v>
      </c>
      <c r="B441" s="83" t="str">
        <f t="shared" si="48"/>
        <v/>
      </c>
      <c r="C441" s="26"/>
      <c r="D441" s="26"/>
      <c r="E441" s="26"/>
      <c r="F441" s="26"/>
      <c r="G441" s="125"/>
      <c r="H441" s="125"/>
      <c r="I441" s="124"/>
      <c r="J441" s="174"/>
      <c r="K441" s="164" t="str">
        <f t="shared" si="0"/>
        <v/>
      </c>
      <c r="L441" s="26"/>
      <c r="M441" s="175"/>
      <c r="N441" s="176" t="str">
        <f>IF(J441="","",IF(OR(J441="1",J441="2"),VLOOKUP(J441,①【入力】就業規則等一覧!$B$32:$AD$33,26,FALSE),VLOOKUP(J441,①【入力】就業規則等一覧!$B$13:$AD$27,26,FALSE)))</f>
        <v/>
      </c>
      <c r="O441" s="166" t="str">
        <f t="shared" si="49"/>
        <v/>
      </c>
      <c r="P441" s="166" t="str">
        <f t="shared" si="52"/>
        <v/>
      </c>
      <c r="Q441" s="167" t="str">
        <f t="shared" si="51"/>
        <v/>
      </c>
      <c r="T441" s="84"/>
    </row>
    <row r="442" spans="1:23" ht="18" customHeight="1">
      <c r="A442" s="83">
        <v>430</v>
      </c>
      <c r="B442" s="83" t="str">
        <f t="shared" si="48"/>
        <v/>
      </c>
      <c r="C442" s="26"/>
      <c r="D442" s="26"/>
      <c r="E442" s="26"/>
      <c r="F442" s="26"/>
      <c r="G442" s="125"/>
      <c r="H442" s="125"/>
      <c r="I442" s="124"/>
      <c r="J442" s="174"/>
      <c r="K442" s="164" t="str">
        <f t="shared" si="0"/>
        <v/>
      </c>
      <c r="L442" s="26"/>
      <c r="M442" s="175"/>
      <c r="N442" s="176" t="str">
        <f>IF(J442="","",IF(OR(J442="1",J442="2"),VLOOKUP(J442,①【入力】就業規則等一覧!$B$32:$AD$33,26,FALSE),VLOOKUP(J442,①【入力】就業規則等一覧!$B$13:$AD$27,26,FALSE)))</f>
        <v/>
      </c>
      <c r="O442" s="166" t="str">
        <f t="shared" si="49"/>
        <v/>
      </c>
      <c r="P442" s="166" t="str">
        <f t="shared" si="52"/>
        <v/>
      </c>
      <c r="Q442" s="167" t="str">
        <f t="shared" si="51"/>
        <v/>
      </c>
      <c r="T442" s="84"/>
      <c r="W442" s="79"/>
    </row>
    <row r="443" spans="1:23" ht="18" customHeight="1">
      <c r="A443" s="83">
        <v>431</v>
      </c>
      <c r="B443" s="83" t="str">
        <f t="shared" si="48"/>
        <v/>
      </c>
      <c r="C443" s="26"/>
      <c r="D443" s="26"/>
      <c r="E443" s="26"/>
      <c r="F443" s="26"/>
      <c r="G443" s="125"/>
      <c r="H443" s="125"/>
      <c r="I443" s="124"/>
      <c r="J443" s="174"/>
      <c r="K443" s="164" t="str">
        <f t="shared" si="0"/>
        <v/>
      </c>
      <c r="L443" s="26"/>
      <c r="M443" s="175"/>
      <c r="N443" s="176" t="str">
        <f>IF(J443="","",IF(OR(J443="1",J443="2"),VLOOKUP(J443,①【入力】就業規則等一覧!$B$32:$AD$33,26,FALSE),VLOOKUP(J443,①【入力】就業規則等一覧!$B$13:$AD$27,26,FALSE)))</f>
        <v/>
      </c>
      <c r="O443" s="166" t="str">
        <f t="shared" si="49"/>
        <v/>
      </c>
      <c r="P443" s="166" t="str">
        <f t="shared" si="52"/>
        <v/>
      </c>
      <c r="Q443" s="167" t="str">
        <f t="shared" si="51"/>
        <v/>
      </c>
      <c r="T443" s="84"/>
    </row>
    <row r="444" spans="1:23" ht="18" customHeight="1">
      <c r="A444" s="83">
        <v>432</v>
      </c>
      <c r="B444" s="83" t="str">
        <f t="shared" si="48"/>
        <v/>
      </c>
      <c r="C444" s="26"/>
      <c r="D444" s="26"/>
      <c r="E444" s="26"/>
      <c r="F444" s="26"/>
      <c r="G444" s="125"/>
      <c r="H444" s="125"/>
      <c r="I444" s="124"/>
      <c r="J444" s="174"/>
      <c r="K444" s="164" t="str">
        <f t="shared" si="0"/>
        <v/>
      </c>
      <c r="L444" s="26"/>
      <c r="M444" s="175"/>
      <c r="N444" s="176" t="str">
        <f>IF(J444="","",IF(OR(J444="1",J444="2"),VLOOKUP(J444,①【入力】就業規則等一覧!$B$32:$AD$33,26,FALSE),VLOOKUP(J444,①【入力】就業規則等一覧!$B$13:$AD$27,26,FALSE)))</f>
        <v/>
      </c>
      <c r="O444" s="166" t="str">
        <f t="shared" si="49"/>
        <v/>
      </c>
      <c r="P444" s="166" t="str">
        <f t="shared" si="52"/>
        <v/>
      </c>
      <c r="Q444" s="167" t="str">
        <f t="shared" si="51"/>
        <v/>
      </c>
      <c r="T444" s="84"/>
    </row>
    <row r="445" spans="1:23" ht="18" customHeight="1">
      <c r="A445" s="83">
        <v>433</v>
      </c>
      <c r="B445" s="83" t="str">
        <f t="shared" si="48"/>
        <v/>
      </c>
      <c r="C445" s="26"/>
      <c r="D445" s="26"/>
      <c r="E445" s="26"/>
      <c r="F445" s="26"/>
      <c r="G445" s="125"/>
      <c r="H445" s="125"/>
      <c r="I445" s="124"/>
      <c r="J445" s="174"/>
      <c r="K445" s="164" t="str">
        <f t="shared" si="0"/>
        <v/>
      </c>
      <c r="L445" s="26"/>
      <c r="M445" s="175"/>
      <c r="N445" s="176" t="str">
        <f>IF(J445="","",IF(OR(J445="1",J445="2"),VLOOKUP(J445,①【入力】就業規則等一覧!$B$32:$AD$33,26,FALSE),VLOOKUP(J445,①【入力】就業規則等一覧!$B$13:$AD$27,26,FALSE)))</f>
        <v/>
      </c>
      <c r="O445" s="166" t="str">
        <f t="shared" si="49"/>
        <v/>
      </c>
      <c r="P445" s="166" t="str">
        <f t="shared" si="52"/>
        <v/>
      </c>
      <c r="Q445" s="167" t="str">
        <f t="shared" si="51"/>
        <v/>
      </c>
      <c r="T445" s="84"/>
    </row>
    <row r="446" spans="1:23" ht="18" customHeight="1">
      <c r="A446" s="83">
        <v>434</v>
      </c>
      <c r="B446" s="83" t="str">
        <f t="shared" si="48"/>
        <v/>
      </c>
      <c r="C446" s="26"/>
      <c r="D446" s="26"/>
      <c r="E446" s="26"/>
      <c r="F446" s="26"/>
      <c r="G446" s="125"/>
      <c r="H446" s="125"/>
      <c r="I446" s="124"/>
      <c r="J446" s="174"/>
      <c r="K446" s="164" t="str">
        <f t="shared" si="0"/>
        <v/>
      </c>
      <c r="L446" s="26"/>
      <c r="M446" s="175"/>
      <c r="N446" s="176" t="str">
        <f>IF(J446="","",IF(OR(J446="1",J446="2"),VLOOKUP(J446,①【入力】就業規則等一覧!$B$32:$AD$33,26,FALSE),VLOOKUP(J446,①【入力】就業規則等一覧!$B$13:$AD$27,26,FALSE)))</f>
        <v/>
      </c>
      <c r="O446" s="166" t="str">
        <f t="shared" si="49"/>
        <v/>
      </c>
      <c r="P446" s="166" t="str">
        <f t="shared" si="52"/>
        <v/>
      </c>
      <c r="Q446" s="167" t="str">
        <f t="shared" si="51"/>
        <v/>
      </c>
      <c r="T446" s="84"/>
    </row>
    <row r="447" spans="1:23" ht="18" customHeight="1">
      <c r="A447" s="83">
        <v>435</v>
      </c>
      <c r="B447" s="83" t="str">
        <f t="shared" si="48"/>
        <v/>
      </c>
      <c r="C447" s="26"/>
      <c r="D447" s="26"/>
      <c r="E447" s="26"/>
      <c r="F447" s="26"/>
      <c r="G447" s="125"/>
      <c r="H447" s="125"/>
      <c r="I447" s="124"/>
      <c r="J447" s="174"/>
      <c r="K447" s="164" t="str">
        <f t="shared" si="0"/>
        <v/>
      </c>
      <c r="L447" s="26"/>
      <c r="M447" s="175"/>
      <c r="N447" s="176" t="str">
        <f>IF(J447="","",IF(OR(J447="1",J447="2"),VLOOKUP(J447,①【入力】就業規則等一覧!$B$32:$AD$33,26,FALSE),VLOOKUP(J447,①【入力】就業規則等一覧!$B$13:$AD$27,26,FALSE)))</f>
        <v/>
      </c>
      <c r="O447" s="166" t="str">
        <f t="shared" si="49"/>
        <v/>
      </c>
      <c r="P447" s="166" t="str">
        <f t="shared" si="52"/>
        <v/>
      </c>
      <c r="Q447" s="167" t="str">
        <f t="shared" si="51"/>
        <v/>
      </c>
      <c r="T447" s="84"/>
    </row>
    <row r="448" spans="1:23" ht="18" customHeight="1">
      <c r="A448" s="83">
        <v>436</v>
      </c>
      <c r="B448" s="83" t="str">
        <f t="shared" si="48"/>
        <v/>
      </c>
      <c r="C448" s="26"/>
      <c r="D448" s="26"/>
      <c r="E448" s="26"/>
      <c r="F448" s="26"/>
      <c r="G448" s="125"/>
      <c r="H448" s="125"/>
      <c r="I448" s="124"/>
      <c r="J448" s="174"/>
      <c r="K448" s="164" t="str">
        <f t="shared" si="0"/>
        <v/>
      </c>
      <c r="L448" s="26"/>
      <c r="M448" s="175"/>
      <c r="N448" s="176" t="str">
        <f>IF(J448="","",IF(OR(J448="1",J448="2"),VLOOKUP(J448,①【入力】就業規則等一覧!$B$32:$AD$33,26,FALSE),VLOOKUP(J448,①【入力】就業規則等一覧!$B$13:$AD$27,26,FALSE)))</f>
        <v/>
      </c>
      <c r="O448" s="166" t="str">
        <f t="shared" si="49"/>
        <v/>
      </c>
      <c r="P448" s="166" t="str">
        <f t="shared" si="52"/>
        <v/>
      </c>
      <c r="Q448" s="167" t="str">
        <f t="shared" si="51"/>
        <v/>
      </c>
      <c r="T448" s="84"/>
    </row>
    <row r="449" spans="1:23" ht="18" customHeight="1">
      <c r="A449" s="83">
        <v>437</v>
      </c>
      <c r="B449" s="83" t="str">
        <f t="shared" si="48"/>
        <v/>
      </c>
      <c r="C449" s="26"/>
      <c r="D449" s="26"/>
      <c r="E449" s="26"/>
      <c r="F449" s="26"/>
      <c r="G449" s="125"/>
      <c r="H449" s="125"/>
      <c r="I449" s="124"/>
      <c r="J449" s="174"/>
      <c r="K449" s="164" t="str">
        <f t="shared" si="0"/>
        <v/>
      </c>
      <c r="L449" s="26"/>
      <c r="M449" s="175"/>
      <c r="N449" s="176" t="str">
        <f>IF(J449="","",IF(OR(J449="1",J449="2"),VLOOKUP(J449,①【入力】就業規則等一覧!$B$32:$AD$33,26,FALSE),VLOOKUP(J449,①【入力】就業規則等一覧!$B$13:$AD$27,26,FALSE)))</f>
        <v/>
      </c>
      <c r="O449" s="166" t="str">
        <f t="shared" si="49"/>
        <v/>
      </c>
      <c r="P449" s="166" t="str">
        <f t="shared" si="52"/>
        <v/>
      </c>
      <c r="Q449" s="167" t="str">
        <f t="shared" si="51"/>
        <v/>
      </c>
      <c r="T449" s="84"/>
    </row>
    <row r="450" spans="1:23" ht="18" customHeight="1">
      <c r="A450" s="83">
        <v>438</v>
      </c>
      <c r="B450" s="83" t="str">
        <f t="shared" si="48"/>
        <v/>
      </c>
      <c r="C450" s="26"/>
      <c r="D450" s="26"/>
      <c r="E450" s="26"/>
      <c r="F450" s="26"/>
      <c r="G450" s="125"/>
      <c r="H450" s="125"/>
      <c r="I450" s="124"/>
      <c r="J450" s="174"/>
      <c r="K450" s="164" t="str">
        <f t="shared" si="0"/>
        <v/>
      </c>
      <c r="L450" s="26"/>
      <c r="M450" s="175"/>
      <c r="N450" s="176" t="str">
        <f>IF(J450="","",IF(OR(J450="1",J450="2"),VLOOKUP(J450,①【入力】就業規則等一覧!$B$32:$AD$33,26,FALSE),VLOOKUP(J450,①【入力】就業規則等一覧!$B$13:$AD$27,26,FALSE)))</f>
        <v/>
      </c>
      <c r="O450" s="166" t="str">
        <f t="shared" si="49"/>
        <v/>
      </c>
      <c r="P450" s="166" t="str">
        <f t="shared" si="52"/>
        <v/>
      </c>
      <c r="Q450" s="167" t="str">
        <f t="shared" si="51"/>
        <v/>
      </c>
      <c r="T450" s="84"/>
    </row>
    <row r="451" spans="1:23" ht="18" customHeight="1">
      <c r="A451" s="83">
        <v>439</v>
      </c>
      <c r="B451" s="83" t="str">
        <f t="shared" si="48"/>
        <v/>
      </c>
      <c r="C451" s="26"/>
      <c r="D451" s="26"/>
      <c r="E451" s="26"/>
      <c r="F451" s="26"/>
      <c r="G451" s="125"/>
      <c r="H451" s="125"/>
      <c r="I451" s="124"/>
      <c r="J451" s="174"/>
      <c r="K451" s="164" t="str">
        <f t="shared" si="0"/>
        <v/>
      </c>
      <c r="L451" s="26"/>
      <c r="M451" s="175"/>
      <c r="N451" s="176" t="str">
        <f>IF(J451="","",IF(OR(J451="1",J451="2"),VLOOKUP(J451,①【入力】就業規則等一覧!$B$32:$AD$33,26,FALSE),VLOOKUP(J451,①【入力】就業規則等一覧!$B$13:$AD$27,26,FALSE)))</f>
        <v/>
      </c>
      <c r="O451" s="166" t="str">
        <f t="shared" si="49"/>
        <v/>
      </c>
      <c r="P451" s="166" t="str">
        <f t="shared" si="52"/>
        <v/>
      </c>
      <c r="Q451" s="167" t="str">
        <f t="shared" si="51"/>
        <v/>
      </c>
      <c r="T451" s="84"/>
    </row>
    <row r="452" spans="1:23" ht="18" customHeight="1">
      <c r="A452" s="83">
        <v>440</v>
      </c>
      <c r="B452" s="83" t="str">
        <f t="shared" si="48"/>
        <v/>
      </c>
      <c r="C452" s="26"/>
      <c r="D452" s="26"/>
      <c r="E452" s="26"/>
      <c r="F452" s="26"/>
      <c r="G452" s="125"/>
      <c r="H452" s="125"/>
      <c r="I452" s="124"/>
      <c r="J452" s="174"/>
      <c r="K452" s="164" t="str">
        <f t="shared" si="0"/>
        <v/>
      </c>
      <c r="L452" s="26"/>
      <c r="M452" s="175"/>
      <c r="N452" s="176" t="str">
        <f>IF(J452="","",IF(OR(J452="1",J452="2"),VLOOKUP(J452,①【入力】就業規則等一覧!$B$32:$AD$33,26,FALSE),VLOOKUP(J452,①【入力】就業規則等一覧!$B$13:$AD$27,26,FALSE)))</f>
        <v/>
      </c>
      <c r="O452" s="166" t="str">
        <f t="shared" si="49"/>
        <v/>
      </c>
      <c r="P452" s="166" t="str">
        <f t="shared" si="52"/>
        <v/>
      </c>
      <c r="Q452" s="167" t="str">
        <f t="shared" si="51"/>
        <v/>
      </c>
      <c r="T452" s="84"/>
    </row>
    <row r="453" spans="1:23" ht="18" customHeight="1">
      <c r="A453" s="83">
        <v>441</v>
      </c>
      <c r="B453" s="83" t="str">
        <f t="shared" si="48"/>
        <v/>
      </c>
      <c r="C453" s="26"/>
      <c r="D453" s="26"/>
      <c r="E453" s="26"/>
      <c r="F453" s="26"/>
      <c r="G453" s="125"/>
      <c r="H453" s="125"/>
      <c r="I453" s="124"/>
      <c r="J453" s="174"/>
      <c r="K453" s="164" t="str">
        <f t="shared" si="0"/>
        <v/>
      </c>
      <c r="L453" s="26"/>
      <c r="M453" s="175"/>
      <c r="N453" s="176" t="str">
        <f>IF(J453="","",IF(OR(J453="1",J453="2"),VLOOKUP(J453,①【入力】就業規則等一覧!$B$32:$AD$33,26,FALSE),VLOOKUP(J453,①【入力】就業規則等一覧!$B$13:$AD$27,26,FALSE)))</f>
        <v/>
      </c>
      <c r="O453" s="166" t="str">
        <f t="shared" si="49"/>
        <v/>
      </c>
      <c r="P453" s="166" t="str">
        <f t="shared" si="52"/>
        <v/>
      </c>
      <c r="Q453" s="167" t="str">
        <f t="shared" si="51"/>
        <v/>
      </c>
      <c r="T453" s="84"/>
    </row>
    <row r="454" spans="1:23" ht="18" customHeight="1">
      <c r="A454" s="83">
        <v>442</v>
      </c>
      <c r="B454" s="83" t="str">
        <f t="shared" si="48"/>
        <v/>
      </c>
      <c r="C454" s="26"/>
      <c r="D454" s="26"/>
      <c r="E454" s="26"/>
      <c r="F454" s="26"/>
      <c r="G454" s="125"/>
      <c r="H454" s="125"/>
      <c r="I454" s="124"/>
      <c r="J454" s="174"/>
      <c r="K454" s="164" t="str">
        <f t="shared" si="0"/>
        <v/>
      </c>
      <c r="L454" s="26"/>
      <c r="M454" s="175"/>
      <c r="N454" s="176" t="str">
        <f>IF(J454="","",IF(OR(J454="1",J454="2"),VLOOKUP(J454,①【入力】就業規則等一覧!$B$32:$AD$33,26,FALSE),VLOOKUP(J454,①【入力】就業規則等一覧!$B$13:$AD$27,26,FALSE)))</f>
        <v/>
      </c>
      <c r="O454" s="166" t="str">
        <f t="shared" si="49"/>
        <v/>
      </c>
      <c r="P454" s="166" t="str">
        <f t="shared" si="52"/>
        <v/>
      </c>
      <c r="Q454" s="167" t="str">
        <f t="shared" si="51"/>
        <v/>
      </c>
      <c r="T454" s="84"/>
    </row>
    <row r="455" spans="1:23" ht="18" customHeight="1">
      <c r="A455" s="83">
        <v>443</v>
      </c>
      <c r="B455" s="83" t="str">
        <f t="shared" si="48"/>
        <v/>
      </c>
      <c r="C455" s="26"/>
      <c r="D455" s="26"/>
      <c r="E455" s="26"/>
      <c r="F455" s="26"/>
      <c r="G455" s="125"/>
      <c r="H455" s="125"/>
      <c r="I455" s="124"/>
      <c r="J455" s="174"/>
      <c r="K455" s="164" t="str">
        <f t="shared" si="0"/>
        <v/>
      </c>
      <c r="L455" s="26"/>
      <c r="M455" s="175"/>
      <c r="N455" s="176" t="str">
        <f>IF(J455="","",IF(OR(J455="1",J455="2"),VLOOKUP(J455,①【入力】就業規則等一覧!$B$32:$AD$33,26,FALSE),VLOOKUP(J455,①【入力】就業規則等一覧!$B$13:$AD$27,26,FALSE)))</f>
        <v/>
      </c>
      <c r="O455" s="166" t="str">
        <f t="shared" si="49"/>
        <v/>
      </c>
      <c r="P455" s="166" t="str">
        <f t="shared" si="52"/>
        <v/>
      </c>
      <c r="Q455" s="167" t="str">
        <f t="shared" si="51"/>
        <v/>
      </c>
      <c r="T455" s="84"/>
      <c r="W455" s="79"/>
    </row>
    <row r="456" spans="1:23" ht="18" customHeight="1">
      <c r="A456" s="83">
        <v>444</v>
      </c>
      <c r="B456" s="83" t="str">
        <f t="shared" si="48"/>
        <v/>
      </c>
      <c r="C456" s="26"/>
      <c r="D456" s="26"/>
      <c r="E456" s="26"/>
      <c r="F456" s="26"/>
      <c r="G456" s="125"/>
      <c r="H456" s="125"/>
      <c r="I456" s="124"/>
      <c r="J456" s="174"/>
      <c r="K456" s="164" t="str">
        <f t="shared" si="0"/>
        <v/>
      </c>
      <c r="L456" s="26"/>
      <c r="M456" s="175"/>
      <c r="N456" s="176" t="str">
        <f>IF(J456="","",IF(OR(J456="1",J456="2"),VLOOKUP(J456,①【入力】就業規則等一覧!$B$32:$AD$33,26,FALSE),VLOOKUP(J456,①【入力】就業規則等一覧!$B$13:$AD$27,26,FALSE)))</f>
        <v/>
      </c>
      <c r="O456" s="166" t="str">
        <f t="shared" si="49"/>
        <v/>
      </c>
      <c r="P456" s="166" t="str">
        <f t="shared" si="52"/>
        <v/>
      </c>
      <c r="Q456" s="167" t="str">
        <f t="shared" si="51"/>
        <v/>
      </c>
      <c r="T456" s="84"/>
    </row>
    <row r="457" spans="1:23" ht="18" customHeight="1">
      <c r="A457" s="83">
        <v>445</v>
      </c>
      <c r="B457" s="83" t="str">
        <f t="shared" si="48"/>
        <v/>
      </c>
      <c r="C457" s="26"/>
      <c r="D457" s="26"/>
      <c r="E457" s="26"/>
      <c r="F457" s="26"/>
      <c r="G457" s="125"/>
      <c r="H457" s="125"/>
      <c r="I457" s="124"/>
      <c r="J457" s="174"/>
      <c r="K457" s="164" t="str">
        <f t="shared" si="0"/>
        <v/>
      </c>
      <c r="L457" s="26"/>
      <c r="M457" s="175"/>
      <c r="N457" s="176" t="str">
        <f>IF(J457="","",IF(OR(J457="1",J457="2"),VLOOKUP(J457,①【入力】就業規則等一覧!$B$32:$AD$33,26,FALSE),VLOOKUP(J457,①【入力】就業規則等一覧!$B$13:$AD$27,26,FALSE)))</f>
        <v/>
      </c>
      <c r="O457" s="166" t="str">
        <f t="shared" si="49"/>
        <v/>
      </c>
      <c r="P457" s="166" t="str">
        <f t="shared" si="52"/>
        <v/>
      </c>
      <c r="Q457" s="167" t="str">
        <f t="shared" si="51"/>
        <v/>
      </c>
      <c r="T457" s="84"/>
    </row>
    <row r="458" spans="1:23" ht="18" customHeight="1">
      <c r="A458" s="83">
        <v>446</v>
      </c>
      <c r="B458" s="83" t="str">
        <f t="shared" si="48"/>
        <v/>
      </c>
      <c r="C458" s="26"/>
      <c r="D458" s="26"/>
      <c r="E458" s="26"/>
      <c r="F458" s="26"/>
      <c r="G458" s="125"/>
      <c r="H458" s="125"/>
      <c r="I458" s="124"/>
      <c r="J458" s="174"/>
      <c r="K458" s="164" t="str">
        <f t="shared" si="0"/>
        <v/>
      </c>
      <c r="L458" s="26"/>
      <c r="M458" s="175"/>
      <c r="N458" s="176" t="str">
        <f>IF(J458="","",IF(OR(J458="1",J458="2"),VLOOKUP(J458,①【入力】就業規則等一覧!$B$32:$AD$33,26,FALSE),VLOOKUP(J458,①【入力】就業規則等一覧!$B$13:$AD$27,26,FALSE)))</f>
        <v/>
      </c>
      <c r="O458" s="166" t="str">
        <f t="shared" si="49"/>
        <v/>
      </c>
      <c r="P458" s="166" t="str">
        <f t="shared" si="52"/>
        <v/>
      </c>
      <c r="Q458" s="167" t="str">
        <f t="shared" si="51"/>
        <v/>
      </c>
      <c r="T458" s="84"/>
    </row>
    <row r="459" spans="1:23" ht="18" customHeight="1">
      <c r="A459" s="83">
        <v>447</v>
      </c>
      <c r="B459" s="83" t="str">
        <f t="shared" si="48"/>
        <v/>
      </c>
      <c r="C459" s="26"/>
      <c r="D459" s="26"/>
      <c r="E459" s="26"/>
      <c r="F459" s="26"/>
      <c r="G459" s="125"/>
      <c r="H459" s="125"/>
      <c r="I459" s="124"/>
      <c r="J459" s="174"/>
      <c r="K459" s="164" t="str">
        <f t="shared" si="0"/>
        <v/>
      </c>
      <c r="L459" s="26"/>
      <c r="M459" s="175"/>
      <c r="N459" s="176" t="str">
        <f>IF(J459="","",IF(OR(J459="1",J459="2"),VLOOKUP(J459,①【入力】就業規則等一覧!$B$32:$AD$33,26,FALSE),VLOOKUP(J459,①【入力】就業規則等一覧!$B$13:$AD$27,26,FALSE)))</f>
        <v/>
      </c>
      <c r="O459" s="166" t="str">
        <f t="shared" si="49"/>
        <v/>
      </c>
      <c r="P459" s="166" t="str">
        <f t="shared" si="52"/>
        <v/>
      </c>
      <c r="Q459" s="167" t="str">
        <f t="shared" si="51"/>
        <v/>
      </c>
      <c r="T459" s="84"/>
    </row>
    <row r="460" spans="1:23" ht="18" customHeight="1">
      <c r="A460" s="83">
        <v>448</v>
      </c>
      <c r="B460" s="83" t="str">
        <f t="shared" si="48"/>
        <v/>
      </c>
      <c r="C460" s="26"/>
      <c r="D460" s="26"/>
      <c r="E460" s="26"/>
      <c r="F460" s="26"/>
      <c r="G460" s="125"/>
      <c r="H460" s="125"/>
      <c r="I460" s="124"/>
      <c r="J460" s="174"/>
      <c r="K460" s="164" t="str">
        <f t="shared" si="0"/>
        <v/>
      </c>
      <c r="L460" s="26"/>
      <c r="M460" s="175"/>
      <c r="N460" s="176" t="str">
        <f>IF(J460="","",IF(OR(J460="1",J460="2"),VLOOKUP(J460,①【入力】就業規則等一覧!$B$32:$AD$33,26,FALSE),VLOOKUP(J460,①【入力】就業規則等一覧!$B$13:$AD$27,26,FALSE)))</f>
        <v/>
      </c>
      <c r="O460" s="166" t="str">
        <f t="shared" si="49"/>
        <v/>
      </c>
      <c r="P460" s="166" t="str">
        <f t="shared" si="52"/>
        <v/>
      </c>
      <c r="Q460" s="167" t="str">
        <f t="shared" si="51"/>
        <v/>
      </c>
      <c r="T460" s="84"/>
    </row>
    <row r="461" spans="1:23" ht="18" customHeight="1">
      <c r="A461" s="83">
        <v>449</v>
      </c>
      <c r="B461" s="83" t="str">
        <f t="shared" si="48"/>
        <v/>
      </c>
      <c r="C461" s="26"/>
      <c r="D461" s="26"/>
      <c r="E461" s="26"/>
      <c r="F461" s="26"/>
      <c r="G461" s="125"/>
      <c r="H461" s="125"/>
      <c r="I461" s="124"/>
      <c r="J461" s="174"/>
      <c r="K461" s="164" t="str">
        <f t="shared" si="0"/>
        <v/>
      </c>
      <c r="L461" s="26"/>
      <c r="M461" s="175"/>
      <c r="N461" s="176" t="str">
        <f>IF(J461="","",IF(OR(J461="1",J461="2"),VLOOKUP(J461,①【入力】就業規則等一覧!$B$32:$AD$33,26,FALSE),VLOOKUP(J461,①【入力】就業規則等一覧!$B$13:$AD$27,26,FALSE)))</f>
        <v/>
      </c>
      <c r="O461" s="166" t="str">
        <f t="shared" si="49"/>
        <v/>
      </c>
      <c r="P461" s="166" t="str">
        <f t="shared" si="52"/>
        <v/>
      </c>
      <c r="Q461" s="167" t="str">
        <f t="shared" si="51"/>
        <v/>
      </c>
      <c r="T461" s="84"/>
    </row>
    <row r="462" spans="1:23" ht="18" customHeight="1">
      <c r="A462" s="83">
        <v>450</v>
      </c>
      <c r="B462" s="83" t="str">
        <f t="shared" si="48"/>
        <v/>
      </c>
      <c r="C462" s="26"/>
      <c r="D462" s="26"/>
      <c r="E462" s="26"/>
      <c r="F462" s="26"/>
      <c r="G462" s="125"/>
      <c r="H462" s="125"/>
      <c r="I462" s="124"/>
      <c r="J462" s="174"/>
      <c r="K462" s="164" t="str">
        <f t="shared" si="0"/>
        <v/>
      </c>
      <c r="L462" s="26"/>
      <c r="M462" s="175"/>
      <c r="N462" s="176" t="str">
        <f>IF(J462="","",IF(OR(J462="1",J462="2"),VLOOKUP(J462,①【入力】就業規則等一覧!$B$32:$AD$33,26,FALSE),VLOOKUP(J462,①【入力】就業規則等一覧!$B$13:$AD$27,26,FALSE)))</f>
        <v/>
      </c>
      <c r="O462" s="166" t="str">
        <f t="shared" si="49"/>
        <v/>
      </c>
      <c r="P462" s="166" t="str">
        <f t="shared" si="52"/>
        <v/>
      </c>
      <c r="Q462" s="167" t="str">
        <f t="shared" si="51"/>
        <v/>
      </c>
      <c r="T462" s="84"/>
    </row>
    <row r="463" spans="1:23" ht="18" customHeight="1">
      <c r="A463" s="83">
        <v>451</v>
      </c>
      <c r="B463" s="83" t="str">
        <f t="shared" si="48"/>
        <v/>
      </c>
      <c r="C463" s="26"/>
      <c r="D463" s="26"/>
      <c r="E463" s="26"/>
      <c r="F463" s="26"/>
      <c r="G463" s="125"/>
      <c r="H463" s="125"/>
      <c r="I463" s="124"/>
      <c r="J463" s="174"/>
      <c r="K463" s="164" t="str">
        <f t="shared" si="0"/>
        <v/>
      </c>
      <c r="L463" s="26"/>
      <c r="M463" s="175"/>
      <c r="N463" s="176" t="str">
        <f>IF(J463="","",IF(OR(J463="1",J463="2"),VLOOKUP(J463,①【入力】就業規則等一覧!$B$32:$AD$33,26,FALSE),VLOOKUP(J463,①【入力】就業規則等一覧!$B$13:$AD$27,26,FALSE)))</f>
        <v/>
      </c>
      <c r="O463" s="166" t="str">
        <f t="shared" si="49"/>
        <v/>
      </c>
      <c r="P463" s="166" t="str">
        <f t="shared" si="52"/>
        <v/>
      </c>
      <c r="Q463" s="167" t="str">
        <f t="shared" si="51"/>
        <v/>
      </c>
      <c r="T463" s="84"/>
    </row>
    <row r="464" spans="1:23" ht="18" customHeight="1">
      <c r="A464" s="83">
        <v>452</v>
      </c>
      <c r="B464" s="83" t="str">
        <f t="shared" si="48"/>
        <v/>
      </c>
      <c r="C464" s="26"/>
      <c r="D464" s="26"/>
      <c r="E464" s="26"/>
      <c r="F464" s="26"/>
      <c r="G464" s="125"/>
      <c r="H464" s="125"/>
      <c r="I464" s="124"/>
      <c r="J464" s="174"/>
      <c r="K464" s="164" t="str">
        <f t="shared" si="0"/>
        <v/>
      </c>
      <c r="L464" s="26"/>
      <c r="M464" s="175"/>
      <c r="N464" s="176" t="str">
        <f>IF(J464="","",IF(OR(J464="1",J464="2"),VLOOKUP(J464,①【入力】就業規則等一覧!$B$32:$AD$33,26,FALSE),VLOOKUP(J464,①【入力】就業規則等一覧!$B$13:$AD$27,26,FALSE)))</f>
        <v/>
      </c>
      <c r="O464" s="166" t="str">
        <f t="shared" si="49"/>
        <v/>
      </c>
      <c r="P464" s="166" t="str">
        <f t="shared" si="52"/>
        <v/>
      </c>
      <c r="Q464" s="167" t="str">
        <f t="shared" si="51"/>
        <v/>
      </c>
      <c r="T464" s="84"/>
    </row>
    <row r="465" spans="1:23" ht="18" customHeight="1">
      <c r="A465" s="83">
        <v>453</v>
      </c>
      <c r="B465" s="83" t="str">
        <f t="shared" si="48"/>
        <v/>
      </c>
      <c r="C465" s="26"/>
      <c r="D465" s="26"/>
      <c r="E465" s="26"/>
      <c r="F465" s="26"/>
      <c r="G465" s="125"/>
      <c r="H465" s="125"/>
      <c r="I465" s="124"/>
      <c r="J465" s="174"/>
      <c r="K465" s="164" t="str">
        <f t="shared" si="0"/>
        <v/>
      </c>
      <c r="L465" s="26"/>
      <c r="M465" s="175"/>
      <c r="N465" s="176" t="str">
        <f>IF(J465="","",IF(OR(J465="1",J465="2"),VLOOKUP(J465,①【入力】就業規則等一覧!$B$32:$AD$33,26,FALSE),VLOOKUP(J465,①【入力】就業規則等一覧!$B$13:$AD$27,26,FALSE)))</f>
        <v/>
      </c>
      <c r="O465" s="166" t="str">
        <f t="shared" si="49"/>
        <v/>
      </c>
      <c r="P465" s="166" t="str">
        <f t="shared" si="52"/>
        <v/>
      </c>
      <c r="Q465" s="167" t="str">
        <f t="shared" si="51"/>
        <v/>
      </c>
      <c r="T465" s="84"/>
    </row>
    <row r="466" spans="1:23" ht="18" customHeight="1">
      <c r="A466" s="83">
        <v>454</v>
      </c>
      <c r="B466" s="83" t="str">
        <f t="shared" si="48"/>
        <v/>
      </c>
      <c r="C466" s="26"/>
      <c r="D466" s="26"/>
      <c r="E466" s="26"/>
      <c r="F466" s="26"/>
      <c r="G466" s="125"/>
      <c r="H466" s="125"/>
      <c r="I466" s="124"/>
      <c r="J466" s="174"/>
      <c r="K466" s="164" t="str">
        <f t="shared" si="0"/>
        <v/>
      </c>
      <c r="L466" s="26"/>
      <c r="M466" s="175"/>
      <c r="N466" s="176" t="str">
        <f>IF(J466="","",IF(OR(J466="1",J466="2"),VLOOKUP(J466,①【入力】就業規則等一覧!$B$32:$AD$33,26,FALSE),VLOOKUP(J466,①【入力】就業規則等一覧!$B$13:$AD$27,26,FALSE)))</f>
        <v/>
      </c>
      <c r="O466" s="166" t="str">
        <f t="shared" si="49"/>
        <v/>
      </c>
      <c r="P466" s="166" t="str">
        <f t="shared" si="52"/>
        <v/>
      </c>
      <c r="Q466" s="167" t="str">
        <f t="shared" si="51"/>
        <v/>
      </c>
      <c r="T466" s="84"/>
    </row>
    <row r="467" spans="1:23" ht="18" customHeight="1">
      <c r="A467" s="83">
        <v>455</v>
      </c>
      <c r="B467" s="83" t="str">
        <f t="shared" si="48"/>
        <v/>
      </c>
      <c r="C467" s="26"/>
      <c r="D467" s="26"/>
      <c r="E467" s="26"/>
      <c r="F467" s="26"/>
      <c r="G467" s="125"/>
      <c r="H467" s="125"/>
      <c r="I467" s="124"/>
      <c r="J467" s="174"/>
      <c r="K467" s="164" t="str">
        <f t="shared" si="0"/>
        <v/>
      </c>
      <c r="L467" s="26"/>
      <c r="M467" s="175"/>
      <c r="N467" s="176" t="str">
        <f>IF(J467="","",IF(OR(J467="1",J467="2"),VLOOKUP(J467,①【入力】就業規則等一覧!$B$32:$AD$33,26,FALSE),VLOOKUP(J467,①【入力】就業規則等一覧!$B$13:$AD$27,26,FALSE)))</f>
        <v/>
      </c>
      <c r="O467" s="166" t="str">
        <f t="shared" si="49"/>
        <v/>
      </c>
      <c r="P467" s="166" t="str">
        <f t="shared" si="52"/>
        <v/>
      </c>
      <c r="Q467" s="167" t="str">
        <f t="shared" si="51"/>
        <v/>
      </c>
      <c r="T467" s="84"/>
    </row>
    <row r="468" spans="1:23" ht="18" customHeight="1">
      <c r="A468" s="83">
        <v>456</v>
      </c>
      <c r="B468" s="83" t="str">
        <f t="shared" si="48"/>
        <v/>
      </c>
      <c r="C468" s="26"/>
      <c r="D468" s="26"/>
      <c r="E468" s="26"/>
      <c r="F468" s="26"/>
      <c r="G468" s="125"/>
      <c r="H468" s="125"/>
      <c r="I468" s="124"/>
      <c r="J468" s="174"/>
      <c r="K468" s="164" t="str">
        <f t="shared" si="0"/>
        <v/>
      </c>
      <c r="L468" s="26"/>
      <c r="M468" s="175"/>
      <c r="N468" s="176" t="str">
        <f>IF(J468="","",IF(OR(J468="1",J468="2"),VLOOKUP(J468,①【入力】就業規則等一覧!$B$32:$AD$33,26,FALSE),VLOOKUP(J468,①【入力】就業規則等一覧!$B$13:$AD$27,26,FALSE)))</f>
        <v/>
      </c>
      <c r="O468" s="166" t="str">
        <f t="shared" si="49"/>
        <v/>
      </c>
      <c r="P468" s="166" t="str">
        <f t="shared" si="52"/>
        <v/>
      </c>
      <c r="Q468" s="167" t="str">
        <f t="shared" si="51"/>
        <v/>
      </c>
      <c r="T468" s="84"/>
      <c r="W468" s="79"/>
    </row>
    <row r="469" spans="1:23" ht="18" customHeight="1">
      <c r="A469" s="83">
        <v>457</v>
      </c>
      <c r="B469" s="83" t="str">
        <f t="shared" si="48"/>
        <v/>
      </c>
      <c r="C469" s="26"/>
      <c r="D469" s="26"/>
      <c r="E469" s="26"/>
      <c r="F469" s="26"/>
      <c r="G469" s="125"/>
      <c r="H469" s="125"/>
      <c r="I469" s="124"/>
      <c r="J469" s="174"/>
      <c r="K469" s="164" t="str">
        <f t="shared" ref="K469:K511" si="53">IF(OR(J469="1",J469=1),"〇","")</f>
        <v/>
      </c>
      <c r="L469" s="26"/>
      <c r="M469" s="175"/>
      <c r="N469" s="176" t="str">
        <f>IF(J469="","",IF(OR(J469="1",J469="2"),VLOOKUP(J469,①【入力】就業規則等一覧!$B$32:$AD$33,26,FALSE),VLOOKUP(J469,①【入力】就業規則等一覧!$B$13:$AD$27,26,FALSE)))</f>
        <v/>
      </c>
      <c r="O469" s="166" t="str">
        <f t="shared" si="49"/>
        <v/>
      </c>
      <c r="P469" s="166" t="str">
        <f t="shared" si="52"/>
        <v/>
      </c>
      <c r="Q469" s="167" t="str">
        <f t="shared" si="51"/>
        <v/>
      </c>
      <c r="T469" s="84"/>
    </row>
    <row r="470" spans="1:23" ht="18" customHeight="1">
      <c r="A470" s="83">
        <v>458</v>
      </c>
      <c r="B470" s="83" t="str">
        <f t="shared" ref="B470:B512" si="54">C470&amp;D470</f>
        <v/>
      </c>
      <c r="C470" s="26"/>
      <c r="D470" s="26"/>
      <c r="E470" s="26"/>
      <c r="F470" s="26"/>
      <c r="G470" s="125"/>
      <c r="H470" s="125"/>
      <c r="I470" s="124"/>
      <c r="J470" s="174"/>
      <c r="K470" s="164" t="str">
        <f t="shared" si="53"/>
        <v/>
      </c>
      <c r="L470" s="26"/>
      <c r="M470" s="175"/>
      <c r="N470" s="176" t="str">
        <f>IF(J470="","",IF(OR(J470="1",J470="2"),VLOOKUP(J470,①【入力】就業規則等一覧!$B$32:$AD$33,26,FALSE),VLOOKUP(J470,①【入力】就業規則等一覧!$B$13:$AD$27,26,FALSE)))</f>
        <v/>
      </c>
      <c r="O470" s="166" t="str">
        <f t="shared" ref="O470:O512" si="55">IF(M470="","",10000)</f>
        <v/>
      </c>
      <c r="P470" s="166" t="str">
        <f t="shared" ref="P470:P512" si="56">IF(N470="","",MIN(N470,10000))</f>
        <v/>
      </c>
      <c r="Q470" s="167" t="str">
        <f t="shared" ref="Q470:Q512" si="57">IF(OR(M470="",N470=""),"",M470*P470)</f>
        <v/>
      </c>
      <c r="T470" s="84"/>
    </row>
    <row r="471" spans="1:23" ht="18" customHeight="1">
      <c r="A471" s="83">
        <v>459</v>
      </c>
      <c r="B471" s="83" t="str">
        <f t="shared" si="54"/>
        <v/>
      </c>
      <c r="C471" s="26"/>
      <c r="D471" s="26"/>
      <c r="E471" s="26"/>
      <c r="F471" s="26"/>
      <c r="G471" s="125"/>
      <c r="H471" s="125"/>
      <c r="I471" s="124"/>
      <c r="J471" s="174"/>
      <c r="K471" s="164" t="str">
        <f t="shared" si="53"/>
        <v/>
      </c>
      <c r="L471" s="26"/>
      <c r="M471" s="175"/>
      <c r="N471" s="176" t="str">
        <f>IF(J471="","",IF(OR(J471="1",J471="2"),VLOOKUP(J471,①【入力】就業規則等一覧!$B$32:$AD$33,26,FALSE),VLOOKUP(J471,①【入力】就業規則等一覧!$B$13:$AD$27,26,FALSE)))</f>
        <v/>
      </c>
      <c r="O471" s="166" t="str">
        <f t="shared" si="55"/>
        <v/>
      </c>
      <c r="P471" s="166" t="str">
        <f t="shared" si="56"/>
        <v/>
      </c>
      <c r="Q471" s="167" t="str">
        <f t="shared" si="57"/>
        <v/>
      </c>
      <c r="T471" s="84"/>
    </row>
    <row r="472" spans="1:23" ht="18" customHeight="1">
      <c r="A472" s="83">
        <v>460</v>
      </c>
      <c r="B472" s="83" t="str">
        <f t="shared" si="54"/>
        <v/>
      </c>
      <c r="C472" s="26"/>
      <c r="D472" s="26"/>
      <c r="E472" s="26"/>
      <c r="F472" s="26"/>
      <c r="G472" s="125"/>
      <c r="H472" s="125"/>
      <c r="I472" s="124"/>
      <c r="J472" s="174"/>
      <c r="K472" s="164" t="str">
        <f t="shared" si="53"/>
        <v/>
      </c>
      <c r="L472" s="26"/>
      <c r="M472" s="175"/>
      <c r="N472" s="176" t="str">
        <f>IF(J472="","",IF(OR(J472="1",J472="2"),VLOOKUP(J472,①【入力】就業規則等一覧!$B$32:$AD$33,26,FALSE),VLOOKUP(J472,①【入力】就業規則等一覧!$B$13:$AD$27,26,FALSE)))</f>
        <v/>
      </c>
      <c r="O472" s="166" t="str">
        <f t="shared" si="55"/>
        <v/>
      </c>
      <c r="P472" s="166" t="str">
        <f t="shared" si="56"/>
        <v/>
      </c>
      <c r="Q472" s="167" t="str">
        <f t="shared" si="57"/>
        <v/>
      </c>
      <c r="T472" s="84"/>
    </row>
    <row r="473" spans="1:23" ht="18" customHeight="1">
      <c r="A473" s="83">
        <v>461</v>
      </c>
      <c r="B473" s="83" t="str">
        <f t="shared" si="54"/>
        <v/>
      </c>
      <c r="C473" s="26"/>
      <c r="D473" s="26"/>
      <c r="E473" s="26"/>
      <c r="F473" s="26"/>
      <c r="G473" s="125"/>
      <c r="H473" s="125"/>
      <c r="I473" s="124"/>
      <c r="J473" s="174"/>
      <c r="K473" s="164" t="str">
        <f t="shared" si="53"/>
        <v/>
      </c>
      <c r="L473" s="26"/>
      <c r="M473" s="175"/>
      <c r="N473" s="176" t="str">
        <f>IF(J473="","",IF(OR(J473="1",J473="2"),VLOOKUP(J473,①【入力】就業規則等一覧!$B$32:$AD$33,26,FALSE),VLOOKUP(J473,①【入力】就業規則等一覧!$B$13:$AD$27,26,FALSE)))</f>
        <v/>
      </c>
      <c r="O473" s="166" t="str">
        <f t="shared" si="55"/>
        <v/>
      </c>
      <c r="P473" s="166" t="str">
        <f t="shared" si="56"/>
        <v/>
      </c>
      <c r="Q473" s="167" t="str">
        <f t="shared" si="57"/>
        <v/>
      </c>
      <c r="T473" s="84"/>
    </row>
    <row r="474" spans="1:23" ht="18" customHeight="1">
      <c r="A474" s="83">
        <v>462</v>
      </c>
      <c r="B474" s="83" t="str">
        <f t="shared" si="54"/>
        <v/>
      </c>
      <c r="C474" s="26"/>
      <c r="D474" s="26"/>
      <c r="E474" s="26"/>
      <c r="F474" s="26"/>
      <c r="G474" s="125"/>
      <c r="H474" s="125"/>
      <c r="I474" s="124"/>
      <c r="J474" s="174"/>
      <c r="K474" s="164" t="str">
        <f t="shared" si="53"/>
        <v/>
      </c>
      <c r="L474" s="26"/>
      <c r="M474" s="175"/>
      <c r="N474" s="176" t="str">
        <f>IF(J474="","",IF(OR(J474="1",J474="2"),VLOOKUP(J474,①【入力】就業規則等一覧!$B$32:$AD$33,26,FALSE),VLOOKUP(J474,①【入力】就業規則等一覧!$B$13:$AD$27,26,FALSE)))</f>
        <v/>
      </c>
      <c r="O474" s="166" t="str">
        <f t="shared" si="55"/>
        <v/>
      </c>
      <c r="P474" s="166" t="str">
        <f t="shared" si="56"/>
        <v/>
      </c>
      <c r="Q474" s="167" t="str">
        <f t="shared" si="57"/>
        <v/>
      </c>
      <c r="T474" s="84"/>
    </row>
    <row r="475" spans="1:23" ht="18" customHeight="1">
      <c r="A475" s="83">
        <v>463</v>
      </c>
      <c r="B475" s="83" t="str">
        <f t="shared" si="54"/>
        <v/>
      </c>
      <c r="C475" s="26"/>
      <c r="D475" s="26"/>
      <c r="E475" s="26"/>
      <c r="F475" s="26"/>
      <c r="G475" s="125"/>
      <c r="H475" s="125"/>
      <c r="I475" s="124"/>
      <c r="J475" s="174"/>
      <c r="K475" s="164" t="str">
        <f t="shared" si="53"/>
        <v/>
      </c>
      <c r="L475" s="26"/>
      <c r="M475" s="175"/>
      <c r="N475" s="176" t="str">
        <f>IF(J475="","",IF(OR(J475="1",J475="2"),VLOOKUP(J475,①【入力】就業規則等一覧!$B$32:$AD$33,26,FALSE),VLOOKUP(J475,①【入力】就業規則等一覧!$B$13:$AD$27,26,FALSE)))</f>
        <v/>
      </c>
      <c r="O475" s="166" t="str">
        <f t="shared" si="55"/>
        <v/>
      </c>
      <c r="P475" s="166" t="str">
        <f t="shared" si="56"/>
        <v/>
      </c>
      <c r="Q475" s="167" t="str">
        <f t="shared" si="57"/>
        <v/>
      </c>
      <c r="T475" s="84"/>
    </row>
    <row r="476" spans="1:23" ht="18" customHeight="1">
      <c r="A476" s="83">
        <v>464</v>
      </c>
      <c r="B476" s="83" t="str">
        <f t="shared" si="54"/>
        <v/>
      </c>
      <c r="C476" s="26"/>
      <c r="D476" s="26"/>
      <c r="E476" s="26"/>
      <c r="F476" s="26"/>
      <c r="G476" s="125"/>
      <c r="H476" s="125"/>
      <c r="I476" s="124"/>
      <c r="J476" s="174"/>
      <c r="K476" s="164" t="str">
        <f t="shared" si="53"/>
        <v/>
      </c>
      <c r="L476" s="26"/>
      <c r="M476" s="175"/>
      <c r="N476" s="176" t="str">
        <f>IF(J476="","",IF(OR(J476="1",J476="2"),VLOOKUP(J476,①【入力】就業規則等一覧!$B$32:$AD$33,26,FALSE),VLOOKUP(J476,①【入力】就業規則等一覧!$B$13:$AD$27,26,FALSE)))</f>
        <v/>
      </c>
      <c r="O476" s="166" t="str">
        <f t="shared" si="55"/>
        <v/>
      </c>
      <c r="P476" s="166" t="str">
        <f t="shared" si="56"/>
        <v/>
      </c>
      <c r="Q476" s="167" t="str">
        <f t="shared" si="57"/>
        <v/>
      </c>
      <c r="T476" s="84"/>
    </row>
    <row r="477" spans="1:23" ht="18" customHeight="1">
      <c r="A477" s="83">
        <v>465</v>
      </c>
      <c r="B477" s="83" t="str">
        <f t="shared" si="54"/>
        <v/>
      </c>
      <c r="C477" s="26"/>
      <c r="D477" s="26"/>
      <c r="E477" s="26"/>
      <c r="F477" s="26"/>
      <c r="G477" s="125"/>
      <c r="H477" s="125"/>
      <c r="I477" s="124"/>
      <c r="J477" s="174"/>
      <c r="K477" s="164" t="str">
        <f t="shared" si="53"/>
        <v/>
      </c>
      <c r="L477" s="26"/>
      <c r="M477" s="175"/>
      <c r="N477" s="176" t="str">
        <f>IF(J477="","",IF(OR(J477="1",J477="2"),VLOOKUP(J477,①【入力】就業規則等一覧!$B$32:$AD$33,26,FALSE),VLOOKUP(J477,①【入力】就業規則等一覧!$B$13:$AD$27,26,FALSE)))</f>
        <v/>
      </c>
      <c r="O477" s="166" t="str">
        <f t="shared" si="55"/>
        <v/>
      </c>
      <c r="P477" s="166" t="str">
        <f t="shared" si="56"/>
        <v/>
      </c>
      <c r="Q477" s="167" t="str">
        <f t="shared" si="57"/>
        <v/>
      </c>
      <c r="T477" s="84"/>
    </row>
    <row r="478" spans="1:23" ht="18" customHeight="1">
      <c r="A478" s="83">
        <v>466</v>
      </c>
      <c r="B478" s="83" t="str">
        <f t="shared" si="54"/>
        <v/>
      </c>
      <c r="C478" s="26"/>
      <c r="D478" s="26"/>
      <c r="E478" s="26"/>
      <c r="F478" s="26"/>
      <c r="G478" s="125"/>
      <c r="H478" s="125"/>
      <c r="I478" s="124"/>
      <c r="J478" s="174"/>
      <c r="K478" s="164" t="str">
        <f t="shared" si="53"/>
        <v/>
      </c>
      <c r="L478" s="26"/>
      <c r="M478" s="175"/>
      <c r="N478" s="176" t="str">
        <f>IF(J478="","",IF(OR(J478="1",J478="2"),VLOOKUP(J478,①【入力】就業規則等一覧!$B$32:$AD$33,26,FALSE),VLOOKUP(J478,①【入力】就業規則等一覧!$B$13:$AD$27,26,FALSE)))</f>
        <v/>
      </c>
      <c r="O478" s="166" t="str">
        <f t="shared" si="55"/>
        <v/>
      </c>
      <c r="P478" s="166" t="str">
        <f t="shared" si="56"/>
        <v/>
      </c>
      <c r="Q478" s="167" t="str">
        <f t="shared" si="57"/>
        <v/>
      </c>
      <c r="T478" s="84"/>
    </row>
    <row r="479" spans="1:23" ht="18" customHeight="1">
      <c r="A479" s="83">
        <v>467</v>
      </c>
      <c r="B479" s="83" t="str">
        <f t="shared" si="54"/>
        <v/>
      </c>
      <c r="C479" s="26"/>
      <c r="D479" s="26"/>
      <c r="E479" s="26"/>
      <c r="F479" s="26"/>
      <c r="G479" s="125"/>
      <c r="H479" s="125"/>
      <c r="I479" s="124"/>
      <c r="J479" s="174"/>
      <c r="K479" s="164" t="str">
        <f t="shared" si="53"/>
        <v/>
      </c>
      <c r="L479" s="26"/>
      <c r="M479" s="175"/>
      <c r="N479" s="176" t="str">
        <f>IF(J479="","",IF(OR(J479="1",J479="2"),VLOOKUP(J479,①【入力】就業規則等一覧!$B$32:$AD$33,26,FALSE),VLOOKUP(J479,①【入力】就業規則等一覧!$B$13:$AD$27,26,FALSE)))</f>
        <v/>
      </c>
      <c r="O479" s="166" t="str">
        <f t="shared" si="55"/>
        <v/>
      </c>
      <c r="P479" s="166" t="str">
        <f t="shared" si="56"/>
        <v/>
      </c>
      <c r="Q479" s="167" t="str">
        <f t="shared" si="57"/>
        <v/>
      </c>
      <c r="T479" s="84"/>
    </row>
    <row r="480" spans="1:23" ht="18" customHeight="1">
      <c r="A480" s="83">
        <v>468</v>
      </c>
      <c r="B480" s="83" t="str">
        <f t="shared" si="54"/>
        <v/>
      </c>
      <c r="C480" s="26"/>
      <c r="D480" s="26"/>
      <c r="E480" s="26"/>
      <c r="F480" s="26"/>
      <c r="G480" s="125"/>
      <c r="H480" s="125"/>
      <c r="I480" s="124"/>
      <c r="J480" s="174"/>
      <c r="K480" s="164" t="str">
        <f t="shared" si="53"/>
        <v/>
      </c>
      <c r="L480" s="26"/>
      <c r="M480" s="175"/>
      <c r="N480" s="176" t="str">
        <f>IF(J480="","",IF(OR(J480="1",J480="2"),VLOOKUP(J480,①【入力】就業規則等一覧!$B$32:$AD$33,26,FALSE),VLOOKUP(J480,①【入力】就業規則等一覧!$B$13:$AD$27,26,FALSE)))</f>
        <v/>
      </c>
      <c r="O480" s="166" t="str">
        <f t="shared" si="55"/>
        <v/>
      </c>
      <c r="P480" s="166" t="str">
        <f t="shared" si="56"/>
        <v/>
      </c>
      <c r="Q480" s="167" t="str">
        <f t="shared" si="57"/>
        <v/>
      </c>
      <c r="T480" s="84"/>
    </row>
    <row r="481" spans="1:23" ht="18" customHeight="1">
      <c r="A481" s="83">
        <v>469</v>
      </c>
      <c r="B481" s="83" t="str">
        <f t="shared" si="54"/>
        <v/>
      </c>
      <c r="C481" s="26"/>
      <c r="D481" s="26"/>
      <c r="E481" s="26"/>
      <c r="F481" s="26"/>
      <c r="G481" s="125"/>
      <c r="H481" s="125"/>
      <c r="I481" s="124"/>
      <c r="J481" s="174"/>
      <c r="K481" s="164" t="str">
        <f t="shared" si="53"/>
        <v/>
      </c>
      <c r="L481" s="26"/>
      <c r="M481" s="175"/>
      <c r="N481" s="176" t="str">
        <f>IF(J481="","",IF(OR(J481="1",J481="2"),VLOOKUP(J481,①【入力】就業規則等一覧!$B$32:$AD$33,26,FALSE),VLOOKUP(J481,①【入力】就業規則等一覧!$B$13:$AD$27,26,FALSE)))</f>
        <v/>
      </c>
      <c r="O481" s="166" t="str">
        <f t="shared" si="55"/>
        <v/>
      </c>
      <c r="P481" s="166" t="str">
        <f t="shared" si="56"/>
        <v/>
      </c>
      <c r="Q481" s="167" t="str">
        <f t="shared" si="57"/>
        <v/>
      </c>
      <c r="T481" s="84"/>
      <c r="W481" s="79"/>
    </row>
    <row r="482" spans="1:23" ht="18" customHeight="1">
      <c r="A482" s="83">
        <v>470</v>
      </c>
      <c r="B482" s="83" t="str">
        <f t="shared" si="54"/>
        <v/>
      </c>
      <c r="C482" s="26"/>
      <c r="D482" s="26"/>
      <c r="E482" s="26"/>
      <c r="F482" s="26"/>
      <c r="G482" s="125"/>
      <c r="H482" s="125"/>
      <c r="I482" s="124"/>
      <c r="J482" s="174"/>
      <c r="K482" s="164" t="str">
        <f t="shared" si="53"/>
        <v/>
      </c>
      <c r="L482" s="26"/>
      <c r="M482" s="175"/>
      <c r="N482" s="176" t="str">
        <f>IF(J482="","",IF(OR(J482="1",J482="2"),VLOOKUP(J482,①【入力】就業規則等一覧!$B$32:$AD$33,26,FALSE),VLOOKUP(J482,①【入力】就業規則等一覧!$B$13:$AD$27,26,FALSE)))</f>
        <v/>
      </c>
      <c r="O482" s="166" t="str">
        <f t="shared" si="55"/>
        <v/>
      </c>
      <c r="P482" s="166" t="str">
        <f t="shared" si="56"/>
        <v/>
      </c>
      <c r="Q482" s="167" t="str">
        <f t="shared" si="57"/>
        <v/>
      </c>
      <c r="T482" s="84"/>
    </row>
    <row r="483" spans="1:23" ht="18" customHeight="1">
      <c r="A483" s="83">
        <v>471</v>
      </c>
      <c r="B483" s="83" t="str">
        <f t="shared" si="54"/>
        <v/>
      </c>
      <c r="C483" s="26"/>
      <c r="D483" s="26"/>
      <c r="E483" s="26"/>
      <c r="F483" s="26"/>
      <c r="G483" s="125"/>
      <c r="H483" s="125"/>
      <c r="I483" s="124"/>
      <c r="J483" s="174"/>
      <c r="K483" s="164" t="str">
        <f t="shared" si="53"/>
        <v/>
      </c>
      <c r="L483" s="26"/>
      <c r="M483" s="175"/>
      <c r="N483" s="176" t="str">
        <f>IF(J483="","",IF(OR(J483="1",J483="2"),VLOOKUP(J483,①【入力】就業規則等一覧!$B$32:$AD$33,26,FALSE),VLOOKUP(J483,①【入力】就業規則等一覧!$B$13:$AD$27,26,FALSE)))</f>
        <v/>
      </c>
      <c r="O483" s="166" t="str">
        <f t="shared" si="55"/>
        <v/>
      </c>
      <c r="P483" s="166" t="str">
        <f t="shared" si="56"/>
        <v/>
      </c>
      <c r="Q483" s="167" t="str">
        <f t="shared" si="57"/>
        <v/>
      </c>
      <c r="T483" s="84"/>
    </row>
    <row r="484" spans="1:23" ht="18" customHeight="1">
      <c r="A484" s="83">
        <v>472</v>
      </c>
      <c r="B484" s="83" t="str">
        <f t="shared" si="54"/>
        <v/>
      </c>
      <c r="C484" s="26"/>
      <c r="D484" s="26"/>
      <c r="E484" s="26"/>
      <c r="F484" s="26"/>
      <c r="G484" s="125"/>
      <c r="H484" s="125"/>
      <c r="I484" s="124"/>
      <c r="J484" s="174"/>
      <c r="K484" s="164" t="str">
        <f t="shared" si="53"/>
        <v/>
      </c>
      <c r="L484" s="26"/>
      <c r="M484" s="175"/>
      <c r="N484" s="176" t="str">
        <f>IF(J484="","",IF(OR(J484="1",J484="2"),VLOOKUP(J484,①【入力】就業規則等一覧!$B$32:$AD$33,26,FALSE),VLOOKUP(J484,①【入力】就業規則等一覧!$B$13:$AD$27,26,FALSE)))</f>
        <v/>
      </c>
      <c r="O484" s="166" t="str">
        <f t="shared" si="55"/>
        <v/>
      </c>
      <c r="P484" s="166" t="str">
        <f t="shared" si="56"/>
        <v/>
      </c>
      <c r="Q484" s="167" t="str">
        <f t="shared" si="57"/>
        <v/>
      </c>
      <c r="T484" s="84"/>
    </row>
    <row r="485" spans="1:23" ht="18" customHeight="1">
      <c r="A485" s="83">
        <v>473</v>
      </c>
      <c r="B485" s="83" t="str">
        <f t="shared" si="54"/>
        <v/>
      </c>
      <c r="C485" s="26"/>
      <c r="D485" s="26"/>
      <c r="E485" s="26"/>
      <c r="F485" s="26"/>
      <c r="G485" s="125"/>
      <c r="H485" s="125"/>
      <c r="I485" s="124"/>
      <c r="J485" s="174"/>
      <c r="K485" s="164" t="str">
        <f t="shared" si="53"/>
        <v/>
      </c>
      <c r="L485" s="26"/>
      <c r="M485" s="175"/>
      <c r="N485" s="176" t="str">
        <f>IF(J485="","",IF(OR(J485="1",J485="2"),VLOOKUP(J485,①【入力】就業規則等一覧!$B$32:$AD$33,26,FALSE),VLOOKUP(J485,①【入力】就業規則等一覧!$B$13:$AD$27,26,FALSE)))</f>
        <v/>
      </c>
      <c r="O485" s="166" t="str">
        <f t="shared" si="55"/>
        <v/>
      </c>
      <c r="P485" s="166" t="str">
        <f t="shared" si="56"/>
        <v/>
      </c>
      <c r="Q485" s="167" t="str">
        <f t="shared" si="57"/>
        <v/>
      </c>
      <c r="T485" s="84"/>
    </row>
    <row r="486" spans="1:23" ht="18" customHeight="1">
      <c r="A486" s="83">
        <v>474</v>
      </c>
      <c r="B486" s="83" t="str">
        <f t="shared" si="54"/>
        <v/>
      </c>
      <c r="C486" s="26"/>
      <c r="D486" s="26"/>
      <c r="E486" s="26"/>
      <c r="F486" s="26"/>
      <c r="G486" s="125"/>
      <c r="H486" s="125"/>
      <c r="I486" s="124"/>
      <c r="J486" s="174"/>
      <c r="K486" s="164" t="str">
        <f t="shared" si="53"/>
        <v/>
      </c>
      <c r="L486" s="26"/>
      <c r="M486" s="175"/>
      <c r="N486" s="176" t="str">
        <f>IF(J486="","",IF(OR(J486="1",J486="2"),VLOOKUP(J486,①【入力】就業規則等一覧!$B$32:$AD$33,26,FALSE),VLOOKUP(J486,①【入力】就業規則等一覧!$B$13:$AD$27,26,FALSE)))</f>
        <v/>
      </c>
      <c r="O486" s="166" t="str">
        <f t="shared" si="55"/>
        <v/>
      </c>
      <c r="P486" s="166" t="str">
        <f t="shared" si="56"/>
        <v/>
      </c>
      <c r="Q486" s="167" t="str">
        <f t="shared" si="57"/>
        <v/>
      </c>
      <c r="T486" s="84"/>
    </row>
    <row r="487" spans="1:23" ht="18" customHeight="1">
      <c r="A487" s="83">
        <v>475</v>
      </c>
      <c r="B487" s="83" t="str">
        <f t="shared" si="54"/>
        <v/>
      </c>
      <c r="C487" s="26"/>
      <c r="D487" s="26"/>
      <c r="E487" s="26"/>
      <c r="F487" s="26"/>
      <c r="G487" s="125"/>
      <c r="H487" s="125"/>
      <c r="I487" s="124"/>
      <c r="J487" s="174"/>
      <c r="K487" s="164" t="str">
        <f t="shared" si="53"/>
        <v/>
      </c>
      <c r="L487" s="26"/>
      <c r="M487" s="175"/>
      <c r="N487" s="176" t="str">
        <f>IF(J487="","",IF(OR(J487="1",J487="2"),VLOOKUP(J487,①【入力】就業規則等一覧!$B$32:$AD$33,26,FALSE),VLOOKUP(J487,①【入力】就業規則等一覧!$B$13:$AD$27,26,FALSE)))</f>
        <v/>
      </c>
      <c r="O487" s="166" t="str">
        <f t="shared" si="55"/>
        <v/>
      </c>
      <c r="P487" s="166" t="str">
        <f t="shared" si="56"/>
        <v/>
      </c>
      <c r="Q487" s="167" t="str">
        <f t="shared" si="57"/>
        <v/>
      </c>
      <c r="T487" s="84"/>
    </row>
    <row r="488" spans="1:23" ht="18" customHeight="1">
      <c r="A488" s="83">
        <v>476</v>
      </c>
      <c r="B488" s="83" t="str">
        <f t="shared" si="54"/>
        <v/>
      </c>
      <c r="C488" s="26"/>
      <c r="D488" s="26"/>
      <c r="E488" s="26"/>
      <c r="F488" s="26"/>
      <c r="G488" s="125"/>
      <c r="H488" s="125"/>
      <c r="I488" s="124"/>
      <c r="J488" s="174"/>
      <c r="K488" s="164" t="str">
        <f t="shared" si="53"/>
        <v/>
      </c>
      <c r="L488" s="26"/>
      <c r="M488" s="175"/>
      <c r="N488" s="176" t="str">
        <f>IF(J488="","",IF(OR(J488="1",J488="2"),VLOOKUP(J488,①【入力】就業規則等一覧!$B$32:$AD$33,26,FALSE),VLOOKUP(J488,①【入力】就業規則等一覧!$B$13:$AD$27,26,FALSE)))</f>
        <v/>
      </c>
      <c r="O488" s="166" t="str">
        <f t="shared" si="55"/>
        <v/>
      </c>
      <c r="P488" s="166" t="str">
        <f t="shared" si="56"/>
        <v/>
      </c>
      <c r="Q488" s="167" t="str">
        <f t="shared" si="57"/>
        <v/>
      </c>
      <c r="T488" s="84"/>
    </row>
    <row r="489" spans="1:23" ht="18" customHeight="1">
      <c r="A489" s="83">
        <v>477</v>
      </c>
      <c r="B489" s="83" t="str">
        <f t="shared" si="54"/>
        <v/>
      </c>
      <c r="C489" s="26"/>
      <c r="D489" s="26"/>
      <c r="E489" s="26"/>
      <c r="F489" s="26"/>
      <c r="G489" s="125"/>
      <c r="H489" s="125"/>
      <c r="I489" s="124"/>
      <c r="J489" s="174"/>
      <c r="K489" s="164" t="str">
        <f t="shared" si="53"/>
        <v/>
      </c>
      <c r="L489" s="26"/>
      <c r="M489" s="175"/>
      <c r="N489" s="176" t="str">
        <f>IF(J489="","",IF(OR(J489="1",J489="2"),VLOOKUP(J489,①【入力】就業規則等一覧!$B$32:$AD$33,26,FALSE),VLOOKUP(J489,①【入力】就業規則等一覧!$B$13:$AD$27,26,FALSE)))</f>
        <v/>
      </c>
      <c r="O489" s="166" t="str">
        <f t="shared" si="55"/>
        <v/>
      </c>
      <c r="P489" s="166" t="str">
        <f t="shared" si="56"/>
        <v/>
      </c>
      <c r="Q489" s="167" t="str">
        <f t="shared" si="57"/>
        <v/>
      </c>
      <c r="T489" s="84"/>
    </row>
    <row r="490" spans="1:23" ht="18" customHeight="1">
      <c r="A490" s="83">
        <v>478</v>
      </c>
      <c r="B490" s="83" t="str">
        <f t="shared" si="54"/>
        <v/>
      </c>
      <c r="C490" s="26"/>
      <c r="D490" s="26"/>
      <c r="E490" s="26"/>
      <c r="F490" s="26"/>
      <c r="G490" s="125"/>
      <c r="H490" s="125"/>
      <c r="I490" s="124"/>
      <c r="J490" s="174"/>
      <c r="K490" s="164" t="str">
        <f t="shared" si="53"/>
        <v/>
      </c>
      <c r="L490" s="26"/>
      <c r="M490" s="175"/>
      <c r="N490" s="176" t="str">
        <f>IF(J490="","",IF(OR(J490="1",J490="2"),VLOOKUP(J490,①【入力】就業規則等一覧!$B$32:$AD$33,26,FALSE),VLOOKUP(J490,①【入力】就業規則等一覧!$B$13:$AD$27,26,FALSE)))</f>
        <v/>
      </c>
      <c r="O490" s="166" t="str">
        <f t="shared" si="55"/>
        <v/>
      </c>
      <c r="P490" s="166" t="str">
        <f t="shared" si="56"/>
        <v/>
      </c>
      <c r="Q490" s="167" t="str">
        <f t="shared" si="57"/>
        <v/>
      </c>
      <c r="T490" s="84"/>
    </row>
    <row r="491" spans="1:23" ht="18" customHeight="1">
      <c r="A491" s="83">
        <v>479</v>
      </c>
      <c r="B491" s="83" t="str">
        <f t="shared" si="54"/>
        <v/>
      </c>
      <c r="C491" s="26"/>
      <c r="D491" s="26"/>
      <c r="E491" s="26"/>
      <c r="F491" s="26"/>
      <c r="G491" s="125"/>
      <c r="H491" s="125"/>
      <c r="I491" s="124"/>
      <c r="J491" s="174"/>
      <c r="K491" s="164" t="str">
        <f t="shared" si="53"/>
        <v/>
      </c>
      <c r="L491" s="26"/>
      <c r="M491" s="175"/>
      <c r="N491" s="176" t="str">
        <f>IF(J491="","",IF(OR(J491="1",J491="2"),VLOOKUP(J491,①【入力】就業規則等一覧!$B$32:$AD$33,26,FALSE),VLOOKUP(J491,①【入力】就業規則等一覧!$B$13:$AD$27,26,FALSE)))</f>
        <v/>
      </c>
      <c r="O491" s="166" t="str">
        <f t="shared" si="55"/>
        <v/>
      </c>
      <c r="P491" s="166" t="str">
        <f t="shared" si="56"/>
        <v/>
      </c>
      <c r="Q491" s="167" t="str">
        <f t="shared" si="57"/>
        <v/>
      </c>
      <c r="T491" s="84"/>
    </row>
    <row r="492" spans="1:23" ht="18" customHeight="1">
      <c r="A492" s="83">
        <v>480</v>
      </c>
      <c r="B492" s="83" t="str">
        <f t="shared" si="54"/>
        <v/>
      </c>
      <c r="C492" s="26"/>
      <c r="D492" s="26"/>
      <c r="E492" s="26"/>
      <c r="F492" s="26"/>
      <c r="G492" s="125"/>
      <c r="H492" s="125"/>
      <c r="I492" s="124"/>
      <c r="J492" s="174"/>
      <c r="K492" s="164" t="str">
        <f t="shared" si="53"/>
        <v/>
      </c>
      <c r="L492" s="26"/>
      <c r="M492" s="175"/>
      <c r="N492" s="176" t="str">
        <f>IF(J492="","",IF(OR(J492="1",J492="2"),VLOOKUP(J492,①【入力】就業規則等一覧!$B$32:$AD$33,26,FALSE),VLOOKUP(J492,①【入力】就業規則等一覧!$B$13:$AD$27,26,FALSE)))</f>
        <v/>
      </c>
      <c r="O492" s="166" t="str">
        <f t="shared" si="55"/>
        <v/>
      </c>
      <c r="P492" s="166" t="str">
        <f t="shared" si="56"/>
        <v/>
      </c>
      <c r="Q492" s="167" t="str">
        <f t="shared" si="57"/>
        <v/>
      </c>
      <c r="T492" s="84"/>
    </row>
    <row r="493" spans="1:23" ht="18" customHeight="1">
      <c r="A493" s="83">
        <v>481</v>
      </c>
      <c r="B493" s="83" t="str">
        <f t="shared" ref="B493:B500" si="58">C493&amp;D493</f>
        <v/>
      </c>
      <c r="C493" s="26"/>
      <c r="D493" s="26"/>
      <c r="E493" s="26"/>
      <c r="F493" s="26"/>
      <c r="G493" s="125"/>
      <c r="H493" s="125"/>
      <c r="I493" s="124"/>
      <c r="J493" s="174"/>
      <c r="K493" s="164" t="str">
        <f t="shared" ref="K493:K500" si="59">IF(OR(J493="1",J493=1),"〇","")</f>
        <v/>
      </c>
      <c r="L493" s="26"/>
      <c r="M493" s="175"/>
      <c r="N493" s="176" t="str">
        <f>IF(J493="","",IF(OR(J493="1",J493="2"),VLOOKUP(J493,①【入力】就業規則等一覧!$B$32:$AD$33,26,FALSE),VLOOKUP(J493,①【入力】就業規則等一覧!$B$13:$AD$27,26,FALSE)))</f>
        <v/>
      </c>
      <c r="O493" s="166" t="str">
        <f t="shared" ref="O493:O500" si="60">IF(M493="","",10000)</f>
        <v/>
      </c>
      <c r="P493" s="166" t="str">
        <f t="shared" ref="P493:P500" si="61">IF(N493="","",MIN(N493,10000))</f>
        <v/>
      </c>
      <c r="Q493" s="167" t="str">
        <f t="shared" ref="Q493:Q500" si="62">IF(OR(M493="",N493=""),"",M493*P493)</f>
        <v/>
      </c>
      <c r="T493" s="84"/>
    </row>
    <row r="494" spans="1:23" ht="18" customHeight="1">
      <c r="A494" s="83">
        <v>482</v>
      </c>
      <c r="B494" s="83" t="str">
        <f t="shared" si="58"/>
        <v/>
      </c>
      <c r="C494" s="26"/>
      <c r="D494" s="26"/>
      <c r="E494" s="26"/>
      <c r="F494" s="26"/>
      <c r="G494" s="125"/>
      <c r="H494" s="125"/>
      <c r="I494" s="124"/>
      <c r="J494" s="174"/>
      <c r="K494" s="164" t="str">
        <f t="shared" si="59"/>
        <v/>
      </c>
      <c r="L494" s="26"/>
      <c r="M494" s="175"/>
      <c r="N494" s="176" t="str">
        <f>IF(J494="","",IF(OR(J494="1",J494="2"),VLOOKUP(J494,①【入力】就業規則等一覧!$B$32:$AD$33,26,FALSE),VLOOKUP(J494,①【入力】就業規則等一覧!$B$13:$AD$27,26,FALSE)))</f>
        <v/>
      </c>
      <c r="O494" s="166" t="str">
        <f t="shared" si="60"/>
        <v/>
      </c>
      <c r="P494" s="166" t="str">
        <f t="shared" si="61"/>
        <v/>
      </c>
      <c r="Q494" s="167" t="str">
        <f t="shared" si="62"/>
        <v/>
      </c>
      <c r="T494" s="84"/>
      <c r="W494" s="79"/>
    </row>
    <row r="495" spans="1:23" ht="18" customHeight="1">
      <c r="A495" s="83">
        <v>483</v>
      </c>
      <c r="B495" s="83" t="str">
        <f t="shared" si="58"/>
        <v/>
      </c>
      <c r="C495" s="26"/>
      <c r="D495" s="26"/>
      <c r="E495" s="26"/>
      <c r="F495" s="26"/>
      <c r="G495" s="125"/>
      <c r="H495" s="125"/>
      <c r="I495" s="124"/>
      <c r="J495" s="174"/>
      <c r="K495" s="164" t="str">
        <f t="shared" si="59"/>
        <v/>
      </c>
      <c r="L495" s="26"/>
      <c r="M495" s="175"/>
      <c r="N495" s="176" t="str">
        <f>IF(J495="","",IF(OR(J495="1",J495="2"),VLOOKUP(J495,①【入力】就業規則等一覧!$B$32:$AD$33,26,FALSE),VLOOKUP(J495,①【入力】就業規則等一覧!$B$13:$AD$27,26,FALSE)))</f>
        <v/>
      </c>
      <c r="O495" s="166" t="str">
        <f t="shared" si="60"/>
        <v/>
      </c>
      <c r="P495" s="166" t="str">
        <f t="shared" si="61"/>
        <v/>
      </c>
      <c r="Q495" s="167" t="str">
        <f t="shared" si="62"/>
        <v/>
      </c>
      <c r="T495" s="84"/>
    </row>
    <row r="496" spans="1:23" ht="18" customHeight="1">
      <c r="A496" s="83">
        <v>484</v>
      </c>
      <c r="B496" s="83" t="str">
        <f t="shared" si="58"/>
        <v/>
      </c>
      <c r="C496" s="26"/>
      <c r="D496" s="26"/>
      <c r="E496" s="26"/>
      <c r="F496" s="26"/>
      <c r="G496" s="125"/>
      <c r="H496" s="125"/>
      <c r="I496" s="124"/>
      <c r="J496" s="174"/>
      <c r="K496" s="164" t="str">
        <f t="shared" si="59"/>
        <v/>
      </c>
      <c r="L496" s="26"/>
      <c r="M496" s="175"/>
      <c r="N496" s="176" t="str">
        <f>IF(J496="","",IF(OR(J496="1",J496="2"),VLOOKUP(J496,①【入力】就業規則等一覧!$B$32:$AD$33,26,FALSE),VLOOKUP(J496,①【入力】就業規則等一覧!$B$13:$AD$27,26,FALSE)))</f>
        <v/>
      </c>
      <c r="O496" s="166" t="str">
        <f t="shared" si="60"/>
        <v/>
      </c>
      <c r="P496" s="166" t="str">
        <f t="shared" si="61"/>
        <v/>
      </c>
      <c r="Q496" s="167" t="str">
        <f t="shared" si="62"/>
        <v/>
      </c>
      <c r="T496" s="84"/>
    </row>
    <row r="497" spans="1:23" ht="18" customHeight="1">
      <c r="A497" s="83">
        <v>485</v>
      </c>
      <c r="B497" s="83" t="str">
        <f t="shared" si="58"/>
        <v/>
      </c>
      <c r="C497" s="26"/>
      <c r="D497" s="26"/>
      <c r="E497" s="26"/>
      <c r="F497" s="26"/>
      <c r="G497" s="125"/>
      <c r="H497" s="125"/>
      <c r="I497" s="124"/>
      <c r="J497" s="174"/>
      <c r="K497" s="164" t="str">
        <f t="shared" si="59"/>
        <v/>
      </c>
      <c r="L497" s="26"/>
      <c r="M497" s="175"/>
      <c r="N497" s="176" t="str">
        <f>IF(J497="","",IF(OR(J497="1",J497="2"),VLOOKUP(J497,①【入力】就業規則等一覧!$B$32:$AD$33,26,FALSE),VLOOKUP(J497,①【入力】就業規則等一覧!$B$13:$AD$27,26,FALSE)))</f>
        <v/>
      </c>
      <c r="O497" s="166" t="str">
        <f t="shared" si="60"/>
        <v/>
      </c>
      <c r="P497" s="166" t="str">
        <f t="shared" si="61"/>
        <v/>
      </c>
      <c r="Q497" s="167" t="str">
        <f t="shared" si="62"/>
        <v/>
      </c>
      <c r="T497" s="84"/>
    </row>
    <row r="498" spans="1:23" ht="18" customHeight="1">
      <c r="A498" s="83">
        <v>486</v>
      </c>
      <c r="B498" s="83" t="str">
        <f t="shared" si="58"/>
        <v/>
      </c>
      <c r="C498" s="26"/>
      <c r="D498" s="26"/>
      <c r="E498" s="26"/>
      <c r="F498" s="26"/>
      <c r="G498" s="125"/>
      <c r="H498" s="125"/>
      <c r="I498" s="124"/>
      <c r="J498" s="174"/>
      <c r="K498" s="164" t="str">
        <f t="shared" si="59"/>
        <v/>
      </c>
      <c r="L498" s="26"/>
      <c r="M498" s="175"/>
      <c r="N498" s="176" t="str">
        <f>IF(J498="","",IF(OR(J498="1",J498="2"),VLOOKUP(J498,①【入力】就業規則等一覧!$B$32:$AD$33,26,FALSE),VLOOKUP(J498,①【入力】就業規則等一覧!$B$13:$AD$27,26,FALSE)))</f>
        <v/>
      </c>
      <c r="O498" s="166" t="str">
        <f t="shared" si="60"/>
        <v/>
      </c>
      <c r="P498" s="166" t="str">
        <f t="shared" si="61"/>
        <v/>
      </c>
      <c r="Q498" s="167" t="str">
        <f t="shared" si="62"/>
        <v/>
      </c>
      <c r="T498" s="84"/>
    </row>
    <row r="499" spans="1:23" ht="18" customHeight="1">
      <c r="A499" s="83">
        <v>487</v>
      </c>
      <c r="B499" s="83" t="str">
        <f t="shared" si="58"/>
        <v/>
      </c>
      <c r="C499" s="26"/>
      <c r="D499" s="26"/>
      <c r="E499" s="26"/>
      <c r="F499" s="26"/>
      <c r="G499" s="125"/>
      <c r="H499" s="125"/>
      <c r="I499" s="124"/>
      <c r="J499" s="174"/>
      <c r="K499" s="164" t="str">
        <f t="shared" si="59"/>
        <v/>
      </c>
      <c r="L499" s="26"/>
      <c r="M499" s="175"/>
      <c r="N499" s="176" t="str">
        <f>IF(J499="","",IF(OR(J499="1",J499="2"),VLOOKUP(J499,①【入力】就業規則等一覧!$B$32:$AD$33,26,FALSE),VLOOKUP(J499,①【入力】就業規則等一覧!$B$13:$AD$27,26,FALSE)))</f>
        <v/>
      </c>
      <c r="O499" s="166" t="str">
        <f t="shared" si="60"/>
        <v/>
      </c>
      <c r="P499" s="166" t="str">
        <f t="shared" si="61"/>
        <v/>
      </c>
      <c r="Q499" s="167" t="str">
        <f t="shared" si="62"/>
        <v/>
      </c>
      <c r="T499" s="84"/>
    </row>
    <row r="500" spans="1:23" ht="18" customHeight="1">
      <c r="A500" s="83">
        <v>488</v>
      </c>
      <c r="B500" s="83" t="str">
        <f t="shared" si="58"/>
        <v/>
      </c>
      <c r="C500" s="26"/>
      <c r="D500" s="26"/>
      <c r="E500" s="26"/>
      <c r="F500" s="26"/>
      <c r="G500" s="125"/>
      <c r="H500" s="125"/>
      <c r="I500" s="124"/>
      <c r="J500" s="174"/>
      <c r="K500" s="164" t="str">
        <f t="shared" si="59"/>
        <v/>
      </c>
      <c r="L500" s="26"/>
      <c r="M500" s="175"/>
      <c r="N500" s="176" t="str">
        <f>IF(J500="","",IF(OR(J500="1",J500="2"),VLOOKUP(J500,①【入力】就業規則等一覧!$B$32:$AD$33,26,FALSE),VLOOKUP(J500,①【入力】就業規則等一覧!$B$13:$AD$27,26,FALSE)))</f>
        <v/>
      </c>
      <c r="O500" s="166" t="str">
        <f t="shared" si="60"/>
        <v/>
      </c>
      <c r="P500" s="166" t="str">
        <f t="shared" si="61"/>
        <v/>
      </c>
      <c r="Q500" s="167" t="str">
        <f t="shared" si="62"/>
        <v/>
      </c>
      <c r="T500" s="84"/>
    </row>
    <row r="501" spans="1:23" ht="18" customHeight="1">
      <c r="A501" s="83">
        <v>489</v>
      </c>
      <c r="B501" s="83" t="str">
        <f t="shared" si="54"/>
        <v/>
      </c>
      <c r="C501" s="26"/>
      <c r="D501" s="26"/>
      <c r="E501" s="26"/>
      <c r="F501" s="26"/>
      <c r="G501" s="125"/>
      <c r="H501" s="125"/>
      <c r="I501" s="124"/>
      <c r="J501" s="174"/>
      <c r="K501" s="164" t="str">
        <f t="shared" si="53"/>
        <v/>
      </c>
      <c r="L501" s="26"/>
      <c r="M501" s="175"/>
      <c r="N501" s="176" t="str">
        <f>IF(J501="","",IF(OR(J501="1",J501="2"),VLOOKUP(J501,①【入力】就業規則等一覧!$B$32:$AD$33,26,FALSE),VLOOKUP(J501,①【入力】就業規則等一覧!$B$13:$AD$27,26,FALSE)))</f>
        <v/>
      </c>
      <c r="O501" s="166" t="str">
        <f t="shared" si="55"/>
        <v/>
      </c>
      <c r="P501" s="166" t="str">
        <f t="shared" si="56"/>
        <v/>
      </c>
      <c r="Q501" s="167" t="str">
        <f t="shared" si="57"/>
        <v/>
      </c>
      <c r="T501" s="84"/>
    </row>
    <row r="502" spans="1:23" ht="18" customHeight="1">
      <c r="A502" s="83">
        <v>490</v>
      </c>
      <c r="B502" s="83" t="str">
        <f t="shared" si="54"/>
        <v/>
      </c>
      <c r="C502" s="26"/>
      <c r="D502" s="26"/>
      <c r="E502" s="26"/>
      <c r="F502" s="26"/>
      <c r="G502" s="125"/>
      <c r="H502" s="125"/>
      <c r="I502" s="124"/>
      <c r="J502" s="174"/>
      <c r="K502" s="164" t="str">
        <f t="shared" si="53"/>
        <v/>
      </c>
      <c r="L502" s="26"/>
      <c r="M502" s="175"/>
      <c r="N502" s="176" t="str">
        <f>IF(J502="","",IF(OR(J502="1",J502="2"),VLOOKUP(J502,①【入力】就業規則等一覧!$B$32:$AD$33,26,FALSE),VLOOKUP(J502,①【入力】就業規則等一覧!$B$13:$AD$27,26,FALSE)))</f>
        <v/>
      </c>
      <c r="O502" s="166" t="str">
        <f t="shared" si="55"/>
        <v/>
      </c>
      <c r="P502" s="166" t="str">
        <f t="shared" si="56"/>
        <v/>
      </c>
      <c r="Q502" s="167" t="str">
        <f t="shared" si="57"/>
        <v/>
      </c>
      <c r="T502" s="84"/>
      <c r="W502" s="79"/>
    </row>
    <row r="503" spans="1:23" ht="18" customHeight="1">
      <c r="A503" s="83">
        <v>491</v>
      </c>
      <c r="B503" s="83" t="str">
        <f t="shared" si="54"/>
        <v/>
      </c>
      <c r="C503" s="26"/>
      <c r="D503" s="26"/>
      <c r="E503" s="26"/>
      <c r="F503" s="26"/>
      <c r="G503" s="125"/>
      <c r="H503" s="125"/>
      <c r="I503" s="124"/>
      <c r="J503" s="174"/>
      <c r="K503" s="164" t="str">
        <f t="shared" si="53"/>
        <v/>
      </c>
      <c r="L503" s="26"/>
      <c r="M503" s="175"/>
      <c r="N503" s="176" t="str">
        <f>IF(J503="","",IF(OR(J503="1",J503="2"),VLOOKUP(J503,①【入力】就業規則等一覧!$B$32:$AD$33,26,FALSE),VLOOKUP(J503,①【入力】就業規則等一覧!$B$13:$AD$27,26,FALSE)))</f>
        <v/>
      </c>
      <c r="O503" s="166" t="str">
        <f t="shared" si="55"/>
        <v/>
      </c>
      <c r="P503" s="166" t="str">
        <f t="shared" si="56"/>
        <v/>
      </c>
      <c r="Q503" s="167" t="str">
        <f t="shared" si="57"/>
        <v/>
      </c>
      <c r="T503" s="84"/>
    </row>
    <row r="504" spans="1:23" ht="18" customHeight="1">
      <c r="A504" s="83">
        <v>492</v>
      </c>
      <c r="B504" s="83" t="str">
        <f t="shared" si="54"/>
        <v/>
      </c>
      <c r="C504" s="26"/>
      <c r="D504" s="26"/>
      <c r="E504" s="26"/>
      <c r="F504" s="26"/>
      <c r="G504" s="125"/>
      <c r="H504" s="125"/>
      <c r="I504" s="124"/>
      <c r="J504" s="174"/>
      <c r="K504" s="164" t="str">
        <f t="shared" si="53"/>
        <v/>
      </c>
      <c r="L504" s="26"/>
      <c r="M504" s="175"/>
      <c r="N504" s="176" t="str">
        <f>IF(J504="","",IF(OR(J504="1",J504="2"),VLOOKUP(J504,①【入力】就業規則等一覧!$B$32:$AD$33,26,FALSE),VLOOKUP(J504,①【入力】就業規則等一覧!$B$13:$AD$27,26,FALSE)))</f>
        <v/>
      </c>
      <c r="O504" s="166" t="str">
        <f t="shared" si="55"/>
        <v/>
      </c>
      <c r="P504" s="166" t="str">
        <f t="shared" si="56"/>
        <v/>
      </c>
      <c r="Q504" s="167" t="str">
        <f t="shared" si="57"/>
        <v/>
      </c>
      <c r="T504" s="84"/>
    </row>
    <row r="505" spans="1:23" ht="18" customHeight="1">
      <c r="A505" s="83">
        <v>493</v>
      </c>
      <c r="B505" s="83" t="str">
        <f t="shared" si="54"/>
        <v/>
      </c>
      <c r="C505" s="26"/>
      <c r="D505" s="26"/>
      <c r="E505" s="26"/>
      <c r="F505" s="26"/>
      <c r="G505" s="125"/>
      <c r="H505" s="125"/>
      <c r="I505" s="124"/>
      <c r="J505" s="174"/>
      <c r="K505" s="164" t="str">
        <f t="shared" si="53"/>
        <v/>
      </c>
      <c r="L505" s="26"/>
      <c r="M505" s="175"/>
      <c r="N505" s="176" t="str">
        <f>IF(J505="","",IF(OR(J505="1",J505="2"),VLOOKUP(J505,①【入力】就業規則等一覧!$B$32:$AD$33,26,FALSE),VLOOKUP(J505,①【入力】就業規則等一覧!$B$13:$AD$27,26,FALSE)))</f>
        <v/>
      </c>
      <c r="O505" s="166" t="str">
        <f t="shared" si="55"/>
        <v/>
      </c>
      <c r="P505" s="166" t="str">
        <f t="shared" si="56"/>
        <v/>
      </c>
      <c r="Q505" s="167" t="str">
        <f t="shared" si="57"/>
        <v/>
      </c>
      <c r="T505" s="84"/>
    </row>
    <row r="506" spans="1:23" ht="18" customHeight="1">
      <c r="A506" s="83">
        <v>494</v>
      </c>
      <c r="B506" s="83" t="str">
        <f t="shared" si="54"/>
        <v/>
      </c>
      <c r="C506" s="26"/>
      <c r="D506" s="26"/>
      <c r="E506" s="26"/>
      <c r="F506" s="26"/>
      <c r="G506" s="125"/>
      <c r="H506" s="125"/>
      <c r="I506" s="124"/>
      <c r="J506" s="174"/>
      <c r="K506" s="164" t="str">
        <f t="shared" si="53"/>
        <v/>
      </c>
      <c r="L506" s="26"/>
      <c r="M506" s="175"/>
      <c r="N506" s="176" t="str">
        <f>IF(J506="","",IF(OR(J506="1",J506="2"),VLOOKUP(J506,①【入力】就業規則等一覧!$B$32:$AD$33,26,FALSE),VLOOKUP(J506,①【入力】就業規則等一覧!$B$13:$AD$27,26,FALSE)))</f>
        <v/>
      </c>
      <c r="O506" s="166" t="str">
        <f t="shared" si="55"/>
        <v/>
      </c>
      <c r="P506" s="166" t="str">
        <f t="shared" si="56"/>
        <v/>
      </c>
      <c r="Q506" s="167" t="str">
        <f t="shared" si="57"/>
        <v/>
      </c>
      <c r="T506" s="84"/>
    </row>
    <row r="507" spans="1:23" ht="18" customHeight="1">
      <c r="A507" s="83">
        <v>495</v>
      </c>
      <c r="B507" s="83" t="str">
        <f t="shared" si="54"/>
        <v/>
      </c>
      <c r="C507" s="26"/>
      <c r="D507" s="26"/>
      <c r="E507" s="26"/>
      <c r="F507" s="26"/>
      <c r="G507" s="125"/>
      <c r="H507" s="125"/>
      <c r="I507" s="124"/>
      <c r="J507" s="174"/>
      <c r="K507" s="164" t="str">
        <f t="shared" si="53"/>
        <v/>
      </c>
      <c r="L507" s="26"/>
      <c r="M507" s="175"/>
      <c r="N507" s="176" t="str">
        <f>IF(J507="","",IF(OR(J507="1",J507="2"),VLOOKUP(J507,①【入力】就業規則等一覧!$B$32:$AD$33,26,FALSE),VLOOKUP(J507,①【入力】就業規則等一覧!$B$13:$AD$27,26,FALSE)))</f>
        <v/>
      </c>
      <c r="O507" s="166" t="str">
        <f t="shared" si="55"/>
        <v/>
      </c>
      <c r="P507" s="166" t="str">
        <f t="shared" si="56"/>
        <v/>
      </c>
      <c r="Q507" s="167" t="str">
        <f t="shared" si="57"/>
        <v/>
      </c>
      <c r="T507" s="84"/>
    </row>
    <row r="508" spans="1:23" ht="18" customHeight="1">
      <c r="A508" s="83">
        <v>496</v>
      </c>
      <c r="B508" s="83" t="str">
        <f t="shared" si="54"/>
        <v/>
      </c>
      <c r="C508" s="26"/>
      <c r="D508" s="26"/>
      <c r="E508" s="26"/>
      <c r="F508" s="26"/>
      <c r="G508" s="125"/>
      <c r="H508" s="125"/>
      <c r="I508" s="124"/>
      <c r="J508" s="174"/>
      <c r="K508" s="164" t="str">
        <f t="shared" si="53"/>
        <v/>
      </c>
      <c r="L508" s="26"/>
      <c r="M508" s="175"/>
      <c r="N508" s="176" t="str">
        <f>IF(J508="","",IF(OR(J508="1",J508="2"),VLOOKUP(J508,①【入力】就業規則等一覧!$B$32:$AD$33,26,FALSE),VLOOKUP(J508,①【入力】就業規則等一覧!$B$13:$AD$27,26,FALSE)))</f>
        <v/>
      </c>
      <c r="O508" s="166" t="str">
        <f t="shared" si="55"/>
        <v/>
      </c>
      <c r="P508" s="166" t="str">
        <f t="shared" si="56"/>
        <v/>
      </c>
      <c r="Q508" s="167" t="str">
        <f t="shared" si="57"/>
        <v/>
      </c>
      <c r="T508" s="84"/>
    </row>
    <row r="509" spans="1:23" ht="18" customHeight="1">
      <c r="A509" s="83">
        <v>497</v>
      </c>
      <c r="B509" s="83" t="str">
        <f t="shared" si="54"/>
        <v/>
      </c>
      <c r="C509" s="26"/>
      <c r="D509" s="26"/>
      <c r="E509" s="26"/>
      <c r="F509" s="26"/>
      <c r="G509" s="125"/>
      <c r="H509" s="125"/>
      <c r="I509" s="124"/>
      <c r="J509" s="174"/>
      <c r="K509" s="164" t="str">
        <f t="shared" si="53"/>
        <v/>
      </c>
      <c r="L509" s="26"/>
      <c r="M509" s="175"/>
      <c r="N509" s="176" t="str">
        <f>IF(J509="","",IF(OR(J509="1",J509="2"),VLOOKUP(J509,①【入力】就業規則等一覧!$B$32:$AD$33,26,FALSE),VLOOKUP(J509,①【入力】就業規則等一覧!$B$13:$AD$27,26,FALSE)))</f>
        <v/>
      </c>
      <c r="O509" s="166" t="str">
        <f t="shared" si="55"/>
        <v/>
      </c>
      <c r="P509" s="166" t="str">
        <f t="shared" si="56"/>
        <v/>
      </c>
      <c r="Q509" s="167" t="str">
        <f t="shared" si="57"/>
        <v/>
      </c>
      <c r="T509" s="84"/>
    </row>
    <row r="510" spans="1:23" ht="18" customHeight="1">
      <c r="A510" s="83">
        <v>498</v>
      </c>
      <c r="B510" s="83" t="str">
        <f t="shared" si="54"/>
        <v/>
      </c>
      <c r="C510" s="26"/>
      <c r="D510" s="26"/>
      <c r="E510" s="26"/>
      <c r="F510" s="26"/>
      <c r="G510" s="125"/>
      <c r="H510" s="125"/>
      <c r="I510" s="124"/>
      <c r="J510" s="174"/>
      <c r="K510" s="164" t="str">
        <f t="shared" si="53"/>
        <v/>
      </c>
      <c r="L510" s="26"/>
      <c r="M510" s="175"/>
      <c r="N510" s="176" t="str">
        <f>IF(J510="","",IF(OR(J510="1",J510="2"),VLOOKUP(J510,①【入力】就業規則等一覧!$B$32:$AD$33,26,FALSE),VLOOKUP(J510,①【入力】就業規則等一覧!$B$13:$AD$27,26,FALSE)))</f>
        <v/>
      </c>
      <c r="O510" s="166" t="str">
        <f t="shared" si="55"/>
        <v/>
      </c>
      <c r="P510" s="166" t="str">
        <f t="shared" si="56"/>
        <v/>
      </c>
      <c r="Q510" s="167" t="str">
        <f t="shared" si="57"/>
        <v/>
      </c>
      <c r="T510" s="84"/>
    </row>
    <row r="511" spans="1:23" ht="18" customHeight="1">
      <c r="A511" s="83">
        <v>499</v>
      </c>
      <c r="B511" s="83" t="str">
        <f t="shared" si="54"/>
        <v/>
      </c>
      <c r="C511" s="26"/>
      <c r="D511" s="26"/>
      <c r="E511" s="26"/>
      <c r="F511" s="26"/>
      <c r="G511" s="125"/>
      <c r="H511" s="125"/>
      <c r="I511" s="124"/>
      <c r="J511" s="174"/>
      <c r="K511" s="164" t="str">
        <f t="shared" si="53"/>
        <v/>
      </c>
      <c r="L511" s="26"/>
      <c r="M511" s="175"/>
      <c r="N511" s="176" t="str">
        <f>IF(J511="","",IF(OR(J511="1",J511="2"),VLOOKUP(J511,①【入力】就業規則等一覧!$B$32:$AD$33,26,FALSE),VLOOKUP(J511,①【入力】就業規則等一覧!$B$13:$AD$27,26,FALSE)))</f>
        <v/>
      </c>
      <c r="O511" s="166" t="str">
        <f t="shared" si="55"/>
        <v/>
      </c>
      <c r="P511" s="166" t="str">
        <f t="shared" si="56"/>
        <v/>
      </c>
      <c r="Q511" s="167" t="str">
        <f t="shared" si="57"/>
        <v/>
      </c>
      <c r="T511" s="84"/>
    </row>
    <row r="512" spans="1:23" ht="18" customHeight="1">
      <c r="A512" s="83">
        <v>500</v>
      </c>
      <c r="B512" s="83" t="str">
        <f t="shared" si="54"/>
        <v/>
      </c>
      <c r="C512" s="26"/>
      <c r="D512" s="26"/>
      <c r="E512" s="26"/>
      <c r="F512" s="26"/>
      <c r="G512" s="125"/>
      <c r="H512" s="125"/>
      <c r="I512" s="124"/>
      <c r="J512" s="174"/>
      <c r="K512" s="164" t="str">
        <f t="shared" ref="K512" si="63">IF(OR(J512="1",J512=1),"〇","")</f>
        <v/>
      </c>
      <c r="L512" s="26"/>
      <c r="M512" s="175"/>
      <c r="N512" s="176" t="str">
        <f>IF(J512="","",IF(OR(J512="1",J512="2"),VLOOKUP(J512,①【入力】就業規則等一覧!$B$32:$AD$33,26,FALSE),VLOOKUP(J512,①【入力】就業規則等一覧!$B$13:$AD$27,26,FALSE)))</f>
        <v/>
      </c>
      <c r="O512" s="166" t="str">
        <f t="shared" si="55"/>
        <v/>
      </c>
      <c r="P512" s="166" t="str">
        <f t="shared" si="56"/>
        <v/>
      </c>
      <c r="Q512" s="167" t="str">
        <f t="shared" si="57"/>
        <v/>
      </c>
      <c r="T512" s="84"/>
    </row>
    <row r="516" ht="128.1" customHeight="1"/>
  </sheetData>
  <sheetProtection password="8D69" sheet="1" objects="1" scenarios="1"/>
  <mergeCells count="12">
    <mergeCell ref="D3:E3"/>
    <mergeCell ref="L11:L12"/>
    <mergeCell ref="Q11:Q12"/>
    <mergeCell ref="P11:P12"/>
    <mergeCell ref="O11:O12"/>
    <mergeCell ref="N11:N12"/>
    <mergeCell ref="M11:M12"/>
    <mergeCell ref="A11:A12"/>
    <mergeCell ref="C11:E11"/>
    <mergeCell ref="F11:I11"/>
    <mergeCell ref="J11:J12"/>
    <mergeCell ref="K11:K12"/>
  </mergeCells>
  <phoneticPr fontId="1"/>
  <conditionalFormatting sqref="A493:A512">
    <cfRule type="expression" dxfId="13" priority="4">
      <formula>$T493="月数オーバー！"</formula>
    </cfRule>
  </conditionalFormatting>
  <conditionalFormatting sqref="A13:Q13 B512:Q512 C14:C512">
    <cfRule type="expression" dxfId="12" priority="20">
      <formula>$T13="月数オーバー！"</formula>
    </cfRule>
  </conditionalFormatting>
  <conditionalFormatting sqref="D14:D511">
    <cfRule type="expression" dxfId="11" priority="3">
      <formula>$T14="月数オーバー！"</formula>
    </cfRule>
  </conditionalFormatting>
  <conditionalFormatting sqref="E14:E19">
    <cfRule type="expression" dxfId="10" priority="1">
      <formula>$T14="月数オーバー！"</formula>
    </cfRule>
  </conditionalFormatting>
  <conditionalFormatting sqref="E20:Q511 B493:C511">
    <cfRule type="expression" dxfId="9" priority="6">
      <formula>$T20="月数オーバー！"</formula>
    </cfRule>
  </conditionalFormatting>
  <conditionalFormatting sqref="F14:Q19 A14:C492">
    <cfRule type="expression" dxfId="8" priority="8">
      <formula>$T14="月数オーバー！"</formula>
    </cfRule>
  </conditionalFormatting>
  <conditionalFormatting sqref="G13:I512">
    <cfRule type="expression" dxfId="7" priority="5">
      <formula>$F13="〇"</formula>
    </cfRule>
  </conditionalFormatting>
  <dataValidations count="3">
    <dataValidation type="list" allowBlank="1" showInputMessage="1" showErrorMessage="1" sqref="J13:J512" xr:uid="{00000000-0002-0000-0300-000000000000}">
      <formula1>"a,b,c,d,e,f,g,h,i,j,k,l,m,n,o,1,2"</formula1>
    </dataValidation>
    <dataValidation type="list" allowBlank="1" showInputMessage="1" showErrorMessage="1" sqref="F13:F512" xr:uid="{00000000-0002-0000-0300-000001000000}">
      <formula1>"〇"</formula1>
    </dataValidation>
    <dataValidation type="list" showInputMessage="1" showErrorMessage="1" sqref="L13:L512" xr:uid="{00000000-0002-0000-0300-000002000000}">
      <formula1>"1.介護職員,2.介護支援専門員,3.介護職員兼介護支援専門員"</formula1>
    </dataValidation>
  </dataValidations>
  <printOptions horizontalCentered="1"/>
  <pageMargins left="0.31496062992125984" right="0.31496062992125984" top="0.35433070866141736" bottom="0.35433070866141736" header="0.31496062992125984" footer="0.31496062992125984"/>
  <pageSetup paperSize="9" scale="39" fitToHeight="0" orientation="portrait" r:id="rId1"/>
  <rowBreaks count="4" manualBreakCount="4">
    <brk id="112" max="16" man="1"/>
    <brk id="212" max="16" man="1"/>
    <brk id="312" max="16" man="1"/>
    <brk id="412" max="16"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3000000}">
          <x14:formula1>
            <xm:f>リスト!$B$2:$B$22</xm:f>
          </x14:formula1>
          <xm:sqref>D13:D512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197"/>
  <sheetViews>
    <sheetView showGridLines="0" topLeftCell="A84" zoomScale="70" zoomScaleNormal="70" zoomScaleSheetLayoutView="70" workbookViewId="0">
      <selection activeCell="C7" sqref="C7"/>
    </sheetView>
  </sheetViews>
  <sheetFormatPr defaultColWidth="8.625" defaultRowHeight="15.75"/>
  <cols>
    <col min="1" max="1" width="5.25" style="5" bestFit="1" customWidth="1"/>
    <col min="2" max="2" width="21.375" style="5" hidden="1" customWidth="1"/>
    <col min="3" max="3" width="15.875" style="8" customWidth="1"/>
    <col min="4" max="4" width="31.375" style="5" customWidth="1"/>
    <col min="5" max="5" width="21.625" style="5" customWidth="1"/>
    <col min="6" max="7" width="17.625" style="5" customWidth="1"/>
    <col min="8" max="10" width="14.625" style="5" customWidth="1"/>
    <col min="11" max="13" width="16.625" style="5" customWidth="1"/>
    <col min="14" max="14" width="8.625" style="5"/>
    <col min="15" max="16" width="0" style="5" hidden="1" customWidth="1"/>
    <col min="17" max="16384" width="8.625" style="5"/>
  </cols>
  <sheetData>
    <row r="1" spans="1:13" ht="27.6" customHeight="1">
      <c r="A1" s="325" t="str">
        <f>【入力シート】!C1&amp;【入力シート】!D1&amp;"年度品川区介護職員・介護支援専門員居住支援手当事業補助金交付申請書　事業所別補助対象額一覧"</f>
        <v>令和8年度品川区介護職員・介護支援専門員居住支援手当事業補助金交付申請書　事業所別補助対象額一覧</v>
      </c>
      <c r="B1" s="326"/>
      <c r="C1" s="326"/>
      <c r="D1" s="326"/>
      <c r="E1" s="326"/>
      <c r="F1" s="326"/>
      <c r="G1" s="326"/>
      <c r="H1" s="326"/>
      <c r="I1" s="326"/>
      <c r="J1" s="326"/>
      <c r="K1" s="326"/>
      <c r="L1" s="326"/>
      <c r="M1" s="326"/>
    </row>
    <row r="3" spans="1:13" ht="18.75">
      <c r="J3" s="42" t="s">
        <v>82</v>
      </c>
      <c r="K3" s="324" t="str">
        <f>IF(【入力シート】!J27="","",【入力シート】!J27)</f>
        <v/>
      </c>
      <c r="L3" s="324"/>
      <c r="M3" s="324"/>
    </row>
    <row r="6" spans="1:13" ht="38.450000000000003" customHeight="1">
      <c r="A6" s="11" t="s">
        <v>83</v>
      </c>
      <c r="B6" s="119" t="s">
        <v>219</v>
      </c>
      <c r="C6" s="11" t="s">
        <v>69</v>
      </c>
      <c r="D6" s="11" t="s">
        <v>70</v>
      </c>
      <c r="E6" s="11" t="s">
        <v>84</v>
      </c>
      <c r="F6" s="11" t="s">
        <v>85</v>
      </c>
      <c r="G6" s="11" t="s">
        <v>241</v>
      </c>
      <c r="H6" s="11" t="s">
        <v>86</v>
      </c>
      <c r="I6" s="11" t="s">
        <v>87</v>
      </c>
      <c r="J6" s="11" t="s">
        <v>88</v>
      </c>
      <c r="K6" s="11" t="s">
        <v>295</v>
      </c>
      <c r="L6" s="11" t="s">
        <v>296</v>
      </c>
      <c r="M6" s="11" t="s">
        <v>293</v>
      </c>
    </row>
    <row r="7" spans="1:13" ht="20.100000000000001" customHeight="1">
      <c r="A7" s="7">
        <v>1</v>
      </c>
      <c r="B7" s="7" t="str">
        <f>IF(①【入力】別紙_職員一覧!B13="","",①【入力】別紙_職員一覧!B13)</f>
        <v/>
      </c>
      <c r="C7" s="138" t="str">
        <f>IF(B7="","",VLOOKUP($B7,①【入力】別紙_職員一覧!$B$13:$Q$512,2,FALSE))</f>
        <v/>
      </c>
      <c r="D7" s="126" t="str">
        <f>IF(B7="","",VLOOKUP($B7,①【入力】別紙_職員一覧!$B$13:$Q$512,3,FALSE))</f>
        <v/>
      </c>
      <c r="E7" s="126" t="str">
        <f>IF(B7="","",VLOOKUP($B7,①【入力】別紙_職員一覧!$B$13:$Q$512,4,FALSE))</f>
        <v/>
      </c>
      <c r="F7" s="154" t="str">
        <f>IF(B7="","",SUMIF(①【入力】別紙_職員一覧!$B$13:$B$512,①事業所別一覧!B7,①【入力】別紙_職員一覧!$Q$13:$Q$512))</f>
        <v/>
      </c>
      <c r="G7" s="154" t="str">
        <f>IF(C7="","",ROUNDDOWN(F7+ROUNDUP(F7*0.15,0),-3))</f>
        <v/>
      </c>
      <c r="H7" s="126" t="str">
        <f>IF(B7="","",COUNTIF(①【入力】別紙_職員一覧!$B$13:$B$512,①事業所別一覧!B7))</f>
        <v/>
      </c>
      <c r="I7" s="126" t="str">
        <f>IF(B7="","",COUNTIFS(①【入力】別紙_職員一覧!$B$13:$B$512,①事業所別一覧!B7,①【入力】別紙_職員一覧!$F$13:$F$512,"〇"))</f>
        <v/>
      </c>
      <c r="J7" s="126" t="str">
        <f>IF(B7="","",COUNTIFS(①【入力】別紙_職員一覧!$B$13:$B$512,①事業所別一覧!B7,①【入力】別紙_職員一覧!$K$13:$K$512,"〇"))</f>
        <v/>
      </c>
      <c r="K7" s="126" t="str">
        <f>IF(B7="","",COUNTIFS(①【入力】別紙_職員一覧!$B$13:$B$512,①事業所別一覧!B7,①【入力】別紙_職員一覧!$L$13:$L$512,$K$6))</f>
        <v/>
      </c>
      <c r="L7" s="126" t="str">
        <f>IF(B7="","",COUNTIFS(①【入力】別紙_職員一覧!$B$13:$B$512,①事業所別一覧!B7,①【入力】別紙_職員一覧!$L$13:$L$512,$L$6))</f>
        <v/>
      </c>
      <c r="M7" s="126" t="str">
        <f>IF(B7="","",COUNTIFS(①【入力】別紙_職員一覧!$B$13:$B$512,①事業所別一覧!B7,①【入力】別紙_職員一覧!$L$13:$L$512,$M$6))</f>
        <v/>
      </c>
    </row>
    <row r="8" spans="1:13" ht="20.100000000000001" customHeight="1">
      <c r="A8" s="7">
        <v>2</v>
      </c>
      <c r="B8" s="7" t="str">
        <f t="array" ref="B8">IFERROR(IF(INDEX(①【入力】別紙_職員一覧!$B$13:$B$512,MATCH(0,COUNTIF($B$7:B7,①【入力】別紙_職員一覧!$B$13:$B$512),0))=0,"",INDEX(①【入力】別紙_職員一覧!$B$13:$B$512,MATCH(0,COUNTIF($B$7:B7,①【入力】別紙_職員一覧!$B$13:$B$512),0))),"")</f>
        <v/>
      </c>
      <c r="C8" s="138" t="str">
        <f>IF(B8="","",VLOOKUP($B8,①【入力】別紙_職員一覧!$B$13:$Q$512,2,FALSE))</f>
        <v/>
      </c>
      <c r="D8" s="126" t="str">
        <f>IF(B8="","",VLOOKUP($B8,①【入力】別紙_職員一覧!$B$13:$Q$512,3,FALSE))</f>
        <v/>
      </c>
      <c r="E8" s="126" t="str">
        <f>IF(B8="","",VLOOKUP($B8,①【入力】別紙_職員一覧!$B$13:$Q$512,4,FALSE))</f>
        <v/>
      </c>
      <c r="F8" s="154" t="str">
        <f>IF(B8="","",SUMIF(①【入力】別紙_職員一覧!$B$13:$B$512,①事業所別一覧!B8,①【入力】別紙_職員一覧!$Q$13:$Q$512))</f>
        <v/>
      </c>
      <c r="G8" s="154" t="str">
        <f>IF(C8="","",ROUNDDOWN(F8+ROUNDUP(F8*0.15,0),-3))</f>
        <v/>
      </c>
      <c r="H8" s="126" t="str">
        <f>IF(B8="","",COUNTIF(①【入力】別紙_職員一覧!$B$13:$B$512,①事業所別一覧!B8))</f>
        <v/>
      </c>
      <c r="I8" s="126" t="str">
        <f>IF(B8="","",COUNTIFS(①【入力】別紙_職員一覧!$B$13:$B$512,①事業所別一覧!B8,①【入力】別紙_職員一覧!$F$13:$F$512,"〇"))</f>
        <v/>
      </c>
      <c r="J8" s="126" t="str">
        <f>IF(B8="","",COUNTIFS(①【入力】別紙_職員一覧!$B$13:$B$512,①事業所別一覧!B8,①【入力】別紙_職員一覧!$K$13:$K$512,"〇"))</f>
        <v/>
      </c>
      <c r="K8" s="126" t="str">
        <f>IF(B8="","",COUNTIFS(①【入力】別紙_職員一覧!$B$13:$B$512,①事業所別一覧!B8,①【入力】別紙_職員一覧!$L$13:$L$512,$K$6))</f>
        <v/>
      </c>
      <c r="L8" s="126" t="str">
        <f>IF(B8="","",COUNTIFS(①【入力】別紙_職員一覧!$B$13:$B$512,①事業所別一覧!B8,①【入力】別紙_職員一覧!$L$13:$L$512,$L$6))</f>
        <v/>
      </c>
      <c r="M8" s="126" t="str">
        <f>IF(B8="","",COUNTIFS(①【入力】別紙_職員一覧!$B$13:$B$512,①事業所別一覧!B8,①【入力】別紙_職員一覧!$L$13:$L$512,$M$6))</f>
        <v/>
      </c>
    </row>
    <row r="9" spans="1:13" ht="20.100000000000001" customHeight="1">
      <c r="A9" s="7">
        <v>3</v>
      </c>
      <c r="B9" s="10" t="str">
        <f t="array" ref="B9">IFERROR(IF(INDEX(①【入力】別紙_職員一覧!$B$13:$B$512,MATCH(0,COUNTIF($B$7:B8,①【入力】別紙_職員一覧!$B$13:$B$512),0))=0,"",INDEX(①【入力】別紙_職員一覧!$B$13:$B$512,MATCH(0,COUNTIF($B$7:B8,①【入力】別紙_職員一覧!$B$13:$B$512),0))),"")</f>
        <v/>
      </c>
      <c r="C9" s="138" t="str">
        <f>IF(B9="","",VLOOKUP($B9,①【入力】別紙_職員一覧!$B$13:$Q$512,2,FALSE))</f>
        <v/>
      </c>
      <c r="D9" s="126" t="str">
        <f>IF(B9="","",VLOOKUP($B9,①【入力】別紙_職員一覧!$B$13:$Q$512,3,FALSE))</f>
        <v/>
      </c>
      <c r="E9" s="126" t="str">
        <f>IF(B9="","",VLOOKUP($B9,①【入力】別紙_職員一覧!$B$13:$Q$512,4,FALSE))</f>
        <v/>
      </c>
      <c r="F9" s="154" t="str">
        <f>IF(B9="","",SUMIF(①【入力】別紙_職員一覧!$B$13:$B$512,①事業所別一覧!B9,①【入力】別紙_職員一覧!$Q$13:$Q$512))</f>
        <v/>
      </c>
      <c r="G9" s="154" t="str">
        <f t="shared" ref="G9:G20" si="0">IF(C9="","",ROUNDDOWN(F9+ROUNDUP(F9*0.15,0),-3))</f>
        <v/>
      </c>
      <c r="H9" s="126" t="str">
        <f>IF(B9="","",COUNTIF(①【入力】別紙_職員一覧!$B$13:$B$512,①事業所別一覧!B9))</f>
        <v/>
      </c>
      <c r="I9" s="126" t="str">
        <f>IF(B9="","",COUNTIFS(①【入力】別紙_職員一覧!$B$13:$B$512,①事業所別一覧!B9,①【入力】別紙_職員一覧!$F$13:$F$512,"〇"))</f>
        <v/>
      </c>
      <c r="J9" s="126" t="str">
        <f>IF(B9="","",COUNTIFS(①【入力】別紙_職員一覧!$B$13:$B$512,①事業所別一覧!B9,①【入力】別紙_職員一覧!$K$13:$K$512,"〇"))</f>
        <v/>
      </c>
      <c r="K9" s="126" t="str">
        <f>IF(B9="","",COUNTIFS(①【入力】別紙_職員一覧!$B$13:$B$512,①事業所別一覧!B9,①【入力】別紙_職員一覧!$L$13:$L$512,$K$6))</f>
        <v/>
      </c>
      <c r="L9" s="126" t="str">
        <f>IF(B9="","",COUNTIFS(①【入力】別紙_職員一覧!$B$13:$B$512,①事業所別一覧!B9,①【入力】別紙_職員一覧!$L$13:$L$512,$L$6))</f>
        <v/>
      </c>
      <c r="M9" s="126" t="str">
        <f>IF(B9="","",COUNTIFS(①【入力】別紙_職員一覧!$B$13:$B$512,①事業所別一覧!B9,①【入力】別紙_職員一覧!$L$13:$L$512,$M$6))</f>
        <v/>
      </c>
    </row>
    <row r="10" spans="1:13" ht="20.100000000000001" customHeight="1">
      <c r="A10" s="7">
        <v>4</v>
      </c>
      <c r="B10" s="10" t="str">
        <f t="array" ref="B10">IFERROR(IF(INDEX(①【入力】別紙_職員一覧!$B$13:$B$512,MATCH(0,COUNTIF($B$7:B9,①【入力】別紙_職員一覧!$B$13:$B$512),0))=0,"",INDEX(①【入力】別紙_職員一覧!$B$13:$B$512,MATCH(0,COUNTIF($B$7:B9,①【入力】別紙_職員一覧!$B$13:$B$512),0))),"")</f>
        <v/>
      </c>
      <c r="C10" s="138" t="str">
        <f>IF(B10="","",VLOOKUP($B10,①【入力】別紙_職員一覧!$B$13:$Q$512,2,FALSE))</f>
        <v/>
      </c>
      <c r="D10" s="126" t="str">
        <f>IF(B10="","",VLOOKUP($B10,①【入力】別紙_職員一覧!$B$13:$Q$512,3,FALSE))</f>
        <v/>
      </c>
      <c r="E10" s="126" t="str">
        <f>IF(B10="","",VLOOKUP($B10,①【入力】別紙_職員一覧!$B$13:$Q$512,4,FALSE))</f>
        <v/>
      </c>
      <c r="F10" s="154" t="str">
        <f>IF(B10="","",SUMIF(①【入力】別紙_職員一覧!$B$13:$B$512,①事業所別一覧!B10,①【入力】別紙_職員一覧!$Q$13:$Q$512))</f>
        <v/>
      </c>
      <c r="G10" s="154" t="str">
        <f t="shared" si="0"/>
        <v/>
      </c>
      <c r="H10" s="126" t="str">
        <f>IF(B10="","",COUNTIF(①【入力】別紙_職員一覧!$B$13:$B$512,①事業所別一覧!B10))</f>
        <v/>
      </c>
      <c r="I10" s="126" t="str">
        <f>IF(B10="","",COUNTIFS(①【入力】別紙_職員一覧!$B$13:$B$512,①事業所別一覧!B10,①【入力】別紙_職員一覧!$F$13:$F$512,"〇"))</f>
        <v/>
      </c>
      <c r="J10" s="126" t="str">
        <f>IF(B10="","",COUNTIFS(①【入力】別紙_職員一覧!$B$13:$B$512,①事業所別一覧!B10,①【入力】別紙_職員一覧!$K$13:$K$512,"〇"))</f>
        <v/>
      </c>
      <c r="K10" s="126" t="str">
        <f>IF(B10="","",COUNTIFS(①【入力】別紙_職員一覧!$B$13:$B$512,①事業所別一覧!B10,①【入力】別紙_職員一覧!$L$13:$L$512,$K$6))</f>
        <v/>
      </c>
      <c r="L10" s="126" t="str">
        <f>IF(B10="","",COUNTIFS(①【入力】別紙_職員一覧!$B$13:$B$512,①事業所別一覧!B10,①【入力】別紙_職員一覧!$L$13:$L$512,$L$6))</f>
        <v/>
      </c>
      <c r="M10" s="126" t="str">
        <f>IF(B10="","",COUNTIFS(①【入力】別紙_職員一覧!$B$13:$B$512,①事業所別一覧!B10,①【入力】別紙_職員一覧!$L$13:$L$512,$M$6))</f>
        <v/>
      </c>
    </row>
    <row r="11" spans="1:13" ht="20.100000000000001" customHeight="1">
      <c r="A11" s="7">
        <v>5</v>
      </c>
      <c r="B11" s="10" t="str">
        <f t="array" ref="B11">IFERROR(IF(INDEX(①【入力】別紙_職員一覧!$B$13:$B$512,MATCH(0,COUNTIF($B$7:B10,①【入力】別紙_職員一覧!$B$13:$B$512),0))=0,"",INDEX(①【入力】別紙_職員一覧!$B$13:$B$512,MATCH(0,COUNTIF($B$7:B10,①【入力】別紙_職員一覧!$B$13:$B$512),0))),"")</f>
        <v/>
      </c>
      <c r="C11" s="138" t="str">
        <f>IF(B11="","",VLOOKUP($B11,①【入力】別紙_職員一覧!$B$13:$Q$512,2,FALSE))</f>
        <v/>
      </c>
      <c r="D11" s="126" t="str">
        <f>IF(B11="","",VLOOKUP($B11,①【入力】別紙_職員一覧!$B$13:$Q$512,3,FALSE))</f>
        <v/>
      </c>
      <c r="E11" s="126" t="str">
        <f>IF(B11="","",VLOOKUP($B11,①【入力】別紙_職員一覧!$B$13:$Q$512,4,FALSE))</f>
        <v/>
      </c>
      <c r="F11" s="154" t="str">
        <f>IF(B11="","",SUMIF(①【入力】別紙_職員一覧!$B$13:$B$512,①事業所別一覧!B11,①【入力】別紙_職員一覧!$Q$13:$Q$512))</f>
        <v/>
      </c>
      <c r="G11" s="154" t="str">
        <f t="shared" si="0"/>
        <v/>
      </c>
      <c r="H11" s="126" t="str">
        <f>IF(B11="","",COUNTIF(①【入力】別紙_職員一覧!$B$13:$B$512,①事業所別一覧!B11))</f>
        <v/>
      </c>
      <c r="I11" s="126" t="str">
        <f>IF(B11="","",COUNTIFS(①【入力】別紙_職員一覧!$B$13:$B$512,①事業所別一覧!B11,①【入力】別紙_職員一覧!$F$13:$F$512,"〇"))</f>
        <v/>
      </c>
      <c r="J11" s="126" t="str">
        <f>IF(B11="","",COUNTIFS(①【入力】別紙_職員一覧!$B$13:$B$512,①事業所別一覧!B11,①【入力】別紙_職員一覧!$K$13:$K$512,"〇"))</f>
        <v/>
      </c>
      <c r="K11" s="126" t="str">
        <f>IF(B11="","",COUNTIFS(①【入力】別紙_職員一覧!$B$13:$B$512,①事業所別一覧!B11,①【入力】別紙_職員一覧!$L$13:$L$512,$K$6))</f>
        <v/>
      </c>
      <c r="L11" s="126" t="str">
        <f>IF(B11="","",COUNTIFS(①【入力】別紙_職員一覧!$B$13:$B$512,①事業所別一覧!B11,①【入力】別紙_職員一覧!$L$13:$L$512,$L$6))</f>
        <v/>
      </c>
      <c r="M11" s="126" t="str">
        <f>IF(B11="","",COUNTIFS(①【入力】別紙_職員一覧!$B$13:$B$512,①事業所別一覧!B11,①【入力】別紙_職員一覧!$L$13:$L$512,$M$6))</f>
        <v/>
      </c>
    </row>
    <row r="12" spans="1:13" ht="20.100000000000001" customHeight="1">
      <c r="A12" s="7">
        <v>6</v>
      </c>
      <c r="B12" s="10" t="str">
        <f t="array" ref="B12">IFERROR(IF(INDEX(①【入力】別紙_職員一覧!$B$13:$B$512,MATCH(0,COUNTIF($B$7:B11,①【入力】別紙_職員一覧!$B$13:$B$512),0))=0,"",INDEX(①【入力】別紙_職員一覧!$B$13:$B$512,MATCH(0,COUNTIF($B$7:B11,①【入力】別紙_職員一覧!$B$13:$B$512),0))),"")</f>
        <v/>
      </c>
      <c r="C12" s="138" t="str">
        <f>IF(B12="","",VLOOKUP($B12,①【入力】別紙_職員一覧!$B$13:$Q$512,2,FALSE))</f>
        <v/>
      </c>
      <c r="D12" s="126" t="str">
        <f>IF(B12="","",VLOOKUP($B12,①【入力】別紙_職員一覧!$B$13:$Q$512,3,FALSE))</f>
        <v/>
      </c>
      <c r="E12" s="126" t="str">
        <f>IF(B12="","",VLOOKUP($B12,①【入力】別紙_職員一覧!$B$13:$Q$512,4,FALSE))</f>
        <v/>
      </c>
      <c r="F12" s="154" t="str">
        <f>IF(B12="","",SUMIF(①【入力】別紙_職員一覧!$B$13:$B$512,①事業所別一覧!B12,①【入力】別紙_職員一覧!$Q$13:$Q$512))</f>
        <v/>
      </c>
      <c r="G12" s="154" t="str">
        <f t="shared" si="0"/>
        <v/>
      </c>
      <c r="H12" s="126" t="str">
        <f>IF(B12="","",COUNTIF(①【入力】別紙_職員一覧!$B$13:$B$512,①事業所別一覧!B12))</f>
        <v/>
      </c>
      <c r="I12" s="126" t="str">
        <f>IF(B12="","",COUNTIFS(①【入力】別紙_職員一覧!$B$13:$B$512,①事業所別一覧!B12,①【入力】別紙_職員一覧!$F$13:$F$512,"〇"))</f>
        <v/>
      </c>
      <c r="J12" s="126" t="str">
        <f>IF(B12="","",COUNTIFS(①【入力】別紙_職員一覧!$B$13:$B$512,①事業所別一覧!B12,①【入力】別紙_職員一覧!$K$13:$K$512,"〇"))</f>
        <v/>
      </c>
      <c r="K12" s="126" t="str">
        <f>IF(B12="","",COUNTIFS(①【入力】別紙_職員一覧!$B$13:$B$512,①事業所別一覧!B12,①【入力】別紙_職員一覧!$L$13:$L$512,$K$6))</f>
        <v/>
      </c>
      <c r="L12" s="126" t="str">
        <f>IF(B12="","",COUNTIFS(①【入力】別紙_職員一覧!$B$13:$B$512,①事業所別一覧!B12,①【入力】別紙_職員一覧!$L$13:$L$512,$L$6))</f>
        <v/>
      </c>
      <c r="M12" s="126" t="str">
        <f>IF(B12="","",COUNTIFS(①【入力】別紙_職員一覧!$B$13:$B$512,①事業所別一覧!B12,①【入力】別紙_職員一覧!$L$13:$L$512,$M$6))</f>
        <v/>
      </c>
    </row>
    <row r="13" spans="1:13" ht="20.100000000000001" customHeight="1">
      <c r="A13" s="7">
        <v>7</v>
      </c>
      <c r="B13" s="10" t="str">
        <f t="array" ref="B13">IFERROR(IF(INDEX(①【入力】別紙_職員一覧!$B$13:$B$512,MATCH(0,COUNTIF($B$7:B12,①【入力】別紙_職員一覧!$B$13:$B$512),0))=0,"",INDEX(①【入力】別紙_職員一覧!$B$13:$B$512,MATCH(0,COUNTIF($B$7:B12,①【入力】別紙_職員一覧!$B$13:$B$512),0))),"")</f>
        <v/>
      </c>
      <c r="C13" s="138" t="str">
        <f>IF(B13="","",VLOOKUP($B13,①【入力】別紙_職員一覧!$B$13:$Q$512,2,FALSE))</f>
        <v/>
      </c>
      <c r="D13" s="126" t="str">
        <f>IF(B13="","",VLOOKUP($B13,①【入力】別紙_職員一覧!$B$13:$Q$512,3,FALSE))</f>
        <v/>
      </c>
      <c r="E13" s="126" t="str">
        <f>IF(B13="","",VLOOKUP($B13,①【入力】別紙_職員一覧!$B$13:$Q$512,4,FALSE))</f>
        <v/>
      </c>
      <c r="F13" s="154" t="str">
        <f>IF(B13="","",SUMIF(①【入力】別紙_職員一覧!$B$13:$B$512,①事業所別一覧!B13,①【入力】別紙_職員一覧!$Q$13:$Q$512))</f>
        <v/>
      </c>
      <c r="G13" s="154" t="str">
        <f t="shared" si="0"/>
        <v/>
      </c>
      <c r="H13" s="126" t="str">
        <f>IF(B13="","",COUNTIF(①【入力】別紙_職員一覧!$B$13:$B$512,①事業所別一覧!B13))</f>
        <v/>
      </c>
      <c r="I13" s="126" t="str">
        <f>IF(B13="","",COUNTIFS(①【入力】別紙_職員一覧!$B$13:$B$512,①事業所別一覧!B13,①【入力】別紙_職員一覧!$F$13:$F$512,"〇"))</f>
        <v/>
      </c>
      <c r="J13" s="126" t="str">
        <f>IF(B13="","",COUNTIFS(①【入力】別紙_職員一覧!$B$13:$B$512,①事業所別一覧!B13,①【入力】別紙_職員一覧!$K$13:$K$512,"〇"))</f>
        <v/>
      </c>
      <c r="K13" s="126" t="str">
        <f>IF(B13="","",COUNTIFS(①【入力】別紙_職員一覧!$B$13:$B$512,①事業所別一覧!B13,①【入力】別紙_職員一覧!$L$13:$L$512,$K$6))</f>
        <v/>
      </c>
      <c r="L13" s="126" t="str">
        <f>IF(B13="","",COUNTIFS(①【入力】別紙_職員一覧!$B$13:$B$512,①事業所別一覧!B13,①【入力】別紙_職員一覧!$L$13:$L$512,$L$6))</f>
        <v/>
      </c>
      <c r="M13" s="126" t="str">
        <f>IF(B13="","",COUNTIFS(①【入力】別紙_職員一覧!$B$13:$B$512,①事業所別一覧!B13,①【入力】別紙_職員一覧!$L$13:$L$512,$M$6))</f>
        <v/>
      </c>
    </row>
    <row r="14" spans="1:13" ht="20.100000000000001" customHeight="1">
      <c r="A14" s="7">
        <v>8</v>
      </c>
      <c r="B14" s="10" t="str">
        <f t="array" ref="B14">IFERROR(IF(INDEX(①【入力】別紙_職員一覧!$B$13:$B$512,MATCH(0,COUNTIF($B$7:B13,①【入力】別紙_職員一覧!$B$13:$B$512),0))=0,"",INDEX(①【入力】別紙_職員一覧!$B$13:$B$512,MATCH(0,COUNTIF($B$7:B13,①【入力】別紙_職員一覧!$B$13:$B$512),0))),"")</f>
        <v/>
      </c>
      <c r="C14" s="138" t="str">
        <f>IF(B14="","",VLOOKUP($B14,①【入力】別紙_職員一覧!$B$13:$Q$512,2,FALSE))</f>
        <v/>
      </c>
      <c r="D14" s="126" t="str">
        <f>IF(B14="","",VLOOKUP($B14,①【入力】別紙_職員一覧!$B$13:$Q$512,3,FALSE))</f>
        <v/>
      </c>
      <c r="E14" s="126" t="str">
        <f>IF(B14="","",VLOOKUP($B14,①【入力】別紙_職員一覧!$B$13:$Q$512,4,FALSE))</f>
        <v/>
      </c>
      <c r="F14" s="154" t="str">
        <f>IF(B14="","",SUMIF(①【入力】別紙_職員一覧!$B$13:$B$512,①事業所別一覧!B14,①【入力】別紙_職員一覧!$Q$13:$Q$512))</f>
        <v/>
      </c>
      <c r="G14" s="154" t="str">
        <f t="shared" si="0"/>
        <v/>
      </c>
      <c r="H14" s="126" t="str">
        <f>IF(B14="","",COUNTIF(①【入力】別紙_職員一覧!$B$13:$B$512,①事業所別一覧!B14))</f>
        <v/>
      </c>
      <c r="I14" s="126" t="str">
        <f>IF(B14="","",COUNTIFS(①【入力】別紙_職員一覧!$B$13:$B$512,①事業所別一覧!B14,①【入力】別紙_職員一覧!$F$13:$F$512,"〇"))</f>
        <v/>
      </c>
      <c r="J14" s="126" t="str">
        <f>IF(B14="","",COUNTIFS(①【入力】別紙_職員一覧!$B$13:$B$512,①事業所別一覧!B14,①【入力】別紙_職員一覧!$K$13:$K$512,"〇"))</f>
        <v/>
      </c>
      <c r="K14" s="126" t="str">
        <f>IF(B14="","",COUNTIFS(①【入力】別紙_職員一覧!$B$13:$B$512,①事業所別一覧!B14,①【入力】別紙_職員一覧!$L$13:$L$512,$K$6))</f>
        <v/>
      </c>
      <c r="L14" s="126" t="str">
        <f>IF(B14="","",COUNTIFS(①【入力】別紙_職員一覧!$B$13:$B$512,①事業所別一覧!B14,①【入力】別紙_職員一覧!$L$13:$L$512,$L$6))</f>
        <v/>
      </c>
      <c r="M14" s="126" t="str">
        <f>IF(B14="","",COUNTIFS(①【入力】別紙_職員一覧!$B$13:$B$512,①事業所別一覧!B14,①【入力】別紙_職員一覧!$L$13:$L$512,$M$6))</f>
        <v/>
      </c>
    </row>
    <row r="15" spans="1:13" ht="20.100000000000001" customHeight="1">
      <c r="A15" s="7">
        <v>9</v>
      </c>
      <c r="B15" s="10" t="str">
        <f t="array" ref="B15">IFERROR(IF(INDEX(①【入力】別紙_職員一覧!$B$13:$B$512,MATCH(0,COUNTIF($B$7:B14,①【入力】別紙_職員一覧!$B$13:$B$512),0))=0,"",INDEX(①【入力】別紙_職員一覧!$B$13:$B$512,MATCH(0,COUNTIF($B$7:B14,①【入力】別紙_職員一覧!$B$13:$B$512),0))),"")</f>
        <v/>
      </c>
      <c r="C15" s="138" t="str">
        <f>IF(B15="","",VLOOKUP($B15,①【入力】別紙_職員一覧!$B$13:$Q$512,2,FALSE))</f>
        <v/>
      </c>
      <c r="D15" s="126" t="str">
        <f>IF(B15="","",VLOOKUP($B15,①【入力】別紙_職員一覧!$B$13:$Q$512,3,FALSE))</f>
        <v/>
      </c>
      <c r="E15" s="126" t="str">
        <f>IF(B15="","",VLOOKUP($B15,①【入力】別紙_職員一覧!$B$13:$Q$512,4,FALSE))</f>
        <v/>
      </c>
      <c r="F15" s="154" t="str">
        <f>IF(B15="","",SUMIF(①【入力】別紙_職員一覧!$B$13:$B$512,①事業所別一覧!B15,①【入力】別紙_職員一覧!$Q$13:$Q$512))</f>
        <v/>
      </c>
      <c r="G15" s="154" t="str">
        <f t="shared" si="0"/>
        <v/>
      </c>
      <c r="H15" s="126" t="str">
        <f>IF(B15="","",COUNTIF(①【入力】別紙_職員一覧!$B$13:$B$512,①事業所別一覧!B15))</f>
        <v/>
      </c>
      <c r="I15" s="126" t="str">
        <f>IF(B15="","",COUNTIFS(①【入力】別紙_職員一覧!$B$13:$B$512,①事業所別一覧!B15,①【入力】別紙_職員一覧!$F$13:$F$512,"〇"))</f>
        <v/>
      </c>
      <c r="J15" s="126" t="str">
        <f>IF(B15="","",COUNTIFS(①【入力】別紙_職員一覧!$B$13:$B$512,①事業所別一覧!B15,①【入力】別紙_職員一覧!$K$13:$K$512,"〇"))</f>
        <v/>
      </c>
      <c r="K15" s="126" t="str">
        <f>IF(B15="","",COUNTIFS(①【入力】別紙_職員一覧!$B$13:$B$512,①事業所別一覧!B15,①【入力】別紙_職員一覧!$L$13:$L$512,$K$6))</f>
        <v/>
      </c>
      <c r="L15" s="126" t="str">
        <f>IF(B15="","",COUNTIFS(①【入力】別紙_職員一覧!$B$13:$B$512,①事業所別一覧!B15,①【入力】別紙_職員一覧!$L$13:$L$512,$L$6))</f>
        <v/>
      </c>
      <c r="M15" s="126" t="str">
        <f>IF(B15="","",COUNTIFS(①【入力】別紙_職員一覧!$B$13:$B$512,①事業所別一覧!B15,①【入力】別紙_職員一覧!$L$13:$L$512,$M$6))</f>
        <v/>
      </c>
    </row>
    <row r="16" spans="1:13" ht="20.100000000000001" customHeight="1">
      <c r="A16" s="7">
        <v>10</v>
      </c>
      <c r="B16" s="10" t="str">
        <f t="array" ref="B16">IFERROR(IF(INDEX(①【入力】別紙_職員一覧!$B$13:$B$512,MATCH(0,COUNTIF($B$7:B15,①【入力】別紙_職員一覧!$B$13:$B$512),0))=0,"",INDEX(①【入力】別紙_職員一覧!$B$13:$B$512,MATCH(0,COUNTIF($B$7:B15,①【入力】別紙_職員一覧!$B$13:$B$512),0))),"")</f>
        <v/>
      </c>
      <c r="C16" s="138" t="str">
        <f>IF(B16="","",VLOOKUP($B16,①【入力】別紙_職員一覧!$B$13:$Q$512,2,FALSE))</f>
        <v/>
      </c>
      <c r="D16" s="126" t="str">
        <f>IF(B16="","",VLOOKUP($B16,①【入力】別紙_職員一覧!$B$13:$Q$512,3,FALSE))</f>
        <v/>
      </c>
      <c r="E16" s="126" t="str">
        <f>IF(B16="","",VLOOKUP($B16,①【入力】別紙_職員一覧!$B$13:$Q$512,4,FALSE))</f>
        <v/>
      </c>
      <c r="F16" s="154" t="str">
        <f>IF(B16="","",SUMIF(①【入力】別紙_職員一覧!$B$13:$B$512,①事業所別一覧!B16,①【入力】別紙_職員一覧!$Q$13:$Q$512))</f>
        <v/>
      </c>
      <c r="G16" s="154" t="str">
        <f t="shared" si="0"/>
        <v/>
      </c>
      <c r="H16" s="126" t="str">
        <f>IF(B16="","",COUNTIF(①【入力】別紙_職員一覧!$B$13:$B$512,①事業所別一覧!B16))</f>
        <v/>
      </c>
      <c r="I16" s="126" t="str">
        <f>IF(B16="","",COUNTIFS(①【入力】別紙_職員一覧!$B$13:$B$512,①事業所別一覧!B16,①【入力】別紙_職員一覧!$F$13:$F$512,"〇"))</f>
        <v/>
      </c>
      <c r="J16" s="126" t="str">
        <f>IF(B16="","",COUNTIFS(①【入力】別紙_職員一覧!$B$13:$B$512,①事業所別一覧!B16,①【入力】別紙_職員一覧!$K$13:$K$512,"〇"))</f>
        <v/>
      </c>
      <c r="K16" s="126" t="str">
        <f>IF(B16="","",COUNTIFS(①【入力】別紙_職員一覧!$B$13:$B$512,①事業所別一覧!B16,①【入力】別紙_職員一覧!$L$13:$L$512,$K$6))</f>
        <v/>
      </c>
      <c r="L16" s="126" t="str">
        <f>IF(B16="","",COUNTIFS(①【入力】別紙_職員一覧!$B$13:$B$512,①事業所別一覧!B16,①【入力】別紙_職員一覧!$L$13:$L$512,$L$6))</f>
        <v/>
      </c>
      <c r="M16" s="126" t="str">
        <f>IF(B16="","",COUNTIFS(①【入力】別紙_職員一覧!$B$13:$B$512,①事業所別一覧!B16,①【入力】別紙_職員一覧!$L$13:$L$512,$M$6))</f>
        <v/>
      </c>
    </row>
    <row r="17" spans="1:13" ht="20.100000000000001" customHeight="1">
      <c r="A17" s="7">
        <v>11</v>
      </c>
      <c r="B17" s="10" t="str">
        <f t="array" ref="B17">IFERROR(IF(INDEX(①【入力】別紙_職員一覧!$B$13:$B$512,MATCH(0,COUNTIF($B$7:B16,①【入力】別紙_職員一覧!$B$13:$B$512),0))=0,"",INDEX(①【入力】別紙_職員一覧!$B$13:$B$512,MATCH(0,COUNTIF($B$7:B16,①【入力】別紙_職員一覧!$B$13:$B$512),0))),"")</f>
        <v/>
      </c>
      <c r="C17" s="138" t="str">
        <f>IF(B17="","",VLOOKUP($B17,①【入力】別紙_職員一覧!$B$13:$Q$512,2,FALSE))</f>
        <v/>
      </c>
      <c r="D17" s="126" t="str">
        <f>IF(B17="","",VLOOKUP($B17,①【入力】別紙_職員一覧!$B$13:$Q$512,3,FALSE))</f>
        <v/>
      </c>
      <c r="E17" s="126" t="str">
        <f>IF(B17="","",VLOOKUP($B17,①【入力】別紙_職員一覧!$B$13:$Q$512,4,FALSE))</f>
        <v/>
      </c>
      <c r="F17" s="154" t="str">
        <f>IF(B17="","",SUMIF(①【入力】別紙_職員一覧!$B$13:$B$512,①事業所別一覧!B17,①【入力】別紙_職員一覧!$Q$13:$Q$512))</f>
        <v/>
      </c>
      <c r="G17" s="154" t="str">
        <f t="shared" si="0"/>
        <v/>
      </c>
      <c r="H17" s="126" t="str">
        <f>IF(B17="","",COUNTIF(①【入力】別紙_職員一覧!$B$13:$B$512,①事業所別一覧!B17))</f>
        <v/>
      </c>
      <c r="I17" s="126" t="str">
        <f>IF(B17="","",COUNTIFS(①【入力】別紙_職員一覧!$B$13:$B$512,①事業所別一覧!B17,①【入力】別紙_職員一覧!$F$13:$F$512,"〇"))</f>
        <v/>
      </c>
      <c r="J17" s="126" t="str">
        <f>IF(B17="","",COUNTIFS(①【入力】別紙_職員一覧!$B$13:$B$512,①事業所別一覧!B17,①【入力】別紙_職員一覧!$K$13:$K$512,"〇"))</f>
        <v/>
      </c>
      <c r="K17" s="126" t="str">
        <f>IF(B17="","",COUNTIFS(①【入力】別紙_職員一覧!$B$13:$B$512,①事業所別一覧!B17,①【入力】別紙_職員一覧!$L$13:$L$512,$K$6))</f>
        <v/>
      </c>
      <c r="L17" s="126" t="str">
        <f>IF(B17="","",COUNTIFS(①【入力】別紙_職員一覧!$B$13:$B$512,①事業所別一覧!B17,①【入力】別紙_職員一覧!$L$13:$L$512,$L$6))</f>
        <v/>
      </c>
      <c r="M17" s="126" t="str">
        <f>IF(B17="","",COUNTIFS(①【入力】別紙_職員一覧!$B$13:$B$512,①事業所別一覧!B17,①【入力】別紙_職員一覧!$L$13:$L$512,$M$6))</f>
        <v/>
      </c>
    </row>
    <row r="18" spans="1:13" ht="20.100000000000001" customHeight="1">
      <c r="A18" s="7">
        <v>12</v>
      </c>
      <c r="B18" s="10" t="str">
        <f t="array" ref="B18">IFERROR(IF(INDEX(①【入力】別紙_職員一覧!$B$13:$B$512,MATCH(0,COUNTIF($B$7:B17,①【入力】別紙_職員一覧!$B$13:$B$512),0))=0,"",INDEX(①【入力】別紙_職員一覧!$B$13:$B$512,MATCH(0,COUNTIF($B$7:B17,①【入力】別紙_職員一覧!$B$13:$B$512),0))),"")</f>
        <v/>
      </c>
      <c r="C18" s="138" t="str">
        <f>IF(B18="","",VLOOKUP($B18,①【入力】別紙_職員一覧!$B$13:$Q$512,2,FALSE))</f>
        <v/>
      </c>
      <c r="D18" s="126" t="str">
        <f>IF(B18="","",VLOOKUP($B18,①【入力】別紙_職員一覧!$B$13:$Q$512,3,FALSE))</f>
        <v/>
      </c>
      <c r="E18" s="126" t="str">
        <f>IF(B18="","",VLOOKUP($B18,①【入力】別紙_職員一覧!$B$13:$Q$512,4,FALSE))</f>
        <v/>
      </c>
      <c r="F18" s="154" t="str">
        <f>IF(B18="","",SUMIF(①【入力】別紙_職員一覧!$B$13:$B$512,①事業所別一覧!B18,①【入力】別紙_職員一覧!$Q$13:$Q$512))</f>
        <v/>
      </c>
      <c r="G18" s="154" t="str">
        <f t="shared" si="0"/>
        <v/>
      </c>
      <c r="H18" s="126" t="str">
        <f>IF(B18="","",COUNTIF(①【入力】別紙_職員一覧!$B$13:$B$512,①事業所別一覧!B18))</f>
        <v/>
      </c>
      <c r="I18" s="126" t="str">
        <f>IF(B18="","",COUNTIFS(①【入力】別紙_職員一覧!$B$13:$B$512,①事業所別一覧!B18,①【入力】別紙_職員一覧!$F$13:$F$512,"〇"))</f>
        <v/>
      </c>
      <c r="J18" s="126" t="str">
        <f>IF(B18="","",COUNTIFS(①【入力】別紙_職員一覧!$B$13:$B$512,①事業所別一覧!B18,①【入力】別紙_職員一覧!$K$13:$K$512,"〇"))</f>
        <v/>
      </c>
      <c r="K18" s="126" t="str">
        <f>IF(B18="","",COUNTIFS(①【入力】別紙_職員一覧!$B$13:$B$512,①事業所別一覧!B18,①【入力】別紙_職員一覧!$L$13:$L$512,$K$6))</f>
        <v/>
      </c>
      <c r="L18" s="126" t="str">
        <f>IF(B18="","",COUNTIFS(①【入力】別紙_職員一覧!$B$13:$B$512,①事業所別一覧!B18,①【入力】別紙_職員一覧!$L$13:$L$512,$L$6))</f>
        <v/>
      </c>
      <c r="M18" s="126" t="str">
        <f>IF(B18="","",COUNTIFS(①【入力】別紙_職員一覧!$B$13:$B$512,①事業所別一覧!B18,①【入力】別紙_職員一覧!$L$13:$L$512,$M$6))</f>
        <v/>
      </c>
    </row>
    <row r="19" spans="1:13" ht="20.100000000000001" customHeight="1">
      <c r="A19" s="7">
        <v>13</v>
      </c>
      <c r="B19" s="10" t="str">
        <f t="array" ref="B19">IFERROR(IF(INDEX(①【入力】別紙_職員一覧!$B$13:$B$512,MATCH(0,COUNTIF($B$7:B18,①【入力】別紙_職員一覧!$B$13:$B$512),0))=0,"",INDEX(①【入力】別紙_職員一覧!$B$13:$B$512,MATCH(0,COUNTIF($B$7:B18,①【入力】別紙_職員一覧!$B$13:$B$512),0))),"")</f>
        <v/>
      </c>
      <c r="C19" s="138" t="str">
        <f>IF(B19="","",VLOOKUP($B19,①【入力】別紙_職員一覧!$B$13:$Q$512,2,FALSE))</f>
        <v/>
      </c>
      <c r="D19" s="126" t="str">
        <f>IF(B19="","",VLOOKUP($B19,①【入力】別紙_職員一覧!$B$13:$Q$512,3,FALSE))</f>
        <v/>
      </c>
      <c r="E19" s="126" t="str">
        <f>IF(B19="","",VLOOKUP($B19,①【入力】別紙_職員一覧!$B$13:$Q$512,4,FALSE))</f>
        <v/>
      </c>
      <c r="F19" s="154" t="str">
        <f>IF(B19="","",SUMIF(①【入力】別紙_職員一覧!$B$13:$B$512,①事業所別一覧!B19,①【入力】別紙_職員一覧!$Q$13:$Q$512))</f>
        <v/>
      </c>
      <c r="G19" s="154" t="str">
        <f t="shared" si="0"/>
        <v/>
      </c>
      <c r="H19" s="126" t="str">
        <f>IF(B19="","",COUNTIF(①【入力】別紙_職員一覧!$B$13:$B$512,①事業所別一覧!B19))</f>
        <v/>
      </c>
      <c r="I19" s="126" t="str">
        <f>IF(B19="","",COUNTIFS(①【入力】別紙_職員一覧!$B$13:$B$512,①事業所別一覧!B19,①【入力】別紙_職員一覧!$F$13:$F$512,"〇"))</f>
        <v/>
      </c>
      <c r="J19" s="126" t="str">
        <f>IF(B19="","",COUNTIFS(①【入力】別紙_職員一覧!$B$13:$B$512,①事業所別一覧!B19,①【入力】別紙_職員一覧!$K$13:$K$512,"〇"))</f>
        <v/>
      </c>
      <c r="K19" s="126" t="str">
        <f>IF(B19="","",COUNTIFS(①【入力】別紙_職員一覧!$B$13:$B$512,①事業所別一覧!B19,①【入力】別紙_職員一覧!$L$13:$L$512,$K$6))</f>
        <v/>
      </c>
      <c r="L19" s="126" t="str">
        <f>IF(B19="","",COUNTIFS(①【入力】別紙_職員一覧!$B$13:$B$512,①事業所別一覧!B19,①【入力】別紙_職員一覧!$L$13:$L$512,$L$6))</f>
        <v/>
      </c>
      <c r="M19" s="126" t="str">
        <f>IF(B19="","",COUNTIFS(①【入力】別紙_職員一覧!$B$13:$B$512,①事業所別一覧!B19,①【入力】別紙_職員一覧!$L$13:$L$512,$M$6))</f>
        <v/>
      </c>
    </row>
    <row r="20" spans="1:13" ht="20.100000000000001" customHeight="1">
      <c r="A20" s="7">
        <v>14</v>
      </c>
      <c r="B20" s="10" t="str">
        <f t="array" ref="B20">IFERROR(IF(INDEX(①【入力】別紙_職員一覧!$B$13:$B$512,MATCH(0,COUNTIF($B$7:B19,①【入力】別紙_職員一覧!$B$13:$B$512),0))=0,"",INDEX(①【入力】別紙_職員一覧!$B$13:$B$512,MATCH(0,COUNTIF($B$7:B19,①【入力】別紙_職員一覧!$B$13:$B$512),0))),"")</f>
        <v/>
      </c>
      <c r="C20" s="138" t="str">
        <f>IF(B20="","",VLOOKUP($B20,①【入力】別紙_職員一覧!$B$13:$Q$512,2,FALSE))</f>
        <v/>
      </c>
      <c r="D20" s="126" t="str">
        <f>IF(B20="","",VLOOKUP($B20,①【入力】別紙_職員一覧!$B$13:$Q$512,3,FALSE))</f>
        <v/>
      </c>
      <c r="E20" s="126" t="str">
        <f>IF(B20="","",VLOOKUP($B20,①【入力】別紙_職員一覧!$B$13:$Q$512,4,FALSE))</f>
        <v/>
      </c>
      <c r="F20" s="154" t="str">
        <f>IF(B20="","",SUMIF(①【入力】別紙_職員一覧!$B$13:$B$512,①事業所別一覧!B20,①【入力】別紙_職員一覧!$Q$13:$Q$512))</f>
        <v/>
      </c>
      <c r="G20" s="154" t="str">
        <f t="shared" si="0"/>
        <v/>
      </c>
      <c r="H20" s="126" t="str">
        <f>IF(B20="","",COUNTIF(①【入力】別紙_職員一覧!$B$13:$B$512,①事業所別一覧!B20))</f>
        <v/>
      </c>
      <c r="I20" s="126" t="str">
        <f>IF(B20="","",COUNTIFS(①【入力】別紙_職員一覧!$B$13:$B$512,①事業所別一覧!B20,①【入力】別紙_職員一覧!$F$13:$F$512,"〇"))</f>
        <v/>
      </c>
      <c r="J20" s="126" t="str">
        <f>IF(B20="","",COUNTIFS(①【入力】別紙_職員一覧!$B$13:$B$512,①事業所別一覧!B20,①【入力】別紙_職員一覧!$K$13:$K$512,"〇"))</f>
        <v/>
      </c>
      <c r="K20" s="126" t="str">
        <f>IF(B20="","",COUNTIFS(①【入力】別紙_職員一覧!$B$13:$B$512,①事業所別一覧!B20,①【入力】別紙_職員一覧!$L$13:$L$512,$K$6))</f>
        <v/>
      </c>
      <c r="L20" s="126" t="str">
        <f>IF(B20="","",COUNTIFS(①【入力】別紙_職員一覧!$B$13:$B$512,①事業所別一覧!B20,①【入力】別紙_職員一覧!$L$13:$L$512,$L$6))</f>
        <v/>
      </c>
      <c r="M20" s="126" t="str">
        <f>IF(B20="","",COUNTIFS(①【入力】別紙_職員一覧!$B$13:$B$512,①事業所別一覧!B20,①【入力】別紙_職員一覧!$L$13:$L$512,$M$6))</f>
        <v/>
      </c>
    </row>
    <row r="21" spans="1:13" ht="20.100000000000001" customHeight="1">
      <c r="A21" s="7">
        <v>15</v>
      </c>
      <c r="B21" s="10" t="str">
        <f t="array" ref="B21">IFERROR(IF(INDEX(①【入力】別紙_職員一覧!$B$13:$B$512,MATCH(0,COUNTIF($B$7:B20,①【入力】別紙_職員一覧!$B$13:$B$512),0))=0,"",INDEX(①【入力】別紙_職員一覧!$B$13:$B$512,MATCH(0,COUNTIF($B$7:B20,①【入力】別紙_職員一覧!$B$13:$B$512),0))),"")</f>
        <v/>
      </c>
      <c r="C21" s="138" t="str">
        <f>IF(B21="","",VLOOKUP($B21,①【入力】別紙_職員一覧!$B$13:$Q$512,2,FALSE))</f>
        <v/>
      </c>
      <c r="D21" s="126" t="str">
        <f>IF(B21="","",VLOOKUP($B21,①【入力】別紙_職員一覧!$B$13:$Q$512,3,FALSE))</f>
        <v/>
      </c>
      <c r="E21" s="126" t="str">
        <f>IF(B21="","",VLOOKUP($B21,①【入力】別紙_職員一覧!$B$13:$Q$512,4,FALSE))</f>
        <v/>
      </c>
      <c r="F21" s="154" t="str">
        <f>IF(B21="","",SUMIF(①【入力】別紙_職員一覧!$B$13:$B$512,①事業所別一覧!B21,①【入力】別紙_職員一覧!$Q$13:$Q$512))</f>
        <v/>
      </c>
      <c r="G21" s="154" t="str">
        <f t="shared" ref="G21:G32" si="1">IF(C21="","",ROUNDDOWN(F21+ROUNDUP(F21*0.15,0),-3))</f>
        <v/>
      </c>
      <c r="H21" s="126" t="str">
        <f>IF(B21="","",COUNTIF(①【入力】別紙_職員一覧!$B$13:$B$512,①事業所別一覧!B21))</f>
        <v/>
      </c>
      <c r="I21" s="126" t="str">
        <f>IF(B21="","",COUNTIFS(①【入力】別紙_職員一覧!$B$13:$B$512,①事業所別一覧!B21,①【入力】別紙_職員一覧!$F$13:$F$512,"〇"))</f>
        <v/>
      </c>
      <c r="J21" s="126" t="str">
        <f>IF(B21="","",COUNTIFS(①【入力】別紙_職員一覧!$B$13:$B$512,①事業所別一覧!B21,①【入力】別紙_職員一覧!$K$13:$K$512,"〇"))</f>
        <v/>
      </c>
      <c r="K21" s="126" t="str">
        <f>IF(B21="","",COUNTIFS(①【入力】別紙_職員一覧!$B$13:$B$512,①事業所別一覧!B21,①【入力】別紙_職員一覧!$L$13:$L$512,$K$6))</f>
        <v/>
      </c>
      <c r="L21" s="126" t="str">
        <f>IF(B21="","",COUNTIFS(①【入力】別紙_職員一覧!$B$13:$B$512,①事業所別一覧!B21,①【入力】別紙_職員一覧!$L$13:$L$512,$L$6))</f>
        <v/>
      </c>
      <c r="M21" s="126" t="str">
        <f>IF(B21="","",COUNTIFS(①【入力】別紙_職員一覧!$B$13:$B$512,①事業所別一覧!B21,①【入力】別紙_職員一覧!$L$13:$L$512,$M$6))</f>
        <v/>
      </c>
    </row>
    <row r="22" spans="1:13" ht="20.100000000000001" customHeight="1">
      <c r="A22" s="7">
        <v>16</v>
      </c>
      <c r="B22" s="10" t="str">
        <f t="array" ref="B22">IFERROR(IF(INDEX(①【入力】別紙_職員一覧!$B$13:$B$512,MATCH(0,COUNTIF($B$7:B21,①【入力】別紙_職員一覧!$B$13:$B$512),0))=0,"",INDEX(①【入力】別紙_職員一覧!$B$13:$B$512,MATCH(0,COUNTIF($B$7:B21,①【入力】別紙_職員一覧!$B$13:$B$512),0))),"")</f>
        <v/>
      </c>
      <c r="C22" s="138" t="str">
        <f>IF(B22="","",VLOOKUP($B22,①【入力】別紙_職員一覧!$B$13:$Q$512,2,FALSE))</f>
        <v/>
      </c>
      <c r="D22" s="126" t="str">
        <f>IF(B22="","",VLOOKUP($B22,①【入力】別紙_職員一覧!$B$13:$Q$512,3,FALSE))</f>
        <v/>
      </c>
      <c r="E22" s="126" t="str">
        <f>IF(B22="","",VLOOKUP($B22,①【入力】別紙_職員一覧!$B$13:$Q$512,4,FALSE))</f>
        <v/>
      </c>
      <c r="F22" s="154" t="str">
        <f>IF(B22="","",SUMIF(①【入力】別紙_職員一覧!$B$13:$B$512,①事業所別一覧!B22,①【入力】別紙_職員一覧!$Q$13:$Q$512))</f>
        <v/>
      </c>
      <c r="G22" s="154" t="str">
        <f t="shared" si="1"/>
        <v/>
      </c>
      <c r="H22" s="126" t="str">
        <f>IF(B22="","",COUNTIF(①【入力】別紙_職員一覧!$B$13:$B$512,①事業所別一覧!B22))</f>
        <v/>
      </c>
      <c r="I22" s="126" t="str">
        <f>IF(B22="","",COUNTIFS(①【入力】別紙_職員一覧!$B$13:$B$512,①事業所別一覧!B22,①【入力】別紙_職員一覧!$F$13:$F$512,"〇"))</f>
        <v/>
      </c>
      <c r="J22" s="126" t="str">
        <f>IF(B22="","",COUNTIFS(①【入力】別紙_職員一覧!$B$13:$B$512,①事業所別一覧!B22,①【入力】別紙_職員一覧!$K$13:$K$512,"〇"))</f>
        <v/>
      </c>
      <c r="K22" s="126" t="str">
        <f>IF(B22="","",COUNTIFS(①【入力】別紙_職員一覧!$B$13:$B$512,①事業所別一覧!B22,①【入力】別紙_職員一覧!$L$13:$L$512,$K$6))</f>
        <v/>
      </c>
      <c r="L22" s="126" t="str">
        <f>IF(B22="","",COUNTIFS(①【入力】別紙_職員一覧!$B$13:$B$512,①事業所別一覧!B22,①【入力】別紙_職員一覧!$L$13:$L$512,$L$6))</f>
        <v/>
      </c>
      <c r="M22" s="126" t="str">
        <f>IF(B22="","",COUNTIFS(①【入力】別紙_職員一覧!$B$13:$B$512,①事業所別一覧!B22,①【入力】別紙_職員一覧!$L$13:$L$512,$M$6))</f>
        <v/>
      </c>
    </row>
    <row r="23" spans="1:13" ht="20.100000000000001" customHeight="1">
      <c r="A23" s="7">
        <v>17</v>
      </c>
      <c r="B23" s="10" t="str">
        <f t="array" ref="B23">IFERROR(IF(INDEX(①【入力】別紙_職員一覧!$B$13:$B$512,MATCH(0,COUNTIF($B$7:B22,①【入力】別紙_職員一覧!$B$13:$B$512),0))=0,"",INDEX(①【入力】別紙_職員一覧!$B$13:$B$512,MATCH(0,COUNTIF($B$7:B22,①【入力】別紙_職員一覧!$B$13:$B$512),0))),"")</f>
        <v/>
      </c>
      <c r="C23" s="138" t="str">
        <f>IF(B23="","",VLOOKUP($B23,①【入力】別紙_職員一覧!$B$13:$Q$512,2,FALSE))</f>
        <v/>
      </c>
      <c r="D23" s="126" t="str">
        <f>IF(B23="","",VLOOKUP($B23,①【入力】別紙_職員一覧!$B$13:$Q$512,3,FALSE))</f>
        <v/>
      </c>
      <c r="E23" s="126" t="str">
        <f>IF(B23="","",VLOOKUP($B23,①【入力】別紙_職員一覧!$B$13:$Q$512,4,FALSE))</f>
        <v/>
      </c>
      <c r="F23" s="154" t="str">
        <f>IF(B23="","",SUMIF(①【入力】別紙_職員一覧!$B$13:$B$512,①事業所別一覧!B23,①【入力】別紙_職員一覧!$Q$13:$Q$512))</f>
        <v/>
      </c>
      <c r="G23" s="154" t="str">
        <f t="shared" si="1"/>
        <v/>
      </c>
      <c r="H23" s="126" t="str">
        <f>IF(B23="","",COUNTIF(①【入力】別紙_職員一覧!$B$13:$B$512,①事業所別一覧!B23))</f>
        <v/>
      </c>
      <c r="I23" s="126" t="str">
        <f>IF(B23="","",COUNTIFS(①【入力】別紙_職員一覧!$B$13:$B$512,①事業所別一覧!B23,①【入力】別紙_職員一覧!$F$13:$F$512,"〇"))</f>
        <v/>
      </c>
      <c r="J23" s="126" t="str">
        <f>IF(B23="","",COUNTIFS(①【入力】別紙_職員一覧!$B$13:$B$512,①事業所別一覧!B23,①【入力】別紙_職員一覧!$K$13:$K$512,"〇"))</f>
        <v/>
      </c>
      <c r="K23" s="126" t="str">
        <f>IF(B23="","",COUNTIFS(①【入力】別紙_職員一覧!$B$13:$B$512,①事業所別一覧!B23,①【入力】別紙_職員一覧!$L$13:$L$512,$K$6))</f>
        <v/>
      </c>
      <c r="L23" s="126" t="str">
        <f>IF(B23="","",COUNTIFS(①【入力】別紙_職員一覧!$B$13:$B$512,①事業所別一覧!B23,①【入力】別紙_職員一覧!$L$13:$L$512,$L$6))</f>
        <v/>
      </c>
      <c r="M23" s="126" t="str">
        <f>IF(B23="","",COUNTIFS(①【入力】別紙_職員一覧!$B$13:$B$512,①事業所別一覧!B23,①【入力】別紙_職員一覧!$L$13:$L$512,$M$6))</f>
        <v/>
      </c>
    </row>
    <row r="24" spans="1:13" ht="20.100000000000001" customHeight="1">
      <c r="A24" s="7">
        <v>18</v>
      </c>
      <c r="B24" s="10" t="str">
        <f t="array" ref="B24">IFERROR(IF(INDEX(①【入力】別紙_職員一覧!$B$13:$B$512,MATCH(0,COUNTIF($B$7:B23,①【入力】別紙_職員一覧!$B$13:$B$512),0))=0,"",INDEX(①【入力】別紙_職員一覧!$B$13:$B$512,MATCH(0,COUNTIF($B$7:B23,①【入力】別紙_職員一覧!$B$13:$B$512),0))),"")</f>
        <v/>
      </c>
      <c r="C24" s="138" t="str">
        <f>IF(B24="","",VLOOKUP($B24,①【入力】別紙_職員一覧!$B$13:$Q$512,2,FALSE))</f>
        <v/>
      </c>
      <c r="D24" s="126" t="str">
        <f>IF(B24="","",VLOOKUP($B24,①【入力】別紙_職員一覧!$B$13:$Q$512,3,FALSE))</f>
        <v/>
      </c>
      <c r="E24" s="126" t="str">
        <f>IF(B24="","",VLOOKUP($B24,①【入力】別紙_職員一覧!$B$13:$Q$512,4,FALSE))</f>
        <v/>
      </c>
      <c r="F24" s="154" t="str">
        <f>IF(B24="","",SUMIF(①【入力】別紙_職員一覧!$B$13:$B$512,①事業所別一覧!B24,①【入力】別紙_職員一覧!$Q$13:$Q$512))</f>
        <v/>
      </c>
      <c r="G24" s="154" t="str">
        <f t="shared" si="1"/>
        <v/>
      </c>
      <c r="H24" s="126" t="str">
        <f>IF(B24="","",COUNTIF(①【入力】別紙_職員一覧!$B$13:$B$512,①事業所別一覧!B24))</f>
        <v/>
      </c>
      <c r="I24" s="126" t="str">
        <f>IF(B24="","",COUNTIFS(①【入力】別紙_職員一覧!$B$13:$B$512,①事業所別一覧!B24,①【入力】別紙_職員一覧!$F$13:$F$512,"〇"))</f>
        <v/>
      </c>
      <c r="J24" s="126" t="str">
        <f>IF(B24="","",COUNTIFS(①【入力】別紙_職員一覧!$B$13:$B$512,①事業所別一覧!B24,①【入力】別紙_職員一覧!$K$13:$K$512,"〇"))</f>
        <v/>
      </c>
      <c r="K24" s="126" t="str">
        <f>IF(B24="","",COUNTIFS(①【入力】別紙_職員一覧!$B$13:$B$512,①事業所別一覧!B24,①【入力】別紙_職員一覧!$L$13:$L$512,$K$6))</f>
        <v/>
      </c>
      <c r="L24" s="126" t="str">
        <f>IF(B24="","",COUNTIFS(①【入力】別紙_職員一覧!$B$13:$B$512,①事業所別一覧!B24,①【入力】別紙_職員一覧!$L$13:$L$512,$L$6))</f>
        <v/>
      </c>
      <c r="M24" s="126" t="str">
        <f>IF(B24="","",COUNTIFS(①【入力】別紙_職員一覧!$B$13:$B$512,①事業所別一覧!B24,①【入力】別紙_職員一覧!$L$13:$L$512,$M$6))</f>
        <v/>
      </c>
    </row>
    <row r="25" spans="1:13" ht="20.100000000000001" customHeight="1">
      <c r="A25" s="7">
        <v>19</v>
      </c>
      <c r="B25" s="10" t="str">
        <f t="array" ref="B25">IFERROR(IF(INDEX(①【入力】別紙_職員一覧!$B$13:$B$512,MATCH(0,COUNTIF($B$7:B24,①【入力】別紙_職員一覧!$B$13:$B$512),0))=0,"",INDEX(①【入力】別紙_職員一覧!$B$13:$B$512,MATCH(0,COUNTIF($B$7:B24,①【入力】別紙_職員一覧!$B$13:$B$512),0))),"")</f>
        <v/>
      </c>
      <c r="C25" s="138" t="str">
        <f>IF(B25="","",VLOOKUP($B25,①【入力】別紙_職員一覧!$B$13:$Q$512,2,FALSE))</f>
        <v/>
      </c>
      <c r="D25" s="126" t="str">
        <f>IF(B25="","",VLOOKUP($B25,①【入力】別紙_職員一覧!$B$13:$Q$512,3,FALSE))</f>
        <v/>
      </c>
      <c r="E25" s="126" t="str">
        <f>IF(B25="","",VLOOKUP($B25,①【入力】別紙_職員一覧!$B$13:$Q$512,4,FALSE))</f>
        <v/>
      </c>
      <c r="F25" s="154" t="str">
        <f>IF(B25="","",SUMIF(①【入力】別紙_職員一覧!$B$13:$B$512,①事業所別一覧!B25,①【入力】別紙_職員一覧!$Q$13:$Q$512))</f>
        <v/>
      </c>
      <c r="G25" s="154" t="str">
        <f t="shared" si="1"/>
        <v/>
      </c>
      <c r="H25" s="126" t="str">
        <f>IF(B25="","",COUNTIF(①【入力】別紙_職員一覧!$B$13:$B$512,①事業所別一覧!B25))</f>
        <v/>
      </c>
      <c r="I25" s="126" t="str">
        <f>IF(B25="","",COUNTIFS(①【入力】別紙_職員一覧!$B$13:$B$512,①事業所別一覧!B25,①【入力】別紙_職員一覧!$F$13:$F$512,"〇"))</f>
        <v/>
      </c>
      <c r="J25" s="126" t="str">
        <f>IF(B25="","",COUNTIFS(①【入力】別紙_職員一覧!$B$13:$B$512,①事業所別一覧!B25,①【入力】別紙_職員一覧!$K$13:$K$512,"〇"))</f>
        <v/>
      </c>
      <c r="K25" s="126" t="str">
        <f>IF(B25="","",COUNTIFS(①【入力】別紙_職員一覧!$B$13:$B$512,①事業所別一覧!B25,①【入力】別紙_職員一覧!$L$13:$L$512,$K$6))</f>
        <v/>
      </c>
      <c r="L25" s="126" t="str">
        <f>IF(B25="","",COUNTIFS(①【入力】別紙_職員一覧!$B$13:$B$512,①事業所別一覧!B25,①【入力】別紙_職員一覧!$L$13:$L$512,$L$6))</f>
        <v/>
      </c>
      <c r="M25" s="126" t="str">
        <f>IF(B25="","",COUNTIFS(①【入力】別紙_職員一覧!$B$13:$B$512,①事業所別一覧!B25,①【入力】別紙_職員一覧!$L$13:$L$512,$M$6))</f>
        <v/>
      </c>
    </row>
    <row r="26" spans="1:13" ht="20.100000000000001" customHeight="1">
      <c r="A26" s="7">
        <v>20</v>
      </c>
      <c r="B26" s="10" t="str">
        <f t="array" ref="B26">IFERROR(IF(INDEX(①【入力】別紙_職員一覧!$B$13:$B$512,MATCH(0,COUNTIF($B$7:B25,①【入力】別紙_職員一覧!$B$13:$B$512),0))=0,"",INDEX(①【入力】別紙_職員一覧!$B$13:$B$512,MATCH(0,COUNTIF($B$7:B25,①【入力】別紙_職員一覧!$B$13:$B$512),0))),"")</f>
        <v/>
      </c>
      <c r="C26" s="138" t="str">
        <f>IF(B26="","",VLOOKUP($B26,①【入力】別紙_職員一覧!$B$13:$Q$512,2,FALSE))</f>
        <v/>
      </c>
      <c r="D26" s="126" t="str">
        <f>IF(B26="","",VLOOKUP($B26,①【入力】別紙_職員一覧!$B$13:$Q$512,3,FALSE))</f>
        <v/>
      </c>
      <c r="E26" s="126" t="str">
        <f>IF(B26="","",VLOOKUP($B26,①【入力】別紙_職員一覧!$B$13:$Q$512,4,FALSE))</f>
        <v/>
      </c>
      <c r="F26" s="154" t="str">
        <f>IF(B26="","",SUMIF(①【入力】別紙_職員一覧!$B$13:$B$512,①事業所別一覧!B26,①【入力】別紙_職員一覧!$Q$13:$Q$512))</f>
        <v/>
      </c>
      <c r="G26" s="154" t="str">
        <f t="shared" si="1"/>
        <v/>
      </c>
      <c r="H26" s="126" t="str">
        <f>IF(B26="","",COUNTIF(①【入力】別紙_職員一覧!$B$13:$B$512,①事業所別一覧!B26))</f>
        <v/>
      </c>
      <c r="I26" s="126" t="str">
        <f>IF(B26="","",COUNTIFS(①【入力】別紙_職員一覧!$B$13:$B$512,①事業所別一覧!B26,①【入力】別紙_職員一覧!$F$13:$F$512,"〇"))</f>
        <v/>
      </c>
      <c r="J26" s="126" t="str">
        <f>IF(B26="","",COUNTIFS(①【入力】別紙_職員一覧!$B$13:$B$512,①事業所別一覧!B26,①【入力】別紙_職員一覧!$K$13:$K$512,"〇"))</f>
        <v/>
      </c>
      <c r="K26" s="126" t="str">
        <f>IF(B26="","",COUNTIFS(①【入力】別紙_職員一覧!$B$13:$B$512,①事業所別一覧!B26,①【入力】別紙_職員一覧!$L$13:$L$512,$K$6))</f>
        <v/>
      </c>
      <c r="L26" s="126" t="str">
        <f>IF(B26="","",COUNTIFS(①【入力】別紙_職員一覧!$B$13:$B$512,①事業所別一覧!B26,①【入力】別紙_職員一覧!$L$13:$L$512,$L$6))</f>
        <v/>
      </c>
      <c r="M26" s="126" t="str">
        <f>IF(B26="","",COUNTIFS(①【入力】別紙_職員一覧!$B$13:$B$512,①事業所別一覧!B26,①【入力】別紙_職員一覧!$L$13:$L$512,$M$6))</f>
        <v/>
      </c>
    </row>
    <row r="27" spans="1:13" ht="20.100000000000001" customHeight="1">
      <c r="A27" s="7">
        <v>21</v>
      </c>
      <c r="B27" s="10" t="str">
        <f t="array" ref="B27">IFERROR(IF(INDEX(①【入力】別紙_職員一覧!$B$13:$B$512,MATCH(0,COUNTIF($B$7:B26,①【入力】別紙_職員一覧!$B$13:$B$512),0))=0,"",INDEX(①【入力】別紙_職員一覧!$B$13:$B$512,MATCH(0,COUNTIF($B$7:B26,①【入力】別紙_職員一覧!$B$13:$B$512),0))),"")</f>
        <v/>
      </c>
      <c r="C27" s="138" t="str">
        <f>IF(B27="","",VLOOKUP($B27,①【入力】別紙_職員一覧!$B$13:$Q$512,2,FALSE))</f>
        <v/>
      </c>
      <c r="D27" s="126" t="str">
        <f>IF(B27="","",VLOOKUP($B27,①【入力】別紙_職員一覧!$B$13:$Q$512,3,FALSE))</f>
        <v/>
      </c>
      <c r="E27" s="126" t="str">
        <f>IF(B27="","",VLOOKUP($B27,①【入力】別紙_職員一覧!$B$13:$Q$512,4,FALSE))</f>
        <v/>
      </c>
      <c r="F27" s="154" t="str">
        <f>IF(B27="","",SUMIF(①【入力】別紙_職員一覧!$B$13:$B$512,①事業所別一覧!B27,①【入力】別紙_職員一覧!$Q$13:$Q$512))</f>
        <v/>
      </c>
      <c r="G27" s="154" t="str">
        <f t="shared" si="1"/>
        <v/>
      </c>
      <c r="H27" s="126" t="str">
        <f>IF(B27="","",COUNTIF(①【入力】別紙_職員一覧!$B$13:$B$512,①事業所別一覧!B27))</f>
        <v/>
      </c>
      <c r="I27" s="126" t="str">
        <f>IF(B27="","",COUNTIFS(①【入力】別紙_職員一覧!$B$13:$B$512,①事業所別一覧!B27,①【入力】別紙_職員一覧!$F$13:$F$512,"〇"))</f>
        <v/>
      </c>
      <c r="J27" s="126" t="str">
        <f>IF(B27="","",COUNTIFS(①【入力】別紙_職員一覧!$B$13:$B$512,①事業所別一覧!B27,①【入力】別紙_職員一覧!$K$13:$K$512,"〇"))</f>
        <v/>
      </c>
      <c r="K27" s="126" t="str">
        <f>IF(B27="","",COUNTIFS(①【入力】別紙_職員一覧!$B$13:$B$512,①事業所別一覧!B27,①【入力】別紙_職員一覧!$L$13:$L$512,$K$6))</f>
        <v/>
      </c>
      <c r="L27" s="126" t="str">
        <f>IF(B27="","",COUNTIFS(①【入力】別紙_職員一覧!$B$13:$B$512,①事業所別一覧!B27,①【入力】別紙_職員一覧!$L$13:$L$512,$L$6))</f>
        <v/>
      </c>
      <c r="M27" s="126" t="str">
        <f>IF(B27="","",COUNTIFS(①【入力】別紙_職員一覧!$B$13:$B$512,①事業所別一覧!B27,①【入力】別紙_職員一覧!$L$13:$L$512,$M$6))</f>
        <v/>
      </c>
    </row>
    <row r="28" spans="1:13" ht="20.100000000000001" customHeight="1">
      <c r="A28" s="7">
        <v>22</v>
      </c>
      <c r="B28" s="10" t="str">
        <f t="array" ref="B28">IFERROR(IF(INDEX(①【入力】別紙_職員一覧!$B$13:$B$512,MATCH(0,COUNTIF($B$7:B27,①【入力】別紙_職員一覧!$B$13:$B$512),0))=0,"",INDEX(①【入力】別紙_職員一覧!$B$13:$B$512,MATCH(0,COUNTIF($B$7:B27,①【入力】別紙_職員一覧!$B$13:$B$512),0))),"")</f>
        <v/>
      </c>
      <c r="C28" s="138" t="str">
        <f>IF(B28="","",VLOOKUP($B28,①【入力】別紙_職員一覧!$B$13:$Q$512,2,FALSE))</f>
        <v/>
      </c>
      <c r="D28" s="126" t="str">
        <f>IF(B28="","",VLOOKUP($B28,①【入力】別紙_職員一覧!$B$13:$Q$512,3,FALSE))</f>
        <v/>
      </c>
      <c r="E28" s="126" t="str">
        <f>IF(B28="","",VLOOKUP($B28,①【入力】別紙_職員一覧!$B$13:$Q$512,4,FALSE))</f>
        <v/>
      </c>
      <c r="F28" s="154" t="str">
        <f>IF(B28="","",SUMIF(①【入力】別紙_職員一覧!$B$13:$B$512,①事業所別一覧!B28,①【入力】別紙_職員一覧!$Q$13:$Q$512))</f>
        <v/>
      </c>
      <c r="G28" s="154" t="str">
        <f t="shared" si="1"/>
        <v/>
      </c>
      <c r="H28" s="126" t="str">
        <f>IF(B28="","",COUNTIF(①【入力】別紙_職員一覧!$B$13:$B$512,①事業所別一覧!B28))</f>
        <v/>
      </c>
      <c r="I28" s="126" t="str">
        <f>IF(B28="","",COUNTIFS(①【入力】別紙_職員一覧!$B$13:$B$512,①事業所別一覧!B28,①【入力】別紙_職員一覧!$F$13:$F$512,"〇"))</f>
        <v/>
      </c>
      <c r="J28" s="126" t="str">
        <f>IF(B28="","",COUNTIFS(①【入力】別紙_職員一覧!$B$13:$B$512,①事業所別一覧!B28,①【入力】別紙_職員一覧!$K$13:$K$512,"〇"))</f>
        <v/>
      </c>
      <c r="K28" s="126" t="str">
        <f>IF(B28="","",COUNTIFS(①【入力】別紙_職員一覧!$B$13:$B$512,①事業所別一覧!B28,①【入力】別紙_職員一覧!$L$13:$L$512,$K$6))</f>
        <v/>
      </c>
      <c r="L28" s="126" t="str">
        <f>IF(B28="","",COUNTIFS(①【入力】別紙_職員一覧!$B$13:$B$512,①事業所別一覧!B28,①【入力】別紙_職員一覧!$L$13:$L$512,$L$6))</f>
        <v/>
      </c>
      <c r="M28" s="126" t="str">
        <f>IF(B28="","",COUNTIFS(①【入力】別紙_職員一覧!$B$13:$B$512,①事業所別一覧!B28,①【入力】別紙_職員一覧!$L$13:$L$512,$M$6))</f>
        <v/>
      </c>
    </row>
    <row r="29" spans="1:13" ht="20.100000000000001" customHeight="1">
      <c r="A29" s="7">
        <v>23</v>
      </c>
      <c r="B29" s="10" t="str">
        <f t="array" ref="B29">IFERROR(IF(INDEX(①【入力】別紙_職員一覧!$B$13:$B$512,MATCH(0,COUNTIF($B$7:B28,①【入力】別紙_職員一覧!$B$13:$B$512),0))=0,"",INDEX(①【入力】別紙_職員一覧!$B$13:$B$512,MATCH(0,COUNTIF($B$7:B28,①【入力】別紙_職員一覧!$B$13:$B$512),0))),"")</f>
        <v/>
      </c>
      <c r="C29" s="138" t="str">
        <f>IF(B29="","",VLOOKUP($B29,①【入力】別紙_職員一覧!$B$13:$Q$512,2,FALSE))</f>
        <v/>
      </c>
      <c r="D29" s="126" t="str">
        <f>IF(B29="","",VLOOKUP($B29,①【入力】別紙_職員一覧!$B$13:$Q$512,3,FALSE))</f>
        <v/>
      </c>
      <c r="E29" s="126" t="str">
        <f>IF(B29="","",VLOOKUP($B29,①【入力】別紙_職員一覧!$B$13:$Q$512,4,FALSE))</f>
        <v/>
      </c>
      <c r="F29" s="154" t="str">
        <f>IF(B29="","",SUMIF(①【入力】別紙_職員一覧!$B$13:$B$512,①事業所別一覧!B29,①【入力】別紙_職員一覧!$Q$13:$Q$512))</f>
        <v/>
      </c>
      <c r="G29" s="154" t="str">
        <f t="shared" si="1"/>
        <v/>
      </c>
      <c r="H29" s="126" t="str">
        <f>IF(B29="","",COUNTIF(①【入力】別紙_職員一覧!$B$13:$B$512,①事業所別一覧!B29))</f>
        <v/>
      </c>
      <c r="I29" s="126" t="str">
        <f>IF(B29="","",COUNTIFS(①【入力】別紙_職員一覧!$B$13:$B$512,①事業所別一覧!B29,①【入力】別紙_職員一覧!$F$13:$F$512,"〇"))</f>
        <v/>
      </c>
      <c r="J29" s="126" t="str">
        <f>IF(B29="","",COUNTIFS(①【入力】別紙_職員一覧!$B$13:$B$512,①事業所別一覧!B29,①【入力】別紙_職員一覧!$K$13:$K$512,"〇"))</f>
        <v/>
      </c>
      <c r="K29" s="126" t="str">
        <f>IF(B29="","",COUNTIFS(①【入力】別紙_職員一覧!$B$13:$B$512,①事業所別一覧!B29,①【入力】別紙_職員一覧!$L$13:$L$512,$K$6))</f>
        <v/>
      </c>
      <c r="L29" s="126" t="str">
        <f>IF(B29="","",COUNTIFS(①【入力】別紙_職員一覧!$B$13:$B$512,①事業所別一覧!B29,①【入力】別紙_職員一覧!$L$13:$L$512,$L$6))</f>
        <v/>
      </c>
      <c r="M29" s="126" t="str">
        <f>IF(B29="","",COUNTIFS(①【入力】別紙_職員一覧!$B$13:$B$512,①事業所別一覧!B29,①【入力】別紙_職員一覧!$L$13:$L$512,$M$6))</f>
        <v/>
      </c>
    </row>
    <row r="30" spans="1:13" ht="20.100000000000001" customHeight="1">
      <c r="A30" s="7">
        <v>24</v>
      </c>
      <c r="B30" s="10" t="str">
        <f t="array" ref="B30">IFERROR(IF(INDEX(①【入力】別紙_職員一覧!$B$13:$B$512,MATCH(0,COUNTIF($B$7:B29,①【入力】別紙_職員一覧!$B$13:$B$512),0))=0,"",INDEX(①【入力】別紙_職員一覧!$B$13:$B$512,MATCH(0,COUNTIF($B$7:B29,①【入力】別紙_職員一覧!$B$13:$B$512),0))),"")</f>
        <v/>
      </c>
      <c r="C30" s="138" t="str">
        <f>IF(B30="","",VLOOKUP($B30,①【入力】別紙_職員一覧!$B$13:$Q$512,2,FALSE))</f>
        <v/>
      </c>
      <c r="D30" s="126" t="str">
        <f>IF(B30="","",VLOOKUP($B30,①【入力】別紙_職員一覧!$B$13:$Q$512,3,FALSE))</f>
        <v/>
      </c>
      <c r="E30" s="126" t="str">
        <f>IF(B30="","",VLOOKUP($B30,①【入力】別紙_職員一覧!$B$13:$Q$512,4,FALSE))</f>
        <v/>
      </c>
      <c r="F30" s="154" t="str">
        <f>IF(B30="","",SUMIF(①【入力】別紙_職員一覧!$B$13:$B$512,①事業所別一覧!B30,①【入力】別紙_職員一覧!$Q$13:$Q$512))</f>
        <v/>
      </c>
      <c r="G30" s="154" t="str">
        <f t="shared" si="1"/>
        <v/>
      </c>
      <c r="H30" s="126" t="str">
        <f>IF(B30="","",COUNTIF(①【入力】別紙_職員一覧!$B$13:$B$512,①事業所別一覧!B30))</f>
        <v/>
      </c>
      <c r="I30" s="126" t="str">
        <f>IF(B30="","",COUNTIFS(①【入力】別紙_職員一覧!$B$13:$B$512,①事業所別一覧!B30,①【入力】別紙_職員一覧!$F$13:$F$512,"〇"))</f>
        <v/>
      </c>
      <c r="J30" s="126" t="str">
        <f>IF(B30="","",COUNTIFS(①【入力】別紙_職員一覧!$B$13:$B$512,①事業所別一覧!B30,①【入力】別紙_職員一覧!$K$13:$K$512,"〇"))</f>
        <v/>
      </c>
      <c r="K30" s="126" t="str">
        <f>IF(B30="","",COUNTIFS(①【入力】別紙_職員一覧!$B$13:$B$512,①事業所別一覧!B30,①【入力】別紙_職員一覧!$L$13:$L$512,$K$6))</f>
        <v/>
      </c>
      <c r="L30" s="126" t="str">
        <f>IF(B30="","",COUNTIFS(①【入力】別紙_職員一覧!$B$13:$B$512,①事業所別一覧!B30,①【入力】別紙_職員一覧!$L$13:$L$512,$L$6))</f>
        <v/>
      </c>
      <c r="M30" s="126" t="str">
        <f>IF(B30="","",COUNTIFS(①【入力】別紙_職員一覧!$B$13:$B$512,①事業所別一覧!B30,①【入力】別紙_職員一覧!$L$13:$L$512,$M$6))</f>
        <v/>
      </c>
    </row>
    <row r="31" spans="1:13" ht="20.100000000000001" customHeight="1">
      <c r="A31" s="7">
        <v>25</v>
      </c>
      <c r="B31" s="10" t="str">
        <f t="array" ref="B31">IFERROR(IF(INDEX(①【入力】別紙_職員一覧!$B$13:$B$512,MATCH(0,COUNTIF($B$7:B30,①【入力】別紙_職員一覧!$B$13:$B$512),0))=0,"",INDEX(①【入力】別紙_職員一覧!$B$13:$B$512,MATCH(0,COUNTIF($B$7:B30,①【入力】別紙_職員一覧!$B$13:$B$512),0))),"")</f>
        <v/>
      </c>
      <c r="C31" s="138" t="str">
        <f>IF(B31="","",VLOOKUP($B31,①【入力】別紙_職員一覧!$B$13:$Q$512,2,FALSE))</f>
        <v/>
      </c>
      <c r="D31" s="126" t="str">
        <f>IF(B31="","",VLOOKUP($B31,①【入力】別紙_職員一覧!$B$13:$Q$512,3,FALSE))</f>
        <v/>
      </c>
      <c r="E31" s="126" t="str">
        <f>IF(B31="","",VLOOKUP($B31,①【入力】別紙_職員一覧!$B$13:$Q$512,4,FALSE))</f>
        <v/>
      </c>
      <c r="F31" s="154" t="str">
        <f>IF(B31="","",SUMIF(①【入力】別紙_職員一覧!$B$13:$B$512,①事業所別一覧!B31,①【入力】別紙_職員一覧!$Q$13:$Q$512))</f>
        <v/>
      </c>
      <c r="G31" s="154" t="str">
        <f t="shared" si="1"/>
        <v/>
      </c>
      <c r="H31" s="126" t="str">
        <f>IF(B31="","",COUNTIF(①【入力】別紙_職員一覧!$B$13:$B$512,①事業所別一覧!B31))</f>
        <v/>
      </c>
      <c r="I31" s="126" t="str">
        <f>IF(B31="","",COUNTIFS(①【入力】別紙_職員一覧!$B$13:$B$512,①事業所別一覧!B31,①【入力】別紙_職員一覧!$F$13:$F$512,"〇"))</f>
        <v/>
      </c>
      <c r="J31" s="126" t="str">
        <f>IF(B31="","",COUNTIFS(①【入力】別紙_職員一覧!$B$13:$B$512,①事業所別一覧!B31,①【入力】別紙_職員一覧!$K$13:$K$512,"〇"))</f>
        <v/>
      </c>
      <c r="K31" s="126" t="str">
        <f>IF(B31="","",COUNTIFS(①【入力】別紙_職員一覧!$B$13:$B$512,①事業所別一覧!B31,①【入力】別紙_職員一覧!$L$13:$L$512,$K$6))</f>
        <v/>
      </c>
      <c r="L31" s="126" t="str">
        <f>IF(B31="","",COUNTIFS(①【入力】別紙_職員一覧!$B$13:$B$512,①事業所別一覧!B31,①【入力】別紙_職員一覧!$L$13:$L$512,$L$6))</f>
        <v/>
      </c>
      <c r="M31" s="126" t="str">
        <f>IF(B31="","",COUNTIFS(①【入力】別紙_職員一覧!$B$13:$B$512,①事業所別一覧!B31,①【入力】別紙_職員一覧!$L$13:$L$512,$M$6))</f>
        <v/>
      </c>
    </row>
    <row r="32" spans="1:13" ht="20.100000000000001" customHeight="1">
      <c r="A32" s="7">
        <v>26</v>
      </c>
      <c r="B32" s="10" t="str">
        <f t="array" ref="B32">IFERROR(IF(INDEX(①【入力】別紙_職員一覧!$B$13:$B$512,MATCH(0,COUNTIF($B$7:B31,①【入力】別紙_職員一覧!$B$13:$B$512),0))=0,"",INDEX(①【入力】別紙_職員一覧!$B$13:$B$512,MATCH(0,COUNTIF($B$7:B31,①【入力】別紙_職員一覧!$B$13:$B$512),0))),"")</f>
        <v/>
      </c>
      <c r="C32" s="138" t="str">
        <f>IF(B32="","",VLOOKUP($B32,①【入力】別紙_職員一覧!$B$13:$Q$512,2,FALSE))</f>
        <v/>
      </c>
      <c r="D32" s="126" t="str">
        <f>IF(B32="","",VLOOKUP($B32,①【入力】別紙_職員一覧!$B$13:$Q$512,3,FALSE))</f>
        <v/>
      </c>
      <c r="E32" s="126" t="str">
        <f>IF(B32="","",VLOOKUP($B32,①【入力】別紙_職員一覧!$B$13:$Q$512,4,FALSE))</f>
        <v/>
      </c>
      <c r="F32" s="154" t="str">
        <f>IF(B32="","",SUMIF(①【入力】別紙_職員一覧!$B$13:$B$512,①事業所別一覧!B32,①【入力】別紙_職員一覧!$Q$13:$Q$512))</f>
        <v/>
      </c>
      <c r="G32" s="154" t="str">
        <f t="shared" si="1"/>
        <v/>
      </c>
      <c r="H32" s="126" t="str">
        <f>IF(B32="","",COUNTIF(①【入力】別紙_職員一覧!$B$13:$B$512,①事業所別一覧!B32))</f>
        <v/>
      </c>
      <c r="I32" s="126" t="str">
        <f>IF(B32="","",COUNTIFS(①【入力】別紙_職員一覧!$B$13:$B$512,①事業所別一覧!B32,①【入力】別紙_職員一覧!$F$13:$F$512,"〇"))</f>
        <v/>
      </c>
      <c r="J32" s="126" t="str">
        <f>IF(B32="","",COUNTIFS(①【入力】別紙_職員一覧!$B$13:$B$512,①事業所別一覧!B32,①【入力】別紙_職員一覧!$K$13:$K$512,"〇"))</f>
        <v/>
      </c>
      <c r="K32" s="126" t="str">
        <f>IF(B32="","",COUNTIFS(①【入力】別紙_職員一覧!$B$13:$B$512,①事業所別一覧!B32,①【入力】別紙_職員一覧!$L$13:$L$512,$K$6))</f>
        <v/>
      </c>
      <c r="L32" s="126" t="str">
        <f>IF(B32="","",COUNTIFS(①【入力】別紙_職員一覧!$B$13:$B$512,①事業所別一覧!B32,①【入力】別紙_職員一覧!$L$13:$L$512,$L$6))</f>
        <v/>
      </c>
      <c r="M32" s="126" t="str">
        <f>IF(B32="","",COUNTIFS(①【入力】別紙_職員一覧!$B$13:$B$512,①事業所別一覧!B32,①【入力】別紙_職員一覧!$L$13:$L$512,$M$6))</f>
        <v/>
      </c>
    </row>
    <row r="33" spans="1:13" ht="20.100000000000001" customHeight="1">
      <c r="A33" s="7">
        <v>27</v>
      </c>
      <c r="B33" s="10" t="str">
        <f t="array" ref="B33">IFERROR(IF(INDEX(①【入力】別紙_職員一覧!$B$13:$B$512,MATCH(0,COUNTIF($B$7:B32,①【入力】別紙_職員一覧!$B$13:$B$512),0))=0,"",INDEX(①【入力】別紙_職員一覧!$B$13:$B$512,MATCH(0,COUNTIF($B$7:B32,①【入力】別紙_職員一覧!$B$13:$B$512),0))),"")</f>
        <v/>
      </c>
      <c r="C33" s="138" t="str">
        <f>IF(B33="","",VLOOKUP($B33,①【入力】別紙_職員一覧!$B$13:$Q$512,2,FALSE))</f>
        <v/>
      </c>
      <c r="D33" s="126" t="str">
        <f>IF(B33="","",VLOOKUP($B33,①【入力】別紙_職員一覧!$B$13:$Q$512,3,FALSE))</f>
        <v/>
      </c>
      <c r="E33" s="126" t="str">
        <f>IF(B33="","",VLOOKUP($B33,①【入力】別紙_職員一覧!$B$13:$Q$512,4,FALSE))</f>
        <v/>
      </c>
      <c r="F33" s="154" t="str">
        <f>IF(B33="","",SUMIF(①【入力】別紙_職員一覧!$B$13:$B$512,①事業所別一覧!B33,①【入力】別紙_職員一覧!$Q$13:$Q$512))</f>
        <v/>
      </c>
      <c r="G33" s="154" t="str">
        <f t="shared" ref="G33:G44" si="2">IF(C33="","",ROUNDDOWN(F33+ROUNDUP(F33*0.15,0),-3))</f>
        <v/>
      </c>
      <c r="H33" s="126" t="str">
        <f>IF(B33="","",COUNTIF(①【入力】別紙_職員一覧!$B$13:$B$512,①事業所別一覧!B33))</f>
        <v/>
      </c>
      <c r="I33" s="126" t="str">
        <f>IF(B33="","",COUNTIFS(①【入力】別紙_職員一覧!$B$13:$B$512,①事業所別一覧!B33,①【入力】別紙_職員一覧!$F$13:$F$512,"〇"))</f>
        <v/>
      </c>
      <c r="J33" s="126" t="str">
        <f>IF(B33="","",COUNTIFS(①【入力】別紙_職員一覧!$B$13:$B$512,①事業所別一覧!B33,①【入力】別紙_職員一覧!$K$13:$K$512,"〇"))</f>
        <v/>
      </c>
      <c r="K33" s="126" t="str">
        <f>IF(B33="","",COUNTIFS(①【入力】別紙_職員一覧!$B$13:$B$512,①事業所別一覧!B33,①【入力】別紙_職員一覧!$L$13:$L$512,$K$6))</f>
        <v/>
      </c>
      <c r="L33" s="126" t="str">
        <f>IF(B33="","",COUNTIFS(①【入力】別紙_職員一覧!$B$13:$B$512,①事業所別一覧!B33,①【入力】別紙_職員一覧!$L$13:$L$512,$L$6))</f>
        <v/>
      </c>
      <c r="M33" s="126" t="str">
        <f>IF(B33="","",COUNTIFS(①【入力】別紙_職員一覧!$B$13:$B$512,①事業所別一覧!B33,①【入力】別紙_職員一覧!$L$13:$L$512,$M$6))</f>
        <v/>
      </c>
    </row>
    <row r="34" spans="1:13" ht="20.100000000000001" customHeight="1">
      <c r="A34" s="7">
        <v>28</v>
      </c>
      <c r="B34" s="10" t="str">
        <f t="array" ref="B34">IFERROR(IF(INDEX(①【入力】別紙_職員一覧!$B$13:$B$512,MATCH(0,COUNTIF($B$7:B33,①【入力】別紙_職員一覧!$B$13:$B$512),0))=0,"",INDEX(①【入力】別紙_職員一覧!$B$13:$B$512,MATCH(0,COUNTIF($B$7:B33,①【入力】別紙_職員一覧!$B$13:$B$512),0))),"")</f>
        <v/>
      </c>
      <c r="C34" s="138" t="str">
        <f>IF(B34="","",VLOOKUP($B34,①【入力】別紙_職員一覧!$B$13:$Q$512,2,FALSE))</f>
        <v/>
      </c>
      <c r="D34" s="126" t="str">
        <f>IF(B34="","",VLOOKUP($B34,①【入力】別紙_職員一覧!$B$13:$Q$512,3,FALSE))</f>
        <v/>
      </c>
      <c r="E34" s="126" t="str">
        <f>IF(B34="","",VLOOKUP($B34,①【入力】別紙_職員一覧!$B$13:$Q$512,4,FALSE))</f>
        <v/>
      </c>
      <c r="F34" s="154" t="str">
        <f>IF(B34="","",SUMIF(①【入力】別紙_職員一覧!$B$13:$B$512,①事業所別一覧!B34,①【入力】別紙_職員一覧!$Q$13:$Q$512))</f>
        <v/>
      </c>
      <c r="G34" s="154" t="str">
        <f t="shared" si="2"/>
        <v/>
      </c>
      <c r="H34" s="126" t="str">
        <f>IF(B34="","",COUNTIF(①【入力】別紙_職員一覧!$B$13:$B$512,①事業所別一覧!B34))</f>
        <v/>
      </c>
      <c r="I34" s="126" t="str">
        <f>IF(B34="","",COUNTIFS(①【入力】別紙_職員一覧!$B$13:$B$512,①事業所別一覧!B34,①【入力】別紙_職員一覧!$F$13:$F$512,"〇"))</f>
        <v/>
      </c>
      <c r="J34" s="126" t="str">
        <f>IF(B34="","",COUNTIFS(①【入力】別紙_職員一覧!$B$13:$B$512,①事業所別一覧!B34,①【入力】別紙_職員一覧!$K$13:$K$512,"〇"))</f>
        <v/>
      </c>
      <c r="K34" s="126" t="str">
        <f>IF(B34="","",COUNTIFS(①【入力】別紙_職員一覧!$B$13:$B$512,①事業所別一覧!B34,①【入力】別紙_職員一覧!$L$13:$L$512,$K$6))</f>
        <v/>
      </c>
      <c r="L34" s="126" t="str">
        <f>IF(B34="","",COUNTIFS(①【入力】別紙_職員一覧!$B$13:$B$512,①事業所別一覧!B34,①【入力】別紙_職員一覧!$L$13:$L$512,$L$6))</f>
        <v/>
      </c>
      <c r="M34" s="126" t="str">
        <f>IF(B34="","",COUNTIFS(①【入力】別紙_職員一覧!$B$13:$B$512,①事業所別一覧!B34,①【入力】別紙_職員一覧!$L$13:$L$512,$M$6))</f>
        <v/>
      </c>
    </row>
    <row r="35" spans="1:13" ht="20.100000000000001" customHeight="1">
      <c r="A35" s="7">
        <v>29</v>
      </c>
      <c r="B35" s="10" t="str">
        <f t="array" ref="B35">IFERROR(IF(INDEX(①【入力】別紙_職員一覧!$B$13:$B$512,MATCH(0,COUNTIF($B$7:B34,①【入力】別紙_職員一覧!$B$13:$B$512),0))=0,"",INDEX(①【入力】別紙_職員一覧!$B$13:$B$512,MATCH(0,COUNTIF($B$7:B34,①【入力】別紙_職員一覧!$B$13:$B$512),0))),"")</f>
        <v/>
      </c>
      <c r="C35" s="138" t="str">
        <f>IF(B35="","",VLOOKUP($B35,①【入力】別紙_職員一覧!$B$13:$Q$512,2,FALSE))</f>
        <v/>
      </c>
      <c r="D35" s="126" t="str">
        <f>IF(B35="","",VLOOKUP($B35,①【入力】別紙_職員一覧!$B$13:$Q$512,3,FALSE))</f>
        <v/>
      </c>
      <c r="E35" s="126" t="str">
        <f>IF(B35="","",VLOOKUP($B35,①【入力】別紙_職員一覧!$B$13:$Q$512,4,FALSE))</f>
        <v/>
      </c>
      <c r="F35" s="154" t="str">
        <f>IF(B35="","",SUMIF(①【入力】別紙_職員一覧!$B$13:$B$512,①事業所別一覧!B35,①【入力】別紙_職員一覧!$Q$13:$Q$512))</f>
        <v/>
      </c>
      <c r="G35" s="154" t="str">
        <f t="shared" si="2"/>
        <v/>
      </c>
      <c r="H35" s="126" t="str">
        <f>IF(B35="","",COUNTIF(①【入力】別紙_職員一覧!$B$13:$B$512,①事業所別一覧!B35))</f>
        <v/>
      </c>
      <c r="I35" s="126" t="str">
        <f>IF(B35="","",COUNTIFS(①【入力】別紙_職員一覧!$B$13:$B$512,①事業所別一覧!B35,①【入力】別紙_職員一覧!$F$13:$F$512,"〇"))</f>
        <v/>
      </c>
      <c r="J35" s="126" t="str">
        <f>IF(B35="","",COUNTIFS(①【入力】別紙_職員一覧!$B$13:$B$512,①事業所別一覧!B35,①【入力】別紙_職員一覧!$K$13:$K$512,"〇"))</f>
        <v/>
      </c>
      <c r="K35" s="126" t="str">
        <f>IF(B35="","",COUNTIFS(①【入力】別紙_職員一覧!$B$13:$B$512,①事業所別一覧!B35,①【入力】別紙_職員一覧!$L$13:$L$512,$K$6))</f>
        <v/>
      </c>
      <c r="L35" s="126" t="str">
        <f>IF(B35="","",COUNTIFS(①【入力】別紙_職員一覧!$B$13:$B$512,①事業所別一覧!B35,①【入力】別紙_職員一覧!$L$13:$L$512,$L$6))</f>
        <v/>
      </c>
      <c r="M35" s="126" t="str">
        <f>IF(B35="","",COUNTIFS(①【入力】別紙_職員一覧!$B$13:$B$512,①事業所別一覧!B35,①【入力】別紙_職員一覧!$L$13:$L$512,$M$6))</f>
        <v/>
      </c>
    </row>
    <row r="36" spans="1:13" ht="20.100000000000001" customHeight="1">
      <c r="A36" s="7">
        <v>30</v>
      </c>
      <c r="B36" s="10" t="str">
        <f t="array" ref="B36">IFERROR(IF(INDEX(①【入力】別紙_職員一覧!$B$13:$B$512,MATCH(0,COUNTIF($B$7:B35,①【入力】別紙_職員一覧!$B$13:$B$512),0))=0,"",INDEX(①【入力】別紙_職員一覧!$B$13:$B$512,MATCH(0,COUNTIF($B$7:B35,①【入力】別紙_職員一覧!$B$13:$B$512),0))),"")</f>
        <v/>
      </c>
      <c r="C36" s="138" t="str">
        <f>IF(B36="","",VLOOKUP($B36,①【入力】別紙_職員一覧!$B$13:$Q$512,2,FALSE))</f>
        <v/>
      </c>
      <c r="D36" s="126" t="str">
        <f>IF(B36="","",VLOOKUP($B36,①【入力】別紙_職員一覧!$B$13:$Q$512,3,FALSE))</f>
        <v/>
      </c>
      <c r="E36" s="126" t="str">
        <f>IF(B36="","",VLOOKUP($B36,①【入力】別紙_職員一覧!$B$13:$Q$512,4,FALSE))</f>
        <v/>
      </c>
      <c r="F36" s="154" t="str">
        <f>IF(B36="","",SUMIF(①【入力】別紙_職員一覧!$B$13:$B$512,①事業所別一覧!B36,①【入力】別紙_職員一覧!$Q$13:$Q$512))</f>
        <v/>
      </c>
      <c r="G36" s="154" t="str">
        <f t="shared" si="2"/>
        <v/>
      </c>
      <c r="H36" s="126" t="str">
        <f>IF(B36="","",COUNTIF(①【入力】別紙_職員一覧!$B$13:$B$512,①事業所別一覧!B36))</f>
        <v/>
      </c>
      <c r="I36" s="126" t="str">
        <f>IF(B36="","",COUNTIFS(①【入力】別紙_職員一覧!$B$13:$B$512,①事業所別一覧!B36,①【入力】別紙_職員一覧!$F$13:$F$512,"〇"))</f>
        <v/>
      </c>
      <c r="J36" s="126" t="str">
        <f>IF(B36="","",COUNTIFS(①【入力】別紙_職員一覧!$B$13:$B$512,①事業所別一覧!B36,①【入力】別紙_職員一覧!$K$13:$K$512,"〇"))</f>
        <v/>
      </c>
      <c r="K36" s="126" t="str">
        <f>IF(B36="","",COUNTIFS(①【入力】別紙_職員一覧!$B$13:$B$512,①事業所別一覧!B36,①【入力】別紙_職員一覧!$L$13:$L$512,$K$6))</f>
        <v/>
      </c>
      <c r="L36" s="126" t="str">
        <f>IF(B36="","",COUNTIFS(①【入力】別紙_職員一覧!$B$13:$B$512,①事業所別一覧!B36,①【入力】別紙_職員一覧!$L$13:$L$512,$L$6))</f>
        <v/>
      </c>
      <c r="M36" s="126" t="str">
        <f>IF(B36="","",COUNTIFS(①【入力】別紙_職員一覧!$B$13:$B$512,①事業所別一覧!B36,①【入力】別紙_職員一覧!$L$13:$L$512,$M$6))</f>
        <v/>
      </c>
    </row>
    <row r="37" spans="1:13" ht="20.100000000000001" customHeight="1">
      <c r="A37" s="7">
        <v>31</v>
      </c>
      <c r="B37" s="10" t="str">
        <f t="array" ref="B37">IFERROR(IF(INDEX(①【入力】別紙_職員一覧!$B$13:$B$512,MATCH(0,COUNTIF($B$7:B36,①【入力】別紙_職員一覧!$B$13:$B$512),0))=0,"",INDEX(①【入力】別紙_職員一覧!$B$13:$B$512,MATCH(0,COUNTIF($B$7:B36,①【入力】別紙_職員一覧!$B$13:$B$512),0))),"")</f>
        <v/>
      </c>
      <c r="C37" s="138" t="str">
        <f>IF(B37="","",VLOOKUP($B37,①【入力】別紙_職員一覧!$B$13:$Q$512,2,FALSE))</f>
        <v/>
      </c>
      <c r="D37" s="126" t="str">
        <f>IF(B37="","",VLOOKUP($B37,①【入力】別紙_職員一覧!$B$13:$Q$512,3,FALSE))</f>
        <v/>
      </c>
      <c r="E37" s="126" t="str">
        <f>IF(B37="","",VLOOKUP($B37,①【入力】別紙_職員一覧!$B$13:$Q$512,4,FALSE))</f>
        <v/>
      </c>
      <c r="F37" s="154" t="str">
        <f>IF(B37="","",SUMIF(①【入力】別紙_職員一覧!$B$13:$B$512,①事業所別一覧!B37,①【入力】別紙_職員一覧!$Q$13:$Q$512))</f>
        <v/>
      </c>
      <c r="G37" s="154" t="str">
        <f t="shared" si="2"/>
        <v/>
      </c>
      <c r="H37" s="126" t="str">
        <f>IF(B37="","",COUNTIF(①【入力】別紙_職員一覧!$B$13:$B$512,①事業所別一覧!B37))</f>
        <v/>
      </c>
      <c r="I37" s="126" t="str">
        <f>IF(B37="","",COUNTIFS(①【入力】別紙_職員一覧!$B$13:$B$512,①事業所別一覧!B37,①【入力】別紙_職員一覧!$F$13:$F$512,"〇"))</f>
        <v/>
      </c>
      <c r="J37" s="126" t="str">
        <f>IF(B37="","",COUNTIFS(①【入力】別紙_職員一覧!$B$13:$B$512,①事業所別一覧!B37,①【入力】別紙_職員一覧!$K$13:$K$512,"〇"))</f>
        <v/>
      </c>
      <c r="K37" s="126" t="str">
        <f>IF(B37="","",COUNTIFS(①【入力】別紙_職員一覧!$B$13:$B$512,①事業所別一覧!B37,①【入力】別紙_職員一覧!$L$13:$L$512,$K$6))</f>
        <v/>
      </c>
      <c r="L37" s="126" t="str">
        <f>IF(B37="","",COUNTIFS(①【入力】別紙_職員一覧!$B$13:$B$512,①事業所別一覧!B37,①【入力】別紙_職員一覧!$L$13:$L$512,$L$6))</f>
        <v/>
      </c>
      <c r="M37" s="126" t="str">
        <f>IF(B37="","",COUNTIFS(①【入力】別紙_職員一覧!$B$13:$B$512,①事業所別一覧!B37,①【入力】別紙_職員一覧!$L$13:$L$512,$M$6))</f>
        <v/>
      </c>
    </row>
    <row r="38" spans="1:13" ht="20.100000000000001" customHeight="1">
      <c r="A38" s="7">
        <v>32</v>
      </c>
      <c r="B38" s="10" t="str">
        <f t="array" ref="B38">IFERROR(IF(INDEX(①【入力】別紙_職員一覧!$B$13:$B$512,MATCH(0,COUNTIF($B$7:B37,①【入力】別紙_職員一覧!$B$13:$B$512),0))=0,"",INDEX(①【入力】別紙_職員一覧!$B$13:$B$512,MATCH(0,COUNTIF($B$7:B37,①【入力】別紙_職員一覧!$B$13:$B$512),0))),"")</f>
        <v/>
      </c>
      <c r="C38" s="138" t="str">
        <f>IF(B38="","",VLOOKUP($B38,①【入力】別紙_職員一覧!$B$13:$Q$512,2,FALSE))</f>
        <v/>
      </c>
      <c r="D38" s="126" t="str">
        <f>IF(B38="","",VLOOKUP($B38,①【入力】別紙_職員一覧!$B$13:$Q$512,3,FALSE))</f>
        <v/>
      </c>
      <c r="E38" s="126" t="str">
        <f>IF(B38="","",VLOOKUP($B38,①【入力】別紙_職員一覧!$B$13:$Q$512,4,FALSE))</f>
        <v/>
      </c>
      <c r="F38" s="154" t="str">
        <f>IF(B38="","",SUMIF(①【入力】別紙_職員一覧!$B$13:$B$512,①事業所別一覧!B38,①【入力】別紙_職員一覧!$Q$13:$Q$512))</f>
        <v/>
      </c>
      <c r="G38" s="154" t="str">
        <f t="shared" si="2"/>
        <v/>
      </c>
      <c r="H38" s="126" t="str">
        <f>IF(B38="","",COUNTIF(①【入力】別紙_職員一覧!$B$13:$B$512,①事業所別一覧!B38))</f>
        <v/>
      </c>
      <c r="I38" s="126" t="str">
        <f>IF(B38="","",COUNTIFS(①【入力】別紙_職員一覧!$B$13:$B$512,①事業所別一覧!B38,①【入力】別紙_職員一覧!$F$13:$F$512,"〇"))</f>
        <v/>
      </c>
      <c r="J38" s="126" t="str">
        <f>IF(B38="","",COUNTIFS(①【入力】別紙_職員一覧!$B$13:$B$512,①事業所別一覧!B38,①【入力】別紙_職員一覧!$K$13:$K$512,"〇"))</f>
        <v/>
      </c>
      <c r="K38" s="126" t="str">
        <f>IF(B38="","",COUNTIFS(①【入力】別紙_職員一覧!$B$13:$B$512,①事業所別一覧!B38,①【入力】別紙_職員一覧!$L$13:$L$512,$K$6))</f>
        <v/>
      </c>
      <c r="L38" s="126" t="str">
        <f>IF(B38="","",COUNTIFS(①【入力】別紙_職員一覧!$B$13:$B$512,①事業所別一覧!B38,①【入力】別紙_職員一覧!$L$13:$L$512,$L$6))</f>
        <v/>
      </c>
      <c r="M38" s="126" t="str">
        <f>IF(B38="","",COUNTIFS(①【入力】別紙_職員一覧!$B$13:$B$512,①事業所別一覧!B38,①【入力】別紙_職員一覧!$L$13:$L$512,$M$6))</f>
        <v/>
      </c>
    </row>
    <row r="39" spans="1:13" ht="20.100000000000001" customHeight="1">
      <c r="A39" s="7">
        <v>33</v>
      </c>
      <c r="B39" s="10" t="str">
        <f t="array" ref="B39">IFERROR(IF(INDEX(①【入力】別紙_職員一覧!$B$13:$B$512,MATCH(0,COUNTIF($B$7:B38,①【入力】別紙_職員一覧!$B$13:$B$512),0))=0,"",INDEX(①【入力】別紙_職員一覧!$B$13:$B$512,MATCH(0,COUNTIF($B$7:B38,①【入力】別紙_職員一覧!$B$13:$B$512),0))),"")</f>
        <v/>
      </c>
      <c r="C39" s="138" t="str">
        <f>IF(B39="","",VLOOKUP($B39,①【入力】別紙_職員一覧!$B$13:$Q$512,2,FALSE))</f>
        <v/>
      </c>
      <c r="D39" s="126" t="str">
        <f>IF(B39="","",VLOOKUP($B39,①【入力】別紙_職員一覧!$B$13:$Q$512,3,FALSE))</f>
        <v/>
      </c>
      <c r="E39" s="126" t="str">
        <f>IF(B39="","",VLOOKUP($B39,①【入力】別紙_職員一覧!$B$13:$Q$512,4,FALSE))</f>
        <v/>
      </c>
      <c r="F39" s="154" t="str">
        <f>IF(B39="","",SUMIF(①【入力】別紙_職員一覧!$B$13:$B$512,①事業所別一覧!B39,①【入力】別紙_職員一覧!$Q$13:$Q$512))</f>
        <v/>
      </c>
      <c r="G39" s="154" t="str">
        <f t="shared" si="2"/>
        <v/>
      </c>
      <c r="H39" s="126" t="str">
        <f>IF(B39="","",COUNTIF(①【入力】別紙_職員一覧!$B$13:$B$512,①事業所別一覧!B39))</f>
        <v/>
      </c>
      <c r="I39" s="126" t="str">
        <f>IF(B39="","",COUNTIFS(①【入力】別紙_職員一覧!$B$13:$B$512,①事業所別一覧!B39,①【入力】別紙_職員一覧!$F$13:$F$512,"〇"))</f>
        <v/>
      </c>
      <c r="J39" s="126" t="str">
        <f>IF(B39="","",COUNTIFS(①【入力】別紙_職員一覧!$B$13:$B$512,①事業所別一覧!B39,①【入力】別紙_職員一覧!$K$13:$K$512,"〇"))</f>
        <v/>
      </c>
      <c r="K39" s="126" t="str">
        <f>IF(B39="","",COUNTIFS(①【入力】別紙_職員一覧!$B$13:$B$512,①事業所別一覧!B39,①【入力】別紙_職員一覧!$L$13:$L$512,$K$6))</f>
        <v/>
      </c>
      <c r="L39" s="126" t="str">
        <f>IF(B39="","",COUNTIFS(①【入力】別紙_職員一覧!$B$13:$B$512,①事業所別一覧!B39,①【入力】別紙_職員一覧!$L$13:$L$512,$L$6))</f>
        <v/>
      </c>
      <c r="M39" s="126" t="str">
        <f>IF(B39="","",COUNTIFS(①【入力】別紙_職員一覧!$B$13:$B$512,①事業所別一覧!B39,①【入力】別紙_職員一覧!$L$13:$L$512,$M$6))</f>
        <v/>
      </c>
    </row>
    <row r="40" spans="1:13" ht="20.100000000000001" customHeight="1">
      <c r="A40" s="7">
        <v>34</v>
      </c>
      <c r="B40" s="10" t="str">
        <f t="array" ref="B40">IFERROR(IF(INDEX(①【入力】別紙_職員一覧!$B$13:$B$512,MATCH(0,COUNTIF($B$7:B39,①【入力】別紙_職員一覧!$B$13:$B$512),0))=0,"",INDEX(①【入力】別紙_職員一覧!$B$13:$B$512,MATCH(0,COUNTIF($B$7:B39,①【入力】別紙_職員一覧!$B$13:$B$512),0))),"")</f>
        <v/>
      </c>
      <c r="C40" s="138" t="str">
        <f>IF(B40="","",VLOOKUP($B40,①【入力】別紙_職員一覧!$B$13:$Q$512,2,FALSE))</f>
        <v/>
      </c>
      <c r="D40" s="126" t="str">
        <f>IF(B40="","",VLOOKUP($B40,①【入力】別紙_職員一覧!$B$13:$Q$512,3,FALSE))</f>
        <v/>
      </c>
      <c r="E40" s="126" t="str">
        <f>IF(B40="","",VLOOKUP($B40,①【入力】別紙_職員一覧!$B$13:$Q$512,4,FALSE))</f>
        <v/>
      </c>
      <c r="F40" s="154" t="str">
        <f>IF(B40="","",SUMIF(①【入力】別紙_職員一覧!$B$13:$B$512,①事業所別一覧!B40,①【入力】別紙_職員一覧!$Q$13:$Q$512))</f>
        <v/>
      </c>
      <c r="G40" s="154" t="str">
        <f t="shared" si="2"/>
        <v/>
      </c>
      <c r="H40" s="126" t="str">
        <f>IF(B40="","",COUNTIF(①【入力】別紙_職員一覧!$B$13:$B$512,①事業所別一覧!B40))</f>
        <v/>
      </c>
      <c r="I40" s="126" t="str">
        <f>IF(B40="","",COUNTIFS(①【入力】別紙_職員一覧!$B$13:$B$512,①事業所別一覧!B40,①【入力】別紙_職員一覧!$F$13:$F$512,"〇"))</f>
        <v/>
      </c>
      <c r="J40" s="126" t="str">
        <f>IF(B40="","",COUNTIFS(①【入力】別紙_職員一覧!$B$13:$B$512,①事業所別一覧!B40,①【入力】別紙_職員一覧!$K$13:$K$512,"〇"))</f>
        <v/>
      </c>
      <c r="K40" s="126" t="str">
        <f>IF(B40="","",COUNTIFS(①【入力】別紙_職員一覧!$B$13:$B$512,①事業所別一覧!B40,①【入力】別紙_職員一覧!$L$13:$L$512,$K$6))</f>
        <v/>
      </c>
      <c r="L40" s="126" t="str">
        <f>IF(B40="","",COUNTIFS(①【入力】別紙_職員一覧!$B$13:$B$512,①事業所別一覧!B40,①【入力】別紙_職員一覧!$L$13:$L$512,$L$6))</f>
        <v/>
      </c>
      <c r="M40" s="126" t="str">
        <f>IF(B40="","",COUNTIFS(①【入力】別紙_職員一覧!$B$13:$B$512,①事業所別一覧!B40,①【入力】別紙_職員一覧!$L$13:$L$512,$M$6))</f>
        <v/>
      </c>
    </row>
    <row r="41" spans="1:13" ht="20.100000000000001" customHeight="1">
      <c r="A41" s="7">
        <v>35</v>
      </c>
      <c r="B41" s="10" t="str">
        <f t="array" ref="B41">IFERROR(IF(INDEX(①【入力】別紙_職員一覧!$B$13:$B$512,MATCH(0,COUNTIF($B$7:B40,①【入力】別紙_職員一覧!$B$13:$B$512),0))=0,"",INDEX(①【入力】別紙_職員一覧!$B$13:$B$512,MATCH(0,COUNTIF($B$7:B40,①【入力】別紙_職員一覧!$B$13:$B$512),0))),"")</f>
        <v/>
      </c>
      <c r="C41" s="138" t="str">
        <f>IF(B41="","",VLOOKUP($B41,①【入力】別紙_職員一覧!$B$13:$Q$512,2,FALSE))</f>
        <v/>
      </c>
      <c r="D41" s="126" t="str">
        <f>IF(B41="","",VLOOKUP($B41,①【入力】別紙_職員一覧!$B$13:$Q$512,3,FALSE))</f>
        <v/>
      </c>
      <c r="E41" s="126" t="str">
        <f>IF(B41="","",VLOOKUP($B41,①【入力】別紙_職員一覧!$B$13:$Q$512,4,FALSE))</f>
        <v/>
      </c>
      <c r="F41" s="154" t="str">
        <f>IF(B41="","",SUMIF(①【入力】別紙_職員一覧!$B$13:$B$512,①事業所別一覧!B41,①【入力】別紙_職員一覧!$Q$13:$Q$512))</f>
        <v/>
      </c>
      <c r="G41" s="154" t="str">
        <f t="shared" si="2"/>
        <v/>
      </c>
      <c r="H41" s="126" t="str">
        <f>IF(B41="","",COUNTIF(①【入力】別紙_職員一覧!$B$13:$B$512,①事業所別一覧!B41))</f>
        <v/>
      </c>
      <c r="I41" s="126" t="str">
        <f>IF(B41="","",COUNTIFS(①【入力】別紙_職員一覧!$B$13:$B$512,①事業所別一覧!B41,①【入力】別紙_職員一覧!$F$13:$F$512,"〇"))</f>
        <v/>
      </c>
      <c r="J41" s="126" t="str">
        <f>IF(B41="","",COUNTIFS(①【入力】別紙_職員一覧!$B$13:$B$512,①事業所別一覧!B41,①【入力】別紙_職員一覧!$K$13:$K$512,"〇"))</f>
        <v/>
      </c>
      <c r="K41" s="126" t="str">
        <f>IF(B41="","",COUNTIFS(①【入力】別紙_職員一覧!$B$13:$B$512,①事業所別一覧!B41,①【入力】別紙_職員一覧!$L$13:$L$512,$K$6))</f>
        <v/>
      </c>
      <c r="L41" s="126" t="str">
        <f>IF(B41="","",COUNTIFS(①【入力】別紙_職員一覧!$B$13:$B$512,①事業所別一覧!B41,①【入力】別紙_職員一覧!$L$13:$L$512,$L$6))</f>
        <v/>
      </c>
      <c r="M41" s="126" t="str">
        <f>IF(B41="","",COUNTIFS(①【入力】別紙_職員一覧!$B$13:$B$512,①事業所別一覧!B41,①【入力】別紙_職員一覧!$L$13:$L$512,$M$6))</f>
        <v/>
      </c>
    </row>
    <row r="42" spans="1:13" ht="20.100000000000001" customHeight="1">
      <c r="A42" s="7">
        <v>36</v>
      </c>
      <c r="B42" s="10" t="str">
        <f t="array" ref="B42">IFERROR(IF(INDEX(①【入力】別紙_職員一覧!$B$13:$B$512,MATCH(0,COUNTIF($B$7:B41,①【入力】別紙_職員一覧!$B$13:$B$512),0))=0,"",INDEX(①【入力】別紙_職員一覧!$B$13:$B$512,MATCH(0,COUNTIF($B$7:B41,①【入力】別紙_職員一覧!$B$13:$B$512),0))),"")</f>
        <v/>
      </c>
      <c r="C42" s="138" t="str">
        <f>IF(B42="","",VLOOKUP($B42,①【入力】別紙_職員一覧!$B$13:$Q$512,2,FALSE))</f>
        <v/>
      </c>
      <c r="D42" s="126" t="str">
        <f>IF(B42="","",VLOOKUP($B42,①【入力】別紙_職員一覧!$B$13:$Q$512,3,FALSE))</f>
        <v/>
      </c>
      <c r="E42" s="126" t="str">
        <f>IF(B42="","",VLOOKUP($B42,①【入力】別紙_職員一覧!$B$13:$Q$512,4,FALSE))</f>
        <v/>
      </c>
      <c r="F42" s="154" t="str">
        <f>IF(B42="","",SUMIF(①【入力】別紙_職員一覧!$B$13:$B$512,①事業所別一覧!B42,①【入力】別紙_職員一覧!$Q$13:$Q$512))</f>
        <v/>
      </c>
      <c r="G42" s="154" t="str">
        <f t="shared" si="2"/>
        <v/>
      </c>
      <c r="H42" s="126" t="str">
        <f>IF(B42="","",COUNTIF(①【入力】別紙_職員一覧!$B$13:$B$512,①事業所別一覧!B42))</f>
        <v/>
      </c>
      <c r="I42" s="126" t="str">
        <f>IF(B42="","",COUNTIFS(①【入力】別紙_職員一覧!$B$13:$B$512,①事業所別一覧!B42,①【入力】別紙_職員一覧!$F$13:$F$512,"〇"))</f>
        <v/>
      </c>
      <c r="J42" s="126" t="str">
        <f>IF(B42="","",COUNTIFS(①【入力】別紙_職員一覧!$B$13:$B$512,①事業所別一覧!B42,①【入力】別紙_職員一覧!$K$13:$K$512,"〇"))</f>
        <v/>
      </c>
      <c r="K42" s="126" t="str">
        <f>IF(B42="","",COUNTIFS(①【入力】別紙_職員一覧!$B$13:$B$512,①事業所別一覧!B42,①【入力】別紙_職員一覧!$L$13:$L$512,$K$6))</f>
        <v/>
      </c>
      <c r="L42" s="126" t="str">
        <f>IF(B42="","",COUNTIFS(①【入力】別紙_職員一覧!$B$13:$B$512,①事業所別一覧!B42,①【入力】別紙_職員一覧!$L$13:$L$512,$L$6))</f>
        <v/>
      </c>
      <c r="M42" s="126" t="str">
        <f>IF(B42="","",COUNTIFS(①【入力】別紙_職員一覧!$B$13:$B$512,①事業所別一覧!B42,①【入力】別紙_職員一覧!$L$13:$L$512,$M$6))</f>
        <v/>
      </c>
    </row>
    <row r="43" spans="1:13" ht="20.100000000000001" customHeight="1">
      <c r="A43" s="7">
        <v>37</v>
      </c>
      <c r="B43" s="10" t="str">
        <f t="array" ref="B43">IFERROR(IF(INDEX(①【入力】別紙_職員一覧!$B$13:$B$512,MATCH(0,COUNTIF($B$7:B42,①【入力】別紙_職員一覧!$B$13:$B$512),0))=0,"",INDEX(①【入力】別紙_職員一覧!$B$13:$B$512,MATCH(0,COUNTIF($B$7:B42,①【入力】別紙_職員一覧!$B$13:$B$512),0))),"")</f>
        <v/>
      </c>
      <c r="C43" s="138" t="str">
        <f>IF(B43="","",VLOOKUP($B43,①【入力】別紙_職員一覧!$B$13:$Q$512,2,FALSE))</f>
        <v/>
      </c>
      <c r="D43" s="126" t="str">
        <f>IF(B43="","",VLOOKUP($B43,①【入力】別紙_職員一覧!$B$13:$Q$512,3,FALSE))</f>
        <v/>
      </c>
      <c r="E43" s="126" t="str">
        <f>IF(B43="","",VLOOKUP($B43,①【入力】別紙_職員一覧!$B$13:$Q$512,4,FALSE))</f>
        <v/>
      </c>
      <c r="F43" s="154" t="str">
        <f>IF(B43="","",SUMIF(①【入力】別紙_職員一覧!$B$13:$B$512,①事業所別一覧!B43,①【入力】別紙_職員一覧!$Q$13:$Q$512))</f>
        <v/>
      </c>
      <c r="G43" s="154" t="str">
        <f t="shared" si="2"/>
        <v/>
      </c>
      <c r="H43" s="126" t="str">
        <f>IF(B43="","",COUNTIF(①【入力】別紙_職員一覧!$B$13:$B$512,①事業所別一覧!B43))</f>
        <v/>
      </c>
      <c r="I43" s="126" t="str">
        <f>IF(B43="","",COUNTIFS(①【入力】別紙_職員一覧!$B$13:$B$512,①事業所別一覧!B43,①【入力】別紙_職員一覧!$F$13:$F$512,"〇"))</f>
        <v/>
      </c>
      <c r="J43" s="126" t="str">
        <f>IF(B43="","",COUNTIFS(①【入力】別紙_職員一覧!$B$13:$B$512,①事業所別一覧!B43,①【入力】別紙_職員一覧!$K$13:$K$512,"〇"))</f>
        <v/>
      </c>
      <c r="K43" s="126" t="str">
        <f>IF(B43="","",COUNTIFS(①【入力】別紙_職員一覧!$B$13:$B$512,①事業所別一覧!B43,①【入力】別紙_職員一覧!$L$13:$L$512,$K$6))</f>
        <v/>
      </c>
      <c r="L43" s="126" t="str">
        <f>IF(B43="","",COUNTIFS(①【入力】別紙_職員一覧!$B$13:$B$512,①事業所別一覧!B43,①【入力】別紙_職員一覧!$L$13:$L$512,$L$6))</f>
        <v/>
      </c>
      <c r="M43" s="126" t="str">
        <f>IF(B43="","",COUNTIFS(①【入力】別紙_職員一覧!$B$13:$B$512,①事業所別一覧!B43,①【入力】別紙_職員一覧!$L$13:$L$512,$M$6))</f>
        <v/>
      </c>
    </row>
    <row r="44" spans="1:13" ht="20.100000000000001" customHeight="1">
      <c r="A44" s="7">
        <v>38</v>
      </c>
      <c r="B44" s="10" t="str">
        <f t="array" ref="B44">IFERROR(IF(INDEX(①【入力】別紙_職員一覧!$B$13:$B$512,MATCH(0,COUNTIF($B$7:B43,①【入力】別紙_職員一覧!$B$13:$B$512),0))=0,"",INDEX(①【入力】別紙_職員一覧!$B$13:$B$512,MATCH(0,COUNTIF($B$7:B43,①【入力】別紙_職員一覧!$B$13:$B$512),0))),"")</f>
        <v/>
      </c>
      <c r="C44" s="138" t="str">
        <f>IF(B44="","",VLOOKUP($B44,①【入力】別紙_職員一覧!$B$13:$Q$512,2,FALSE))</f>
        <v/>
      </c>
      <c r="D44" s="126" t="str">
        <f>IF(B44="","",VLOOKUP($B44,①【入力】別紙_職員一覧!$B$13:$Q$512,3,FALSE))</f>
        <v/>
      </c>
      <c r="E44" s="126" t="str">
        <f>IF(B44="","",VLOOKUP($B44,①【入力】別紙_職員一覧!$B$13:$Q$512,4,FALSE))</f>
        <v/>
      </c>
      <c r="F44" s="154" t="str">
        <f>IF(B44="","",SUMIF(①【入力】別紙_職員一覧!$B$13:$B$512,①事業所別一覧!B44,①【入力】別紙_職員一覧!$Q$13:$Q$512))</f>
        <v/>
      </c>
      <c r="G44" s="154" t="str">
        <f t="shared" si="2"/>
        <v/>
      </c>
      <c r="H44" s="126" t="str">
        <f>IF(B44="","",COUNTIF(①【入力】別紙_職員一覧!$B$13:$B$512,①事業所別一覧!B44))</f>
        <v/>
      </c>
      <c r="I44" s="126" t="str">
        <f>IF(B44="","",COUNTIFS(①【入力】別紙_職員一覧!$B$13:$B$512,①事業所別一覧!B44,①【入力】別紙_職員一覧!$F$13:$F$512,"〇"))</f>
        <v/>
      </c>
      <c r="J44" s="126" t="str">
        <f>IF(B44="","",COUNTIFS(①【入力】別紙_職員一覧!$B$13:$B$512,①事業所別一覧!B44,①【入力】別紙_職員一覧!$K$13:$K$512,"〇"))</f>
        <v/>
      </c>
      <c r="K44" s="126" t="str">
        <f>IF(B44="","",COUNTIFS(①【入力】別紙_職員一覧!$B$13:$B$512,①事業所別一覧!B44,①【入力】別紙_職員一覧!$L$13:$L$512,$K$6))</f>
        <v/>
      </c>
      <c r="L44" s="126" t="str">
        <f>IF(B44="","",COUNTIFS(①【入力】別紙_職員一覧!$B$13:$B$512,①事業所別一覧!B44,①【入力】別紙_職員一覧!$L$13:$L$512,$L$6))</f>
        <v/>
      </c>
      <c r="M44" s="126" t="str">
        <f>IF(B44="","",COUNTIFS(①【入力】別紙_職員一覧!$B$13:$B$512,①事業所別一覧!B44,①【入力】別紙_職員一覧!$L$13:$L$512,$M$6))</f>
        <v/>
      </c>
    </row>
    <row r="45" spans="1:13" ht="20.100000000000001" customHeight="1">
      <c r="A45" s="7">
        <v>39</v>
      </c>
      <c r="B45" s="7" t="str">
        <f t="array" ref="B45">IFERROR(IF(INDEX(①【入力】別紙_職員一覧!$B$13:$B$512,MATCH(0,COUNTIF($B$7:B44,①【入力】別紙_職員一覧!$B$13:$B$512),0))=0,"",INDEX(①【入力】別紙_職員一覧!$B$13:$B$512,MATCH(0,COUNTIF($B$7:B44,①【入力】別紙_職員一覧!$B$13:$B$512),0))),"")</f>
        <v/>
      </c>
      <c r="C45" s="138" t="str">
        <f>IF(B45="","",VLOOKUP($B45,①【入力】別紙_職員一覧!$B$13:$Q$512,2,FALSE))</f>
        <v/>
      </c>
      <c r="D45" s="126" t="str">
        <f>IF(B45="","",VLOOKUP($B45,①【入力】別紙_職員一覧!$B$13:$Q$512,3,FALSE))</f>
        <v/>
      </c>
      <c r="E45" s="126" t="str">
        <f>IF(B45="","",VLOOKUP($B45,①【入力】別紙_職員一覧!$B$13:$Q$512,4,FALSE))</f>
        <v/>
      </c>
      <c r="F45" s="154" t="str">
        <f>IF(B45="","",SUMIF(①【入力】別紙_職員一覧!$B$13:$B$512,①事業所別一覧!B45,①【入力】別紙_職員一覧!$Q$13:$Q$512))</f>
        <v/>
      </c>
      <c r="G45" s="154" t="str">
        <f>IF(C45="","",ROUNDDOWN(F45+ROUNDUP(F45*0.15,0),-3))</f>
        <v/>
      </c>
      <c r="H45" s="126" t="str">
        <f>IF(B45="","",COUNTIF(①【入力】別紙_職員一覧!$B$13:$B$512,①事業所別一覧!B45))</f>
        <v/>
      </c>
      <c r="I45" s="126" t="str">
        <f>IF(B45="","",COUNTIFS(①【入力】別紙_職員一覧!$B$13:$B$512,①事業所別一覧!B45,①【入力】別紙_職員一覧!$F$13:$F$512,"〇"))</f>
        <v/>
      </c>
      <c r="J45" s="126" t="str">
        <f>IF(B45="","",COUNTIFS(①【入力】別紙_職員一覧!$B$13:$B$512,①事業所別一覧!B45,①【入力】別紙_職員一覧!$K$13:$K$512,"〇"))</f>
        <v/>
      </c>
      <c r="K45" s="126" t="str">
        <f>IF(B45="","",COUNTIFS(①【入力】別紙_職員一覧!$B$13:$B$512,①事業所別一覧!B45,①【入力】別紙_職員一覧!$L$13:$L$512,$K$6))</f>
        <v/>
      </c>
      <c r="L45" s="126" t="str">
        <f>IF(B45="","",COUNTIFS(①【入力】別紙_職員一覧!$B$13:$B$512,①事業所別一覧!B45,①【入力】別紙_職員一覧!$L$13:$L$512,$L$6))</f>
        <v/>
      </c>
      <c r="M45" s="126" t="str">
        <f>IF(B45="","",COUNTIFS(①【入力】別紙_職員一覧!$B$13:$B$512,①事業所別一覧!B45,①【入力】別紙_職員一覧!$L$13:$L$512,$M$6))</f>
        <v/>
      </c>
    </row>
    <row r="46" spans="1:13" ht="20.100000000000001" customHeight="1">
      <c r="A46" s="7">
        <v>40</v>
      </c>
      <c r="B46" s="10" t="str">
        <f t="array" ref="B46">IFERROR(IF(INDEX(①【入力】別紙_職員一覧!$B$13:$B$512,MATCH(0,COUNTIF($B$7:B45,①【入力】別紙_職員一覧!$B$13:$B$512),0))=0,"",INDEX(①【入力】別紙_職員一覧!$B$13:$B$512,MATCH(0,COUNTIF($B$7:B45,①【入力】別紙_職員一覧!$B$13:$B$512),0))),"")</f>
        <v/>
      </c>
      <c r="C46" s="138" t="str">
        <f>IF(B46="","",VLOOKUP($B46,①【入力】別紙_職員一覧!$B$13:$Q$512,2,FALSE))</f>
        <v/>
      </c>
      <c r="D46" s="126" t="str">
        <f>IF(B46="","",VLOOKUP($B46,①【入力】別紙_職員一覧!$B$13:$Q$512,3,FALSE))</f>
        <v/>
      </c>
      <c r="E46" s="126" t="str">
        <f>IF(B46="","",VLOOKUP($B46,①【入力】別紙_職員一覧!$B$13:$Q$512,4,FALSE))</f>
        <v/>
      </c>
      <c r="F46" s="154" t="str">
        <f>IF(B46="","",SUMIF(①【入力】別紙_職員一覧!$B$13:$B$512,①事業所別一覧!B46,①【入力】別紙_職員一覧!$Q$13:$Q$512))</f>
        <v/>
      </c>
      <c r="G46" s="154" t="str">
        <f t="shared" ref="G46:G57" si="3">IF(C46="","",ROUNDDOWN(F46+ROUNDUP(F46*0.15,0),-3))</f>
        <v/>
      </c>
      <c r="H46" s="126" t="str">
        <f>IF(B46="","",COUNTIF(①【入力】別紙_職員一覧!$B$13:$B$512,①事業所別一覧!B46))</f>
        <v/>
      </c>
      <c r="I46" s="126" t="str">
        <f>IF(B46="","",COUNTIFS(①【入力】別紙_職員一覧!$B$13:$B$512,①事業所別一覧!B46,①【入力】別紙_職員一覧!$F$13:$F$512,"〇"))</f>
        <v/>
      </c>
      <c r="J46" s="126" t="str">
        <f>IF(B46="","",COUNTIFS(①【入力】別紙_職員一覧!$B$13:$B$512,①事業所別一覧!B46,①【入力】別紙_職員一覧!$K$13:$K$512,"〇"))</f>
        <v/>
      </c>
      <c r="K46" s="126" t="str">
        <f>IF(B46="","",COUNTIFS(①【入力】別紙_職員一覧!$B$13:$B$512,①事業所別一覧!B46,①【入力】別紙_職員一覧!$L$13:$L$512,$K$6))</f>
        <v/>
      </c>
      <c r="L46" s="126" t="str">
        <f>IF(B46="","",COUNTIFS(①【入力】別紙_職員一覧!$B$13:$B$512,①事業所別一覧!B46,①【入力】別紙_職員一覧!$L$13:$L$512,$L$6))</f>
        <v/>
      </c>
      <c r="M46" s="126" t="str">
        <f>IF(B46="","",COUNTIFS(①【入力】別紙_職員一覧!$B$13:$B$512,①事業所別一覧!B46,①【入力】別紙_職員一覧!$L$13:$L$512,$M$6))</f>
        <v/>
      </c>
    </row>
    <row r="47" spans="1:13" ht="20.100000000000001" customHeight="1">
      <c r="A47" s="7">
        <v>41</v>
      </c>
      <c r="B47" s="10" t="str">
        <f t="array" ref="B47">IFERROR(IF(INDEX(①【入力】別紙_職員一覧!$B$13:$B$512,MATCH(0,COUNTIF($B$7:B46,①【入力】別紙_職員一覧!$B$13:$B$512),0))=0,"",INDEX(①【入力】別紙_職員一覧!$B$13:$B$512,MATCH(0,COUNTIF($B$7:B46,①【入力】別紙_職員一覧!$B$13:$B$512),0))),"")</f>
        <v/>
      </c>
      <c r="C47" s="138" t="str">
        <f>IF(B47="","",VLOOKUP($B47,①【入力】別紙_職員一覧!$B$13:$Q$512,2,FALSE))</f>
        <v/>
      </c>
      <c r="D47" s="126" t="str">
        <f>IF(B47="","",VLOOKUP($B47,①【入力】別紙_職員一覧!$B$13:$Q$512,3,FALSE))</f>
        <v/>
      </c>
      <c r="E47" s="126" t="str">
        <f>IF(B47="","",VLOOKUP($B47,①【入力】別紙_職員一覧!$B$13:$Q$512,4,FALSE))</f>
        <v/>
      </c>
      <c r="F47" s="154" t="str">
        <f>IF(B47="","",SUMIF(①【入力】別紙_職員一覧!$B$13:$B$512,①事業所別一覧!B47,①【入力】別紙_職員一覧!$Q$13:$Q$512))</f>
        <v/>
      </c>
      <c r="G47" s="154" t="str">
        <f t="shared" si="3"/>
        <v/>
      </c>
      <c r="H47" s="126" t="str">
        <f>IF(B47="","",COUNTIF(①【入力】別紙_職員一覧!$B$13:$B$512,①事業所別一覧!B47))</f>
        <v/>
      </c>
      <c r="I47" s="126" t="str">
        <f>IF(B47="","",COUNTIFS(①【入力】別紙_職員一覧!$B$13:$B$512,①事業所別一覧!B47,①【入力】別紙_職員一覧!$F$13:$F$512,"〇"))</f>
        <v/>
      </c>
      <c r="J47" s="126" t="str">
        <f>IF(B47="","",COUNTIFS(①【入力】別紙_職員一覧!$B$13:$B$512,①事業所別一覧!B47,①【入力】別紙_職員一覧!$K$13:$K$512,"〇"))</f>
        <v/>
      </c>
      <c r="K47" s="126" t="str">
        <f>IF(B47="","",COUNTIFS(①【入力】別紙_職員一覧!$B$13:$B$512,①事業所別一覧!B47,①【入力】別紙_職員一覧!$L$13:$L$512,$K$6))</f>
        <v/>
      </c>
      <c r="L47" s="126" t="str">
        <f>IF(B47="","",COUNTIFS(①【入力】別紙_職員一覧!$B$13:$B$512,①事業所別一覧!B47,①【入力】別紙_職員一覧!$L$13:$L$512,$L$6))</f>
        <v/>
      </c>
      <c r="M47" s="126" t="str">
        <f>IF(B47="","",COUNTIFS(①【入力】別紙_職員一覧!$B$13:$B$512,①事業所別一覧!B47,①【入力】別紙_職員一覧!$L$13:$L$512,$M$6))</f>
        <v/>
      </c>
    </row>
    <row r="48" spans="1:13" ht="20.100000000000001" customHeight="1">
      <c r="A48" s="7">
        <v>42</v>
      </c>
      <c r="B48" s="10" t="str">
        <f t="array" ref="B48">IFERROR(IF(INDEX(①【入力】別紙_職員一覧!$B$13:$B$512,MATCH(0,COUNTIF($B$7:B47,①【入力】別紙_職員一覧!$B$13:$B$512),0))=0,"",INDEX(①【入力】別紙_職員一覧!$B$13:$B$512,MATCH(0,COUNTIF($B$7:B47,①【入力】別紙_職員一覧!$B$13:$B$512),0))),"")</f>
        <v/>
      </c>
      <c r="C48" s="138" t="str">
        <f>IF(B48="","",VLOOKUP($B48,①【入力】別紙_職員一覧!$B$13:$Q$512,2,FALSE))</f>
        <v/>
      </c>
      <c r="D48" s="126" t="str">
        <f>IF(B48="","",VLOOKUP($B48,①【入力】別紙_職員一覧!$B$13:$Q$512,3,FALSE))</f>
        <v/>
      </c>
      <c r="E48" s="126" t="str">
        <f>IF(B48="","",VLOOKUP($B48,①【入力】別紙_職員一覧!$B$13:$Q$512,4,FALSE))</f>
        <v/>
      </c>
      <c r="F48" s="154" t="str">
        <f>IF(B48="","",SUMIF(①【入力】別紙_職員一覧!$B$13:$B$512,①事業所別一覧!B48,①【入力】別紙_職員一覧!$Q$13:$Q$512))</f>
        <v/>
      </c>
      <c r="G48" s="154" t="str">
        <f t="shared" si="3"/>
        <v/>
      </c>
      <c r="H48" s="126" t="str">
        <f>IF(B48="","",COUNTIF(①【入力】別紙_職員一覧!$B$13:$B$512,①事業所別一覧!B48))</f>
        <v/>
      </c>
      <c r="I48" s="126" t="str">
        <f>IF(B48="","",COUNTIFS(①【入力】別紙_職員一覧!$B$13:$B$512,①事業所別一覧!B48,①【入力】別紙_職員一覧!$F$13:$F$512,"〇"))</f>
        <v/>
      </c>
      <c r="J48" s="126" t="str">
        <f>IF(B48="","",COUNTIFS(①【入力】別紙_職員一覧!$B$13:$B$512,①事業所別一覧!B48,①【入力】別紙_職員一覧!$K$13:$K$512,"〇"))</f>
        <v/>
      </c>
      <c r="K48" s="126" t="str">
        <f>IF(B48="","",COUNTIFS(①【入力】別紙_職員一覧!$B$13:$B$512,①事業所別一覧!B48,①【入力】別紙_職員一覧!$L$13:$L$512,$K$6))</f>
        <v/>
      </c>
      <c r="L48" s="126" t="str">
        <f>IF(B48="","",COUNTIFS(①【入力】別紙_職員一覧!$B$13:$B$512,①事業所別一覧!B48,①【入力】別紙_職員一覧!$L$13:$L$512,$L$6))</f>
        <v/>
      </c>
      <c r="M48" s="126" t="str">
        <f>IF(B48="","",COUNTIFS(①【入力】別紙_職員一覧!$B$13:$B$512,①事業所別一覧!B48,①【入力】別紙_職員一覧!$L$13:$L$512,$M$6))</f>
        <v/>
      </c>
    </row>
    <row r="49" spans="1:13" ht="20.100000000000001" customHeight="1">
      <c r="A49" s="7">
        <v>43</v>
      </c>
      <c r="B49" s="10" t="str">
        <f t="array" ref="B49">IFERROR(IF(INDEX(①【入力】別紙_職員一覧!$B$13:$B$512,MATCH(0,COUNTIF($B$7:B48,①【入力】別紙_職員一覧!$B$13:$B$512),0))=0,"",INDEX(①【入力】別紙_職員一覧!$B$13:$B$512,MATCH(0,COUNTIF($B$7:B48,①【入力】別紙_職員一覧!$B$13:$B$512),0))),"")</f>
        <v/>
      </c>
      <c r="C49" s="138" t="str">
        <f>IF(B49="","",VLOOKUP($B49,①【入力】別紙_職員一覧!$B$13:$Q$512,2,FALSE))</f>
        <v/>
      </c>
      <c r="D49" s="126" t="str">
        <f>IF(B49="","",VLOOKUP($B49,①【入力】別紙_職員一覧!$B$13:$Q$512,3,FALSE))</f>
        <v/>
      </c>
      <c r="E49" s="126" t="str">
        <f>IF(B49="","",VLOOKUP($B49,①【入力】別紙_職員一覧!$B$13:$Q$512,4,FALSE))</f>
        <v/>
      </c>
      <c r="F49" s="154" t="str">
        <f>IF(B49="","",SUMIF(①【入力】別紙_職員一覧!$B$13:$B$512,①事業所別一覧!B49,①【入力】別紙_職員一覧!$Q$13:$Q$512))</f>
        <v/>
      </c>
      <c r="G49" s="154" t="str">
        <f t="shared" si="3"/>
        <v/>
      </c>
      <c r="H49" s="126" t="str">
        <f>IF(B49="","",COUNTIF(①【入力】別紙_職員一覧!$B$13:$B$512,①事業所別一覧!B49))</f>
        <v/>
      </c>
      <c r="I49" s="126" t="str">
        <f>IF(B49="","",COUNTIFS(①【入力】別紙_職員一覧!$B$13:$B$512,①事業所別一覧!B49,①【入力】別紙_職員一覧!$F$13:$F$512,"〇"))</f>
        <v/>
      </c>
      <c r="J49" s="126" t="str">
        <f>IF(B49="","",COUNTIFS(①【入力】別紙_職員一覧!$B$13:$B$512,①事業所別一覧!B49,①【入力】別紙_職員一覧!$K$13:$K$512,"〇"))</f>
        <v/>
      </c>
      <c r="K49" s="126" t="str">
        <f>IF(B49="","",COUNTIFS(①【入力】別紙_職員一覧!$B$13:$B$512,①事業所別一覧!B49,①【入力】別紙_職員一覧!$L$13:$L$512,$K$6))</f>
        <v/>
      </c>
      <c r="L49" s="126" t="str">
        <f>IF(B49="","",COUNTIFS(①【入力】別紙_職員一覧!$B$13:$B$512,①事業所別一覧!B49,①【入力】別紙_職員一覧!$L$13:$L$512,$L$6))</f>
        <v/>
      </c>
      <c r="M49" s="126" t="str">
        <f>IF(B49="","",COUNTIFS(①【入力】別紙_職員一覧!$B$13:$B$512,①事業所別一覧!B49,①【入力】別紙_職員一覧!$L$13:$L$512,$M$6))</f>
        <v/>
      </c>
    </row>
    <row r="50" spans="1:13" ht="20.100000000000001" customHeight="1">
      <c r="A50" s="7">
        <v>44</v>
      </c>
      <c r="B50" s="10" t="str">
        <f t="array" ref="B50">IFERROR(IF(INDEX(①【入力】別紙_職員一覧!$B$13:$B$512,MATCH(0,COUNTIF($B$7:B49,①【入力】別紙_職員一覧!$B$13:$B$512),0))=0,"",INDEX(①【入力】別紙_職員一覧!$B$13:$B$512,MATCH(0,COUNTIF($B$7:B49,①【入力】別紙_職員一覧!$B$13:$B$512),0))),"")</f>
        <v/>
      </c>
      <c r="C50" s="138" t="str">
        <f>IF(B50="","",VLOOKUP($B50,①【入力】別紙_職員一覧!$B$13:$Q$512,2,FALSE))</f>
        <v/>
      </c>
      <c r="D50" s="126" t="str">
        <f>IF(B50="","",VLOOKUP($B50,①【入力】別紙_職員一覧!$B$13:$Q$512,3,FALSE))</f>
        <v/>
      </c>
      <c r="E50" s="126" t="str">
        <f>IF(B50="","",VLOOKUP($B50,①【入力】別紙_職員一覧!$B$13:$Q$512,4,FALSE))</f>
        <v/>
      </c>
      <c r="F50" s="154" t="str">
        <f>IF(B50="","",SUMIF(①【入力】別紙_職員一覧!$B$13:$B$512,①事業所別一覧!B50,①【入力】別紙_職員一覧!$Q$13:$Q$512))</f>
        <v/>
      </c>
      <c r="G50" s="154" t="str">
        <f t="shared" si="3"/>
        <v/>
      </c>
      <c r="H50" s="126" t="str">
        <f>IF(B50="","",COUNTIF(①【入力】別紙_職員一覧!$B$13:$B$512,①事業所別一覧!B50))</f>
        <v/>
      </c>
      <c r="I50" s="126" t="str">
        <f>IF(B50="","",COUNTIFS(①【入力】別紙_職員一覧!$B$13:$B$512,①事業所別一覧!B50,①【入力】別紙_職員一覧!$F$13:$F$512,"〇"))</f>
        <v/>
      </c>
      <c r="J50" s="126" t="str">
        <f>IF(B50="","",COUNTIFS(①【入力】別紙_職員一覧!$B$13:$B$512,①事業所別一覧!B50,①【入力】別紙_職員一覧!$K$13:$K$512,"〇"))</f>
        <v/>
      </c>
      <c r="K50" s="126" t="str">
        <f>IF(B50="","",COUNTIFS(①【入力】別紙_職員一覧!$B$13:$B$512,①事業所別一覧!B50,①【入力】別紙_職員一覧!$L$13:$L$512,$K$6))</f>
        <v/>
      </c>
      <c r="L50" s="126" t="str">
        <f>IF(B50="","",COUNTIFS(①【入力】別紙_職員一覧!$B$13:$B$512,①事業所別一覧!B50,①【入力】別紙_職員一覧!$L$13:$L$512,$L$6))</f>
        <v/>
      </c>
      <c r="M50" s="126" t="str">
        <f>IF(B50="","",COUNTIFS(①【入力】別紙_職員一覧!$B$13:$B$512,①事業所別一覧!B50,①【入力】別紙_職員一覧!$L$13:$L$512,$M$6))</f>
        <v/>
      </c>
    </row>
    <row r="51" spans="1:13" ht="20.100000000000001" customHeight="1">
      <c r="A51" s="7">
        <v>45</v>
      </c>
      <c r="B51" s="10" t="str">
        <f t="array" ref="B51">IFERROR(IF(INDEX(①【入力】別紙_職員一覧!$B$13:$B$512,MATCH(0,COUNTIF($B$7:B50,①【入力】別紙_職員一覧!$B$13:$B$512),0))=0,"",INDEX(①【入力】別紙_職員一覧!$B$13:$B$512,MATCH(0,COUNTIF($B$7:B50,①【入力】別紙_職員一覧!$B$13:$B$512),0))),"")</f>
        <v/>
      </c>
      <c r="C51" s="138" t="str">
        <f>IF(B51="","",VLOOKUP($B51,①【入力】別紙_職員一覧!$B$13:$Q$512,2,FALSE))</f>
        <v/>
      </c>
      <c r="D51" s="126" t="str">
        <f>IF(B51="","",VLOOKUP($B51,①【入力】別紙_職員一覧!$B$13:$Q$512,3,FALSE))</f>
        <v/>
      </c>
      <c r="E51" s="126" t="str">
        <f>IF(B51="","",VLOOKUP($B51,①【入力】別紙_職員一覧!$B$13:$Q$512,4,FALSE))</f>
        <v/>
      </c>
      <c r="F51" s="154" t="str">
        <f>IF(B51="","",SUMIF(①【入力】別紙_職員一覧!$B$13:$B$512,①事業所別一覧!B51,①【入力】別紙_職員一覧!$Q$13:$Q$512))</f>
        <v/>
      </c>
      <c r="G51" s="154" t="str">
        <f t="shared" si="3"/>
        <v/>
      </c>
      <c r="H51" s="126" t="str">
        <f>IF(B51="","",COUNTIF(①【入力】別紙_職員一覧!$B$13:$B$512,①事業所別一覧!B51))</f>
        <v/>
      </c>
      <c r="I51" s="126" t="str">
        <f>IF(B51="","",COUNTIFS(①【入力】別紙_職員一覧!$B$13:$B$512,①事業所別一覧!B51,①【入力】別紙_職員一覧!$F$13:$F$512,"〇"))</f>
        <v/>
      </c>
      <c r="J51" s="126" t="str">
        <f>IF(B51="","",COUNTIFS(①【入力】別紙_職員一覧!$B$13:$B$512,①事業所別一覧!B51,①【入力】別紙_職員一覧!$K$13:$K$512,"〇"))</f>
        <v/>
      </c>
      <c r="K51" s="126" t="str">
        <f>IF(B51="","",COUNTIFS(①【入力】別紙_職員一覧!$B$13:$B$512,①事業所別一覧!B51,①【入力】別紙_職員一覧!$L$13:$L$512,$K$6))</f>
        <v/>
      </c>
      <c r="L51" s="126" t="str">
        <f>IF(B51="","",COUNTIFS(①【入力】別紙_職員一覧!$B$13:$B$512,①事業所別一覧!B51,①【入力】別紙_職員一覧!$L$13:$L$512,$L$6))</f>
        <v/>
      </c>
      <c r="M51" s="126" t="str">
        <f>IF(B51="","",COUNTIFS(①【入力】別紙_職員一覧!$B$13:$B$512,①事業所別一覧!B51,①【入力】別紙_職員一覧!$L$13:$L$512,$M$6))</f>
        <v/>
      </c>
    </row>
    <row r="52" spans="1:13" ht="20.100000000000001" customHeight="1">
      <c r="A52" s="7">
        <v>46</v>
      </c>
      <c r="B52" s="10" t="str">
        <f t="array" ref="B52">IFERROR(IF(INDEX(①【入力】別紙_職員一覧!$B$13:$B$512,MATCH(0,COUNTIF($B$7:B51,①【入力】別紙_職員一覧!$B$13:$B$512),0))=0,"",INDEX(①【入力】別紙_職員一覧!$B$13:$B$512,MATCH(0,COUNTIF($B$7:B51,①【入力】別紙_職員一覧!$B$13:$B$512),0))),"")</f>
        <v/>
      </c>
      <c r="C52" s="138" t="str">
        <f>IF(B52="","",VLOOKUP($B52,①【入力】別紙_職員一覧!$B$13:$Q$512,2,FALSE))</f>
        <v/>
      </c>
      <c r="D52" s="126" t="str">
        <f>IF(B52="","",VLOOKUP($B52,①【入力】別紙_職員一覧!$B$13:$Q$512,3,FALSE))</f>
        <v/>
      </c>
      <c r="E52" s="126" t="str">
        <f>IF(B52="","",VLOOKUP($B52,①【入力】別紙_職員一覧!$B$13:$Q$512,4,FALSE))</f>
        <v/>
      </c>
      <c r="F52" s="154" t="str">
        <f>IF(B52="","",SUMIF(①【入力】別紙_職員一覧!$B$13:$B$512,①事業所別一覧!B52,①【入力】別紙_職員一覧!$Q$13:$Q$512))</f>
        <v/>
      </c>
      <c r="G52" s="154" t="str">
        <f t="shared" si="3"/>
        <v/>
      </c>
      <c r="H52" s="126" t="str">
        <f>IF(B52="","",COUNTIF(①【入力】別紙_職員一覧!$B$13:$B$512,①事業所別一覧!B52))</f>
        <v/>
      </c>
      <c r="I52" s="126" t="str">
        <f>IF(B52="","",COUNTIFS(①【入力】別紙_職員一覧!$B$13:$B$512,①事業所別一覧!B52,①【入力】別紙_職員一覧!$F$13:$F$512,"〇"))</f>
        <v/>
      </c>
      <c r="J52" s="126" t="str">
        <f>IF(B52="","",COUNTIFS(①【入力】別紙_職員一覧!$B$13:$B$512,①事業所別一覧!B52,①【入力】別紙_職員一覧!$K$13:$K$512,"〇"))</f>
        <v/>
      </c>
      <c r="K52" s="126" t="str">
        <f>IF(B52="","",COUNTIFS(①【入力】別紙_職員一覧!$B$13:$B$512,①事業所別一覧!B52,①【入力】別紙_職員一覧!$L$13:$L$512,$K$6))</f>
        <v/>
      </c>
      <c r="L52" s="126" t="str">
        <f>IF(B52="","",COUNTIFS(①【入力】別紙_職員一覧!$B$13:$B$512,①事業所別一覧!B52,①【入力】別紙_職員一覧!$L$13:$L$512,$L$6))</f>
        <v/>
      </c>
      <c r="M52" s="126" t="str">
        <f>IF(B52="","",COUNTIFS(①【入力】別紙_職員一覧!$B$13:$B$512,①事業所別一覧!B52,①【入力】別紙_職員一覧!$L$13:$L$512,$M$6))</f>
        <v/>
      </c>
    </row>
    <row r="53" spans="1:13" ht="20.100000000000001" customHeight="1">
      <c r="A53" s="7">
        <v>47</v>
      </c>
      <c r="B53" s="10" t="str">
        <f t="array" ref="B53">IFERROR(IF(INDEX(①【入力】別紙_職員一覧!$B$13:$B$512,MATCH(0,COUNTIF($B$7:B52,①【入力】別紙_職員一覧!$B$13:$B$512),0))=0,"",INDEX(①【入力】別紙_職員一覧!$B$13:$B$512,MATCH(0,COUNTIF($B$7:B52,①【入力】別紙_職員一覧!$B$13:$B$512),0))),"")</f>
        <v/>
      </c>
      <c r="C53" s="138" t="str">
        <f>IF(B53="","",VLOOKUP($B53,①【入力】別紙_職員一覧!$B$13:$Q$512,2,FALSE))</f>
        <v/>
      </c>
      <c r="D53" s="126" t="str">
        <f>IF(B53="","",VLOOKUP($B53,①【入力】別紙_職員一覧!$B$13:$Q$512,3,FALSE))</f>
        <v/>
      </c>
      <c r="E53" s="126" t="str">
        <f>IF(B53="","",VLOOKUP($B53,①【入力】別紙_職員一覧!$B$13:$Q$512,4,FALSE))</f>
        <v/>
      </c>
      <c r="F53" s="154" t="str">
        <f>IF(B53="","",SUMIF(①【入力】別紙_職員一覧!$B$13:$B$512,①事業所別一覧!B53,①【入力】別紙_職員一覧!$Q$13:$Q$512))</f>
        <v/>
      </c>
      <c r="G53" s="154" t="str">
        <f t="shared" si="3"/>
        <v/>
      </c>
      <c r="H53" s="126" t="str">
        <f>IF(B53="","",COUNTIF(①【入力】別紙_職員一覧!$B$13:$B$512,①事業所別一覧!B53))</f>
        <v/>
      </c>
      <c r="I53" s="126" t="str">
        <f>IF(B53="","",COUNTIFS(①【入力】別紙_職員一覧!$B$13:$B$512,①事業所別一覧!B53,①【入力】別紙_職員一覧!$F$13:$F$512,"〇"))</f>
        <v/>
      </c>
      <c r="J53" s="126" t="str">
        <f>IF(B53="","",COUNTIFS(①【入力】別紙_職員一覧!$B$13:$B$512,①事業所別一覧!B53,①【入力】別紙_職員一覧!$K$13:$K$512,"〇"))</f>
        <v/>
      </c>
      <c r="K53" s="126" t="str">
        <f>IF(B53="","",COUNTIFS(①【入力】別紙_職員一覧!$B$13:$B$512,①事業所別一覧!B53,①【入力】別紙_職員一覧!$L$13:$L$512,$K$6))</f>
        <v/>
      </c>
      <c r="L53" s="126" t="str">
        <f>IF(B53="","",COUNTIFS(①【入力】別紙_職員一覧!$B$13:$B$512,①事業所別一覧!B53,①【入力】別紙_職員一覧!$L$13:$L$512,$L$6))</f>
        <v/>
      </c>
      <c r="M53" s="126" t="str">
        <f>IF(B53="","",COUNTIFS(①【入力】別紙_職員一覧!$B$13:$B$512,①事業所別一覧!B53,①【入力】別紙_職員一覧!$L$13:$L$512,$M$6))</f>
        <v/>
      </c>
    </row>
    <row r="54" spans="1:13" ht="20.100000000000001" customHeight="1">
      <c r="A54" s="7">
        <v>48</v>
      </c>
      <c r="B54" s="10" t="str">
        <f t="array" ref="B54">IFERROR(IF(INDEX(①【入力】別紙_職員一覧!$B$13:$B$512,MATCH(0,COUNTIF($B$7:B53,①【入力】別紙_職員一覧!$B$13:$B$512),0))=0,"",INDEX(①【入力】別紙_職員一覧!$B$13:$B$512,MATCH(0,COUNTIF($B$7:B53,①【入力】別紙_職員一覧!$B$13:$B$512),0))),"")</f>
        <v/>
      </c>
      <c r="C54" s="138" t="str">
        <f>IF(B54="","",VLOOKUP($B54,①【入力】別紙_職員一覧!$B$13:$Q$512,2,FALSE))</f>
        <v/>
      </c>
      <c r="D54" s="126" t="str">
        <f>IF(B54="","",VLOOKUP($B54,①【入力】別紙_職員一覧!$B$13:$Q$512,3,FALSE))</f>
        <v/>
      </c>
      <c r="E54" s="126" t="str">
        <f>IF(B54="","",VLOOKUP($B54,①【入力】別紙_職員一覧!$B$13:$Q$512,4,FALSE))</f>
        <v/>
      </c>
      <c r="F54" s="154" t="str">
        <f>IF(B54="","",SUMIF(①【入力】別紙_職員一覧!$B$13:$B$512,①事業所別一覧!B54,①【入力】別紙_職員一覧!$Q$13:$Q$512))</f>
        <v/>
      </c>
      <c r="G54" s="154" t="str">
        <f t="shared" si="3"/>
        <v/>
      </c>
      <c r="H54" s="126" t="str">
        <f>IF(B54="","",COUNTIF(①【入力】別紙_職員一覧!$B$13:$B$512,①事業所別一覧!B54))</f>
        <v/>
      </c>
      <c r="I54" s="126" t="str">
        <f>IF(B54="","",COUNTIFS(①【入力】別紙_職員一覧!$B$13:$B$512,①事業所別一覧!B54,①【入力】別紙_職員一覧!$F$13:$F$512,"〇"))</f>
        <v/>
      </c>
      <c r="J54" s="126" t="str">
        <f>IF(B54="","",COUNTIFS(①【入力】別紙_職員一覧!$B$13:$B$512,①事業所別一覧!B54,①【入力】別紙_職員一覧!$K$13:$K$512,"〇"))</f>
        <v/>
      </c>
      <c r="K54" s="126" t="str">
        <f>IF(B54="","",COUNTIFS(①【入力】別紙_職員一覧!$B$13:$B$512,①事業所別一覧!B54,①【入力】別紙_職員一覧!$L$13:$L$512,$K$6))</f>
        <v/>
      </c>
      <c r="L54" s="126" t="str">
        <f>IF(B54="","",COUNTIFS(①【入力】別紙_職員一覧!$B$13:$B$512,①事業所別一覧!B54,①【入力】別紙_職員一覧!$L$13:$L$512,$L$6))</f>
        <v/>
      </c>
      <c r="M54" s="126" t="str">
        <f>IF(B54="","",COUNTIFS(①【入力】別紙_職員一覧!$B$13:$B$512,①事業所別一覧!B54,①【入力】別紙_職員一覧!$L$13:$L$512,$M$6))</f>
        <v/>
      </c>
    </row>
    <row r="55" spans="1:13" ht="20.100000000000001" customHeight="1">
      <c r="A55" s="7">
        <v>49</v>
      </c>
      <c r="B55" s="10" t="str">
        <f t="array" ref="B55">IFERROR(IF(INDEX(①【入力】別紙_職員一覧!$B$13:$B$512,MATCH(0,COUNTIF($B$7:B54,①【入力】別紙_職員一覧!$B$13:$B$512),0))=0,"",INDEX(①【入力】別紙_職員一覧!$B$13:$B$512,MATCH(0,COUNTIF($B$7:B54,①【入力】別紙_職員一覧!$B$13:$B$512),0))),"")</f>
        <v/>
      </c>
      <c r="C55" s="138" t="str">
        <f>IF(B55="","",VLOOKUP($B55,①【入力】別紙_職員一覧!$B$13:$Q$512,2,FALSE))</f>
        <v/>
      </c>
      <c r="D55" s="126" t="str">
        <f>IF(B55="","",VLOOKUP($B55,①【入力】別紙_職員一覧!$B$13:$Q$512,3,FALSE))</f>
        <v/>
      </c>
      <c r="E55" s="126" t="str">
        <f>IF(B55="","",VLOOKUP($B55,①【入力】別紙_職員一覧!$B$13:$Q$512,4,FALSE))</f>
        <v/>
      </c>
      <c r="F55" s="154" t="str">
        <f>IF(B55="","",SUMIF(①【入力】別紙_職員一覧!$B$13:$B$512,①事業所別一覧!B55,①【入力】別紙_職員一覧!$Q$13:$Q$512))</f>
        <v/>
      </c>
      <c r="G55" s="154" t="str">
        <f t="shared" si="3"/>
        <v/>
      </c>
      <c r="H55" s="126" t="str">
        <f>IF(B55="","",COUNTIF(①【入力】別紙_職員一覧!$B$13:$B$512,①事業所別一覧!B55))</f>
        <v/>
      </c>
      <c r="I55" s="126" t="str">
        <f>IF(B55="","",COUNTIFS(①【入力】別紙_職員一覧!$B$13:$B$512,①事業所別一覧!B55,①【入力】別紙_職員一覧!$F$13:$F$512,"〇"))</f>
        <v/>
      </c>
      <c r="J55" s="126" t="str">
        <f>IF(B55="","",COUNTIFS(①【入力】別紙_職員一覧!$B$13:$B$512,①事業所別一覧!B55,①【入力】別紙_職員一覧!$K$13:$K$512,"〇"))</f>
        <v/>
      </c>
      <c r="K55" s="126" t="str">
        <f>IF(B55="","",COUNTIFS(①【入力】別紙_職員一覧!$B$13:$B$512,①事業所別一覧!B55,①【入力】別紙_職員一覧!$L$13:$L$512,$K$6))</f>
        <v/>
      </c>
      <c r="L55" s="126" t="str">
        <f>IF(B55="","",COUNTIFS(①【入力】別紙_職員一覧!$B$13:$B$512,①事業所別一覧!B55,①【入力】別紙_職員一覧!$L$13:$L$512,$L$6))</f>
        <v/>
      </c>
      <c r="M55" s="126" t="str">
        <f>IF(B55="","",COUNTIFS(①【入力】別紙_職員一覧!$B$13:$B$512,①事業所別一覧!B55,①【入力】別紙_職員一覧!$L$13:$L$512,$M$6))</f>
        <v/>
      </c>
    </row>
    <row r="56" spans="1:13" ht="20.100000000000001" customHeight="1">
      <c r="A56" s="7">
        <v>50</v>
      </c>
      <c r="B56" s="10" t="str">
        <f t="array" ref="B56">IFERROR(IF(INDEX(①【入力】別紙_職員一覧!$B$13:$B$512,MATCH(0,COUNTIF($B$7:B55,①【入力】別紙_職員一覧!$B$13:$B$512),0))=0,"",INDEX(①【入力】別紙_職員一覧!$B$13:$B$512,MATCH(0,COUNTIF($B$7:B55,①【入力】別紙_職員一覧!$B$13:$B$512),0))),"")</f>
        <v/>
      </c>
      <c r="C56" s="138" t="str">
        <f>IF(B56="","",VLOOKUP($B56,①【入力】別紙_職員一覧!$B$13:$Q$512,2,FALSE))</f>
        <v/>
      </c>
      <c r="D56" s="126" t="str">
        <f>IF(B56="","",VLOOKUP($B56,①【入力】別紙_職員一覧!$B$13:$Q$512,3,FALSE))</f>
        <v/>
      </c>
      <c r="E56" s="126" t="str">
        <f>IF(B56="","",VLOOKUP($B56,①【入力】別紙_職員一覧!$B$13:$Q$512,4,FALSE))</f>
        <v/>
      </c>
      <c r="F56" s="154" t="str">
        <f>IF(B56="","",SUMIF(①【入力】別紙_職員一覧!$B$13:$B$512,①事業所別一覧!B56,①【入力】別紙_職員一覧!$Q$13:$Q$512))</f>
        <v/>
      </c>
      <c r="G56" s="154" t="str">
        <f t="shared" si="3"/>
        <v/>
      </c>
      <c r="H56" s="126" t="str">
        <f>IF(B56="","",COUNTIF(①【入力】別紙_職員一覧!$B$13:$B$512,①事業所別一覧!B56))</f>
        <v/>
      </c>
      <c r="I56" s="126" t="str">
        <f>IF(B56="","",COUNTIFS(①【入力】別紙_職員一覧!$B$13:$B$512,①事業所別一覧!B56,①【入力】別紙_職員一覧!$F$13:$F$512,"〇"))</f>
        <v/>
      </c>
      <c r="J56" s="126" t="str">
        <f>IF(B56="","",COUNTIFS(①【入力】別紙_職員一覧!$B$13:$B$512,①事業所別一覧!B56,①【入力】別紙_職員一覧!$K$13:$K$512,"〇"))</f>
        <v/>
      </c>
      <c r="K56" s="126" t="str">
        <f>IF(B56="","",COUNTIFS(①【入力】別紙_職員一覧!$B$13:$B$512,①事業所別一覧!B56,①【入力】別紙_職員一覧!$L$13:$L$512,$K$6))</f>
        <v/>
      </c>
      <c r="L56" s="126" t="str">
        <f>IF(B56="","",COUNTIFS(①【入力】別紙_職員一覧!$B$13:$B$512,①事業所別一覧!B56,①【入力】別紙_職員一覧!$L$13:$L$512,$L$6))</f>
        <v/>
      </c>
      <c r="M56" s="126" t="str">
        <f>IF(B56="","",COUNTIFS(①【入力】別紙_職員一覧!$B$13:$B$512,①事業所別一覧!B56,①【入力】別紙_職員一覧!$L$13:$L$512,$M$6))</f>
        <v/>
      </c>
    </row>
    <row r="57" spans="1:13" ht="20.100000000000001" customHeight="1">
      <c r="A57" s="7">
        <v>51</v>
      </c>
      <c r="B57" s="10" t="str">
        <f t="array" ref="B57">IFERROR(IF(INDEX(①【入力】別紙_職員一覧!$B$13:$B$512,MATCH(0,COUNTIF($B$7:B56,①【入力】別紙_職員一覧!$B$13:$B$512),0))=0,"",INDEX(①【入力】別紙_職員一覧!$B$13:$B$512,MATCH(0,COUNTIF($B$7:B56,①【入力】別紙_職員一覧!$B$13:$B$512),0))),"")</f>
        <v/>
      </c>
      <c r="C57" s="138" t="str">
        <f>IF(B57="","",VLOOKUP($B57,①【入力】別紙_職員一覧!$B$13:$Q$512,2,FALSE))</f>
        <v/>
      </c>
      <c r="D57" s="126" t="str">
        <f>IF(B57="","",VLOOKUP($B57,①【入力】別紙_職員一覧!$B$13:$Q$512,3,FALSE))</f>
        <v/>
      </c>
      <c r="E57" s="126" t="str">
        <f>IF(B57="","",VLOOKUP($B57,①【入力】別紙_職員一覧!$B$13:$Q$512,4,FALSE))</f>
        <v/>
      </c>
      <c r="F57" s="154" t="str">
        <f>IF(B57="","",SUMIF(①【入力】別紙_職員一覧!$B$13:$B$512,①事業所別一覧!B57,①【入力】別紙_職員一覧!$Q$13:$Q$512))</f>
        <v/>
      </c>
      <c r="G57" s="154" t="str">
        <f t="shared" si="3"/>
        <v/>
      </c>
      <c r="H57" s="126" t="str">
        <f>IF(B57="","",COUNTIF(①【入力】別紙_職員一覧!$B$13:$B$512,①事業所別一覧!B57))</f>
        <v/>
      </c>
      <c r="I57" s="126" t="str">
        <f>IF(B57="","",COUNTIFS(①【入力】別紙_職員一覧!$B$13:$B$512,①事業所別一覧!B57,①【入力】別紙_職員一覧!$F$13:$F$512,"〇"))</f>
        <v/>
      </c>
      <c r="J57" s="126" t="str">
        <f>IF(B57="","",COUNTIFS(①【入力】別紙_職員一覧!$B$13:$B$512,①事業所別一覧!B57,①【入力】別紙_職員一覧!$K$13:$K$512,"〇"))</f>
        <v/>
      </c>
      <c r="K57" s="126" t="str">
        <f>IF(B57="","",COUNTIFS(①【入力】別紙_職員一覧!$B$13:$B$512,①事業所別一覧!B57,①【入力】別紙_職員一覧!$L$13:$L$512,$K$6))</f>
        <v/>
      </c>
      <c r="L57" s="126" t="str">
        <f>IF(B57="","",COUNTIFS(①【入力】別紙_職員一覧!$B$13:$B$512,①事業所別一覧!B57,①【入力】別紙_職員一覧!$L$13:$L$512,$L$6))</f>
        <v/>
      </c>
      <c r="M57" s="126" t="str">
        <f>IF(B57="","",COUNTIFS(①【入力】別紙_職員一覧!$B$13:$B$512,①事業所別一覧!B57,①【入力】別紙_職員一覧!$L$13:$L$512,$M$6))</f>
        <v/>
      </c>
    </row>
    <row r="58" spans="1:13" ht="20.100000000000001" customHeight="1">
      <c r="A58" s="7">
        <v>52</v>
      </c>
      <c r="B58" s="7" t="str">
        <f t="array" ref="B58">IFERROR(IF(INDEX(①【入力】別紙_職員一覧!$B$13:$B$512,MATCH(0,COUNTIF($B$7:B57,①【入力】別紙_職員一覧!$B$13:$B$512),0))=0,"",INDEX(①【入力】別紙_職員一覧!$B$13:$B$512,MATCH(0,COUNTIF($B$7:B57,①【入力】別紙_職員一覧!$B$13:$B$512),0))),"")</f>
        <v/>
      </c>
      <c r="C58" s="138" t="str">
        <f>IF(B58="","",VLOOKUP($B58,①【入力】別紙_職員一覧!$B$13:$Q$512,2,FALSE))</f>
        <v/>
      </c>
      <c r="D58" s="126" t="str">
        <f>IF(B58="","",VLOOKUP($B58,①【入力】別紙_職員一覧!$B$13:$Q$512,3,FALSE))</f>
        <v/>
      </c>
      <c r="E58" s="126" t="str">
        <f>IF(B58="","",VLOOKUP($B58,①【入力】別紙_職員一覧!$B$13:$Q$512,4,FALSE))</f>
        <v/>
      </c>
      <c r="F58" s="154" t="str">
        <f>IF(B58="","",SUMIF(①【入力】別紙_職員一覧!$B$13:$B$512,①事業所別一覧!B58,①【入力】別紙_職員一覧!$Q$13:$Q$512))</f>
        <v/>
      </c>
      <c r="G58" s="154" t="str">
        <f>IF(C58="","",ROUNDDOWN(F58+ROUNDUP(F58*0.15,0),-3))</f>
        <v/>
      </c>
      <c r="H58" s="126" t="str">
        <f>IF(B58="","",COUNTIF(①【入力】別紙_職員一覧!$B$13:$B$512,①事業所別一覧!B58))</f>
        <v/>
      </c>
      <c r="I58" s="126" t="str">
        <f>IF(B58="","",COUNTIFS(①【入力】別紙_職員一覧!$B$13:$B$512,①事業所別一覧!B58,①【入力】別紙_職員一覧!$F$13:$F$512,"〇"))</f>
        <v/>
      </c>
      <c r="J58" s="126" t="str">
        <f>IF(B58="","",COUNTIFS(①【入力】別紙_職員一覧!$B$13:$B$512,①事業所別一覧!B58,①【入力】別紙_職員一覧!$K$13:$K$512,"〇"))</f>
        <v/>
      </c>
      <c r="K58" s="126" t="str">
        <f>IF(B58="","",COUNTIFS(①【入力】別紙_職員一覧!$B$13:$B$512,①事業所別一覧!B58,①【入力】別紙_職員一覧!$L$13:$L$512,$K$6))</f>
        <v/>
      </c>
      <c r="L58" s="126" t="str">
        <f>IF(B58="","",COUNTIFS(①【入力】別紙_職員一覧!$B$13:$B$512,①事業所別一覧!B58,①【入力】別紙_職員一覧!$L$13:$L$512,$L$6))</f>
        <v/>
      </c>
      <c r="M58" s="126" t="str">
        <f>IF(B58="","",COUNTIFS(①【入力】別紙_職員一覧!$B$13:$B$512,①事業所別一覧!B58,①【入力】別紙_職員一覧!$L$13:$L$512,$M$6))</f>
        <v/>
      </c>
    </row>
    <row r="59" spans="1:13" ht="20.100000000000001" customHeight="1">
      <c r="A59" s="7">
        <v>53</v>
      </c>
      <c r="B59" s="10" t="str">
        <f t="array" ref="B59">IFERROR(IF(INDEX(①【入力】別紙_職員一覧!$B$13:$B$512,MATCH(0,COUNTIF($B$7:B58,①【入力】別紙_職員一覧!$B$13:$B$512),0))=0,"",INDEX(①【入力】別紙_職員一覧!$B$13:$B$512,MATCH(0,COUNTIF($B$7:B58,①【入力】別紙_職員一覧!$B$13:$B$512),0))),"")</f>
        <v/>
      </c>
      <c r="C59" s="138" t="str">
        <f>IF(B59="","",VLOOKUP($B59,①【入力】別紙_職員一覧!$B$13:$Q$512,2,FALSE))</f>
        <v/>
      </c>
      <c r="D59" s="126" t="str">
        <f>IF(B59="","",VLOOKUP($B59,①【入力】別紙_職員一覧!$B$13:$Q$512,3,FALSE))</f>
        <v/>
      </c>
      <c r="E59" s="126" t="str">
        <f>IF(B59="","",VLOOKUP($B59,①【入力】別紙_職員一覧!$B$13:$Q$512,4,FALSE))</f>
        <v/>
      </c>
      <c r="F59" s="154" t="str">
        <f>IF(B59="","",SUMIF(①【入力】別紙_職員一覧!$B$13:$B$512,①事業所別一覧!B59,①【入力】別紙_職員一覧!$Q$13:$Q$512))</f>
        <v/>
      </c>
      <c r="G59" s="154" t="str">
        <f t="shared" ref="G59:G75" si="4">IF(C59="","",ROUNDDOWN(F59+ROUNDUP(F59*0.15,0),-3))</f>
        <v/>
      </c>
      <c r="H59" s="126" t="str">
        <f>IF(B59="","",COUNTIF(①【入力】別紙_職員一覧!$B$13:$B$512,①事業所別一覧!B59))</f>
        <v/>
      </c>
      <c r="I59" s="126" t="str">
        <f>IF(B59="","",COUNTIFS(①【入力】別紙_職員一覧!$B$13:$B$512,①事業所別一覧!B59,①【入力】別紙_職員一覧!$F$13:$F$512,"〇"))</f>
        <v/>
      </c>
      <c r="J59" s="126" t="str">
        <f>IF(B59="","",COUNTIFS(①【入力】別紙_職員一覧!$B$13:$B$512,①事業所別一覧!B59,①【入力】別紙_職員一覧!$K$13:$K$512,"〇"))</f>
        <v/>
      </c>
      <c r="K59" s="126" t="str">
        <f>IF(B59="","",COUNTIFS(①【入力】別紙_職員一覧!$B$13:$B$512,①事業所別一覧!B59,①【入力】別紙_職員一覧!$L$13:$L$512,$K$6))</f>
        <v/>
      </c>
      <c r="L59" s="126" t="str">
        <f>IF(B59="","",COUNTIFS(①【入力】別紙_職員一覧!$B$13:$B$512,①事業所別一覧!B59,①【入力】別紙_職員一覧!$L$13:$L$512,$L$6))</f>
        <v/>
      </c>
      <c r="M59" s="126" t="str">
        <f>IF(B59="","",COUNTIFS(①【入力】別紙_職員一覧!$B$13:$B$512,①事業所別一覧!B59,①【入力】別紙_職員一覧!$L$13:$L$512,$M$6))</f>
        <v/>
      </c>
    </row>
    <row r="60" spans="1:13" ht="20.100000000000001" customHeight="1">
      <c r="A60" s="7">
        <v>54</v>
      </c>
      <c r="B60" s="10" t="str">
        <f t="array" ref="B60">IFERROR(IF(INDEX(①【入力】別紙_職員一覧!$B$13:$B$512,MATCH(0,COUNTIF($B$7:B59,①【入力】別紙_職員一覧!$B$13:$B$512),0))=0,"",INDEX(①【入力】別紙_職員一覧!$B$13:$B$512,MATCH(0,COUNTIF($B$7:B59,①【入力】別紙_職員一覧!$B$13:$B$512),0))),"")</f>
        <v/>
      </c>
      <c r="C60" s="138" t="str">
        <f>IF(B60="","",VLOOKUP($B60,①【入力】別紙_職員一覧!$B$13:$Q$512,2,FALSE))</f>
        <v/>
      </c>
      <c r="D60" s="126" t="str">
        <f>IF(B60="","",VLOOKUP($B60,①【入力】別紙_職員一覧!$B$13:$Q$512,3,FALSE))</f>
        <v/>
      </c>
      <c r="E60" s="126" t="str">
        <f>IF(B60="","",VLOOKUP($B60,①【入力】別紙_職員一覧!$B$13:$Q$512,4,FALSE))</f>
        <v/>
      </c>
      <c r="F60" s="154" t="str">
        <f>IF(B60="","",SUMIF(①【入力】別紙_職員一覧!$B$13:$B$512,①事業所別一覧!B60,①【入力】別紙_職員一覧!$Q$13:$Q$512))</f>
        <v/>
      </c>
      <c r="G60" s="154" t="str">
        <f t="shared" si="4"/>
        <v/>
      </c>
      <c r="H60" s="126" t="str">
        <f>IF(B60="","",COUNTIF(①【入力】別紙_職員一覧!$B$13:$B$512,①事業所別一覧!B60))</f>
        <v/>
      </c>
      <c r="I60" s="126" t="str">
        <f>IF(B60="","",COUNTIFS(①【入力】別紙_職員一覧!$B$13:$B$512,①事業所別一覧!B60,①【入力】別紙_職員一覧!$F$13:$F$512,"〇"))</f>
        <v/>
      </c>
      <c r="J60" s="126" t="str">
        <f>IF(B60="","",COUNTIFS(①【入力】別紙_職員一覧!$B$13:$B$512,①事業所別一覧!B60,①【入力】別紙_職員一覧!$K$13:$K$512,"〇"))</f>
        <v/>
      </c>
      <c r="K60" s="126" t="str">
        <f>IF(B60="","",COUNTIFS(①【入力】別紙_職員一覧!$B$13:$B$512,①事業所別一覧!B60,①【入力】別紙_職員一覧!$L$13:$L$512,$K$6))</f>
        <v/>
      </c>
      <c r="L60" s="126" t="str">
        <f>IF(B60="","",COUNTIFS(①【入力】別紙_職員一覧!$B$13:$B$512,①事業所別一覧!B60,①【入力】別紙_職員一覧!$L$13:$L$512,$L$6))</f>
        <v/>
      </c>
      <c r="M60" s="126" t="str">
        <f>IF(B60="","",COUNTIFS(①【入力】別紙_職員一覧!$B$13:$B$512,①事業所別一覧!B60,①【入力】別紙_職員一覧!$L$13:$L$512,$M$6))</f>
        <v/>
      </c>
    </row>
    <row r="61" spans="1:13" ht="20.100000000000001" customHeight="1">
      <c r="A61" s="7">
        <v>55</v>
      </c>
      <c r="B61" s="10" t="str">
        <f t="array" ref="B61">IFERROR(IF(INDEX(①【入力】別紙_職員一覧!$B$13:$B$512,MATCH(0,COUNTIF($B$7:B60,①【入力】別紙_職員一覧!$B$13:$B$512),0))=0,"",INDEX(①【入力】別紙_職員一覧!$B$13:$B$512,MATCH(0,COUNTIF($B$7:B60,①【入力】別紙_職員一覧!$B$13:$B$512),0))),"")</f>
        <v/>
      </c>
      <c r="C61" s="138" t="str">
        <f>IF(B61="","",VLOOKUP($B61,①【入力】別紙_職員一覧!$B$13:$Q$512,2,FALSE))</f>
        <v/>
      </c>
      <c r="D61" s="126" t="str">
        <f>IF(B61="","",VLOOKUP($B61,①【入力】別紙_職員一覧!$B$13:$Q$512,3,FALSE))</f>
        <v/>
      </c>
      <c r="E61" s="126" t="str">
        <f>IF(B61="","",VLOOKUP($B61,①【入力】別紙_職員一覧!$B$13:$Q$512,4,FALSE))</f>
        <v/>
      </c>
      <c r="F61" s="154" t="str">
        <f>IF(B61="","",SUMIF(①【入力】別紙_職員一覧!$B$13:$B$512,①事業所別一覧!B61,①【入力】別紙_職員一覧!$Q$13:$Q$512))</f>
        <v/>
      </c>
      <c r="G61" s="154" t="str">
        <f t="shared" si="4"/>
        <v/>
      </c>
      <c r="H61" s="126" t="str">
        <f>IF(B61="","",COUNTIF(①【入力】別紙_職員一覧!$B$13:$B$512,①事業所別一覧!B61))</f>
        <v/>
      </c>
      <c r="I61" s="126" t="str">
        <f>IF(B61="","",COUNTIFS(①【入力】別紙_職員一覧!$B$13:$B$512,①事業所別一覧!B61,①【入力】別紙_職員一覧!$F$13:$F$512,"〇"))</f>
        <v/>
      </c>
      <c r="J61" s="126" t="str">
        <f>IF(B61="","",COUNTIFS(①【入力】別紙_職員一覧!$B$13:$B$512,①事業所別一覧!B61,①【入力】別紙_職員一覧!$K$13:$K$512,"〇"))</f>
        <v/>
      </c>
      <c r="K61" s="126" t="str">
        <f>IF(B61="","",COUNTIFS(①【入力】別紙_職員一覧!$B$13:$B$512,①事業所別一覧!B61,①【入力】別紙_職員一覧!$L$13:$L$512,$K$6))</f>
        <v/>
      </c>
      <c r="L61" s="126" t="str">
        <f>IF(B61="","",COUNTIFS(①【入力】別紙_職員一覧!$B$13:$B$512,①事業所別一覧!B61,①【入力】別紙_職員一覧!$L$13:$L$512,$L$6))</f>
        <v/>
      </c>
      <c r="M61" s="126" t="str">
        <f>IF(B61="","",COUNTIFS(①【入力】別紙_職員一覧!$B$13:$B$512,①事業所別一覧!B61,①【入力】別紙_職員一覧!$L$13:$L$512,$M$6))</f>
        <v/>
      </c>
    </row>
    <row r="62" spans="1:13" ht="20.100000000000001" customHeight="1">
      <c r="A62" s="7">
        <v>56</v>
      </c>
      <c r="B62" s="10" t="str">
        <f t="array" ref="B62">IFERROR(IF(INDEX(①【入力】別紙_職員一覧!$B$13:$B$512,MATCH(0,COUNTIF($B$7:B61,①【入力】別紙_職員一覧!$B$13:$B$512),0))=0,"",INDEX(①【入力】別紙_職員一覧!$B$13:$B$512,MATCH(0,COUNTIF($B$7:B61,①【入力】別紙_職員一覧!$B$13:$B$512),0))),"")</f>
        <v/>
      </c>
      <c r="C62" s="138" t="str">
        <f>IF(B62="","",VLOOKUP($B62,①【入力】別紙_職員一覧!$B$13:$Q$512,2,FALSE))</f>
        <v/>
      </c>
      <c r="D62" s="126" t="str">
        <f>IF(B62="","",VLOOKUP($B62,①【入力】別紙_職員一覧!$B$13:$Q$512,3,FALSE))</f>
        <v/>
      </c>
      <c r="E62" s="126" t="str">
        <f>IF(B62="","",VLOOKUP($B62,①【入力】別紙_職員一覧!$B$13:$Q$512,4,FALSE))</f>
        <v/>
      </c>
      <c r="F62" s="154" t="str">
        <f>IF(B62="","",SUMIF(①【入力】別紙_職員一覧!$B$13:$B$512,①事業所別一覧!B62,①【入力】別紙_職員一覧!$Q$13:$Q$512))</f>
        <v/>
      </c>
      <c r="G62" s="154" t="str">
        <f t="shared" si="4"/>
        <v/>
      </c>
      <c r="H62" s="126" t="str">
        <f>IF(B62="","",COUNTIF(①【入力】別紙_職員一覧!$B$13:$B$512,①事業所別一覧!B62))</f>
        <v/>
      </c>
      <c r="I62" s="126" t="str">
        <f>IF(B62="","",COUNTIFS(①【入力】別紙_職員一覧!$B$13:$B$512,①事業所別一覧!B62,①【入力】別紙_職員一覧!$F$13:$F$512,"〇"))</f>
        <v/>
      </c>
      <c r="J62" s="126" t="str">
        <f>IF(B62="","",COUNTIFS(①【入力】別紙_職員一覧!$B$13:$B$512,①事業所別一覧!B62,①【入力】別紙_職員一覧!$K$13:$K$512,"〇"))</f>
        <v/>
      </c>
      <c r="K62" s="126" t="str">
        <f>IF(B62="","",COUNTIFS(①【入力】別紙_職員一覧!$B$13:$B$512,①事業所別一覧!B62,①【入力】別紙_職員一覧!$L$13:$L$512,$K$6))</f>
        <v/>
      </c>
      <c r="L62" s="126" t="str">
        <f>IF(B62="","",COUNTIFS(①【入力】別紙_職員一覧!$B$13:$B$512,①事業所別一覧!B62,①【入力】別紙_職員一覧!$L$13:$L$512,$L$6))</f>
        <v/>
      </c>
      <c r="M62" s="126" t="str">
        <f>IF(B62="","",COUNTIFS(①【入力】別紙_職員一覧!$B$13:$B$512,①事業所別一覧!B62,①【入力】別紙_職員一覧!$L$13:$L$512,$M$6))</f>
        <v/>
      </c>
    </row>
    <row r="63" spans="1:13" ht="20.100000000000001" customHeight="1">
      <c r="A63" s="7">
        <v>57</v>
      </c>
      <c r="B63" s="10" t="str">
        <f t="array" ref="B63">IFERROR(IF(INDEX(①【入力】別紙_職員一覧!$B$13:$B$512,MATCH(0,COUNTIF($B$7:B62,①【入力】別紙_職員一覧!$B$13:$B$512),0))=0,"",INDEX(①【入力】別紙_職員一覧!$B$13:$B$512,MATCH(0,COUNTIF($B$7:B62,①【入力】別紙_職員一覧!$B$13:$B$512),0))),"")</f>
        <v/>
      </c>
      <c r="C63" s="138" t="str">
        <f>IF(B63="","",VLOOKUP($B63,①【入力】別紙_職員一覧!$B$13:$Q$512,2,FALSE))</f>
        <v/>
      </c>
      <c r="D63" s="126" t="str">
        <f>IF(B63="","",VLOOKUP($B63,①【入力】別紙_職員一覧!$B$13:$Q$512,3,FALSE))</f>
        <v/>
      </c>
      <c r="E63" s="126" t="str">
        <f>IF(B63="","",VLOOKUP($B63,①【入力】別紙_職員一覧!$B$13:$Q$512,4,FALSE))</f>
        <v/>
      </c>
      <c r="F63" s="154" t="str">
        <f>IF(B63="","",SUMIF(①【入力】別紙_職員一覧!$B$13:$B$512,①事業所別一覧!B63,①【入力】別紙_職員一覧!$Q$13:$Q$512))</f>
        <v/>
      </c>
      <c r="G63" s="154" t="str">
        <f t="shared" si="4"/>
        <v/>
      </c>
      <c r="H63" s="126" t="str">
        <f>IF(B63="","",COUNTIF(①【入力】別紙_職員一覧!$B$13:$B$512,①事業所別一覧!B63))</f>
        <v/>
      </c>
      <c r="I63" s="126" t="str">
        <f>IF(B63="","",COUNTIFS(①【入力】別紙_職員一覧!$B$13:$B$512,①事業所別一覧!B63,①【入力】別紙_職員一覧!$F$13:$F$512,"〇"))</f>
        <v/>
      </c>
      <c r="J63" s="126" t="str">
        <f>IF(B63="","",COUNTIFS(①【入力】別紙_職員一覧!$B$13:$B$512,①事業所別一覧!B63,①【入力】別紙_職員一覧!$K$13:$K$512,"〇"))</f>
        <v/>
      </c>
      <c r="K63" s="126" t="str">
        <f>IF(B63="","",COUNTIFS(①【入力】別紙_職員一覧!$B$13:$B$512,①事業所別一覧!B63,①【入力】別紙_職員一覧!$L$13:$L$512,$K$6))</f>
        <v/>
      </c>
      <c r="L63" s="126" t="str">
        <f>IF(B63="","",COUNTIFS(①【入力】別紙_職員一覧!$B$13:$B$512,①事業所別一覧!B63,①【入力】別紙_職員一覧!$L$13:$L$512,$L$6))</f>
        <v/>
      </c>
      <c r="M63" s="126" t="str">
        <f>IF(B63="","",COUNTIFS(①【入力】別紙_職員一覧!$B$13:$B$512,①事業所別一覧!B63,①【入力】別紙_職員一覧!$L$13:$L$512,$M$6))</f>
        <v/>
      </c>
    </row>
    <row r="64" spans="1:13" ht="20.100000000000001" customHeight="1">
      <c r="A64" s="7">
        <v>58</v>
      </c>
      <c r="B64" s="10" t="str">
        <f t="array" ref="B64">IFERROR(IF(INDEX(①【入力】別紙_職員一覧!$B$13:$B$512,MATCH(0,COUNTIF($B$7:B63,①【入力】別紙_職員一覧!$B$13:$B$512),0))=0,"",INDEX(①【入力】別紙_職員一覧!$B$13:$B$512,MATCH(0,COUNTIF($B$7:B63,①【入力】別紙_職員一覧!$B$13:$B$512),0))),"")</f>
        <v/>
      </c>
      <c r="C64" s="138" t="str">
        <f>IF(B64="","",VLOOKUP($B64,①【入力】別紙_職員一覧!$B$13:$Q$512,2,FALSE))</f>
        <v/>
      </c>
      <c r="D64" s="126" t="str">
        <f>IF(B64="","",VLOOKUP($B64,①【入力】別紙_職員一覧!$B$13:$Q$512,3,FALSE))</f>
        <v/>
      </c>
      <c r="E64" s="126" t="str">
        <f>IF(B64="","",VLOOKUP($B64,①【入力】別紙_職員一覧!$B$13:$Q$512,4,FALSE))</f>
        <v/>
      </c>
      <c r="F64" s="154" t="str">
        <f>IF(B64="","",SUMIF(①【入力】別紙_職員一覧!$B$13:$B$512,①事業所別一覧!B64,①【入力】別紙_職員一覧!$Q$13:$Q$512))</f>
        <v/>
      </c>
      <c r="G64" s="154" t="str">
        <f t="shared" si="4"/>
        <v/>
      </c>
      <c r="H64" s="126" t="str">
        <f>IF(B64="","",COUNTIF(①【入力】別紙_職員一覧!$B$13:$B$512,①事業所別一覧!B64))</f>
        <v/>
      </c>
      <c r="I64" s="126" t="str">
        <f>IF(B64="","",COUNTIFS(①【入力】別紙_職員一覧!$B$13:$B$512,①事業所別一覧!B64,①【入力】別紙_職員一覧!$F$13:$F$512,"〇"))</f>
        <v/>
      </c>
      <c r="J64" s="126" t="str">
        <f>IF(B64="","",COUNTIFS(①【入力】別紙_職員一覧!$B$13:$B$512,①事業所別一覧!B64,①【入力】別紙_職員一覧!$K$13:$K$512,"〇"))</f>
        <v/>
      </c>
      <c r="K64" s="126" t="str">
        <f>IF(B64="","",COUNTIFS(①【入力】別紙_職員一覧!$B$13:$B$512,①事業所別一覧!B64,①【入力】別紙_職員一覧!$L$13:$L$512,$K$6))</f>
        <v/>
      </c>
      <c r="L64" s="126" t="str">
        <f>IF(B64="","",COUNTIFS(①【入力】別紙_職員一覧!$B$13:$B$512,①事業所別一覧!B64,①【入力】別紙_職員一覧!$L$13:$L$512,$L$6))</f>
        <v/>
      </c>
      <c r="M64" s="126" t="str">
        <f>IF(B64="","",COUNTIFS(①【入力】別紙_職員一覧!$B$13:$B$512,①事業所別一覧!B64,①【入力】別紙_職員一覧!$L$13:$L$512,$M$6))</f>
        <v/>
      </c>
    </row>
    <row r="65" spans="1:13" ht="20.100000000000001" customHeight="1">
      <c r="A65" s="7">
        <v>59</v>
      </c>
      <c r="B65" s="10" t="str">
        <f t="array" ref="B65">IFERROR(IF(INDEX(①【入力】別紙_職員一覧!$B$13:$B$512,MATCH(0,COUNTIF($B$7:B64,①【入力】別紙_職員一覧!$B$13:$B$512),0))=0,"",INDEX(①【入力】別紙_職員一覧!$B$13:$B$512,MATCH(0,COUNTIF($B$7:B64,①【入力】別紙_職員一覧!$B$13:$B$512),0))),"")</f>
        <v/>
      </c>
      <c r="C65" s="138" t="str">
        <f>IF(B65="","",VLOOKUP($B65,①【入力】別紙_職員一覧!$B$13:$Q$512,2,FALSE))</f>
        <v/>
      </c>
      <c r="D65" s="126" t="str">
        <f>IF(B65="","",VLOOKUP($B65,①【入力】別紙_職員一覧!$B$13:$Q$512,3,FALSE))</f>
        <v/>
      </c>
      <c r="E65" s="126" t="str">
        <f>IF(B65="","",VLOOKUP($B65,①【入力】別紙_職員一覧!$B$13:$Q$512,4,FALSE))</f>
        <v/>
      </c>
      <c r="F65" s="154" t="str">
        <f>IF(B65="","",SUMIF(①【入力】別紙_職員一覧!$B$13:$B$512,①事業所別一覧!B65,①【入力】別紙_職員一覧!$Q$13:$Q$512))</f>
        <v/>
      </c>
      <c r="G65" s="154" t="str">
        <f t="shared" si="4"/>
        <v/>
      </c>
      <c r="H65" s="126" t="str">
        <f>IF(B65="","",COUNTIF(①【入力】別紙_職員一覧!$B$13:$B$512,①事業所別一覧!B65))</f>
        <v/>
      </c>
      <c r="I65" s="126" t="str">
        <f>IF(B65="","",COUNTIFS(①【入力】別紙_職員一覧!$B$13:$B$512,①事業所別一覧!B65,①【入力】別紙_職員一覧!$F$13:$F$512,"〇"))</f>
        <v/>
      </c>
      <c r="J65" s="126" t="str">
        <f>IF(B65="","",COUNTIFS(①【入力】別紙_職員一覧!$B$13:$B$512,①事業所別一覧!B65,①【入力】別紙_職員一覧!$K$13:$K$512,"〇"))</f>
        <v/>
      </c>
      <c r="K65" s="126" t="str">
        <f>IF(B65="","",COUNTIFS(①【入力】別紙_職員一覧!$B$13:$B$512,①事業所別一覧!B65,①【入力】別紙_職員一覧!$L$13:$L$512,$K$6))</f>
        <v/>
      </c>
      <c r="L65" s="126" t="str">
        <f>IF(B65="","",COUNTIFS(①【入力】別紙_職員一覧!$B$13:$B$512,①事業所別一覧!B65,①【入力】別紙_職員一覧!$L$13:$L$512,$L$6))</f>
        <v/>
      </c>
      <c r="M65" s="126" t="str">
        <f>IF(B65="","",COUNTIFS(①【入力】別紙_職員一覧!$B$13:$B$512,①事業所別一覧!B65,①【入力】別紙_職員一覧!$L$13:$L$512,$M$6))</f>
        <v/>
      </c>
    </row>
    <row r="66" spans="1:13" ht="20.100000000000001" customHeight="1">
      <c r="A66" s="7">
        <v>60</v>
      </c>
      <c r="B66" s="10" t="str">
        <f t="array" ref="B66">IFERROR(IF(INDEX(①【入力】別紙_職員一覧!$B$13:$B$512,MATCH(0,COUNTIF($B$7:B65,①【入力】別紙_職員一覧!$B$13:$B$512),0))=0,"",INDEX(①【入力】別紙_職員一覧!$B$13:$B$512,MATCH(0,COUNTIF($B$7:B65,①【入力】別紙_職員一覧!$B$13:$B$512),0))),"")</f>
        <v/>
      </c>
      <c r="C66" s="138" t="str">
        <f>IF(B66="","",VLOOKUP($B66,①【入力】別紙_職員一覧!$B$13:$Q$512,2,FALSE))</f>
        <v/>
      </c>
      <c r="D66" s="126" t="str">
        <f>IF(B66="","",VLOOKUP($B66,①【入力】別紙_職員一覧!$B$13:$Q$512,3,FALSE))</f>
        <v/>
      </c>
      <c r="E66" s="126" t="str">
        <f>IF(B66="","",VLOOKUP($B66,①【入力】別紙_職員一覧!$B$13:$Q$512,4,FALSE))</f>
        <v/>
      </c>
      <c r="F66" s="154" t="str">
        <f>IF(B66="","",SUMIF(①【入力】別紙_職員一覧!$B$13:$B$512,①事業所別一覧!B66,①【入力】別紙_職員一覧!$Q$13:$Q$512))</f>
        <v/>
      </c>
      <c r="G66" s="154" t="str">
        <f t="shared" si="4"/>
        <v/>
      </c>
      <c r="H66" s="126" t="str">
        <f>IF(B66="","",COUNTIF(①【入力】別紙_職員一覧!$B$13:$B$512,①事業所別一覧!B66))</f>
        <v/>
      </c>
      <c r="I66" s="126" t="str">
        <f>IF(B66="","",COUNTIFS(①【入力】別紙_職員一覧!$B$13:$B$512,①事業所別一覧!B66,①【入力】別紙_職員一覧!$F$13:$F$512,"〇"))</f>
        <v/>
      </c>
      <c r="J66" s="126" t="str">
        <f>IF(B66="","",COUNTIFS(①【入力】別紙_職員一覧!$B$13:$B$512,①事業所別一覧!B66,①【入力】別紙_職員一覧!$K$13:$K$512,"〇"))</f>
        <v/>
      </c>
      <c r="K66" s="126" t="str">
        <f>IF(B66="","",COUNTIFS(①【入力】別紙_職員一覧!$B$13:$B$512,①事業所別一覧!B66,①【入力】別紙_職員一覧!$L$13:$L$512,$K$6))</f>
        <v/>
      </c>
      <c r="L66" s="126" t="str">
        <f>IF(B66="","",COUNTIFS(①【入力】別紙_職員一覧!$B$13:$B$512,①事業所別一覧!B66,①【入力】別紙_職員一覧!$L$13:$L$512,$L$6))</f>
        <v/>
      </c>
      <c r="M66" s="126" t="str">
        <f>IF(B66="","",COUNTIFS(①【入力】別紙_職員一覧!$B$13:$B$512,①事業所別一覧!B66,①【入力】別紙_職員一覧!$L$13:$L$512,$M$6))</f>
        <v/>
      </c>
    </row>
    <row r="67" spans="1:13" ht="20.100000000000001" customHeight="1">
      <c r="A67" s="7">
        <v>61</v>
      </c>
      <c r="B67" s="10" t="str">
        <f t="array" ref="B67">IFERROR(IF(INDEX(①【入力】別紙_職員一覧!$B$13:$B$512,MATCH(0,COUNTIF($B$7:B66,①【入力】別紙_職員一覧!$B$13:$B$512),0))=0,"",INDEX(①【入力】別紙_職員一覧!$B$13:$B$512,MATCH(0,COUNTIF($B$7:B66,①【入力】別紙_職員一覧!$B$13:$B$512),0))),"")</f>
        <v/>
      </c>
      <c r="C67" s="138" t="str">
        <f>IF(B67="","",VLOOKUP($B67,①【入力】別紙_職員一覧!$B$13:$Q$512,2,FALSE))</f>
        <v/>
      </c>
      <c r="D67" s="126" t="str">
        <f>IF(B67="","",VLOOKUP($B67,①【入力】別紙_職員一覧!$B$13:$Q$512,3,FALSE))</f>
        <v/>
      </c>
      <c r="E67" s="126" t="str">
        <f>IF(B67="","",VLOOKUP($B67,①【入力】別紙_職員一覧!$B$13:$Q$512,4,FALSE))</f>
        <v/>
      </c>
      <c r="F67" s="154" t="str">
        <f>IF(B67="","",SUMIF(①【入力】別紙_職員一覧!$B$13:$B$512,①事業所別一覧!B67,①【入力】別紙_職員一覧!$Q$13:$Q$512))</f>
        <v/>
      </c>
      <c r="G67" s="154" t="str">
        <f t="shared" si="4"/>
        <v/>
      </c>
      <c r="H67" s="126" t="str">
        <f>IF(B67="","",COUNTIF(①【入力】別紙_職員一覧!$B$13:$B$512,①事業所別一覧!B67))</f>
        <v/>
      </c>
      <c r="I67" s="126" t="str">
        <f>IF(B67="","",COUNTIFS(①【入力】別紙_職員一覧!$B$13:$B$512,①事業所別一覧!B67,①【入力】別紙_職員一覧!$F$13:$F$512,"〇"))</f>
        <v/>
      </c>
      <c r="J67" s="126" t="str">
        <f>IF(B67="","",COUNTIFS(①【入力】別紙_職員一覧!$B$13:$B$512,①事業所別一覧!B67,①【入力】別紙_職員一覧!$K$13:$K$512,"〇"))</f>
        <v/>
      </c>
      <c r="K67" s="126" t="str">
        <f>IF(B67="","",COUNTIFS(①【入力】別紙_職員一覧!$B$13:$B$512,①事業所別一覧!B67,①【入力】別紙_職員一覧!$L$13:$L$512,$K$6))</f>
        <v/>
      </c>
      <c r="L67" s="126" t="str">
        <f>IF(B67="","",COUNTIFS(①【入力】別紙_職員一覧!$B$13:$B$512,①事業所別一覧!B67,①【入力】別紙_職員一覧!$L$13:$L$512,$L$6))</f>
        <v/>
      </c>
      <c r="M67" s="126" t="str">
        <f>IF(B67="","",COUNTIFS(①【入力】別紙_職員一覧!$B$13:$B$512,①事業所別一覧!B67,①【入力】別紙_職員一覧!$L$13:$L$512,$M$6))</f>
        <v/>
      </c>
    </row>
    <row r="68" spans="1:13" ht="20.100000000000001" customHeight="1">
      <c r="A68" s="7">
        <v>62</v>
      </c>
      <c r="B68" s="10" t="str">
        <f t="array" ref="B68">IFERROR(IF(INDEX(①【入力】別紙_職員一覧!$B$13:$B$512,MATCH(0,COUNTIF($B$7:B67,①【入力】別紙_職員一覧!$B$13:$B$512),0))=0,"",INDEX(①【入力】別紙_職員一覧!$B$13:$B$512,MATCH(0,COUNTIF($B$7:B67,①【入力】別紙_職員一覧!$B$13:$B$512),0))),"")</f>
        <v/>
      </c>
      <c r="C68" s="138" t="str">
        <f>IF(B68="","",VLOOKUP($B68,①【入力】別紙_職員一覧!$B$13:$Q$512,2,FALSE))</f>
        <v/>
      </c>
      <c r="D68" s="126" t="str">
        <f>IF(B68="","",VLOOKUP($B68,①【入力】別紙_職員一覧!$B$13:$Q$512,3,FALSE))</f>
        <v/>
      </c>
      <c r="E68" s="126" t="str">
        <f>IF(B68="","",VLOOKUP($B68,①【入力】別紙_職員一覧!$B$13:$Q$512,4,FALSE))</f>
        <v/>
      </c>
      <c r="F68" s="154" t="str">
        <f>IF(B68="","",SUMIF(①【入力】別紙_職員一覧!$B$13:$B$512,①事業所別一覧!B68,①【入力】別紙_職員一覧!$Q$13:$Q$512))</f>
        <v/>
      </c>
      <c r="G68" s="154" t="str">
        <f t="shared" si="4"/>
        <v/>
      </c>
      <c r="H68" s="126" t="str">
        <f>IF(B68="","",COUNTIF(①【入力】別紙_職員一覧!$B$13:$B$512,①事業所別一覧!B68))</f>
        <v/>
      </c>
      <c r="I68" s="126" t="str">
        <f>IF(B68="","",COUNTIFS(①【入力】別紙_職員一覧!$B$13:$B$512,①事業所別一覧!B68,①【入力】別紙_職員一覧!$F$13:$F$512,"〇"))</f>
        <v/>
      </c>
      <c r="J68" s="126" t="str">
        <f>IF(B68="","",COUNTIFS(①【入力】別紙_職員一覧!$B$13:$B$512,①事業所別一覧!B68,①【入力】別紙_職員一覧!$K$13:$K$512,"〇"))</f>
        <v/>
      </c>
      <c r="K68" s="126" t="str">
        <f>IF(B68="","",COUNTIFS(①【入力】別紙_職員一覧!$B$13:$B$512,①事業所別一覧!B68,①【入力】別紙_職員一覧!$L$13:$L$512,$K$6))</f>
        <v/>
      </c>
      <c r="L68" s="126" t="str">
        <f>IF(B68="","",COUNTIFS(①【入力】別紙_職員一覧!$B$13:$B$512,①事業所別一覧!B68,①【入力】別紙_職員一覧!$L$13:$L$512,$L$6))</f>
        <v/>
      </c>
      <c r="M68" s="126" t="str">
        <f>IF(B68="","",COUNTIFS(①【入力】別紙_職員一覧!$B$13:$B$512,①事業所別一覧!B68,①【入力】別紙_職員一覧!$L$13:$L$512,$M$6))</f>
        <v/>
      </c>
    </row>
    <row r="69" spans="1:13" ht="20.100000000000001" customHeight="1">
      <c r="A69" s="7">
        <v>63</v>
      </c>
      <c r="B69" s="10" t="str">
        <f t="array" ref="B69">IFERROR(IF(INDEX(①【入力】別紙_職員一覧!$B$13:$B$512,MATCH(0,COUNTIF($B$7:B68,①【入力】別紙_職員一覧!$B$13:$B$512),0))=0,"",INDEX(①【入力】別紙_職員一覧!$B$13:$B$512,MATCH(0,COUNTIF($B$7:B68,①【入力】別紙_職員一覧!$B$13:$B$512),0))),"")</f>
        <v/>
      </c>
      <c r="C69" s="138" t="str">
        <f>IF(B69="","",VLOOKUP($B69,①【入力】別紙_職員一覧!$B$13:$Q$512,2,FALSE))</f>
        <v/>
      </c>
      <c r="D69" s="126" t="str">
        <f>IF(B69="","",VLOOKUP($B69,①【入力】別紙_職員一覧!$B$13:$Q$512,3,FALSE))</f>
        <v/>
      </c>
      <c r="E69" s="126" t="str">
        <f>IF(B69="","",VLOOKUP($B69,①【入力】別紙_職員一覧!$B$13:$Q$512,4,FALSE))</f>
        <v/>
      </c>
      <c r="F69" s="154" t="str">
        <f>IF(B69="","",SUMIF(①【入力】別紙_職員一覧!$B$13:$B$512,①事業所別一覧!B69,①【入力】別紙_職員一覧!$Q$13:$Q$512))</f>
        <v/>
      </c>
      <c r="G69" s="154" t="str">
        <f t="shared" si="4"/>
        <v/>
      </c>
      <c r="H69" s="126" t="str">
        <f>IF(B69="","",COUNTIF(①【入力】別紙_職員一覧!$B$13:$B$512,①事業所別一覧!B69))</f>
        <v/>
      </c>
      <c r="I69" s="126" t="str">
        <f>IF(B69="","",COUNTIFS(①【入力】別紙_職員一覧!$B$13:$B$512,①事業所別一覧!B69,①【入力】別紙_職員一覧!$F$13:$F$512,"〇"))</f>
        <v/>
      </c>
      <c r="J69" s="126" t="str">
        <f>IF(B69="","",COUNTIFS(①【入力】別紙_職員一覧!$B$13:$B$512,①事業所別一覧!B69,①【入力】別紙_職員一覧!$K$13:$K$512,"〇"))</f>
        <v/>
      </c>
      <c r="K69" s="126" t="str">
        <f>IF(B69="","",COUNTIFS(①【入力】別紙_職員一覧!$B$13:$B$512,①事業所別一覧!B69,①【入力】別紙_職員一覧!$L$13:$L$512,$K$6))</f>
        <v/>
      </c>
      <c r="L69" s="126" t="str">
        <f>IF(B69="","",COUNTIFS(①【入力】別紙_職員一覧!$B$13:$B$512,①事業所別一覧!B69,①【入力】別紙_職員一覧!$L$13:$L$512,$L$6))</f>
        <v/>
      </c>
      <c r="M69" s="126" t="str">
        <f>IF(B69="","",COUNTIFS(①【入力】別紙_職員一覧!$B$13:$B$512,①事業所別一覧!B69,①【入力】別紙_職員一覧!$L$13:$L$512,$M$6))</f>
        <v/>
      </c>
    </row>
    <row r="70" spans="1:13" ht="20.100000000000001" customHeight="1">
      <c r="A70" s="7">
        <v>64</v>
      </c>
      <c r="B70" s="10" t="str">
        <f t="array" ref="B70">IFERROR(IF(INDEX(①【入力】別紙_職員一覧!$B$13:$B$512,MATCH(0,COUNTIF($B$7:B69,①【入力】別紙_職員一覧!$B$13:$B$512),0))=0,"",INDEX(①【入力】別紙_職員一覧!$B$13:$B$512,MATCH(0,COUNTIF($B$7:B69,①【入力】別紙_職員一覧!$B$13:$B$512),0))),"")</f>
        <v/>
      </c>
      <c r="C70" s="138" t="str">
        <f>IF(B70="","",VLOOKUP($B70,①【入力】別紙_職員一覧!$B$13:$Q$512,2,FALSE))</f>
        <v/>
      </c>
      <c r="D70" s="126" t="str">
        <f>IF(B70="","",VLOOKUP($B70,①【入力】別紙_職員一覧!$B$13:$Q$512,3,FALSE))</f>
        <v/>
      </c>
      <c r="E70" s="126" t="str">
        <f>IF(B70="","",VLOOKUP($B70,①【入力】別紙_職員一覧!$B$13:$Q$512,4,FALSE))</f>
        <v/>
      </c>
      <c r="F70" s="154" t="str">
        <f>IF(B70="","",SUMIF(①【入力】別紙_職員一覧!$B$13:$B$512,①事業所別一覧!B70,①【入力】別紙_職員一覧!$Q$13:$Q$512))</f>
        <v/>
      </c>
      <c r="G70" s="154" t="str">
        <f t="shared" si="4"/>
        <v/>
      </c>
      <c r="H70" s="126" t="str">
        <f>IF(B70="","",COUNTIF(①【入力】別紙_職員一覧!$B$13:$B$512,①事業所別一覧!B70))</f>
        <v/>
      </c>
      <c r="I70" s="126" t="str">
        <f>IF(B70="","",COUNTIFS(①【入力】別紙_職員一覧!$B$13:$B$512,①事業所別一覧!B70,①【入力】別紙_職員一覧!$F$13:$F$512,"〇"))</f>
        <v/>
      </c>
      <c r="J70" s="126" t="str">
        <f>IF(B70="","",COUNTIFS(①【入力】別紙_職員一覧!$B$13:$B$512,①事業所別一覧!B70,①【入力】別紙_職員一覧!$K$13:$K$512,"〇"))</f>
        <v/>
      </c>
      <c r="K70" s="126" t="str">
        <f>IF(B70="","",COUNTIFS(①【入力】別紙_職員一覧!$B$13:$B$512,①事業所別一覧!B70,①【入力】別紙_職員一覧!$L$13:$L$512,$K$6))</f>
        <v/>
      </c>
      <c r="L70" s="126" t="str">
        <f>IF(B70="","",COUNTIFS(①【入力】別紙_職員一覧!$B$13:$B$512,①事業所別一覧!B70,①【入力】別紙_職員一覧!$L$13:$L$512,$L$6))</f>
        <v/>
      </c>
      <c r="M70" s="126" t="str">
        <f>IF(B70="","",COUNTIFS(①【入力】別紙_職員一覧!$B$13:$B$512,①事業所別一覧!B70,①【入力】別紙_職員一覧!$L$13:$L$512,$M$6))</f>
        <v/>
      </c>
    </row>
    <row r="71" spans="1:13" ht="20.100000000000001" customHeight="1">
      <c r="A71" s="7">
        <v>65</v>
      </c>
      <c r="B71" s="10" t="str">
        <f t="array" ref="B71">IFERROR(IF(INDEX(①【入力】別紙_職員一覧!$B$13:$B$512,MATCH(0,COUNTIF($B$7:B70,①【入力】別紙_職員一覧!$B$13:$B$512),0))=0,"",INDEX(①【入力】別紙_職員一覧!$B$13:$B$512,MATCH(0,COUNTIF($B$7:B70,①【入力】別紙_職員一覧!$B$13:$B$512),0))),"")</f>
        <v/>
      </c>
      <c r="C71" s="138" t="str">
        <f>IF(B71="","",VLOOKUP($B71,①【入力】別紙_職員一覧!$B$13:$Q$512,2,FALSE))</f>
        <v/>
      </c>
      <c r="D71" s="126" t="str">
        <f>IF(B71="","",VLOOKUP($B71,①【入力】別紙_職員一覧!$B$13:$Q$512,3,FALSE))</f>
        <v/>
      </c>
      <c r="E71" s="126" t="str">
        <f>IF(B71="","",VLOOKUP($B71,①【入力】別紙_職員一覧!$B$13:$Q$512,4,FALSE))</f>
        <v/>
      </c>
      <c r="F71" s="154" t="str">
        <f>IF(B71="","",SUMIF(①【入力】別紙_職員一覧!$B$13:$B$512,①事業所別一覧!B71,①【入力】別紙_職員一覧!$Q$13:$Q$512))</f>
        <v/>
      </c>
      <c r="G71" s="154" t="str">
        <f t="shared" si="4"/>
        <v/>
      </c>
      <c r="H71" s="126" t="str">
        <f>IF(B71="","",COUNTIF(①【入力】別紙_職員一覧!$B$13:$B$512,①事業所別一覧!B71))</f>
        <v/>
      </c>
      <c r="I71" s="126" t="str">
        <f>IF(B71="","",COUNTIFS(①【入力】別紙_職員一覧!$B$13:$B$512,①事業所別一覧!B71,①【入力】別紙_職員一覧!$F$13:$F$512,"〇"))</f>
        <v/>
      </c>
      <c r="J71" s="126" t="str">
        <f>IF(B71="","",COUNTIFS(①【入力】別紙_職員一覧!$B$13:$B$512,①事業所別一覧!B71,①【入力】別紙_職員一覧!$K$13:$K$512,"〇"))</f>
        <v/>
      </c>
      <c r="K71" s="126" t="str">
        <f>IF(B71="","",COUNTIFS(①【入力】別紙_職員一覧!$B$13:$B$512,①事業所別一覧!B71,①【入力】別紙_職員一覧!$L$13:$L$512,$K$6))</f>
        <v/>
      </c>
      <c r="L71" s="126" t="str">
        <f>IF(B71="","",COUNTIFS(①【入力】別紙_職員一覧!$B$13:$B$512,①事業所別一覧!B71,①【入力】別紙_職員一覧!$L$13:$L$512,$L$6))</f>
        <v/>
      </c>
      <c r="M71" s="126" t="str">
        <f>IF(B71="","",COUNTIFS(①【入力】別紙_職員一覧!$B$13:$B$512,①事業所別一覧!B71,①【入力】別紙_職員一覧!$L$13:$L$512,$M$6))</f>
        <v/>
      </c>
    </row>
    <row r="72" spans="1:13" ht="20.100000000000001" customHeight="1">
      <c r="A72" s="7">
        <v>66</v>
      </c>
      <c r="B72" s="10" t="str">
        <f t="array" ref="B72">IFERROR(IF(INDEX(①【入力】別紙_職員一覧!$B$13:$B$512,MATCH(0,COUNTIF($B$7:B71,①【入力】別紙_職員一覧!$B$13:$B$512),0))=0,"",INDEX(①【入力】別紙_職員一覧!$B$13:$B$512,MATCH(0,COUNTIF($B$7:B71,①【入力】別紙_職員一覧!$B$13:$B$512),0))),"")</f>
        <v/>
      </c>
      <c r="C72" s="138" t="str">
        <f>IF(B72="","",VLOOKUP($B72,①【入力】別紙_職員一覧!$B$13:$Q$512,2,FALSE))</f>
        <v/>
      </c>
      <c r="D72" s="126" t="str">
        <f>IF(B72="","",VLOOKUP($B72,①【入力】別紙_職員一覧!$B$13:$Q$512,3,FALSE))</f>
        <v/>
      </c>
      <c r="E72" s="126" t="str">
        <f>IF(B72="","",VLOOKUP($B72,①【入力】別紙_職員一覧!$B$13:$Q$512,4,FALSE))</f>
        <v/>
      </c>
      <c r="F72" s="154" t="str">
        <f>IF(B72="","",SUMIF(①【入力】別紙_職員一覧!$B$13:$B$512,①事業所別一覧!B72,①【入力】別紙_職員一覧!$Q$13:$Q$512))</f>
        <v/>
      </c>
      <c r="G72" s="154" t="str">
        <f t="shared" si="4"/>
        <v/>
      </c>
      <c r="H72" s="126" t="str">
        <f>IF(B72="","",COUNTIF(①【入力】別紙_職員一覧!$B$13:$B$512,①事業所別一覧!B72))</f>
        <v/>
      </c>
      <c r="I72" s="126" t="str">
        <f>IF(B72="","",COUNTIFS(①【入力】別紙_職員一覧!$B$13:$B$512,①事業所別一覧!B72,①【入力】別紙_職員一覧!$F$13:$F$512,"〇"))</f>
        <v/>
      </c>
      <c r="J72" s="126" t="str">
        <f>IF(B72="","",COUNTIFS(①【入力】別紙_職員一覧!$B$13:$B$512,①事業所別一覧!B72,①【入力】別紙_職員一覧!$K$13:$K$512,"〇"))</f>
        <v/>
      </c>
      <c r="K72" s="126" t="str">
        <f>IF(B72="","",COUNTIFS(①【入力】別紙_職員一覧!$B$13:$B$512,①事業所別一覧!B72,①【入力】別紙_職員一覧!$L$13:$L$512,$K$6))</f>
        <v/>
      </c>
      <c r="L72" s="126" t="str">
        <f>IF(B72="","",COUNTIFS(①【入力】別紙_職員一覧!$B$13:$B$512,①事業所別一覧!B72,①【入力】別紙_職員一覧!$L$13:$L$512,$L$6))</f>
        <v/>
      </c>
      <c r="M72" s="126" t="str">
        <f>IF(B72="","",COUNTIFS(①【入力】別紙_職員一覧!$B$13:$B$512,①事業所別一覧!B72,①【入力】別紙_職員一覧!$L$13:$L$512,$M$6))</f>
        <v/>
      </c>
    </row>
    <row r="73" spans="1:13" ht="20.100000000000001" customHeight="1">
      <c r="A73" s="7">
        <v>67</v>
      </c>
      <c r="B73" s="10" t="str">
        <f t="array" ref="B73">IFERROR(IF(INDEX(①【入力】別紙_職員一覧!$B$13:$B$512,MATCH(0,COUNTIF($B$7:B72,①【入力】別紙_職員一覧!$B$13:$B$512),0))=0,"",INDEX(①【入力】別紙_職員一覧!$B$13:$B$512,MATCH(0,COUNTIF($B$7:B72,①【入力】別紙_職員一覧!$B$13:$B$512),0))),"")</f>
        <v/>
      </c>
      <c r="C73" s="138" t="str">
        <f>IF(B73="","",VLOOKUP($B73,①【入力】別紙_職員一覧!$B$13:$Q$512,2,FALSE))</f>
        <v/>
      </c>
      <c r="D73" s="126" t="str">
        <f>IF(B73="","",VLOOKUP($B73,①【入力】別紙_職員一覧!$B$13:$Q$512,3,FALSE))</f>
        <v/>
      </c>
      <c r="E73" s="126" t="str">
        <f>IF(B73="","",VLOOKUP($B73,①【入力】別紙_職員一覧!$B$13:$Q$512,4,FALSE))</f>
        <v/>
      </c>
      <c r="F73" s="154" t="str">
        <f>IF(B73="","",SUMIF(①【入力】別紙_職員一覧!$B$13:$B$512,①事業所別一覧!B73,①【入力】別紙_職員一覧!$Q$13:$Q$512))</f>
        <v/>
      </c>
      <c r="G73" s="154" t="str">
        <f t="shared" si="4"/>
        <v/>
      </c>
      <c r="H73" s="126" t="str">
        <f>IF(B73="","",COUNTIF(①【入力】別紙_職員一覧!$B$13:$B$512,①事業所別一覧!B73))</f>
        <v/>
      </c>
      <c r="I73" s="126" t="str">
        <f>IF(B73="","",COUNTIFS(①【入力】別紙_職員一覧!$B$13:$B$512,①事業所別一覧!B73,①【入力】別紙_職員一覧!$F$13:$F$512,"〇"))</f>
        <v/>
      </c>
      <c r="J73" s="126" t="str">
        <f>IF(B73="","",COUNTIFS(①【入力】別紙_職員一覧!$B$13:$B$512,①事業所別一覧!B73,①【入力】別紙_職員一覧!$K$13:$K$512,"〇"))</f>
        <v/>
      </c>
      <c r="K73" s="126" t="str">
        <f>IF(B73="","",COUNTIFS(①【入力】別紙_職員一覧!$B$13:$B$512,①事業所別一覧!B73,①【入力】別紙_職員一覧!$L$13:$L$512,$K$6))</f>
        <v/>
      </c>
      <c r="L73" s="126" t="str">
        <f>IF(B73="","",COUNTIFS(①【入力】別紙_職員一覧!$B$13:$B$512,①事業所別一覧!B73,①【入力】別紙_職員一覧!$L$13:$L$512,$L$6))</f>
        <v/>
      </c>
      <c r="M73" s="126" t="str">
        <f>IF(B73="","",COUNTIFS(①【入力】別紙_職員一覧!$B$13:$B$512,①事業所別一覧!B73,①【入力】別紙_職員一覧!$L$13:$L$512,$M$6))</f>
        <v/>
      </c>
    </row>
    <row r="74" spans="1:13" ht="20.100000000000001" customHeight="1">
      <c r="A74" s="7">
        <v>68</v>
      </c>
      <c r="B74" s="10" t="str">
        <f t="array" ref="B74">IFERROR(IF(INDEX(①【入力】別紙_職員一覧!$B$13:$B$512,MATCH(0,COUNTIF($B$7:B73,①【入力】別紙_職員一覧!$B$13:$B$512),0))=0,"",INDEX(①【入力】別紙_職員一覧!$B$13:$B$512,MATCH(0,COUNTIF($B$7:B73,①【入力】別紙_職員一覧!$B$13:$B$512),0))),"")</f>
        <v/>
      </c>
      <c r="C74" s="138" t="str">
        <f>IF(B74="","",VLOOKUP($B74,①【入力】別紙_職員一覧!$B$13:$Q$512,2,FALSE))</f>
        <v/>
      </c>
      <c r="D74" s="126" t="str">
        <f>IF(B74="","",VLOOKUP($B74,①【入力】別紙_職員一覧!$B$13:$Q$512,3,FALSE))</f>
        <v/>
      </c>
      <c r="E74" s="126" t="str">
        <f>IF(B74="","",VLOOKUP($B74,①【入力】別紙_職員一覧!$B$13:$Q$512,4,FALSE))</f>
        <v/>
      </c>
      <c r="F74" s="154" t="str">
        <f>IF(B74="","",SUMIF(①【入力】別紙_職員一覧!$B$13:$B$512,①事業所別一覧!B74,①【入力】別紙_職員一覧!$Q$13:$Q$512))</f>
        <v/>
      </c>
      <c r="G74" s="154" t="str">
        <f t="shared" si="4"/>
        <v/>
      </c>
      <c r="H74" s="126" t="str">
        <f>IF(B74="","",COUNTIF(①【入力】別紙_職員一覧!$B$13:$B$512,①事業所別一覧!B74))</f>
        <v/>
      </c>
      <c r="I74" s="126" t="str">
        <f>IF(B74="","",COUNTIFS(①【入力】別紙_職員一覧!$B$13:$B$512,①事業所別一覧!B74,①【入力】別紙_職員一覧!$F$13:$F$512,"〇"))</f>
        <v/>
      </c>
      <c r="J74" s="126" t="str">
        <f>IF(B74="","",COUNTIFS(①【入力】別紙_職員一覧!$B$13:$B$512,①事業所別一覧!B74,①【入力】別紙_職員一覧!$K$13:$K$512,"〇"))</f>
        <v/>
      </c>
      <c r="K74" s="126" t="str">
        <f>IF(B74="","",COUNTIFS(①【入力】別紙_職員一覧!$B$13:$B$512,①事業所別一覧!B74,①【入力】別紙_職員一覧!$L$13:$L$512,$K$6))</f>
        <v/>
      </c>
      <c r="L74" s="126" t="str">
        <f>IF(B74="","",COUNTIFS(①【入力】別紙_職員一覧!$B$13:$B$512,①事業所別一覧!B74,①【入力】別紙_職員一覧!$L$13:$L$512,$L$6))</f>
        <v/>
      </c>
      <c r="M74" s="126" t="str">
        <f>IF(B74="","",COUNTIFS(①【入力】別紙_職員一覧!$B$13:$B$512,①事業所別一覧!B74,①【入力】別紙_職員一覧!$L$13:$L$512,$M$6))</f>
        <v/>
      </c>
    </row>
    <row r="75" spans="1:13" ht="20.100000000000001" customHeight="1">
      <c r="A75" s="7">
        <v>69</v>
      </c>
      <c r="B75" s="10" t="str">
        <f t="array" ref="B75">IFERROR(IF(INDEX(①【入力】別紙_職員一覧!$B$13:$B$512,MATCH(0,COUNTIF($B$7:B74,①【入力】別紙_職員一覧!$B$13:$B$512),0))=0,"",INDEX(①【入力】別紙_職員一覧!$B$13:$B$512,MATCH(0,COUNTIF($B$7:B74,①【入力】別紙_職員一覧!$B$13:$B$512),0))),"")</f>
        <v/>
      </c>
      <c r="C75" s="138" t="str">
        <f>IF(B75="","",VLOOKUP($B75,①【入力】別紙_職員一覧!$B$13:$Q$512,2,FALSE))</f>
        <v/>
      </c>
      <c r="D75" s="126" t="str">
        <f>IF(B75="","",VLOOKUP($B75,①【入力】別紙_職員一覧!$B$13:$Q$512,3,FALSE))</f>
        <v/>
      </c>
      <c r="E75" s="126" t="str">
        <f>IF(B75="","",VLOOKUP($B75,①【入力】別紙_職員一覧!$B$13:$Q$512,4,FALSE))</f>
        <v/>
      </c>
      <c r="F75" s="154" t="str">
        <f>IF(B75="","",SUMIF(①【入力】別紙_職員一覧!$B$13:$B$512,①事業所別一覧!B75,①【入力】別紙_職員一覧!$Q$13:$Q$512))</f>
        <v/>
      </c>
      <c r="G75" s="154" t="str">
        <f t="shared" si="4"/>
        <v/>
      </c>
      <c r="H75" s="126" t="str">
        <f>IF(B75="","",COUNTIF(①【入力】別紙_職員一覧!$B$13:$B$512,①事業所別一覧!B75))</f>
        <v/>
      </c>
      <c r="I75" s="126" t="str">
        <f>IF(B75="","",COUNTIFS(①【入力】別紙_職員一覧!$B$13:$B$512,①事業所別一覧!B75,①【入力】別紙_職員一覧!$F$13:$F$512,"〇"))</f>
        <v/>
      </c>
      <c r="J75" s="126" t="str">
        <f>IF(B75="","",COUNTIFS(①【入力】別紙_職員一覧!$B$13:$B$512,①事業所別一覧!B75,①【入力】別紙_職員一覧!$K$13:$K$512,"〇"))</f>
        <v/>
      </c>
      <c r="K75" s="126" t="str">
        <f>IF(B75="","",COUNTIFS(①【入力】別紙_職員一覧!$B$13:$B$512,①事業所別一覧!B75,①【入力】別紙_職員一覧!$L$13:$L$512,$K$6))</f>
        <v/>
      </c>
      <c r="L75" s="126" t="str">
        <f>IF(B75="","",COUNTIFS(①【入力】別紙_職員一覧!$B$13:$B$512,①事業所別一覧!B75,①【入力】別紙_職員一覧!$L$13:$L$512,$L$6))</f>
        <v/>
      </c>
      <c r="M75" s="126" t="str">
        <f>IF(B75="","",COUNTIFS(①【入力】別紙_職員一覧!$B$13:$B$512,①事業所別一覧!B75,①【入力】別紙_職員一覧!$L$13:$L$512,$M$6))</f>
        <v/>
      </c>
    </row>
    <row r="76" spans="1:13" ht="20.100000000000001" customHeight="1">
      <c r="A76" s="7">
        <v>70</v>
      </c>
      <c r="B76" s="7" t="str">
        <f t="array" ref="B76">IFERROR(IF(INDEX(①【入力】別紙_職員一覧!$B$13:$B$512,MATCH(0,COUNTIF($B$7:B75,①【入力】別紙_職員一覧!$B$13:$B$512),0))=0,"",INDEX(①【入力】別紙_職員一覧!$B$13:$B$512,MATCH(0,COUNTIF($B$7:B75,①【入力】別紙_職員一覧!$B$13:$B$512),0))),"")</f>
        <v/>
      </c>
      <c r="C76" s="138" t="str">
        <f>IF(B76="","",VLOOKUP($B76,①【入力】別紙_職員一覧!$B$13:$Q$512,2,FALSE))</f>
        <v/>
      </c>
      <c r="D76" s="126" t="str">
        <f>IF(B76="","",VLOOKUP($B76,①【入力】別紙_職員一覧!$B$13:$Q$512,3,FALSE))</f>
        <v/>
      </c>
      <c r="E76" s="126" t="str">
        <f>IF(B76="","",VLOOKUP($B76,①【入力】別紙_職員一覧!$B$13:$Q$512,4,FALSE))</f>
        <v/>
      </c>
      <c r="F76" s="154" t="str">
        <f>IF(B76="","",SUMIF(①【入力】別紙_職員一覧!$B$13:$B$512,①事業所別一覧!B76,①【入力】別紙_職員一覧!$Q$13:$Q$512))</f>
        <v/>
      </c>
      <c r="G76" s="154" t="str">
        <f>IF(C76="","",ROUNDDOWN(F76+ROUNDUP(F76*0.15,0),-3))</f>
        <v/>
      </c>
      <c r="H76" s="126" t="str">
        <f>IF(B76="","",COUNTIF(①【入力】別紙_職員一覧!$B$13:$B$512,①事業所別一覧!B76))</f>
        <v/>
      </c>
      <c r="I76" s="126" t="str">
        <f>IF(B76="","",COUNTIFS(①【入力】別紙_職員一覧!$B$13:$B$512,①事業所別一覧!B76,①【入力】別紙_職員一覧!$F$13:$F$512,"〇"))</f>
        <v/>
      </c>
      <c r="J76" s="126" t="str">
        <f>IF(B76="","",COUNTIFS(①【入力】別紙_職員一覧!$B$13:$B$512,①事業所別一覧!B76,①【入力】別紙_職員一覧!$K$13:$K$512,"〇"))</f>
        <v/>
      </c>
      <c r="K76" s="126" t="str">
        <f>IF(B76="","",COUNTIFS(①【入力】別紙_職員一覧!$B$13:$B$512,①事業所別一覧!B76,①【入力】別紙_職員一覧!$L$13:$L$512,$K$6))</f>
        <v/>
      </c>
      <c r="L76" s="126" t="str">
        <f>IF(B76="","",COUNTIFS(①【入力】別紙_職員一覧!$B$13:$B$512,①事業所別一覧!B76,①【入力】別紙_職員一覧!$L$13:$L$512,$L$6))</f>
        <v/>
      </c>
      <c r="M76" s="126" t="str">
        <f>IF(B76="","",COUNTIFS(①【入力】別紙_職員一覧!$B$13:$B$512,①事業所別一覧!B76,①【入力】別紙_職員一覧!$L$13:$L$512,$M$6))</f>
        <v/>
      </c>
    </row>
    <row r="77" spans="1:13" ht="20.100000000000001" customHeight="1">
      <c r="A77" s="7">
        <v>71</v>
      </c>
      <c r="B77" s="10" t="str">
        <f t="array" ref="B77">IFERROR(IF(INDEX(①【入力】別紙_職員一覧!$B$13:$B$512,MATCH(0,COUNTIF($B$7:B76,①【入力】別紙_職員一覧!$B$13:$B$512),0))=0,"",INDEX(①【入力】別紙_職員一覧!$B$13:$B$512,MATCH(0,COUNTIF($B$7:B76,①【入力】別紙_職員一覧!$B$13:$B$512),0))),"")</f>
        <v/>
      </c>
      <c r="C77" s="138" t="str">
        <f>IF(B77="","",VLOOKUP($B77,①【入力】別紙_職員一覧!$B$13:$Q$512,2,FALSE))</f>
        <v/>
      </c>
      <c r="D77" s="126" t="str">
        <f>IF(B77="","",VLOOKUP($B77,①【入力】別紙_職員一覧!$B$13:$Q$512,3,FALSE))</f>
        <v/>
      </c>
      <c r="E77" s="126" t="str">
        <f>IF(B77="","",VLOOKUP($B77,①【入力】別紙_職員一覧!$B$13:$Q$512,4,FALSE))</f>
        <v/>
      </c>
      <c r="F77" s="154" t="str">
        <f>IF(B77="","",SUMIF(①【入力】別紙_職員一覧!$B$13:$B$512,①事業所別一覧!B77,①【入力】別紙_職員一覧!$Q$13:$Q$512))</f>
        <v/>
      </c>
      <c r="G77" s="154" t="str">
        <f t="shared" ref="G77:G106" si="5">IF(C77="","",ROUNDDOWN(F77+ROUNDUP(F77*0.15,0),-3))</f>
        <v/>
      </c>
      <c r="H77" s="126" t="str">
        <f>IF(B77="","",COUNTIF(①【入力】別紙_職員一覧!$B$13:$B$512,①事業所別一覧!B77))</f>
        <v/>
      </c>
      <c r="I77" s="126" t="str">
        <f>IF(B77="","",COUNTIFS(①【入力】別紙_職員一覧!$B$13:$B$512,①事業所別一覧!B77,①【入力】別紙_職員一覧!$F$13:$F$512,"〇"))</f>
        <v/>
      </c>
      <c r="J77" s="126" t="str">
        <f>IF(B77="","",COUNTIFS(①【入力】別紙_職員一覧!$B$13:$B$512,①事業所別一覧!B77,①【入力】別紙_職員一覧!$K$13:$K$512,"〇"))</f>
        <v/>
      </c>
      <c r="K77" s="126" t="str">
        <f>IF(B77="","",COUNTIFS(①【入力】別紙_職員一覧!$B$13:$B$512,①事業所別一覧!B77,①【入力】別紙_職員一覧!$L$13:$L$512,$K$6))</f>
        <v/>
      </c>
      <c r="L77" s="126" t="str">
        <f>IF(B77="","",COUNTIFS(①【入力】別紙_職員一覧!$B$13:$B$512,①事業所別一覧!B77,①【入力】別紙_職員一覧!$L$13:$L$512,$L$6))</f>
        <v/>
      </c>
      <c r="M77" s="126" t="str">
        <f>IF(B77="","",COUNTIFS(①【入力】別紙_職員一覧!$B$13:$B$512,①事業所別一覧!B77,①【入力】別紙_職員一覧!$L$13:$L$512,$M$6))</f>
        <v/>
      </c>
    </row>
    <row r="78" spans="1:13" ht="20.100000000000001" customHeight="1">
      <c r="A78" s="7">
        <v>72</v>
      </c>
      <c r="B78" s="10" t="str">
        <f t="array" ref="B78">IFERROR(IF(INDEX(①【入力】別紙_職員一覧!$B$13:$B$512,MATCH(0,COUNTIF($B$7:B77,①【入力】別紙_職員一覧!$B$13:$B$512),0))=0,"",INDEX(①【入力】別紙_職員一覧!$B$13:$B$512,MATCH(0,COUNTIF($B$7:B77,①【入力】別紙_職員一覧!$B$13:$B$512),0))),"")</f>
        <v/>
      </c>
      <c r="C78" s="138" t="str">
        <f>IF(B78="","",VLOOKUP($B78,①【入力】別紙_職員一覧!$B$13:$Q$512,2,FALSE))</f>
        <v/>
      </c>
      <c r="D78" s="126" t="str">
        <f>IF(B78="","",VLOOKUP($B78,①【入力】別紙_職員一覧!$B$13:$Q$512,3,FALSE))</f>
        <v/>
      </c>
      <c r="E78" s="126" t="str">
        <f>IF(B78="","",VLOOKUP($B78,①【入力】別紙_職員一覧!$B$13:$Q$512,4,FALSE))</f>
        <v/>
      </c>
      <c r="F78" s="154" t="str">
        <f>IF(B78="","",SUMIF(①【入力】別紙_職員一覧!$B$13:$B$512,①事業所別一覧!B78,①【入力】別紙_職員一覧!$Q$13:$Q$512))</f>
        <v/>
      </c>
      <c r="G78" s="154" t="str">
        <f t="shared" ref="G78:G89" si="6">IF(C78="","",ROUNDDOWN(F78+ROUNDUP(F78*0.15,0),-3))</f>
        <v/>
      </c>
      <c r="H78" s="126" t="str">
        <f>IF(B78="","",COUNTIF(①【入力】別紙_職員一覧!$B$13:$B$512,①事業所別一覧!B78))</f>
        <v/>
      </c>
      <c r="I78" s="126" t="str">
        <f>IF(B78="","",COUNTIFS(①【入力】別紙_職員一覧!$B$13:$B$512,①事業所別一覧!B78,①【入力】別紙_職員一覧!$F$13:$F$512,"〇"))</f>
        <v/>
      </c>
      <c r="J78" s="126" t="str">
        <f>IF(B78="","",COUNTIFS(①【入力】別紙_職員一覧!$B$13:$B$512,①事業所別一覧!B78,①【入力】別紙_職員一覧!$K$13:$K$512,"〇"))</f>
        <v/>
      </c>
      <c r="K78" s="126" t="str">
        <f>IF(B78="","",COUNTIFS(①【入力】別紙_職員一覧!$B$13:$B$512,①事業所別一覧!B78,①【入力】別紙_職員一覧!$L$13:$L$512,$K$6))</f>
        <v/>
      </c>
      <c r="L78" s="126" t="str">
        <f>IF(B78="","",COUNTIFS(①【入力】別紙_職員一覧!$B$13:$B$512,①事業所別一覧!B78,①【入力】別紙_職員一覧!$L$13:$L$512,$L$6))</f>
        <v/>
      </c>
      <c r="M78" s="126" t="str">
        <f>IF(B78="","",COUNTIFS(①【入力】別紙_職員一覧!$B$13:$B$512,①事業所別一覧!B78,①【入力】別紙_職員一覧!$L$13:$L$512,$M$6))</f>
        <v/>
      </c>
    </row>
    <row r="79" spans="1:13" ht="20.100000000000001" customHeight="1">
      <c r="A79" s="7">
        <v>73</v>
      </c>
      <c r="B79" s="10" t="str">
        <f t="array" ref="B79">IFERROR(IF(INDEX(①【入力】別紙_職員一覧!$B$13:$B$512,MATCH(0,COUNTIF($B$7:B78,①【入力】別紙_職員一覧!$B$13:$B$512),0))=0,"",INDEX(①【入力】別紙_職員一覧!$B$13:$B$512,MATCH(0,COUNTIF($B$7:B78,①【入力】別紙_職員一覧!$B$13:$B$512),0))),"")</f>
        <v/>
      </c>
      <c r="C79" s="138" t="str">
        <f>IF(B79="","",VLOOKUP($B79,①【入力】別紙_職員一覧!$B$13:$Q$512,2,FALSE))</f>
        <v/>
      </c>
      <c r="D79" s="126" t="str">
        <f>IF(B79="","",VLOOKUP($B79,①【入力】別紙_職員一覧!$B$13:$Q$512,3,FALSE))</f>
        <v/>
      </c>
      <c r="E79" s="126" t="str">
        <f>IF(B79="","",VLOOKUP($B79,①【入力】別紙_職員一覧!$B$13:$Q$512,4,FALSE))</f>
        <v/>
      </c>
      <c r="F79" s="154" t="str">
        <f>IF(B79="","",SUMIF(①【入力】別紙_職員一覧!$B$13:$B$512,①事業所別一覧!B79,①【入力】別紙_職員一覧!$Q$13:$Q$512))</f>
        <v/>
      </c>
      <c r="G79" s="154" t="str">
        <f t="shared" si="6"/>
        <v/>
      </c>
      <c r="H79" s="126" t="str">
        <f>IF(B79="","",COUNTIF(①【入力】別紙_職員一覧!$B$13:$B$512,①事業所別一覧!B79))</f>
        <v/>
      </c>
      <c r="I79" s="126" t="str">
        <f>IF(B79="","",COUNTIFS(①【入力】別紙_職員一覧!$B$13:$B$512,①事業所別一覧!B79,①【入力】別紙_職員一覧!$F$13:$F$512,"〇"))</f>
        <v/>
      </c>
      <c r="J79" s="126" t="str">
        <f>IF(B79="","",COUNTIFS(①【入力】別紙_職員一覧!$B$13:$B$512,①事業所別一覧!B79,①【入力】別紙_職員一覧!$K$13:$K$512,"〇"))</f>
        <v/>
      </c>
      <c r="K79" s="126" t="str">
        <f>IF(B79="","",COUNTIFS(①【入力】別紙_職員一覧!$B$13:$B$512,①事業所別一覧!B79,①【入力】別紙_職員一覧!$L$13:$L$512,$K$6))</f>
        <v/>
      </c>
      <c r="L79" s="126" t="str">
        <f>IF(B79="","",COUNTIFS(①【入力】別紙_職員一覧!$B$13:$B$512,①事業所別一覧!B79,①【入力】別紙_職員一覧!$L$13:$L$512,$L$6))</f>
        <v/>
      </c>
      <c r="M79" s="126" t="str">
        <f>IF(B79="","",COUNTIFS(①【入力】別紙_職員一覧!$B$13:$B$512,①事業所別一覧!B79,①【入力】別紙_職員一覧!$L$13:$L$512,$M$6))</f>
        <v/>
      </c>
    </row>
    <row r="80" spans="1:13" ht="20.100000000000001" customHeight="1">
      <c r="A80" s="7">
        <v>74</v>
      </c>
      <c r="B80" s="10" t="str">
        <f t="array" ref="B80">IFERROR(IF(INDEX(①【入力】別紙_職員一覧!$B$13:$B$512,MATCH(0,COUNTIF($B$7:B79,①【入力】別紙_職員一覧!$B$13:$B$512),0))=0,"",INDEX(①【入力】別紙_職員一覧!$B$13:$B$512,MATCH(0,COUNTIF($B$7:B79,①【入力】別紙_職員一覧!$B$13:$B$512),0))),"")</f>
        <v/>
      </c>
      <c r="C80" s="138" t="str">
        <f>IF(B80="","",VLOOKUP($B80,①【入力】別紙_職員一覧!$B$13:$Q$512,2,FALSE))</f>
        <v/>
      </c>
      <c r="D80" s="126" t="str">
        <f>IF(B80="","",VLOOKUP($B80,①【入力】別紙_職員一覧!$B$13:$Q$512,3,FALSE))</f>
        <v/>
      </c>
      <c r="E80" s="126" t="str">
        <f>IF(B80="","",VLOOKUP($B80,①【入力】別紙_職員一覧!$B$13:$Q$512,4,FALSE))</f>
        <v/>
      </c>
      <c r="F80" s="154" t="str">
        <f>IF(B80="","",SUMIF(①【入力】別紙_職員一覧!$B$13:$B$512,①事業所別一覧!B80,①【入力】別紙_職員一覧!$Q$13:$Q$512))</f>
        <v/>
      </c>
      <c r="G80" s="154" t="str">
        <f t="shared" si="6"/>
        <v/>
      </c>
      <c r="H80" s="126" t="str">
        <f>IF(B80="","",COUNTIF(①【入力】別紙_職員一覧!$B$13:$B$512,①事業所別一覧!B80))</f>
        <v/>
      </c>
      <c r="I80" s="126" t="str">
        <f>IF(B80="","",COUNTIFS(①【入力】別紙_職員一覧!$B$13:$B$512,①事業所別一覧!B80,①【入力】別紙_職員一覧!$F$13:$F$512,"〇"))</f>
        <v/>
      </c>
      <c r="J80" s="126" t="str">
        <f>IF(B80="","",COUNTIFS(①【入力】別紙_職員一覧!$B$13:$B$512,①事業所別一覧!B80,①【入力】別紙_職員一覧!$K$13:$K$512,"〇"))</f>
        <v/>
      </c>
      <c r="K80" s="126" t="str">
        <f>IF(B80="","",COUNTIFS(①【入力】別紙_職員一覧!$B$13:$B$512,①事業所別一覧!B80,①【入力】別紙_職員一覧!$L$13:$L$512,$K$6))</f>
        <v/>
      </c>
      <c r="L80" s="126" t="str">
        <f>IF(B80="","",COUNTIFS(①【入力】別紙_職員一覧!$B$13:$B$512,①事業所別一覧!B80,①【入力】別紙_職員一覧!$L$13:$L$512,$L$6))</f>
        <v/>
      </c>
      <c r="M80" s="126" t="str">
        <f>IF(B80="","",COUNTIFS(①【入力】別紙_職員一覧!$B$13:$B$512,①事業所別一覧!B80,①【入力】別紙_職員一覧!$L$13:$L$512,$M$6))</f>
        <v/>
      </c>
    </row>
    <row r="81" spans="1:13" ht="20.100000000000001" customHeight="1">
      <c r="A81" s="7">
        <v>75</v>
      </c>
      <c r="B81" s="10" t="str">
        <f t="array" ref="B81">IFERROR(IF(INDEX(①【入力】別紙_職員一覧!$B$13:$B$512,MATCH(0,COUNTIF($B$7:B80,①【入力】別紙_職員一覧!$B$13:$B$512),0))=0,"",INDEX(①【入力】別紙_職員一覧!$B$13:$B$512,MATCH(0,COUNTIF($B$7:B80,①【入力】別紙_職員一覧!$B$13:$B$512),0))),"")</f>
        <v/>
      </c>
      <c r="C81" s="138" t="str">
        <f>IF(B81="","",VLOOKUP($B81,①【入力】別紙_職員一覧!$B$13:$Q$512,2,FALSE))</f>
        <v/>
      </c>
      <c r="D81" s="126" t="str">
        <f>IF(B81="","",VLOOKUP($B81,①【入力】別紙_職員一覧!$B$13:$Q$512,3,FALSE))</f>
        <v/>
      </c>
      <c r="E81" s="126" t="str">
        <f>IF(B81="","",VLOOKUP($B81,①【入力】別紙_職員一覧!$B$13:$Q$512,4,FALSE))</f>
        <v/>
      </c>
      <c r="F81" s="154" t="str">
        <f>IF(B81="","",SUMIF(①【入力】別紙_職員一覧!$B$13:$B$512,①事業所別一覧!B81,①【入力】別紙_職員一覧!$Q$13:$Q$512))</f>
        <v/>
      </c>
      <c r="G81" s="154" t="str">
        <f t="shared" si="6"/>
        <v/>
      </c>
      <c r="H81" s="126" t="str">
        <f>IF(B81="","",COUNTIF(①【入力】別紙_職員一覧!$B$13:$B$512,①事業所別一覧!B81))</f>
        <v/>
      </c>
      <c r="I81" s="126" t="str">
        <f>IF(B81="","",COUNTIFS(①【入力】別紙_職員一覧!$B$13:$B$512,①事業所別一覧!B81,①【入力】別紙_職員一覧!$F$13:$F$512,"〇"))</f>
        <v/>
      </c>
      <c r="J81" s="126" t="str">
        <f>IF(B81="","",COUNTIFS(①【入力】別紙_職員一覧!$B$13:$B$512,①事業所別一覧!B81,①【入力】別紙_職員一覧!$K$13:$K$512,"〇"))</f>
        <v/>
      </c>
      <c r="K81" s="126" t="str">
        <f>IF(B81="","",COUNTIFS(①【入力】別紙_職員一覧!$B$13:$B$512,①事業所別一覧!B81,①【入力】別紙_職員一覧!$L$13:$L$512,$K$6))</f>
        <v/>
      </c>
      <c r="L81" s="126" t="str">
        <f>IF(B81="","",COUNTIFS(①【入力】別紙_職員一覧!$B$13:$B$512,①事業所別一覧!B81,①【入力】別紙_職員一覧!$L$13:$L$512,$L$6))</f>
        <v/>
      </c>
      <c r="M81" s="126" t="str">
        <f>IF(B81="","",COUNTIFS(①【入力】別紙_職員一覧!$B$13:$B$512,①事業所別一覧!B81,①【入力】別紙_職員一覧!$L$13:$L$512,$M$6))</f>
        <v/>
      </c>
    </row>
    <row r="82" spans="1:13" ht="20.100000000000001" customHeight="1">
      <c r="A82" s="7">
        <v>76</v>
      </c>
      <c r="B82" s="10" t="str">
        <f t="array" ref="B82">IFERROR(IF(INDEX(①【入力】別紙_職員一覧!$B$13:$B$512,MATCH(0,COUNTIF($B$7:B81,①【入力】別紙_職員一覧!$B$13:$B$512),0))=0,"",INDEX(①【入力】別紙_職員一覧!$B$13:$B$512,MATCH(0,COUNTIF($B$7:B81,①【入力】別紙_職員一覧!$B$13:$B$512),0))),"")</f>
        <v/>
      </c>
      <c r="C82" s="138" t="str">
        <f>IF(B82="","",VLOOKUP($B82,①【入力】別紙_職員一覧!$B$13:$Q$512,2,FALSE))</f>
        <v/>
      </c>
      <c r="D82" s="126" t="str">
        <f>IF(B82="","",VLOOKUP($B82,①【入力】別紙_職員一覧!$B$13:$Q$512,3,FALSE))</f>
        <v/>
      </c>
      <c r="E82" s="126" t="str">
        <f>IF(B82="","",VLOOKUP($B82,①【入力】別紙_職員一覧!$B$13:$Q$512,4,FALSE))</f>
        <v/>
      </c>
      <c r="F82" s="154" t="str">
        <f>IF(B82="","",SUMIF(①【入力】別紙_職員一覧!$B$13:$B$512,①事業所別一覧!B82,①【入力】別紙_職員一覧!$Q$13:$Q$512))</f>
        <v/>
      </c>
      <c r="G82" s="154" t="str">
        <f t="shared" si="6"/>
        <v/>
      </c>
      <c r="H82" s="126" t="str">
        <f>IF(B82="","",COUNTIF(①【入力】別紙_職員一覧!$B$13:$B$512,①事業所別一覧!B82))</f>
        <v/>
      </c>
      <c r="I82" s="126" t="str">
        <f>IF(B82="","",COUNTIFS(①【入力】別紙_職員一覧!$B$13:$B$512,①事業所別一覧!B82,①【入力】別紙_職員一覧!$F$13:$F$512,"〇"))</f>
        <v/>
      </c>
      <c r="J82" s="126" t="str">
        <f>IF(B82="","",COUNTIFS(①【入力】別紙_職員一覧!$B$13:$B$512,①事業所別一覧!B82,①【入力】別紙_職員一覧!$K$13:$K$512,"〇"))</f>
        <v/>
      </c>
      <c r="K82" s="126" t="str">
        <f>IF(B82="","",COUNTIFS(①【入力】別紙_職員一覧!$B$13:$B$512,①事業所別一覧!B82,①【入力】別紙_職員一覧!$L$13:$L$512,$K$6))</f>
        <v/>
      </c>
      <c r="L82" s="126" t="str">
        <f>IF(B82="","",COUNTIFS(①【入力】別紙_職員一覧!$B$13:$B$512,①事業所別一覧!B82,①【入力】別紙_職員一覧!$L$13:$L$512,$L$6))</f>
        <v/>
      </c>
      <c r="M82" s="126" t="str">
        <f>IF(B82="","",COUNTIFS(①【入力】別紙_職員一覧!$B$13:$B$512,①事業所別一覧!B82,①【入力】別紙_職員一覧!$L$13:$L$512,$M$6))</f>
        <v/>
      </c>
    </row>
    <row r="83" spans="1:13" ht="20.100000000000001" customHeight="1">
      <c r="A83" s="7">
        <v>77</v>
      </c>
      <c r="B83" s="10" t="str">
        <f t="array" ref="B83">IFERROR(IF(INDEX(①【入力】別紙_職員一覧!$B$13:$B$512,MATCH(0,COUNTIF($B$7:B82,①【入力】別紙_職員一覧!$B$13:$B$512),0))=0,"",INDEX(①【入力】別紙_職員一覧!$B$13:$B$512,MATCH(0,COUNTIF($B$7:B82,①【入力】別紙_職員一覧!$B$13:$B$512),0))),"")</f>
        <v/>
      </c>
      <c r="C83" s="138" t="str">
        <f>IF(B83="","",VLOOKUP($B83,①【入力】別紙_職員一覧!$B$13:$Q$512,2,FALSE))</f>
        <v/>
      </c>
      <c r="D83" s="126" t="str">
        <f>IF(B83="","",VLOOKUP($B83,①【入力】別紙_職員一覧!$B$13:$Q$512,3,FALSE))</f>
        <v/>
      </c>
      <c r="E83" s="126" t="str">
        <f>IF(B83="","",VLOOKUP($B83,①【入力】別紙_職員一覧!$B$13:$Q$512,4,FALSE))</f>
        <v/>
      </c>
      <c r="F83" s="154" t="str">
        <f>IF(B83="","",SUMIF(①【入力】別紙_職員一覧!$B$13:$B$512,①事業所別一覧!B83,①【入力】別紙_職員一覧!$Q$13:$Q$512))</f>
        <v/>
      </c>
      <c r="G83" s="154" t="str">
        <f t="shared" si="6"/>
        <v/>
      </c>
      <c r="H83" s="126" t="str">
        <f>IF(B83="","",COUNTIF(①【入力】別紙_職員一覧!$B$13:$B$512,①事業所別一覧!B83))</f>
        <v/>
      </c>
      <c r="I83" s="126" t="str">
        <f>IF(B83="","",COUNTIFS(①【入力】別紙_職員一覧!$B$13:$B$512,①事業所別一覧!B83,①【入力】別紙_職員一覧!$F$13:$F$512,"〇"))</f>
        <v/>
      </c>
      <c r="J83" s="126" t="str">
        <f>IF(B83="","",COUNTIFS(①【入力】別紙_職員一覧!$B$13:$B$512,①事業所別一覧!B83,①【入力】別紙_職員一覧!$K$13:$K$512,"〇"))</f>
        <v/>
      </c>
      <c r="K83" s="126" t="str">
        <f>IF(B83="","",COUNTIFS(①【入力】別紙_職員一覧!$B$13:$B$512,①事業所別一覧!B83,①【入力】別紙_職員一覧!$L$13:$L$512,$K$6))</f>
        <v/>
      </c>
      <c r="L83" s="126" t="str">
        <f>IF(B83="","",COUNTIFS(①【入力】別紙_職員一覧!$B$13:$B$512,①事業所別一覧!B83,①【入力】別紙_職員一覧!$L$13:$L$512,$L$6))</f>
        <v/>
      </c>
      <c r="M83" s="126" t="str">
        <f>IF(B83="","",COUNTIFS(①【入力】別紙_職員一覧!$B$13:$B$512,①事業所別一覧!B83,①【入力】別紙_職員一覧!$L$13:$L$512,$M$6))</f>
        <v/>
      </c>
    </row>
    <row r="84" spans="1:13" ht="20.100000000000001" customHeight="1">
      <c r="A84" s="7">
        <v>78</v>
      </c>
      <c r="B84" s="10" t="str">
        <f t="array" ref="B84">IFERROR(IF(INDEX(①【入力】別紙_職員一覧!$B$13:$B$512,MATCH(0,COUNTIF($B$7:B83,①【入力】別紙_職員一覧!$B$13:$B$512),0))=0,"",INDEX(①【入力】別紙_職員一覧!$B$13:$B$512,MATCH(0,COUNTIF($B$7:B83,①【入力】別紙_職員一覧!$B$13:$B$512),0))),"")</f>
        <v/>
      </c>
      <c r="C84" s="138" t="str">
        <f>IF(B84="","",VLOOKUP($B84,①【入力】別紙_職員一覧!$B$13:$Q$512,2,FALSE))</f>
        <v/>
      </c>
      <c r="D84" s="126" t="str">
        <f>IF(B84="","",VLOOKUP($B84,①【入力】別紙_職員一覧!$B$13:$Q$512,3,FALSE))</f>
        <v/>
      </c>
      <c r="E84" s="126" t="str">
        <f>IF(B84="","",VLOOKUP($B84,①【入力】別紙_職員一覧!$B$13:$Q$512,4,FALSE))</f>
        <v/>
      </c>
      <c r="F84" s="154" t="str">
        <f>IF(B84="","",SUMIF(①【入力】別紙_職員一覧!$B$13:$B$512,①事業所別一覧!B84,①【入力】別紙_職員一覧!$Q$13:$Q$512))</f>
        <v/>
      </c>
      <c r="G84" s="154" t="str">
        <f t="shared" si="6"/>
        <v/>
      </c>
      <c r="H84" s="126" t="str">
        <f>IF(B84="","",COUNTIF(①【入力】別紙_職員一覧!$B$13:$B$512,①事業所別一覧!B84))</f>
        <v/>
      </c>
      <c r="I84" s="126" t="str">
        <f>IF(B84="","",COUNTIFS(①【入力】別紙_職員一覧!$B$13:$B$512,①事業所別一覧!B84,①【入力】別紙_職員一覧!$F$13:$F$512,"〇"))</f>
        <v/>
      </c>
      <c r="J84" s="126" t="str">
        <f>IF(B84="","",COUNTIFS(①【入力】別紙_職員一覧!$B$13:$B$512,①事業所別一覧!B84,①【入力】別紙_職員一覧!$K$13:$K$512,"〇"))</f>
        <v/>
      </c>
      <c r="K84" s="126" t="str">
        <f>IF(B84="","",COUNTIFS(①【入力】別紙_職員一覧!$B$13:$B$512,①事業所別一覧!B84,①【入力】別紙_職員一覧!$L$13:$L$512,$K$6))</f>
        <v/>
      </c>
      <c r="L84" s="126" t="str">
        <f>IF(B84="","",COUNTIFS(①【入力】別紙_職員一覧!$B$13:$B$512,①事業所別一覧!B84,①【入力】別紙_職員一覧!$L$13:$L$512,$L$6))</f>
        <v/>
      </c>
      <c r="M84" s="126" t="str">
        <f>IF(B84="","",COUNTIFS(①【入力】別紙_職員一覧!$B$13:$B$512,①事業所別一覧!B84,①【入力】別紙_職員一覧!$L$13:$L$512,$M$6))</f>
        <v/>
      </c>
    </row>
    <row r="85" spans="1:13" ht="20.100000000000001" customHeight="1">
      <c r="A85" s="7">
        <v>79</v>
      </c>
      <c r="B85" s="10" t="str">
        <f t="array" ref="B85">IFERROR(IF(INDEX(①【入力】別紙_職員一覧!$B$13:$B$512,MATCH(0,COUNTIF($B$7:B84,①【入力】別紙_職員一覧!$B$13:$B$512),0))=0,"",INDEX(①【入力】別紙_職員一覧!$B$13:$B$512,MATCH(0,COUNTIF($B$7:B84,①【入力】別紙_職員一覧!$B$13:$B$512),0))),"")</f>
        <v/>
      </c>
      <c r="C85" s="138" t="str">
        <f>IF(B85="","",VLOOKUP($B85,①【入力】別紙_職員一覧!$B$13:$Q$512,2,FALSE))</f>
        <v/>
      </c>
      <c r="D85" s="126" t="str">
        <f>IF(B85="","",VLOOKUP($B85,①【入力】別紙_職員一覧!$B$13:$Q$512,3,FALSE))</f>
        <v/>
      </c>
      <c r="E85" s="126" t="str">
        <f>IF(B85="","",VLOOKUP($B85,①【入力】別紙_職員一覧!$B$13:$Q$512,4,FALSE))</f>
        <v/>
      </c>
      <c r="F85" s="154" t="str">
        <f>IF(B85="","",SUMIF(①【入力】別紙_職員一覧!$B$13:$B$512,①事業所別一覧!B85,①【入力】別紙_職員一覧!$Q$13:$Q$512))</f>
        <v/>
      </c>
      <c r="G85" s="154" t="str">
        <f t="shared" si="6"/>
        <v/>
      </c>
      <c r="H85" s="126" t="str">
        <f>IF(B85="","",COUNTIF(①【入力】別紙_職員一覧!$B$13:$B$512,①事業所別一覧!B85))</f>
        <v/>
      </c>
      <c r="I85" s="126" t="str">
        <f>IF(B85="","",COUNTIFS(①【入力】別紙_職員一覧!$B$13:$B$512,①事業所別一覧!B85,①【入力】別紙_職員一覧!$F$13:$F$512,"〇"))</f>
        <v/>
      </c>
      <c r="J85" s="126" t="str">
        <f>IF(B85="","",COUNTIFS(①【入力】別紙_職員一覧!$B$13:$B$512,①事業所別一覧!B85,①【入力】別紙_職員一覧!$K$13:$K$512,"〇"))</f>
        <v/>
      </c>
      <c r="K85" s="126" t="str">
        <f>IF(B85="","",COUNTIFS(①【入力】別紙_職員一覧!$B$13:$B$512,①事業所別一覧!B85,①【入力】別紙_職員一覧!$L$13:$L$512,$K$6))</f>
        <v/>
      </c>
      <c r="L85" s="126" t="str">
        <f>IF(B85="","",COUNTIFS(①【入力】別紙_職員一覧!$B$13:$B$512,①事業所別一覧!B85,①【入力】別紙_職員一覧!$L$13:$L$512,$L$6))</f>
        <v/>
      </c>
      <c r="M85" s="126" t="str">
        <f>IF(B85="","",COUNTIFS(①【入力】別紙_職員一覧!$B$13:$B$512,①事業所別一覧!B85,①【入力】別紙_職員一覧!$L$13:$L$512,$M$6))</f>
        <v/>
      </c>
    </row>
    <row r="86" spans="1:13" ht="20.100000000000001" customHeight="1">
      <c r="A86" s="7">
        <v>80</v>
      </c>
      <c r="B86" s="10" t="str">
        <f t="array" ref="B86">IFERROR(IF(INDEX(①【入力】別紙_職員一覧!$B$13:$B$512,MATCH(0,COUNTIF($B$7:B85,①【入力】別紙_職員一覧!$B$13:$B$512),0))=0,"",INDEX(①【入力】別紙_職員一覧!$B$13:$B$512,MATCH(0,COUNTIF($B$7:B85,①【入力】別紙_職員一覧!$B$13:$B$512),0))),"")</f>
        <v/>
      </c>
      <c r="C86" s="138" t="str">
        <f>IF(B86="","",VLOOKUP($B86,①【入力】別紙_職員一覧!$B$13:$Q$512,2,FALSE))</f>
        <v/>
      </c>
      <c r="D86" s="126" t="str">
        <f>IF(B86="","",VLOOKUP($B86,①【入力】別紙_職員一覧!$B$13:$Q$512,3,FALSE))</f>
        <v/>
      </c>
      <c r="E86" s="126" t="str">
        <f>IF(B86="","",VLOOKUP($B86,①【入力】別紙_職員一覧!$B$13:$Q$512,4,FALSE))</f>
        <v/>
      </c>
      <c r="F86" s="154" t="str">
        <f>IF(B86="","",SUMIF(①【入力】別紙_職員一覧!$B$13:$B$512,①事業所別一覧!B86,①【入力】別紙_職員一覧!$Q$13:$Q$512))</f>
        <v/>
      </c>
      <c r="G86" s="154" t="str">
        <f t="shared" si="6"/>
        <v/>
      </c>
      <c r="H86" s="126" t="str">
        <f>IF(B86="","",COUNTIF(①【入力】別紙_職員一覧!$B$13:$B$512,①事業所別一覧!B86))</f>
        <v/>
      </c>
      <c r="I86" s="126" t="str">
        <f>IF(B86="","",COUNTIFS(①【入力】別紙_職員一覧!$B$13:$B$512,①事業所別一覧!B86,①【入力】別紙_職員一覧!$F$13:$F$512,"〇"))</f>
        <v/>
      </c>
      <c r="J86" s="126" t="str">
        <f>IF(B86="","",COUNTIFS(①【入力】別紙_職員一覧!$B$13:$B$512,①事業所別一覧!B86,①【入力】別紙_職員一覧!$K$13:$K$512,"〇"))</f>
        <v/>
      </c>
      <c r="K86" s="126" t="str">
        <f>IF(B86="","",COUNTIFS(①【入力】別紙_職員一覧!$B$13:$B$512,①事業所別一覧!B86,①【入力】別紙_職員一覧!$L$13:$L$512,$K$6))</f>
        <v/>
      </c>
      <c r="L86" s="126" t="str">
        <f>IF(B86="","",COUNTIFS(①【入力】別紙_職員一覧!$B$13:$B$512,①事業所別一覧!B86,①【入力】別紙_職員一覧!$L$13:$L$512,$L$6))</f>
        <v/>
      </c>
      <c r="M86" s="126" t="str">
        <f>IF(B86="","",COUNTIFS(①【入力】別紙_職員一覧!$B$13:$B$512,①事業所別一覧!B86,①【入力】別紙_職員一覧!$L$13:$L$512,$M$6))</f>
        <v/>
      </c>
    </row>
    <row r="87" spans="1:13" ht="20.100000000000001" customHeight="1">
      <c r="A87" s="7">
        <v>81</v>
      </c>
      <c r="B87" s="10" t="str">
        <f t="array" ref="B87">IFERROR(IF(INDEX(①【入力】別紙_職員一覧!$B$13:$B$512,MATCH(0,COUNTIF($B$7:B86,①【入力】別紙_職員一覧!$B$13:$B$512),0))=0,"",INDEX(①【入力】別紙_職員一覧!$B$13:$B$512,MATCH(0,COUNTIF($B$7:B86,①【入力】別紙_職員一覧!$B$13:$B$512),0))),"")</f>
        <v/>
      </c>
      <c r="C87" s="138" t="str">
        <f>IF(B87="","",VLOOKUP($B87,①【入力】別紙_職員一覧!$B$13:$Q$512,2,FALSE))</f>
        <v/>
      </c>
      <c r="D87" s="126" t="str">
        <f>IF(B87="","",VLOOKUP($B87,①【入力】別紙_職員一覧!$B$13:$Q$512,3,FALSE))</f>
        <v/>
      </c>
      <c r="E87" s="126" t="str">
        <f>IF(B87="","",VLOOKUP($B87,①【入力】別紙_職員一覧!$B$13:$Q$512,4,FALSE))</f>
        <v/>
      </c>
      <c r="F87" s="154" t="str">
        <f>IF(B87="","",SUMIF(①【入力】別紙_職員一覧!$B$13:$B$512,①事業所別一覧!B87,①【入力】別紙_職員一覧!$Q$13:$Q$512))</f>
        <v/>
      </c>
      <c r="G87" s="154" t="str">
        <f t="shared" si="6"/>
        <v/>
      </c>
      <c r="H87" s="126" t="str">
        <f>IF(B87="","",COUNTIF(①【入力】別紙_職員一覧!$B$13:$B$512,①事業所別一覧!B87))</f>
        <v/>
      </c>
      <c r="I87" s="126" t="str">
        <f>IF(B87="","",COUNTIFS(①【入力】別紙_職員一覧!$B$13:$B$512,①事業所別一覧!B87,①【入力】別紙_職員一覧!$F$13:$F$512,"〇"))</f>
        <v/>
      </c>
      <c r="J87" s="126" t="str">
        <f>IF(B87="","",COUNTIFS(①【入力】別紙_職員一覧!$B$13:$B$512,①事業所別一覧!B87,①【入力】別紙_職員一覧!$K$13:$K$512,"〇"))</f>
        <v/>
      </c>
      <c r="K87" s="126" t="str">
        <f>IF(B87="","",COUNTIFS(①【入力】別紙_職員一覧!$B$13:$B$512,①事業所別一覧!B87,①【入力】別紙_職員一覧!$L$13:$L$512,$K$6))</f>
        <v/>
      </c>
      <c r="L87" s="126" t="str">
        <f>IF(B87="","",COUNTIFS(①【入力】別紙_職員一覧!$B$13:$B$512,①事業所別一覧!B87,①【入力】別紙_職員一覧!$L$13:$L$512,$L$6))</f>
        <v/>
      </c>
      <c r="M87" s="126" t="str">
        <f>IF(B87="","",COUNTIFS(①【入力】別紙_職員一覧!$B$13:$B$512,①事業所別一覧!B87,①【入力】別紙_職員一覧!$L$13:$L$512,$M$6))</f>
        <v/>
      </c>
    </row>
    <row r="88" spans="1:13" ht="20.100000000000001" customHeight="1">
      <c r="A88" s="7">
        <v>82</v>
      </c>
      <c r="B88" s="10" t="str">
        <f t="array" ref="B88">IFERROR(IF(INDEX(①【入力】別紙_職員一覧!$B$13:$B$512,MATCH(0,COUNTIF($B$7:B87,①【入力】別紙_職員一覧!$B$13:$B$512),0))=0,"",INDEX(①【入力】別紙_職員一覧!$B$13:$B$512,MATCH(0,COUNTIF($B$7:B87,①【入力】別紙_職員一覧!$B$13:$B$512),0))),"")</f>
        <v/>
      </c>
      <c r="C88" s="138" t="str">
        <f>IF(B88="","",VLOOKUP($B88,①【入力】別紙_職員一覧!$B$13:$Q$512,2,FALSE))</f>
        <v/>
      </c>
      <c r="D88" s="126" t="str">
        <f>IF(B88="","",VLOOKUP($B88,①【入力】別紙_職員一覧!$B$13:$Q$512,3,FALSE))</f>
        <v/>
      </c>
      <c r="E88" s="126" t="str">
        <f>IF(B88="","",VLOOKUP($B88,①【入力】別紙_職員一覧!$B$13:$Q$512,4,FALSE))</f>
        <v/>
      </c>
      <c r="F88" s="154" t="str">
        <f>IF(B88="","",SUMIF(①【入力】別紙_職員一覧!$B$13:$B$512,①事業所別一覧!B88,①【入力】別紙_職員一覧!$Q$13:$Q$512))</f>
        <v/>
      </c>
      <c r="G88" s="154" t="str">
        <f t="shared" si="6"/>
        <v/>
      </c>
      <c r="H88" s="126" t="str">
        <f>IF(B88="","",COUNTIF(①【入力】別紙_職員一覧!$B$13:$B$512,①事業所別一覧!B88))</f>
        <v/>
      </c>
      <c r="I88" s="126" t="str">
        <f>IF(B88="","",COUNTIFS(①【入力】別紙_職員一覧!$B$13:$B$512,①事業所別一覧!B88,①【入力】別紙_職員一覧!$F$13:$F$512,"〇"))</f>
        <v/>
      </c>
      <c r="J88" s="126" t="str">
        <f>IF(B88="","",COUNTIFS(①【入力】別紙_職員一覧!$B$13:$B$512,①事業所別一覧!B88,①【入力】別紙_職員一覧!$K$13:$K$512,"〇"))</f>
        <v/>
      </c>
      <c r="K88" s="126" t="str">
        <f>IF(B88="","",COUNTIFS(①【入力】別紙_職員一覧!$B$13:$B$512,①事業所別一覧!B88,①【入力】別紙_職員一覧!$L$13:$L$512,$K$6))</f>
        <v/>
      </c>
      <c r="L88" s="126" t="str">
        <f>IF(B88="","",COUNTIFS(①【入力】別紙_職員一覧!$B$13:$B$512,①事業所別一覧!B88,①【入力】別紙_職員一覧!$L$13:$L$512,$L$6))</f>
        <v/>
      </c>
      <c r="M88" s="126" t="str">
        <f>IF(B88="","",COUNTIFS(①【入力】別紙_職員一覧!$B$13:$B$512,①事業所別一覧!B88,①【入力】別紙_職員一覧!$L$13:$L$512,$M$6))</f>
        <v/>
      </c>
    </row>
    <row r="89" spans="1:13" ht="20.100000000000001" customHeight="1">
      <c r="A89" s="7">
        <v>83</v>
      </c>
      <c r="B89" s="10" t="str">
        <f t="array" ref="B89">IFERROR(IF(INDEX(①【入力】別紙_職員一覧!$B$13:$B$512,MATCH(0,COUNTIF($B$7:B88,①【入力】別紙_職員一覧!$B$13:$B$512),0))=0,"",INDEX(①【入力】別紙_職員一覧!$B$13:$B$512,MATCH(0,COUNTIF($B$7:B88,①【入力】別紙_職員一覧!$B$13:$B$512),0))),"")</f>
        <v/>
      </c>
      <c r="C89" s="138" t="str">
        <f>IF(B89="","",VLOOKUP($B89,①【入力】別紙_職員一覧!$B$13:$Q$512,2,FALSE))</f>
        <v/>
      </c>
      <c r="D89" s="126" t="str">
        <f>IF(B89="","",VLOOKUP($B89,①【入力】別紙_職員一覧!$B$13:$Q$512,3,FALSE))</f>
        <v/>
      </c>
      <c r="E89" s="126" t="str">
        <f>IF(B89="","",VLOOKUP($B89,①【入力】別紙_職員一覧!$B$13:$Q$512,4,FALSE))</f>
        <v/>
      </c>
      <c r="F89" s="154" t="str">
        <f>IF(B89="","",SUMIF(①【入力】別紙_職員一覧!$B$13:$B$512,①事業所別一覧!B89,①【入力】別紙_職員一覧!$Q$13:$Q$512))</f>
        <v/>
      </c>
      <c r="G89" s="154" t="str">
        <f t="shared" si="6"/>
        <v/>
      </c>
      <c r="H89" s="126" t="str">
        <f>IF(B89="","",COUNTIF(①【入力】別紙_職員一覧!$B$13:$B$512,①事業所別一覧!B89))</f>
        <v/>
      </c>
      <c r="I89" s="126" t="str">
        <f>IF(B89="","",COUNTIFS(①【入力】別紙_職員一覧!$B$13:$B$512,①事業所別一覧!B89,①【入力】別紙_職員一覧!$F$13:$F$512,"〇"))</f>
        <v/>
      </c>
      <c r="J89" s="126" t="str">
        <f>IF(B89="","",COUNTIFS(①【入力】別紙_職員一覧!$B$13:$B$512,①事業所別一覧!B89,①【入力】別紙_職員一覧!$K$13:$K$512,"〇"))</f>
        <v/>
      </c>
      <c r="K89" s="126" t="str">
        <f>IF(B89="","",COUNTIFS(①【入力】別紙_職員一覧!$B$13:$B$512,①事業所別一覧!B89,①【入力】別紙_職員一覧!$L$13:$L$512,$K$6))</f>
        <v/>
      </c>
      <c r="L89" s="126" t="str">
        <f>IF(B89="","",COUNTIFS(①【入力】別紙_職員一覧!$B$13:$B$512,①事業所別一覧!B89,①【入力】別紙_職員一覧!$L$13:$L$512,$L$6))</f>
        <v/>
      </c>
      <c r="M89" s="126" t="str">
        <f>IF(B89="","",COUNTIFS(①【入力】別紙_職員一覧!$B$13:$B$512,①事業所別一覧!B89,①【入力】別紙_職員一覧!$L$13:$L$512,$M$6))</f>
        <v/>
      </c>
    </row>
    <row r="90" spans="1:13" ht="20.100000000000001" customHeight="1">
      <c r="A90" s="7">
        <v>84</v>
      </c>
      <c r="B90" s="10" t="str">
        <f t="array" ref="B90">IFERROR(IF(INDEX(①【入力】別紙_職員一覧!$B$13:$B$512,MATCH(0,COUNTIF($B$7:B89,①【入力】別紙_職員一覧!$B$13:$B$512),0))=0,"",INDEX(①【入力】別紙_職員一覧!$B$13:$B$512,MATCH(0,COUNTIF($B$7:B89,①【入力】別紙_職員一覧!$B$13:$B$512),0))),"")</f>
        <v/>
      </c>
      <c r="C90" s="138" t="str">
        <f>IF(B90="","",VLOOKUP($B90,①【入力】別紙_職員一覧!$B$13:$Q$512,2,FALSE))</f>
        <v/>
      </c>
      <c r="D90" s="126" t="str">
        <f>IF(B90="","",VLOOKUP($B90,①【入力】別紙_職員一覧!$B$13:$Q$512,3,FALSE))</f>
        <v/>
      </c>
      <c r="E90" s="126" t="str">
        <f>IF(B90="","",VLOOKUP($B90,①【入力】別紙_職員一覧!$B$13:$Q$512,4,FALSE))</f>
        <v/>
      </c>
      <c r="F90" s="154" t="str">
        <f>IF(B90="","",SUMIF(①【入力】別紙_職員一覧!$B$13:$B$512,①事業所別一覧!B90,①【入力】別紙_職員一覧!$Q$13:$Q$512))</f>
        <v/>
      </c>
      <c r="G90" s="154" t="str">
        <f t="shared" si="5"/>
        <v/>
      </c>
      <c r="H90" s="126" t="str">
        <f>IF(B90="","",COUNTIF(①【入力】別紙_職員一覧!$B$13:$B$512,①事業所別一覧!B90))</f>
        <v/>
      </c>
      <c r="I90" s="126" t="str">
        <f>IF(B90="","",COUNTIFS(①【入力】別紙_職員一覧!$B$13:$B$512,①事業所別一覧!B90,①【入力】別紙_職員一覧!$F$13:$F$512,"〇"))</f>
        <v/>
      </c>
      <c r="J90" s="126" t="str">
        <f>IF(B90="","",COUNTIFS(①【入力】別紙_職員一覧!$B$13:$B$512,①事業所別一覧!B90,①【入力】別紙_職員一覧!$K$13:$K$512,"〇"))</f>
        <v/>
      </c>
      <c r="K90" s="126" t="str">
        <f>IF(B90="","",COUNTIFS(①【入力】別紙_職員一覧!$B$13:$B$512,①事業所別一覧!B90,①【入力】別紙_職員一覧!$L$13:$L$512,$K$6))</f>
        <v/>
      </c>
      <c r="L90" s="126" t="str">
        <f>IF(B90="","",COUNTIFS(①【入力】別紙_職員一覧!$B$13:$B$512,①事業所別一覧!B90,①【入力】別紙_職員一覧!$L$13:$L$512,$L$6))</f>
        <v/>
      </c>
      <c r="M90" s="126" t="str">
        <f>IF(B90="","",COUNTIFS(①【入力】別紙_職員一覧!$B$13:$B$512,①事業所別一覧!B90,①【入力】別紙_職員一覧!$L$13:$L$512,$M$6))</f>
        <v/>
      </c>
    </row>
    <row r="91" spans="1:13" ht="20.100000000000001" customHeight="1">
      <c r="A91" s="7">
        <v>85</v>
      </c>
      <c r="B91" s="10" t="str">
        <f t="array" ref="B91">IFERROR(IF(INDEX(①【入力】別紙_職員一覧!$B$13:$B$512,MATCH(0,COUNTIF($B$7:B90,①【入力】別紙_職員一覧!$B$13:$B$512),0))=0,"",INDEX(①【入力】別紙_職員一覧!$B$13:$B$512,MATCH(0,COUNTIF($B$7:B90,①【入力】別紙_職員一覧!$B$13:$B$512),0))),"")</f>
        <v/>
      </c>
      <c r="C91" s="138" t="str">
        <f>IF(B91="","",VLOOKUP($B91,①【入力】別紙_職員一覧!$B$13:$Q$512,2,FALSE))</f>
        <v/>
      </c>
      <c r="D91" s="126" t="str">
        <f>IF(B91="","",VLOOKUP($B91,①【入力】別紙_職員一覧!$B$13:$Q$512,3,FALSE))</f>
        <v/>
      </c>
      <c r="E91" s="126" t="str">
        <f>IF(B91="","",VLOOKUP($B91,①【入力】別紙_職員一覧!$B$13:$Q$512,4,FALSE))</f>
        <v/>
      </c>
      <c r="F91" s="154" t="str">
        <f>IF(B91="","",SUMIF(①【入力】別紙_職員一覧!$B$13:$B$512,①事業所別一覧!B91,①【入力】別紙_職員一覧!$Q$13:$Q$512))</f>
        <v/>
      </c>
      <c r="G91" s="154" t="str">
        <f t="shared" si="5"/>
        <v/>
      </c>
      <c r="H91" s="126" t="str">
        <f>IF(B91="","",COUNTIF(①【入力】別紙_職員一覧!$B$13:$B$512,①事業所別一覧!B91))</f>
        <v/>
      </c>
      <c r="I91" s="126" t="str">
        <f>IF(B91="","",COUNTIFS(①【入力】別紙_職員一覧!$B$13:$B$512,①事業所別一覧!B91,①【入力】別紙_職員一覧!$F$13:$F$512,"〇"))</f>
        <v/>
      </c>
      <c r="J91" s="126" t="str">
        <f>IF(B91="","",COUNTIFS(①【入力】別紙_職員一覧!$B$13:$B$512,①事業所別一覧!B91,①【入力】別紙_職員一覧!$K$13:$K$512,"〇"))</f>
        <v/>
      </c>
      <c r="K91" s="126" t="str">
        <f>IF(B91="","",COUNTIFS(①【入力】別紙_職員一覧!$B$13:$B$512,①事業所別一覧!B91,①【入力】別紙_職員一覧!$L$13:$L$512,$K$6))</f>
        <v/>
      </c>
      <c r="L91" s="126" t="str">
        <f>IF(B91="","",COUNTIFS(①【入力】別紙_職員一覧!$B$13:$B$512,①事業所別一覧!B91,①【入力】別紙_職員一覧!$L$13:$L$512,$L$6))</f>
        <v/>
      </c>
      <c r="M91" s="126" t="str">
        <f>IF(B91="","",COUNTIFS(①【入力】別紙_職員一覧!$B$13:$B$512,①事業所別一覧!B91,①【入力】別紙_職員一覧!$L$13:$L$512,$M$6))</f>
        <v/>
      </c>
    </row>
    <row r="92" spans="1:13" ht="20.100000000000001" customHeight="1">
      <c r="A92" s="7">
        <v>86</v>
      </c>
      <c r="B92" s="10" t="str">
        <f t="array" ref="B92">IFERROR(IF(INDEX(①【入力】別紙_職員一覧!$B$13:$B$512,MATCH(0,COUNTIF($B$7:B91,①【入力】別紙_職員一覧!$B$13:$B$512),0))=0,"",INDEX(①【入力】別紙_職員一覧!$B$13:$B$512,MATCH(0,COUNTIF($B$7:B91,①【入力】別紙_職員一覧!$B$13:$B$512),0))),"")</f>
        <v/>
      </c>
      <c r="C92" s="138" t="str">
        <f>IF(B92="","",VLOOKUP($B92,①【入力】別紙_職員一覧!$B$13:$Q$512,2,FALSE))</f>
        <v/>
      </c>
      <c r="D92" s="126" t="str">
        <f>IF(B92="","",VLOOKUP($B92,①【入力】別紙_職員一覧!$B$13:$Q$512,3,FALSE))</f>
        <v/>
      </c>
      <c r="E92" s="126" t="str">
        <f>IF(B92="","",VLOOKUP($B92,①【入力】別紙_職員一覧!$B$13:$Q$512,4,FALSE))</f>
        <v/>
      </c>
      <c r="F92" s="154" t="str">
        <f>IF(B92="","",SUMIF(①【入力】別紙_職員一覧!$B$13:$B$512,①事業所別一覧!B92,①【入力】別紙_職員一覧!$Q$13:$Q$512))</f>
        <v/>
      </c>
      <c r="G92" s="154" t="str">
        <f t="shared" si="5"/>
        <v/>
      </c>
      <c r="H92" s="126" t="str">
        <f>IF(B92="","",COUNTIF(①【入力】別紙_職員一覧!$B$13:$B$512,①事業所別一覧!B92))</f>
        <v/>
      </c>
      <c r="I92" s="126" t="str">
        <f>IF(B92="","",COUNTIFS(①【入力】別紙_職員一覧!$B$13:$B$512,①事業所別一覧!B92,①【入力】別紙_職員一覧!$F$13:$F$512,"〇"))</f>
        <v/>
      </c>
      <c r="J92" s="126" t="str">
        <f>IF(B92="","",COUNTIFS(①【入力】別紙_職員一覧!$B$13:$B$512,①事業所別一覧!B92,①【入力】別紙_職員一覧!$K$13:$K$512,"〇"))</f>
        <v/>
      </c>
      <c r="K92" s="126" t="str">
        <f>IF(B92="","",COUNTIFS(①【入力】別紙_職員一覧!$B$13:$B$512,①事業所別一覧!B92,①【入力】別紙_職員一覧!$L$13:$L$512,$K$6))</f>
        <v/>
      </c>
      <c r="L92" s="126" t="str">
        <f>IF(B92="","",COUNTIFS(①【入力】別紙_職員一覧!$B$13:$B$512,①事業所別一覧!B92,①【入力】別紙_職員一覧!$L$13:$L$512,$L$6))</f>
        <v/>
      </c>
      <c r="M92" s="126" t="str">
        <f>IF(B92="","",COUNTIFS(①【入力】別紙_職員一覧!$B$13:$B$512,①事業所別一覧!B92,①【入力】別紙_職員一覧!$L$13:$L$512,$M$6))</f>
        <v/>
      </c>
    </row>
    <row r="93" spans="1:13" ht="20.100000000000001" customHeight="1">
      <c r="A93" s="7">
        <v>87</v>
      </c>
      <c r="B93" s="10" t="str">
        <f t="array" ref="B93">IFERROR(IF(INDEX(①【入力】別紙_職員一覧!$B$13:$B$512,MATCH(0,COUNTIF($B$7:B92,①【入力】別紙_職員一覧!$B$13:$B$512),0))=0,"",INDEX(①【入力】別紙_職員一覧!$B$13:$B$512,MATCH(0,COUNTIF($B$7:B92,①【入力】別紙_職員一覧!$B$13:$B$512),0))),"")</f>
        <v/>
      </c>
      <c r="C93" s="138" t="str">
        <f>IF(B93="","",VLOOKUP($B93,①【入力】別紙_職員一覧!$B$13:$Q$512,2,FALSE))</f>
        <v/>
      </c>
      <c r="D93" s="126" t="str">
        <f>IF(B93="","",VLOOKUP($B93,①【入力】別紙_職員一覧!$B$13:$Q$512,3,FALSE))</f>
        <v/>
      </c>
      <c r="E93" s="126" t="str">
        <f>IF(B93="","",VLOOKUP($B93,①【入力】別紙_職員一覧!$B$13:$Q$512,4,FALSE))</f>
        <v/>
      </c>
      <c r="F93" s="154" t="str">
        <f>IF(B93="","",SUMIF(①【入力】別紙_職員一覧!$B$13:$B$512,①事業所別一覧!B93,①【入力】別紙_職員一覧!$Q$13:$Q$512))</f>
        <v/>
      </c>
      <c r="G93" s="154" t="str">
        <f t="shared" si="5"/>
        <v/>
      </c>
      <c r="H93" s="126" t="str">
        <f>IF(B93="","",COUNTIF(①【入力】別紙_職員一覧!$B$13:$B$512,①事業所別一覧!B93))</f>
        <v/>
      </c>
      <c r="I93" s="126" t="str">
        <f>IF(B93="","",COUNTIFS(①【入力】別紙_職員一覧!$B$13:$B$512,①事業所別一覧!B93,①【入力】別紙_職員一覧!$F$13:$F$512,"〇"))</f>
        <v/>
      </c>
      <c r="J93" s="126" t="str">
        <f>IF(B93="","",COUNTIFS(①【入力】別紙_職員一覧!$B$13:$B$512,①事業所別一覧!B93,①【入力】別紙_職員一覧!$K$13:$K$512,"〇"))</f>
        <v/>
      </c>
      <c r="K93" s="126" t="str">
        <f>IF(B93="","",COUNTIFS(①【入力】別紙_職員一覧!$B$13:$B$512,①事業所別一覧!B93,①【入力】別紙_職員一覧!$L$13:$L$512,$K$6))</f>
        <v/>
      </c>
      <c r="L93" s="126" t="str">
        <f>IF(B93="","",COUNTIFS(①【入力】別紙_職員一覧!$B$13:$B$512,①事業所別一覧!B93,①【入力】別紙_職員一覧!$L$13:$L$512,$L$6))</f>
        <v/>
      </c>
      <c r="M93" s="126" t="str">
        <f>IF(B93="","",COUNTIFS(①【入力】別紙_職員一覧!$B$13:$B$512,①事業所別一覧!B93,①【入力】別紙_職員一覧!$L$13:$L$512,$M$6))</f>
        <v/>
      </c>
    </row>
    <row r="94" spans="1:13" ht="20.100000000000001" customHeight="1">
      <c r="A94" s="7">
        <v>88</v>
      </c>
      <c r="B94" s="10" t="str">
        <f t="array" ref="B94">IFERROR(IF(INDEX(①【入力】別紙_職員一覧!$B$13:$B$512,MATCH(0,COUNTIF($B$7:B93,①【入力】別紙_職員一覧!$B$13:$B$512),0))=0,"",INDEX(①【入力】別紙_職員一覧!$B$13:$B$512,MATCH(0,COUNTIF($B$7:B93,①【入力】別紙_職員一覧!$B$13:$B$512),0))),"")</f>
        <v/>
      </c>
      <c r="C94" s="138" t="str">
        <f>IF(B94="","",VLOOKUP($B94,①【入力】別紙_職員一覧!$B$13:$Q$512,2,FALSE))</f>
        <v/>
      </c>
      <c r="D94" s="126" t="str">
        <f>IF(B94="","",VLOOKUP($B94,①【入力】別紙_職員一覧!$B$13:$Q$512,3,FALSE))</f>
        <v/>
      </c>
      <c r="E94" s="126" t="str">
        <f>IF(B94="","",VLOOKUP($B94,①【入力】別紙_職員一覧!$B$13:$Q$512,4,FALSE))</f>
        <v/>
      </c>
      <c r="F94" s="154" t="str">
        <f>IF(B94="","",SUMIF(①【入力】別紙_職員一覧!$B$13:$B$512,①事業所別一覧!B94,①【入力】別紙_職員一覧!$Q$13:$Q$512))</f>
        <v/>
      </c>
      <c r="G94" s="154" t="str">
        <f t="shared" si="5"/>
        <v/>
      </c>
      <c r="H94" s="126" t="str">
        <f>IF(B94="","",COUNTIF(①【入力】別紙_職員一覧!$B$13:$B$512,①事業所別一覧!B94))</f>
        <v/>
      </c>
      <c r="I94" s="126" t="str">
        <f>IF(B94="","",COUNTIFS(①【入力】別紙_職員一覧!$B$13:$B$512,①事業所別一覧!B94,①【入力】別紙_職員一覧!$F$13:$F$512,"〇"))</f>
        <v/>
      </c>
      <c r="J94" s="126" t="str">
        <f>IF(B94="","",COUNTIFS(①【入力】別紙_職員一覧!$B$13:$B$512,①事業所別一覧!B94,①【入力】別紙_職員一覧!$K$13:$K$512,"〇"))</f>
        <v/>
      </c>
      <c r="K94" s="126" t="str">
        <f>IF(B94="","",COUNTIFS(①【入力】別紙_職員一覧!$B$13:$B$512,①事業所別一覧!B94,①【入力】別紙_職員一覧!$L$13:$L$512,$K$6))</f>
        <v/>
      </c>
      <c r="L94" s="126" t="str">
        <f>IF(B94="","",COUNTIFS(①【入力】別紙_職員一覧!$B$13:$B$512,①事業所別一覧!B94,①【入力】別紙_職員一覧!$L$13:$L$512,$L$6))</f>
        <v/>
      </c>
      <c r="M94" s="126" t="str">
        <f>IF(B94="","",COUNTIFS(①【入力】別紙_職員一覧!$B$13:$B$512,①事業所別一覧!B94,①【入力】別紙_職員一覧!$L$13:$L$512,$M$6))</f>
        <v/>
      </c>
    </row>
    <row r="95" spans="1:13" ht="20.100000000000001" customHeight="1">
      <c r="A95" s="7">
        <v>89</v>
      </c>
      <c r="B95" s="10" t="str">
        <f t="array" ref="B95">IFERROR(IF(INDEX(①【入力】別紙_職員一覧!$B$13:$B$512,MATCH(0,COUNTIF($B$7:B94,①【入力】別紙_職員一覧!$B$13:$B$512),0))=0,"",INDEX(①【入力】別紙_職員一覧!$B$13:$B$512,MATCH(0,COUNTIF($B$7:B94,①【入力】別紙_職員一覧!$B$13:$B$512),0))),"")</f>
        <v/>
      </c>
      <c r="C95" s="138" t="str">
        <f>IF(B95="","",VLOOKUP($B95,①【入力】別紙_職員一覧!$B$13:$Q$512,2,FALSE))</f>
        <v/>
      </c>
      <c r="D95" s="126" t="str">
        <f>IF(B95="","",VLOOKUP($B95,①【入力】別紙_職員一覧!$B$13:$Q$512,3,FALSE))</f>
        <v/>
      </c>
      <c r="E95" s="126" t="str">
        <f>IF(B95="","",VLOOKUP($B95,①【入力】別紙_職員一覧!$B$13:$Q$512,4,FALSE))</f>
        <v/>
      </c>
      <c r="F95" s="154" t="str">
        <f>IF(B95="","",SUMIF(①【入力】別紙_職員一覧!$B$13:$B$512,①事業所別一覧!B95,①【入力】別紙_職員一覧!$Q$13:$Q$512))</f>
        <v/>
      </c>
      <c r="G95" s="154" t="str">
        <f t="shared" si="5"/>
        <v/>
      </c>
      <c r="H95" s="126" t="str">
        <f>IF(B95="","",COUNTIF(①【入力】別紙_職員一覧!$B$13:$B$512,①事業所別一覧!B95))</f>
        <v/>
      </c>
      <c r="I95" s="126" t="str">
        <f>IF(B95="","",COUNTIFS(①【入力】別紙_職員一覧!$B$13:$B$512,①事業所別一覧!B95,①【入力】別紙_職員一覧!$F$13:$F$512,"〇"))</f>
        <v/>
      </c>
      <c r="J95" s="126" t="str">
        <f>IF(B95="","",COUNTIFS(①【入力】別紙_職員一覧!$B$13:$B$512,①事業所別一覧!B95,①【入力】別紙_職員一覧!$K$13:$K$512,"〇"))</f>
        <v/>
      </c>
      <c r="K95" s="126" t="str">
        <f>IF(B95="","",COUNTIFS(①【入力】別紙_職員一覧!$B$13:$B$512,①事業所別一覧!B95,①【入力】別紙_職員一覧!$L$13:$L$512,$K$6))</f>
        <v/>
      </c>
      <c r="L95" s="126" t="str">
        <f>IF(B95="","",COUNTIFS(①【入力】別紙_職員一覧!$B$13:$B$512,①事業所別一覧!B95,①【入力】別紙_職員一覧!$L$13:$L$512,$L$6))</f>
        <v/>
      </c>
      <c r="M95" s="126" t="str">
        <f>IF(B95="","",COUNTIFS(①【入力】別紙_職員一覧!$B$13:$B$512,①事業所別一覧!B95,①【入力】別紙_職員一覧!$L$13:$L$512,$M$6))</f>
        <v/>
      </c>
    </row>
    <row r="96" spans="1:13" ht="20.100000000000001" customHeight="1">
      <c r="A96" s="7">
        <v>90</v>
      </c>
      <c r="B96" s="10" t="str">
        <f t="array" ref="B96">IFERROR(IF(INDEX(①【入力】別紙_職員一覧!$B$13:$B$512,MATCH(0,COUNTIF($B$7:B95,①【入力】別紙_職員一覧!$B$13:$B$512),0))=0,"",INDEX(①【入力】別紙_職員一覧!$B$13:$B$512,MATCH(0,COUNTIF($B$7:B95,①【入力】別紙_職員一覧!$B$13:$B$512),0))),"")</f>
        <v/>
      </c>
      <c r="C96" s="138" t="str">
        <f>IF(B96="","",VLOOKUP($B96,①【入力】別紙_職員一覧!$B$13:$Q$512,2,FALSE))</f>
        <v/>
      </c>
      <c r="D96" s="126" t="str">
        <f>IF(B96="","",VLOOKUP($B96,①【入力】別紙_職員一覧!$B$13:$Q$512,3,FALSE))</f>
        <v/>
      </c>
      <c r="E96" s="126" t="str">
        <f>IF(B96="","",VLOOKUP($B96,①【入力】別紙_職員一覧!$B$13:$Q$512,4,FALSE))</f>
        <v/>
      </c>
      <c r="F96" s="154" t="str">
        <f>IF(B96="","",SUMIF(①【入力】別紙_職員一覧!$B$13:$B$512,①事業所別一覧!B96,①【入力】別紙_職員一覧!$Q$13:$Q$512))</f>
        <v/>
      </c>
      <c r="G96" s="154" t="str">
        <f t="shared" si="5"/>
        <v/>
      </c>
      <c r="H96" s="126" t="str">
        <f>IF(B96="","",COUNTIF(①【入力】別紙_職員一覧!$B$13:$B$512,①事業所別一覧!B96))</f>
        <v/>
      </c>
      <c r="I96" s="126" t="str">
        <f>IF(B96="","",COUNTIFS(①【入力】別紙_職員一覧!$B$13:$B$512,①事業所別一覧!B96,①【入力】別紙_職員一覧!$F$13:$F$512,"〇"))</f>
        <v/>
      </c>
      <c r="J96" s="126" t="str">
        <f>IF(B96="","",COUNTIFS(①【入力】別紙_職員一覧!$B$13:$B$512,①事業所別一覧!B96,①【入力】別紙_職員一覧!$K$13:$K$512,"〇"))</f>
        <v/>
      </c>
      <c r="K96" s="126" t="str">
        <f>IF(B96="","",COUNTIFS(①【入力】別紙_職員一覧!$B$13:$B$512,①事業所別一覧!B96,①【入力】別紙_職員一覧!$L$13:$L$512,$K$6))</f>
        <v/>
      </c>
      <c r="L96" s="126" t="str">
        <f>IF(B96="","",COUNTIFS(①【入力】別紙_職員一覧!$B$13:$B$512,①事業所別一覧!B96,①【入力】別紙_職員一覧!$L$13:$L$512,$L$6))</f>
        <v/>
      </c>
      <c r="M96" s="126" t="str">
        <f>IF(B96="","",COUNTIFS(①【入力】別紙_職員一覧!$B$13:$B$512,①事業所別一覧!B96,①【入力】別紙_職員一覧!$L$13:$L$512,$M$6))</f>
        <v/>
      </c>
    </row>
    <row r="97" spans="1:16" ht="20.100000000000001" customHeight="1">
      <c r="A97" s="7">
        <v>91</v>
      </c>
      <c r="B97" s="10" t="str">
        <f t="array" ref="B97">IFERROR(IF(INDEX(①【入力】別紙_職員一覧!$B$13:$B$512,MATCH(0,COUNTIF($B$7:B96,①【入力】別紙_職員一覧!$B$13:$B$512),0))=0,"",INDEX(①【入力】別紙_職員一覧!$B$13:$B$512,MATCH(0,COUNTIF($B$7:B96,①【入力】別紙_職員一覧!$B$13:$B$512),0))),"")</f>
        <v/>
      </c>
      <c r="C97" s="138" t="str">
        <f>IF(B97="","",VLOOKUP($B97,①【入力】別紙_職員一覧!$B$13:$Q$512,2,FALSE))</f>
        <v/>
      </c>
      <c r="D97" s="126" t="str">
        <f>IF(B97="","",VLOOKUP($B97,①【入力】別紙_職員一覧!$B$13:$Q$512,3,FALSE))</f>
        <v/>
      </c>
      <c r="E97" s="126" t="str">
        <f>IF(B97="","",VLOOKUP($B97,①【入力】別紙_職員一覧!$B$13:$Q$512,4,FALSE))</f>
        <v/>
      </c>
      <c r="F97" s="154" t="str">
        <f>IF(B97="","",SUMIF(①【入力】別紙_職員一覧!$B$13:$B$512,①事業所別一覧!B97,①【入力】別紙_職員一覧!$Q$13:$Q$512))</f>
        <v/>
      </c>
      <c r="G97" s="154" t="str">
        <f t="shared" si="5"/>
        <v/>
      </c>
      <c r="H97" s="126" t="str">
        <f>IF(B97="","",COUNTIF(①【入力】別紙_職員一覧!$B$13:$B$512,①事業所別一覧!B97))</f>
        <v/>
      </c>
      <c r="I97" s="126" t="str">
        <f>IF(B97="","",COUNTIFS(①【入力】別紙_職員一覧!$B$13:$B$512,①事業所別一覧!B97,①【入力】別紙_職員一覧!$F$13:$F$512,"〇"))</f>
        <v/>
      </c>
      <c r="J97" s="126" t="str">
        <f>IF(B97="","",COUNTIFS(①【入力】別紙_職員一覧!$B$13:$B$512,①事業所別一覧!B97,①【入力】別紙_職員一覧!$K$13:$K$512,"〇"))</f>
        <v/>
      </c>
      <c r="K97" s="126" t="str">
        <f>IF(B97="","",COUNTIFS(①【入力】別紙_職員一覧!$B$13:$B$512,①事業所別一覧!B97,①【入力】別紙_職員一覧!$L$13:$L$512,$K$6))</f>
        <v/>
      </c>
      <c r="L97" s="126" t="str">
        <f>IF(B97="","",COUNTIFS(①【入力】別紙_職員一覧!$B$13:$B$512,①事業所別一覧!B97,①【入力】別紙_職員一覧!$L$13:$L$512,$L$6))</f>
        <v/>
      </c>
      <c r="M97" s="126" t="str">
        <f>IF(B97="","",COUNTIFS(①【入力】別紙_職員一覧!$B$13:$B$512,①事業所別一覧!B97,①【入力】別紙_職員一覧!$L$13:$L$512,$M$6))</f>
        <v/>
      </c>
    </row>
    <row r="98" spans="1:16" ht="20.100000000000001" customHeight="1">
      <c r="A98" s="7">
        <v>92</v>
      </c>
      <c r="B98" s="10" t="str">
        <f t="array" ref="B98">IFERROR(IF(INDEX(①【入力】別紙_職員一覧!$B$13:$B$512,MATCH(0,COUNTIF($B$7:B97,①【入力】別紙_職員一覧!$B$13:$B$512),0))=0,"",INDEX(①【入力】別紙_職員一覧!$B$13:$B$512,MATCH(0,COUNTIF($B$7:B97,①【入力】別紙_職員一覧!$B$13:$B$512),0))),"")</f>
        <v/>
      </c>
      <c r="C98" s="138" t="str">
        <f>IF(B98="","",VLOOKUP($B98,①【入力】別紙_職員一覧!$B$13:$Q$512,2,FALSE))</f>
        <v/>
      </c>
      <c r="D98" s="126" t="str">
        <f>IF(B98="","",VLOOKUP($B98,①【入力】別紙_職員一覧!$B$13:$Q$512,3,FALSE))</f>
        <v/>
      </c>
      <c r="E98" s="126" t="str">
        <f>IF(B98="","",VLOOKUP($B98,①【入力】別紙_職員一覧!$B$13:$Q$512,4,FALSE))</f>
        <v/>
      </c>
      <c r="F98" s="154" t="str">
        <f>IF(B98="","",SUMIF(①【入力】別紙_職員一覧!$B$13:$B$512,①事業所別一覧!B98,①【入力】別紙_職員一覧!$Q$13:$Q$512))</f>
        <v/>
      </c>
      <c r="G98" s="154" t="str">
        <f t="shared" si="5"/>
        <v/>
      </c>
      <c r="H98" s="126" t="str">
        <f>IF(B98="","",COUNTIF(①【入力】別紙_職員一覧!$B$13:$B$512,①事業所別一覧!B98))</f>
        <v/>
      </c>
      <c r="I98" s="126" t="str">
        <f>IF(B98="","",COUNTIFS(①【入力】別紙_職員一覧!$B$13:$B$512,①事業所別一覧!B98,①【入力】別紙_職員一覧!$F$13:$F$512,"〇"))</f>
        <v/>
      </c>
      <c r="J98" s="126" t="str">
        <f>IF(B98="","",COUNTIFS(①【入力】別紙_職員一覧!$B$13:$B$512,①事業所別一覧!B98,①【入力】別紙_職員一覧!$K$13:$K$512,"〇"))</f>
        <v/>
      </c>
      <c r="K98" s="126" t="str">
        <f>IF(B98="","",COUNTIFS(①【入力】別紙_職員一覧!$B$13:$B$512,①事業所別一覧!B98,①【入力】別紙_職員一覧!$L$13:$L$512,$K$6))</f>
        <v/>
      </c>
      <c r="L98" s="126" t="str">
        <f>IF(B98="","",COUNTIFS(①【入力】別紙_職員一覧!$B$13:$B$512,①事業所別一覧!B98,①【入力】別紙_職員一覧!$L$13:$L$512,$L$6))</f>
        <v/>
      </c>
      <c r="M98" s="126" t="str">
        <f>IF(B98="","",COUNTIFS(①【入力】別紙_職員一覧!$B$13:$B$512,①事業所別一覧!B98,①【入力】別紙_職員一覧!$L$13:$L$512,$M$6))</f>
        <v/>
      </c>
    </row>
    <row r="99" spans="1:16" ht="20.100000000000001" customHeight="1">
      <c r="A99" s="7">
        <v>93</v>
      </c>
      <c r="B99" s="10" t="str">
        <f t="array" ref="B99">IFERROR(IF(INDEX(①【入力】別紙_職員一覧!$B$13:$B$512,MATCH(0,COUNTIF($B$7:B98,①【入力】別紙_職員一覧!$B$13:$B$512),0))=0,"",INDEX(①【入力】別紙_職員一覧!$B$13:$B$512,MATCH(0,COUNTIF($B$7:B98,①【入力】別紙_職員一覧!$B$13:$B$512),0))),"")</f>
        <v/>
      </c>
      <c r="C99" s="138" t="str">
        <f>IF(B99="","",VLOOKUP($B99,①【入力】別紙_職員一覧!$B$13:$Q$512,2,FALSE))</f>
        <v/>
      </c>
      <c r="D99" s="126" t="str">
        <f>IF(B99="","",VLOOKUP($B99,①【入力】別紙_職員一覧!$B$13:$Q$512,3,FALSE))</f>
        <v/>
      </c>
      <c r="E99" s="126" t="str">
        <f>IF(B99="","",VLOOKUP($B99,①【入力】別紙_職員一覧!$B$13:$Q$512,4,FALSE))</f>
        <v/>
      </c>
      <c r="F99" s="154" t="str">
        <f>IF(B99="","",SUMIF(①【入力】別紙_職員一覧!$B$13:$B$512,①事業所別一覧!B99,①【入力】別紙_職員一覧!$Q$13:$Q$512))</f>
        <v/>
      </c>
      <c r="G99" s="154" t="str">
        <f t="shared" si="5"/>
        <v/>
      </c>
      <c r="H99" s="126" t="str">
        <f>IF(B99="","",COUNTIF(①【入力】別紙_職員一覧!$B$13:$B$512,①事業所別一覧!B99))</f>
        <v/>
      </c>
      <c r="I99" s="126" t="str">
        <f>IF(B99="","",COUNTIFS(①【入力】別紙_職員一覧!$B$13:$B$512,①事業所別一覧!B99,①【入力】別紙_職員一覧!$F$13:$F$512,"〇"))</f>
        <v/>
      </c>
      <c r="J99" s="126" t="str">
        <f>IF(B99="","",COUNTIFS(①【入力】別紙_職員一覧!$B$13:$B$512,①事業所別一覧!B99,①【入力】別紙_職員一覧!$K$13:$K$512,"〇"))</f>
        <v/>
      </c>
      <c r="K99" s="126" t="str">
        <f>IF(B99="","",COUNTIFS(①【入力】別紙_職員一覧!$B$13:$B$512,①事業所別一覧!B99,①【入力】別紙_職員一覧!$L$13:$L$512,$K$6))</f>
        <v/>
      </c>
      <c r="L99" s="126" t="str">
        <f>IF(B99="","",COUNTIFS(①【入力】別紙_職員一覧!$B$13:$B$512,①事業所別一覧!B99,①【入力】別紙_職員一覧!$L$13:$L$512,$L$6))</f>
        <v/>
      </c>
      <c r="M99" s="126" t="str">
        <f>IF(B99="","",COUNTIFS(①【入力】別紙_職員一覧!$B$13:$B$512,①事業所別一覧!B99,①【入力】別紙_職員一覧!$L$13:$L$512,$M$6))</f>
        <v/>
      </c>
    </row>
    <row r="100" spans="1:16" ht="20.100000000000001" customHeight="1">
      <c r="A100" s="7">
        <v>94</v>
      </c>
      <c r="B100" s="10" t="str">
        <f t="array" ref="B100">IFERROR(IF(INDEX(①【入力】別紙_職員一覧!$B$13:$B$512,MATCH(0,COUNTIF($B$7:B99,①【入力】別紙_職員一覧!$B$13:$B$512),0))=0,"",INDEX(①【入力】別紙_職員一覧!$B$13:$B$512,MATCH(0,COUNTIF($B$7:B99,①【入力】別紙_職員一覧!$B$13:$B$512),0))),"")</f>
        <v/>
      </c>
      <c r="C100" s="138" t="str">
        <f>IF(B100="","",VLOOKUP($B100,①【入力】別紙_職員一覧!$B$13:$Q$512,2,FALSE))</f>
        <v/>
      </c>
      <c r="D100" s="126" t="str">
        <f>IF(B100="","",VLOOKUP($B100,①【入力】別紙_職員一覧!$B$13:$Q$512,3,FALSE))</f>
        <v/>
      </c>
      <c r="E100" s="126" t="str">
        <f>IF(B100="","",VLOOKUP($B100,①【入力】別紙_職員一覧!$B$13:$Q$512,4,FALSE))</f>
        <v/>
      </c>
      <c r="F100" s="154" t="str">
        <f>IF(B100="","",SUMIF(①【入力】別紙_職員一覧!$B$13:$B$512,①事業所別一覧!B100,①【入力】別紙_職員一覧!$Q$13:$Q$512))</f>
        <v/>
      </c>
      <c r="G100" s="154" t="str">
        <f t="shared" si="5"/>
        <v/>
      </c>
      <c r="H100" s="126" t="str">
        <f>IF(B100="","",COUNTIF(①【入力】別紙_職員一覧!$B$13:$B$512,①事業所別一覧!B100))</f>
        <v/>
      </c>
      <c r="I100" s="126" t="str">
        <f>IF(B100="","",COUNTIFS(①【入力】別紙_職員一覧!$B$13:$B$512,①事業所別一覧!B100,①【入力】別紙_職員一覧!$F$13:$F$512,"〇"))</f>
        <v/>
      </c>
      <c r="J100" s="126" t="str">
        <f>IF(B100="","",COUNTIFS(①【入力】別紙_職員一覧!$B$13:$B$512,①事業所別一覧!B100,①【入力】別紙_職員一覧!$K$13:$K$512,"〇"))</f>
        <v/>
      </c>
      <c r="K100" s="126" t="str">
        <f>IF(B100="","",COUNTIFS(①【入力】別紙_職員一覧!$B$13:$B$512,①事業所別一覧!B100,①【入力】別紙_職員一覧!$L$13:$L$512,$K$6))</f>
        <v/>
      </c>
      <c r="L100" s="126" t="str">
        <f>IF(B100="","",COUNTIFS(①【入力】別紙_職員一覧!$B$13:$B$512,①事業所別一覧!B100,①【入力】別紙_職員一覧!$L$13:$L$512,$L$6))</f>
        <v/>
      </c>
      <c r="M100" s="126" t="str">
        <f>IF(B100="","",COUNTIFS(①【入力】別紙_職員一覧!$B$13:$B$512,①事業所別一覧!B100,①【入力】別紙_職員一覧!$L$13:$L$512,$M$6))</f>
        <v/>
      </c>
    </row>
    <row r="101" spans="1:16" ht="20.100000000000001" customHeight="1">
      <c r="A101" s="7">
        <v>95</v>
      </c>
      <c r="B101" s="10" t="str">
        <f t="array" ref="B101">IFERROR(IF(INDEX(①【入力】別紙_職員一覧!$B$13:$B$512,MATCH(0,COUNTIF($B$7:B100,①【入力】別紙_職員一覧!$B$13:$B$512),0))=0,"",INDEX(①【入力】別紙_職員一覧!$B$13:$B$512,MATCH(0,COUNTIF($B$7:B100,①【入力】別紙_職員一覧!$B$13:$B$512),0))),"")</f>
        <v/>
      </c>
      <c r="C101" s="138" t="str">
        <f>IF(B101="","",VLOOKUP($B101,①【入力】別紙_職員一覧!$B$13:$Q$512,2,FALSE))</f>
        <v/>
      </c>
      <c r="D101" s="126" t="str">
        <f>IF(B101="","",VLOOKUP($B101,①【入力】別紙_職員一覧!$B$13:$Q$512,3,FALSE))</f>
        <v/>
      </c>
      <c r="E101" s="126" t="str">
        <f>IF(B101="","",VLOOKUP($B101,①【入力】別紙_職員一覧!$B$13:$Q$512,4,FALSE))</f>
        <v/>
      </c>
      <c r="F101" s="154" t="str">
        <f>IF(B101="","",SUMIF(①【入力】別紙_職員一覧!$B$13:$B$512,①事業所別一覧!B101,①【入力】別紙_職員一覧!$Q$13:$Q$512))</f>
        <v/>
      </c>
      <c r="G101" s="154" t="str">
        <f t="shared" si="5"/>
        <v/>
      </c>
      <c r="H101" s="126" t="str">
        <f>IF(B101="","",COUNTIF(①【入力】別紙_職員一覧!$B$13:$B$512,①事業所別一覧!B101))</f>
        <v/>
      </c>
      <c r="I101" s="126" t="str">
        <f>IF(B101="","",COUNTIFS(①【入力】別紙_職員一覧!$B$13:$B$512,①事業所別一覧!B101,①【入力】別紙_職員一覧!$F$13:$F$512,"〇"))</f>
        <v/>
      </c>
      <c r="J101" s="126" t="str">
        <f>IF(B101="","",COUNTIFS(①【入力】別紙_職員一覧!$B$13:$B$512,①事業所別一覧!B101,①【入力】別紙_職員一覧!$K$13:$K$512,"〇"))</f>
        <v/>
      </c>
      <c r="K101" s="126" t="str">
        <f>IF(B101="","",COUNTIFS(①【入力】別紙_職員一覧!$B$13:$B$512,①事業所別一覧!B101,①【入力】別紙_職員一覧!$L$13:$L$512,$K$6))</f>
        <v/>
      </c>
      <c r="L101" s="126" t="str">
        <f>IF(B101="","",COUNTIFS(①【入力】別紙_職員一覧!$B$13:$B$512,①事業所別一覧!B101,①【入力】別紙_職員一覧!$L$13:$L$512,$L$6))</f>
        <v/>
      </c>
      <c r="M101" s="126" t="str">
        <f>IF(B101="","",COUNTIFS(①【入力】別紙_職員一覧!$B$13:$B$512,①事業所別一覧!B101,①【入力】別紙_職員一覧!$L$13:$L$512,$M$6))</f>
        <v/>
      </c>
    </row>
    <row r="102" spans="1:16" ht="20.100000000000001" customHeight="1">
      <c r="A102" s="7">
        <v>96</v>
      </c>
      <c r="B102" s="10" t="str">
        <f t="array" ref="B102">IFERROR(IF(INDEX(①【入力】別紙_職員一覧!$B$13:$B$512,MATCH(0,COUNTIF($B$7:B101,①【入力】別紙_職員一覧!$B$13:$B$512),0))=0,"",INDEX(①【入力】別紙_職員一覧!$B$13:$B$512,MATCH(0,COUNTIF($B$7:B101,①【入力】別紙_職員一覧!$B$13:$B$512),0))),"")</f>
        <v/>
      </c>
      <c r="C102" s="138" t="str">
        <f>IF(B102="","",VLOOKUP($B102,①【入力】別紙_職員一覧!$B$13:$Q$512,2,FALSE))</f>
        <v/>
      </c>
      <c r="D102" s="126" t="str">
        <f>IF(B102="","",VLOOKUP($B102,①【入力】別紙_職員一覧!$B$13:$Q$512,3,FALSE))</f>
        <v/>
      </c>
      <c r="E102" s="126" t="str">
        <f>IF(B102="","",VLOOKUP($B102,①【入力】別紙_職員一覧!$B$13:$Q$512,4,FALSE))</f>
        <v/>
      </c>
      <c r="F102" s="154" t="str">
        <f>IF(B102="","",SUMIF(①【入力】別紙_職員一覧!$B$13:$B$512,①事業所別一覧!B102,①【入力】別紙_職員一覧!$Q$13:$Q$512))</f>
        <v/>
      </c>
      <c r="G102" s="154" t="str">
        <f t="shared" si="5"/>
        <v/>
      </c>
      <c r="H102" s="126" t="str">
        <f>IF(B102="","",COUNTIF(①【入力】別紙_職員一覧!$B$13:$B$512,①事業所別一覧!B102))</f>
        <v/>
      </c>
      <c r="I102" s="126" t="str">
        <f>IF(B102="","",COUNTIFS(①【入力】別紙_職員一覧!$B$13:$B$512,①事業所別一覧!B102,①【入力】別紙_職員一覧!$F$13:$F$512,"〇"))</f>
        <v/>
      </c>
      <c r="J102" s="126" t="str">
        <f>IF(B102="","",COUNTIFS(①【入力】別紙_職員一覧!$B$13:$B$512,①事業所別一覧!B102,①【入力】別紙_職員一覧!$K$13:$K$512,"〇"))</f>
        <v/>
      </c>
      <c r="K102" s="126" t="str">
        <f>IF(B102="","",COUNTIFS(①【入力】別紙_職員一覧!$B$13:$B$512,①事業所別一覧!B102,①【入力】別紙_職員一覧!$L$13:$L$512,$K$6))</f>
        <v/>
      </c>
      <c r="L102" s="126" t="str">
        <f>IF(B102="","",COUNTIFS(①【入力】別紙_職員一覧!$B$13:$B$512,①事業所別一覧!B102,①【入力】別紙_職員一覧!$L$13:$L$512,$L$6))</f>
        <v/>
      </c>
      <c r="M102" s="126" t="str">
        <f>IF(B102="","",COUNTIFS(①【入力】別紙_職員一覧!$B$13:$B$512,①事業所別一覧!B102,①【入力】別紙_職員一覧!$L$13:$L$512,$M$6))</f>
        <v/>
      </c>
    </row>
    <row r="103" spans="1:16" ht="20.100000000000001" customHeight="1">
      <c r="A103" s="7">
        <v>97</v>
      </c>
      <c r="B103" s="10" t="str">
        <f t="array" ref="B103">IFERROR(IF(INDEX(①【入力】別紙_職員一覧!$B$13:$B$512,MATCH(0,COUNTIF($B$7:B102,①【入力】別紙_職員一覧!$B$13:$B$512),0))=0,"",INDEX(①【入力】別紙_職員一覧!$B$13:$B$512,MATCH(0,COUNTIF($B$7:B102,①【入力】別紙_職員一覧!$B$13:$B$512),0))),"")</f>
        <v/>
      </c>
      <c r="C103" s="138" t="str">
        <f>IF(B103="","",VLOOKUP($B103,①【入力】別紙_職員一覧!$B$13:$Q$512,2,FALSE))</f>
        <v/>
      </c>
      <c r="D103" s="126" t="str">
        <f>IF(B103="","",VLOOKUP($B103,①【入力】別紙_職員一覧!$B$13:$Q$512,3,FALSE))</f>
        <v/>
      </c>
      <c r="E103" s="126" t="str">
        <f>IF(B103="","",VLOOKUP($B103,①【入力】別紙_職員一覧!$B$13:$Q$512,4,FALSE))</f>
        <v/>
      </c>
      <c r="F103" s="154" t="str">
        <f>IF(B103="","",SUMIF(①【入力】別紙_職員一覧!$B$13:$B$512,①事業所別一覧!B103,①【入力】別紙_職員一覧!$Q$13:$Q$512))</f>
        <v/>
      </c>
      <c r="G103" s="154" t="str">
        <f t="shared" si="5"/>
        <v/>
      </c>
      <c r="H103" s="126" t="str">
        <f>IF(B103="","",COUNTIF(①【入力】別紙_職員一覧!$B$13:$B$512,①事業所別一覧!B103))</f>
        <v/>
      </c>
      <c r="I103" s="126" t="str">
        <f>IF(B103="","",COUNTIFS(①【入力】別紙_職員一覧!$B$13:$B$512,①事業所別一覧!B103,①【入力】別紙_職員一覧!$F$13:$F$512,"〇"))</f>
        <v/>
      </c>
      <c r="J103" s="126" t="str">
        <f>IF(B103="","",COUNTIFS(①【入力】別紙_職員一覧!$B$13:$B$512,①事業所別一覧!B103,①【入力】別紙_職員一覧!$K$13:$K$512,"〇"))</f>
        <v/>
      </c>
      <c r="K103" s="126" t="str">
        <f>IF(B103="","",COUNTIFS(①【入力】別紙_職員一覧!$B$13:$B$512,①事業所別一覧!B103,①【入力】別紙_職員一覧!$L$13:$L$512,$K$6))</f>
        <v/>
      </c>
      <c r="L103" s="126" t="str">
        <f>IF(B103="","",COUNTIFS(①【入力】別紙_職員一覧!$B$13:$B$512,①事業所別一覧!B103,①【入力】別紙_職員一覧!$L$13:$L$512,$L$6))</f>
        <v/>
      </c>
      <c r="M103" s="126" t="str">
        <f>IF(B103="","",COUNTIFS(①【入力】別紙_職員一覧!$B$13:$B$512,①事業所別一覧!B103,①【入力】別紙_職員一覧!$L$13:$L$512,$M$6))</f>
        <v/>
      </c>
    </row>
    <row r="104" spans="1:16" ht="20.100000000000001" customHeight="1">
      <c r="A104" s="7">
        <v>98</v>
      </c>
      <c r="B104" s="10" t="str">
        <f t="array" ref="B104">IFERROR(IF(INDEX(①【入力】別紙_職員一覧!$B$13:$B$512,MATCH(0,COUNTIF($B$7:B103,①【入力】別紙_職員一覧!$B$13:$B$512),0))=0,"",INDEX(①【入力】別紙_職員一覧!$B$13:$B$512,MATCH(0,COUNTIF($B$7:B103,①【入力】別紙_職員一覧!$B$13:$B$512),0))),"")</f>
        <v/>
      </c>
      <c r="C104" s="138" t="str">
        <f>IF(B104="","",VLOOKUP($B104,①【入力】別紙_職員一覧!$B$13:$Q$512,2,FALSE))</f>
        <v/>
      </c>
      <c r="D104" s="126" t="str">
        <f>IF(B104="","",VLOOKUP($B104,①【入力】別紙_職員一覧!$B$13:$Q$512,3,FALSE))</f>
        <v/>
      </c>
      <c r="E104" s="126" t="str">
        <f>IF(B104="","",VLOOKUP($B104,①【入力】別紙_職員一覧!$B$13:$Q$512,4,FALSE))</f>
        <v/>
      </c>
      <c r="F104" s="154" t="str">
        <f>IF(B104="","",SUMIF(①【入力】別紙_職員一覧!$B$13:$B$512,①事業所別一覧!B104,①【入力】別紙_職員一覧!$Q$13:$Q$512))</f>
        <v/>
      </c>
      <c r="G104" s="154" t="str">
        <f t="shared" si="5"/>
        <v/>
      </c>
      <c r="H104" s="126" t="str">
        <f>IF(B104="","",COUNTIF(①【入力】別紙_職員一覧!$B$13:$B$512,①事業所別一覧!B104))</f>
        <v/>
      </c>
      <c r="I104" s="126" t="str">
        <f>IF(B104="","",COUNTIFS(①【入力】別紙_職員一覧!$B$13:$B$512,①事業所別一覧!B104,①【入力】別紙_職員一覧!$F$13:$F$512,"〇"))</f>
        <v/>
      </c>
      <c r="J104" s="126" t="str">
        <f>IF(B104="","",COUNTIFS(①【入力】別紙_職員一覧!$B$13:$B$512,①事業所別一覧!B104,①【入力】別紙_職員一覧!$K$13:$K$512,"〇"))</f>
        <v/>
      </c>
      <c r="K104" s="126" t="str">
        <f>IF(B104="","",COUNTIFS(①【入力】別紙_職員一覧!$B$13:$B$512,①事業所別一覧!B104,①【入力】別紙_職員一覧!$L$13:$L$512,$K$6))</f>
        <v/>
      </c>
      <c r="L104" s="126" t="str">
        <f>IF(B104="","",COUNTIFS(①【入力】別紙_職員一覧!$B$13:$B$512,①事業所別一覧!B104,①【入力】別紙_職員一覧!$L$13:$L$512,$L$6))</f>
        <v/>
      </c>
      <c r="M104" s="126" t="str">
        <f>IF(B104="","",COUNTIFS(①【入力】別紙_職員一覧!$B$13:$B$512,①事業所別一覧!B104,①【入力】別紙_職員一覧!$L$13:$L$512,$M$6))</f>
        <v/>
      </c>
    </row>
    <row r="105" spans="1:16" ht="20.100000000000001" customHeight="1">
      <c r="A105" s="7">
        <v>99</v>
      </c>
      <c r="B105" s="10" t="str">
        <f t="array" ref="B105">IFERROR(IF(INDEX(①【入力】別紙_職員一覧!$B$13:$B$512,MATCH(0,COUNTIF($B$7:B104,①【入力】別紙_職員一覧!$B$13:$B$512),0))=0,"",INDEX(①【入力】別紙_職員一覧!$B$13:$B$512,MATCH(0,COUNTIF($B$7:B104,①【入力】別紙_職員一覧!$B$13:$B$512),0))),"")</f>
        <v/>
      </c>
      <c r="C105" s="138" t="str">
        <f>IF(B105="","",VLOOKUP($B105,①【入力】別紙_職員一覧!$B$13:$Q$512,2,FALSE))</f>
        <v/>
      </c>
      <c r="D105" s="126" t="str">
        <f>IF(B105="","",VLOOKUP($B105,①【入力】別紙_職員一覧!$B$13:$Q$512,3,FALSE))</f>
        <v/>
      </c>
      <c r="E105" s="126" t="str">
        <f>IF(B105="","",VLOOKUP($B105,①【入力】別紙_職員一覧!$B$13:$Q$512,4,FALSE))</f>
        <v/>
      </c>
      <c r="F105" s="154" t="str">
        <f>IF(B105="","",SUMIF(①【入力】別紙_職員一覧!$B$13:$B$512,①事業所別一覧!B105,①【入力】別紙_職員一覧!$Q$13:$Q$512))</f>
        <v/>
      </c>
      <c r="G105" s="154" t="str">
        <f t="shared" si="5"/>
        <v/>
      </c>
      <c r="H105" s="126" t="str">
        <f>IF(B105="","",COUNTIF(①【入力】別紙_職員一覧!$B$13:$B$512,①事業所別一覧!B105))</f>
        <v/>
      </c>
      <c r="I105" s="126" t="str">
        <f>IF(B105="","",COUNTIFS(①【入力】別紙_職員一覧!$B$13:$B$512,①事業所別一覧!B105,①【入力】別紙_職員一覧!$F$13:$F$512,"〇"))</f>
        <v/>
      </c>
      <c r="J105" s="126" t="str">
        <f>IF(B105="","",COUNTIFS(①【入力】別紙_職員一覧!$B$13:$B$512,①事業所別一覧!B105,①【入力】別紙_職員一覧!$K$13:$K$512,"〇"))</f>
        <v/>
      </c>
      <c r="K105" s="126" t="str">
        <f>IF(B105="","",COUNTIFS(①【入力】別紙_職員一覧!$B$13:$B$512,①事業所別一覧!B105,①【入力】別紙_職員一覧!$L$13:$L$512,$K$6))</f>
        <v/>
      </c>
      <c r="L105" s="126" t="str">
        <f>IF(B105="","",COUNTIFS(①【入力】別紙_職員一覧!$B$13:$B$512,①事業所別一覧!B105,①【入力】別紙_職員一覧!$L$13:$L$512,$L$6))</f>
        <v/>
      </c>
      <c r="M105" s="126" t="str">
        <f>IF(B105="","",COUNTIFS(①【入力】別紙_職員一覧!$B$13:$B$512,①事業所別一覧!B105,①【入力】別紙_職員一覧!$L$13:$L$512,$M$6))</f>
        <v/>
      </c>
    </row>
    <row r="106" spans="1:16" ht="20.100000000000001" customHeight="1">
      <c r="A106" s="7">
        <v>100</v>
      </c>
      <c r="B106" s="10" t="str">
        <f t="array" ref="B106">IFERROR(IF(INDEX(①【入力】別紙_職員一覧!$B$13:$B$512,MATCH(0,COUNTIF($B$7:B105,①【入力】別紙_職員一覧!$B$13:$B$512),0))=0,"",INDEX(①【入力】別紙_職員一覧!$B$13:$B$512,MATCH(0,COUNTIF($B$7:B105,①【入力】別紙_職員一覧!$B$13:$B$512),0))),"")</f>
        <v/>
      </c>
      <c r="C106" s="138" t="str">
        <f>IF(B106="","",VLOOKUP($B106,①【入力】別紙_職員一覧!$B$13:$Q$512,2,FALSE))</f>
        <v/>
      </c>
      <c r="D106" s="126" t="str">
        <f>IF(B106="","",VLOOKUP($B106,①【入力】別紙_職員一覧!$B$13:$Q$512,3,FALSE))</f>
        <v/>
      </c>
      <c r="E106" s="126" t="str">
        <f>IF(B106="","",VLOOKUP($B106,①【入力】別紙_職員一覧!$B$13:$Q$512,4,FALSE))</f>
        <v/>
      </c>
      <c r="F106" s="154" t="str">
        <f>IF(B106="","",SUMIF(①【入力】別紙_職員一覧!$B$13:$B$512,①事業所別一覧!B106,①【入力】別紙_職員一覧!$Q$13:$Q$512))</f>
        <v/>
      </c>
      <c r="G106" s="154" t="str">
        <f t="shared" si="5"/>
        <v/>
      </c>
      <c r="H106" s="126" t="str">
        <f>IF(B106="","",COUNTIF(①【入力】別紙_職員一覧!$B$13:$B$512,①事業所別一覧!B106))</f>
        <v/>
      </c>
      <c r="I106" s="126" t="str">
        <f>IF(B106="","",COUNTIFS(①【入力】別紙_職員一覧!$B$13:$B$512,①事業所別一覧!B106,①【入力】別紙_職員一覧!$F$13:$F$512,"〇"))</f>
        <v/>
      </c>
      <c r="J106" s="126" t="str">
        <f>IF(B106="","",COUNTIFS(①【入力】別紙_職員一覧!$B$13:$B$512,①事業所別一覧!B106,①【入力】別紙_職員一覧!$K$13:$K$512,"〇"))</f>
        <v/>
      </c>
      <c r="K106" s="126" t="str">
        <f>IF(B106="","",COUNTIFS(①【入力】別紙_職員一覧!$B$13:$B$512,①事業所別一覧!B106,①【入力】別紙_職員一覧!$L$13:$L$512,$K$6))</f>
        <v/>
      </c>
      <c r="L106" s="126" t="str">
        <f>IF(B106="","",COUNTIFS(①【入力】別紙_職員一覧!$B$13:$B$512,①事業所別一覧!B106,①【入力】別紙_職員一覧!$L$13:$L$512,$L$6))</f>
        <v/>
      </c>
      <c r="M106" s="126" t="str">
        <f>IF(B106="","",COUNTIFS(①【入力】別紙_職員一覧!$B$13:$B$512,①事業所別一覧!B106,①【入力】別紙_職員一覧!$L$13:$L$512,$M$6))</f>
        <v/>
      </c>
    </row>
    <row r="107" spans="1:16" ht="45.95" customHeight="1">
      <c r="C107" s="160"/>
      <c r="D107" s="161"/>
      <c r="E107" s="138" t="s">
        <v>242</v>
      </c>
      <c r="F107" s="154">
        <f>SUM(F7:F106)</f>
        <v>0</v>
      </c>
      <c r="G107" s="154">
        <f>ROUNDDOWN(F107+ROUNDUP(F107*0.15,0),-3)</f>
        <v>0</v>
      </c>
      <c r="H107" s="126">
        <f>SUM(H7:H106)</f>
        <v>0</v>
      </c>
      <c r="I107" s="126">
        <f>SUM(I7:I106)</f>
        <v>0</v>
      </c>
      <c r="J107" s="126">
        <f>SUM(J7:J106)</f>
        <v>0</v>
      </c>
      <c r="K107" s="126">
        <f>SUM(K7:K106)</f>
        <v>0</v>
      </c>
      <c r="L107" s="126">
        <f t="shared" ref="L107:M107" si="7">SUM(L7:L106)</f>
        <v>0</v>
      </c>
      <c r="M107" s="126">
        <f t="shared" si="7"/>
        <v>0</v>
      </c>
    </row>
    <row r="108" spans="1:16">
      <c r="G108" s="5" t="s">
        <v>267</v>
      </c>
    </row>
    <row r="109" spans="1:16">
      <c r="G109" s="5" t="s">
        <v>268</v>
      </c>
      <c r="P109" s="6"/>
    </row>
    <row r="110" spans="1:16">
      <c r="P110" s="6"/>
    </row>
    <row r="111" spans="1:16">
      <c r="P111" s="6"/>
    </row>
    <row r="112" spans="1:16">
      <c r="P112" s="6"/>
    </row>
    <row r="113" spans="16:16">
      <c r="P113" s="6"/>
    </row>
    <row r="114" spans="16:16">
      <c r="P114" s="6"/>
    </row>
    <row r="115" spans="16:16">
      <c r="P115" s="6"/>
    </row>
    <row r="117" spans="16:16">
      <c r="P117" s="6"/>
    </row>
    <row r="118" spans="16:16">
      <c r="P118" s="6"/>
    </row>
    <row r="119" spans="16:16">
      <c r="P119" s="6"/>
    </row>
    <row r="120" spans="16:16">
      <c r="P120" s="6"/>
    </row>
    <row r="121" spans="16:16">
      <c r="P121" s="6"/>
    </row>
    <row r="122" spans="16:16">
      <c r="P122" s="6"/>
    </row>
    <row r="123" spans="16:16">
      <c r="P123" s="6"/>
    </row>
    <row r="125" spans="16:16">
      <c r="P125" s="6"/>
    </row>
    <row r="126" spans="16:16">
      <c r="P126" s="6"/>
    </row>
    <row r="127" spans="16:16">
      <c r="P127" s="6"/>
    </row>
    <row r="128" spans="16:16">
      <c r="P128" s="6"/>
    </row>
    <row r="129" spans="16:16">
      <c r="P129" s="6"/>
    </row>
    <row r="130" spans="16:16">
      <c r="P130" s="6"/>
    </row>
    <row r="131" spans="16:16">
      <c r="P131" s="6"/>
    </row>
    <row r="132" spans="16:16">
      <c r="P132" s="6"/>
    </row>
    <row r="138" spans="16:16">
      <c r="P138" s="6"/>
    </row>
    <row r="139" spans="16:16">
      <c r="P139" s="6"/>
    </row>
    <row r="140" spans="16:16">
      <c r="P140" s="6"/>
    </row>
    <row r="142" spans="16:16">
      <c r="P142" s="6"/>
    </row>
    <row r="143" spans="16:16">
      <c r="P143" s="6"/>
    </row>
    <row r="144" spans="16:16">
      <c r="P144" s="6"/>
    </row>
    <row r="145" spans="16:16">
      <c r="P145" s="6"/>
    </row>
    <row r="146" spans="16:16">
      <c r="P146" s="6"/>
    </row>
    <row r="147" spans="16:16">
      <c r="P147" s="6"/>
    </row>
    <row r="148" spans="16:16">
      <c r="P148" s="6"/>
    </row>
    <row r="150" spans="16:16">
      <c r="P150" s="6"/>
    </row>
    <row r="151" spans="16:16">
      <c r="P151" s="6"/>
    </row>
    <row r="152" spans="16:16">
      <c r="P152" s="6"/>
    </row>
    <row r="153" spans="16:16">
      <c r="P153" s="6"/>
    </row>
    <row r="154" spans="16:16">
      <c r="P154" s="6"/>
    </row>
    <row r="155" spans="16:16">
      <c r="P155" s="6"/>
    </row>
    <row r="156" spans="16:16">
      <c r="P156" s="6"/>
    </row>
    <row r="158" spans="16:16">
      <c r="P158" s="6"/>
    </row>
    <row r="159" spans="16:16">
      <c r="P159" s="6"/>
    </row>
    <row r="160" spans="16:16">
      <c r="P160" s="6"/>
    </row>
    <row r="161" spans="16:16">
      <c r="P161" s="6"/>
    </row>
    <row r="162" spans="16:16">
      <c r="P162" s="6"/>
    </row>
    <row r="163" spans="16:16">
      <c r="P163" s="6"/>
    </row>
    <row r="164" spans="16:16">
      <c r="P164" s="6"/>
    </row>
    <row r="166" spans="16:16">
      <c r="P166" s="6"/>
    </row>
    <row r="167" spans="16:16">
      <c r="P167" s="6"/>
    </row>
    <row r="168" spans="16:16">
      <c r="P168" s="6"/>
    </row>
    <row r="169" spans="16:16">
      <c r="P169" s="6"/>
    </row>
    <row r="170" spans="16:16">
      <c r="P170" s="6"/>
    </row>
    <row r="171" spans="16:16">
      <c r="P171" s="6"/>
    </row>
    <row r="172" spans="16:16">
      <c r="P172" s="6"/>
    </row>
    <row r="178" spans="16:16">
      <c r="P178" s="6"/>
    </row>
    <row r="179" spans="16:16">
      <c r="P179" s="6"/>
    </row>
    <row r="180" spans="16:16">
      <c r="P180" s="6"/>
    </row>
    <row r="181" spans="16:16">
      <c r="P181" s="6"/>
    </row>
    <row r="183" spans="16:16">
      <c r="P183" s="6"/>
    </row>
    <row r="184" spans="16:16">
      <c r="P184" s="6"/>
    </row>
    <row r="185" spans="16:16">
      <c r="P185" s="6"/>
    </row>
    <row r="186" spans="16:16">
      <c r="P186" s="6"/>
    </row>
    <row r="187" spans="16:16">
      <c r="P187" s="6"/>
    </row>
    <row r="188" spans="16:16">
      <c r="P188" s="6"/>
    </row>
    <row r="189" spans="16:16">
      <c r="P189" s="6"/>
    </row>
    <row r="191" spans="16:16">
      <c r="P191" s="6"/>
    </row>
    <row r="192" spans="16:16">
      <c r="P192" s="6"/>
    </row>
    <row r="193" spans="16:16">
      <c r="P193" s="6"/>
    </row>
    <row r="194" spans="16:16">
      <c r="P194" s="6"/>
    </row>
    <row r="195" spans="16:16">
      <c r="P195" s="6"/>
    </row>
    <row r="196" spans="16:16">
      <c r="P196" s="6"/>
    </row>
    <row r="197" spans="16:16">
      <c r="P197" s="6"/>
    </row>
  </sheetData>
  <sheetProtection password="8D69" sheet="1" objects="1" scenarios="1"/>
  <mergeCells count="2">
    <mergeCell ref="K3:M3"/>
    <mergeCell ref="A1:M1"/>
  </mergeCells>
  <phoneticPr fontId="1"/>
  <printOptions horizontalCentered="1"/>
  <pageMargins left="0.51181102362204722" right="0.51181102362204722" top="0.74803149606299213" bottom="0.55118110236220474" header="0.31496062992125984" footer="0.31496062992125984"/>
  <pageSetup paperSize="9" scale="3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B1:AE99"/>
  <sheetViews>
    <sheetView showGridLines="0" zoomScaleNormal="100" zoomScaleSheetLayoutView="100" workbookViewId="0">
      <selection activeCell="AC11" sqref="AC11:AD11"/>
    </sheetView>
  </sheetViews>
  <sheetFormatPr defaultColWidth="8.625" defaultRowHeight="13.5"/>
  <cols>
    <col min="1" max="33" width="2.625" style="1" customWidth="1"/>
    <col min="34" max="16384" width="8.625" style="1"/>
  </cols>
  <sheetData>
    <row r="1" spans="2:31" ht="12" customHeight="1">
      <c r="B1" s="305" t="s">
        <v>97</v>
      </c>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row>
    <row r="2" spans="2:31" ht="12" customHeight="1">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row>
    <row r="3" spans="2:31" s="127" customFormat="1" ht="21.95" customHeight="1">
      <c r="C3" s="128"/>
      <c r="V3" s="129" t="str">
        <f>【入力シート】!J5</f>
        <v>令和</v>
      </c>
      <c r="W3" s="129"/>
      <c r="X3" s="159" t="str">
        <f>IF(【入力シート】!L5="","",【入力シート】!L5)</f>
        <v/>
      </c>
      <c r="Y3" s="129" t="s">
        <v>41</v>
      </c>
      <c r="Z3" s="349" t="str">
        <f>IF(【入力シート】!O5="","",【入力シート】!O5)</f>
        <v/>
      </c>
      <c r="AA3" s="349"/>
      <c r="AB3" s="129" t="s">
        <v>42</v>
      </c>
      <c r="AC3" s="349" t="str">
        <f>IF(【入力シート】!S5="","",【入力シート】!S5)</f>
        <v/>
      </c>
      <c r="AD3" s="349"/>
      <c r="AE3" s="129" t="s">
        <v>10</v>
      </c>
    </row>
    <row r="4" spans="2:31" ht="6" customHeight="1"/>
    <row r="5" spans="2:31" ht="18" customHeight="1">
      <c r="C5" s="2"/>
      <c r="L5" s="1" t="s">
        <v>1</v>
      </c>
      <c r="P5" s="287" t="str">
        <f>IF(【入力シート】!J27="","",【入力シート】!J27)</f>
        <v/>
      </c>
      <c r="Q5" s="287"/>
      <c r="R5" s="287"/>
      <c r="S5" s="287"/>
      <c r="T5" s="287"/>
      <c r="U5" s="287"/>
      <c r="V5" s="287"/>
      <c r="W5" s="287"/>
      <c r="X5" s="287"/>
      <c r="Y5" s="287"/>
      <c r="Z5" s="287"/>
      <c r="AA5" s="287"/>
      <c r="AB5" s="287"/>
      <c r="AC5" s="287"/>
      <c r="AD5" s="287"/>
      <c r="AE5" s="287"/>
    </row>
    <row r="6" spans="2:31" ht="6" customHeight="1"/>
    <row r="7" spans="2:31">
      <c r="B7" s="306" t="str">
        <f>"　"&amp;【入力シート】!C1&amp;【入力シート】!D1&amp;"年度品川区介護職員・介護支援専門員居住支援手当事業補助金の交付申請にあたり、次の項目を確認したことを報告します。"</f>
        <v>　令和8年度品川区介護職員・介護支援専門員居住支援手当事業補助金の交付申請にあたり、次の項目を確認したことを報告します。</v>
      </c>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row>
    <row r="8" spans="2:31">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row>
    <row r="9" spans="2:31" ht="5.45" customHeight="1">
      <c r="B9" s="9"/>
      <c r="C9" s="9"/>
      <c r="D9" s="9"/>
      <c r="E9" s="9"/>
      <c r="F9" s="9"/>
      <c r="G9" s="9"/>
      <c r="H9" s="9"/>
      <c r="I9" s="9"/>
      <c r="J9" s="9"/>
      <c r="K9" s="9"/>
      <c r="L9" s="9"/>
      <c r="M9" s="9"/>
      <c r="N9" s="9"/>
      <c r="O9" s="9"/>
      <c r="P9" s="9"/>
      <c r="Q9" s="9"/>
      <c r="R9" s="9"/>
      <c r="S9" s="9"/>
      <c r="T9" s="9"/>
      <c r="U9" s="9"/>
      <c r="V9" s="9"/>
      <c r="W9" s="9"/>
      <c r="X9" s="9"/>
      <c r="Y9" s="9"/>
      <c r="Z9" s="9"/>
      <c r="AA9" s="9"/>
      <c r="AB9" s="9"/>
      <c r="AC9" s="9"/>
      <c r="AD9" s="9"/>
    </row>
    <row r="10" spans="2:31" ht="20.100000000000001" customHeight="1">
      <c r="B10" s="14" t="s">
        <v>98</v>
      </c>
      <c r="C10" s="15"/>
      <c r="D10" s="15"/>
      <c r="E10" s="15"/>
      <c r="F10" s="16"/>
      <c r="G10" s="17"/>
      <c r="H10" s="17"/>
      <c r="I10" s="17"/>
      <c r="J10" s="17"/>
      <c r="K10" s="17"/>
      <c r="L10" s="17"/>
      <c r="M10" s="17"/>
      <c r="N10" s="17"/>
      <c r="O10" s="17"/>
      <c r="P10" s="17"/>
      <c r="Q10" s="17"/>
      <c r="R10" s="17"/>
      <c r="S10" s="17"/>
      <c r="T10" s="17"/>
      <c r="U10" s="17"/>
      <c r="V10" s="17"/>
      <c r="W10" s="17"/>
      <c r="X10" s="17"/>
      <c r="Y10" s="17"/>
      <c r="Z10" s="17"/>
      <c r="AA10" s="17"/>
      <c r="AB10" s="17"/>
      <c r="AC10" s="18"/>
      <c r="AD10" s="19"/>
    </row>
    <row r="11" spans="2:31" ht="33" customHeight="1">
      <c r="B11" s="23" t="s">
        <v>99</v>
      </c>
      <c r="C11" s="24"/>
      <c r="D11" s="24"/>
      <c r="E11" s="25"/>
      <c r="F11" s="346" t="s">
        <v>100</v>
      </c>
      <c r="G11" s="347"/>
      <c r="H11" s="347"/>
      <c r="I11" s="347"/>
      <c r="J11" s="347"/>
      <c r="K11" s="347"/>
      <c r="L11" s="347"/>
      <c r="M11" s="347"/>
      <c r="N11" s="347"/>
      <c r="O11" s="347"/>
      <c r="P11" s="347"/>
      <c r="Q11" s="347"/>
      <c r="R11" s="347"/>
      <c r="S11" s="347"/>
      <c r="T11" s="347"/>
      <c r="U11" s="347"/>
      <c r="V11" s="347"/>
      <c r="W11" s="347"/>
      <c r="X11" s="347"/>
      <c r="Y11" s="347"/>
      <c r="Z11" s="347"/>
      <c r="AA11" s="347"/>
      <c r="AB11" s="348"/>
      <c r="AC11" s="327" t="s">
        <v>225</v>
      </c>
      <c r="AD11" s="328"/>
    </row>
    <row r="12" spans="2:31" ht="33" customHeight="1">
      <c r="B12" s="30" t="s">
        <v>102</v>
      </c>
      <c r="C12" s="31"/>
      <c r="D12" s="31"/>
      <c r="E12" s="32"/>
      <c r="F12" s="346" t="s">
        <v>220</v>
      </c>
      <c r="G12" s="347"/>
      <c r="H12" s="347"/>
      <c r="I12" s="347"/>
      <c r="J12" s="347"/>
      <c r="K12" s="347"/>
      <c r="L12" s="347"/>
      <c r="M12" s="347"/>
      <c r="N12" s="347"/>
      <c r="O12" s="347"/>
      <c r="P12" s="347"/>
      <c r="Q12" s="347"/>
      <c r="R12" s="347"/>
      <c r="S12" s="347"/>
      <c r="T12" s="347"/>
      <c r="U12" s="347"/>
      <c r="V12" s="347"/>
      <c r="W12" s="347"/>
      <c r="X12" s="347"/>
      <c r="Y12" s="347"/>
      <c r="Z12" s="347"/>
      <c r="AA12" s="347"/>
      <c r="AB12" s="348"/>
      <c r="AC12" s="327" t="s">
        <v>225</v>
      </c>
      <c r="AD12" s="328"/>
    </row>
    <row r="13" spans="2:31" ht="33" customHeight="1">
      <c r="B13" s="27"/>
      <c r="C13" s="28"/>
      <c r="D13" s="28"/>
      <c r="E13" s="29"/>
      <c r="F13" s="346" t="s">
        <v>103</v>
      </c>
      <c r="G13" s="347"/>
      <c r="H13" s="347"/>
      <c r="I13" s="347"/>
      <c r="J13" s="347"/>
      <c r="K13" s="347"/>
      <c r="L13" s="347"/>
      <c r="M13" s="347"/>
      <c r="N13" s="347"/>
      <c r="O13" s="347"/>
      <c r="P13" s="347"/>
      <c r="Q13" s="347"/>
      <c r="R13" s="347"/>
      <c r="S13" s="347"/>
      <c r="T13" s="347"/>
      <c r="U13" s="347"/>
      <c r="V13" s="347"/>
      <c r="W13" s="347"/>
      <c r="X13" s="347"/>
      <c r="Y13" s="347"/>
      <c r="Z13" s="347"/>
      <c r="AA13" s="347"/>
      <c r="AB13" s="348"/>
      <c r="AC13" s="327" t="s">
        <v>225</v>
      </c>
      <c r="AD13" s="328"/>
    </row>
    <row r="14" spans="2:31" ht="62.45" customHeight="1">
      <c r="B14" s="343" t="s">
        <v>142</v>
      </c>
      <c r="C14" s="344"/>
      <c r="D14" s="344"/>
      <c r="E14" s="345"/>
      <c r="F14" s="346" t="s">
        <v>221</v>
      </c>
      <c r="G14" s="347"/>
      <c r="H14" s="347"/>
      <c r="I14" s="347"/>
      <c r="J14" s="347"/>
      <c r="K14" s="347"/>
      <c r="L14" s="347"/>
      <c r="M14" s="347"/>
      <c r="N14" s="347"/>
      <c r="O14" s="347"/>
      <c r="P14" s="347"/>
      <c r="Q14" s="347"/>
      <c r="R14" s="347"/>
      <c r="S14" s="347"/>
      <c r="T14" s="347"/>
      <c r="U14" s="347"/>
      <c r="V14" s="347"/>
      <c r="W14" s="347"/>
      <c r="X14" s="347"/>
      <c r="Y14" s="347"/>
      <c r="Z14" s="347"/>
      <c r="AA14" s="347"/>
      <c r="AB14" s="348"/>
      <c r="AC14" s="327" t="s">
        <v>225</v>
      </c>
      <c r="AD14" s="328"/>
    </row>
    <row r="15" spans="2:31" ht="47.1" customHeight="1">
      <c r="B15" s="343"/>
      <c r="C15" s="344"/>
      <c r="D15" s="344"/>
      <c r="E15" s="345"/>
      <c r="F15" s="346" t="s">
        <v>222</v>
      </c>
      <c r="G15" s="347"/>
      <c r="H15" s="347"/>
      <c r="I15" s="347"/>
      <c r="J15" s="347"/>
      <c r="K15" s="347"/>
      <c r="L15" s="347"/>
      <c r="M15" s="347"/>
      <c r="N15" s="347"/>
      <c r="O15" s="347"/>
      <c r="P15" s="347"/>
      <c r="Q15" s="347"/>
      <c r="R15" s="347"/>
      <c r="S15" s="347"/>
      <c r="T15" s="347"/>
      <c r="U15" s="347"/>
      <c r="V15" s="347"/>
      <c r="W15" s="347"/>
      <c r="X15" s="347"/>
      <c r="Y15" s="347"/>
      <c r="Z15" s="347"/>
      <c r="AA15" s="347"/>
      <c r="AB15" s="348"/>
      <c r="AC15" s="327" t="s">
        <v>225</v>
      </c>
      <c r="AD15" s="328"/>
    </row>
    <row r="16" spans="2:31" ht="146.25" customHeight="1">
      <c r="B16" s="331" t="s">
        <v>104</v>
      </c>
      <c r="C16" s="332"/>
      <c r="D16" s="332"/>
      <c r="E16" s="333"/>
      <c r="F16" s="346" t="s">
        <v>303</v>
      </c>
      <c r="G16" s="347"/>
      <c r="H16" s="347"/>
      <c r="I16" s="347"/>
      <c r="J16" s="347"/>
      <c r="K16" s="347"/>
      <c r="L16" s="347"/>
      <c r="M16" s="347"/>
      <c r="N16" s="347"/>
      <c r="O16" s="347"/>
      <c r="P16" s="347"/>
      <c r="Q16" s="347"/>
      <c r="R16" s="347"/>
      <c r="S16" s="347"/>
      <c r="T16" s="347"/>
      <c r="U16" s="347"/>
      <c r="V16" s="347"/>
      <c r="W16" s="347"/>
      <c r="X16" s="347"/>
      <c r="Y16" s="347"/>
      <c r="Z16" s="347"/>
      <c r="AA16" s="347"/>
      <c r="AB16" s="348"/>
      <c r="AC16" s="327" t="s">
        <v>225</v>
      </c>
      <c r="AD16" s="328"/>
    </row>
    <row r="17" spans="2:30" ht="48" customHeight="1">
      <c r="B17" s="334"/>
      <c r="C17" s="335"/>
      <c r="D17" s="335"/>
      <c r="E17" s="336"/>
      <c r="F17" s="340" t="s">
        <v>157</v>
      </c>
      <c r="G17" s="341"/>
      <c r="H17" s="341"/>
      <c r="I17" s="341"/>
      <c r="J17" s="341"/>
      <c r="K17" s="341"/>
      <c r="L17" s="341"/>
      <c r="M17" s="341"/>
      <c r="N17" s="341"/>
      <c r="O17" s="341"/>
      <c r="P17" s="341"/>
      <c r="Q17" s="341"/>
      <c r="R17" s="341"/>
      <c r="S17" s="341"/>
      <c r="T17" s="341"/>
      <c r="U17" s="341"/>
      <c r="V17" s="341"/>
      <c r="W17" s="341"/>
      <c r="X17" s="341"/>
      <c r="Y17" s="341"/>
      <c r="Z17" s="341"/>
      <c r="AA17" s="341"/>
      <c r="AB17" s="342"/>
      <c r="AC17" s="327" t="s">
        <v>225</v>
      </c>
      <c r="AD17" s="328"/>
    </row>
    <row r="18" spans="2:30" ht="45.75" customHeight="1">
      <c r="B18" s="337"/>
      <c r="C18" s="338"/>
      <c r="D18" s="338"/>
      <c r="E18" s="339"/>
      <c r="F18" s="346" t="s">
        <v>304</v>
      </c>
      <c r="G18" s="347"/>
      <c r="H18" s="347"/>
      <c r="I18" s="347"/>
      <c r="J18" s="347"/>
      <c r="K18" s="347"/>
      <c r="L18" s="347"/>
      <c r="M18" s="347"/>
      <c r="N18" s="347"/>
      <c r="O18" s="347"/>
      <c r="P18" s="347"/>
      <c r="Q18" s="347"/>
      <c r="R18" s="347"/>
      <c r="S18" s="347"/>
      <c r="T18" s="347"/>
      <c r="U18" s="347"/>
      <c r="V18" s="347"/>
      <c r="W18" s="347"/>
      <c r="X18" s="347"/>
      <c r="Y18" s="347"/>
      <c r="Z18" s="347"/>
      <c r="AA18" s="347"/>
      <c r="AB18" s="348"/>
      <c r="AC18" s="327" t="s">
        <v>225</v>
      </c>
      <c r="AD18" s="328"/>
    </row>
    <row r="19" spans="2:30" ht="20.100000000000001" customHeight="1">
      <c r="B19" s="20" t="s">
        <v>232</v>
      </c>
      <c r="C19" s="21"/>
      <c r="D19" s="21"/>
      <c r="E19" s="21"/>
      <c r="F19" s="22"/>
      <c r="G19" s="22"/>
      <c r="H19" s="22"/>
      <c r="I19" s="22"/>
      <c r="J19" s="22"/>
      <c r="K19" s="22"/>
      <c r="L19" s="22"/>
      <c r="M19" s="22"/>
      <c r="N19" s="22"/>
      <c r="O19" s="22"/>
      <c r="P19" s="22"/>
      <c r="Q19" s="22"/>
      <c r="R19" s="22"/>
      <c r="S19" s="22"/>
      <c r="T19" s="22"/>
      <c r="U19" s="22"/>
      <c r="V19" s="22"/>
      <c r="W19" s="22"/>
      <c r="X19" s="22"/>
      <c r="Y19" s="22"/>
      <c r="Z19" s="22"/>
      <c r="AA19" s="22"/>
      <c r="AB19" s="22"/>
      <c r="AC19" s="329"/>
      <c r="AD19" s="330"/>
    </row>
    <row r="20" spans="2:30" ht="41.45" customHeight="1">
      <c r="B20" s="23" t="s">
        <v>105</v>
      </c>
      <c r="C20" s="24"/>
      <c r="D20" s="24"/>
      <c r="E20" s="24"/>
      <c r="F20" s="346" t="s">
        <v>233</v>
      </c>
      <c r="G20" s="347"/>
      <c r="H20" s="347"/>
      <c r="I20" s="347"/>
      <c r="J20" s="347"/>
      <c r="K20" s="347"/>
      <c r="L20" s="347"/>
      <c r="M20" s="347"/>
      <c r="N20" s="347"/>
      <c r="O20" s="347"/>
      <c r="P20" s="347"/>
      <c r="Q20" s="347"/>
      <c r="R20" s="347"/>
      <c r="S20" s="347"/>
      <c r="T20" s="347"/>
      <c r="U20" s="347"/>
      <c r="V20" s="347"/>
      <c r="W20" s="347"/>
      <c r="X20" s="347"/>
      <c r="Y20" s="347"/>
      <c r="Z20" s="347"/>
      <c r="AA20" s="347"/>
      <c r="AB20" s="348"/>
      <c r="AC20" s="327" t="s">
        <v>225</v>
      </c>
      <c r="AD20" s="328"/>
    </row>
    <row r="21" spans="2:30" ht="75" customHeight="1">
      <c r="B21" s="23" t="s">
        <v>143</v>
      </c>
      <c r="C21" s="24"/>
      <c r="D21" s="121"/>
      <c r="E21" s="121"/>
      <c r="F21" s="346" t="s">
        <v>298</v>
      </c>
      <c r="G21" s="347"/>
      <c r="H21" s="347"/>
      <c r="I21" s="347"/>
      <c r="J21" s="347"/>
      <c r="K21" s="347"/>
      <c r="L21" s="347"/>
      <c r="M21" s="347"/>
      <c r="N21" s="347"/>
      <c r="O21" s="347"/>
      <c r="P21" s="347"/>
      <c r="Q21" s="347"/>
      <c r="R21" s="347"/>
      <c r="S21" s="347"/>
      <c r="T21" s="347"/>
      <c r="U21" s="347"/>
      <c r="V21" s="347"/>
      <c r="W21" s="347"/>
      <c r="X21" s="347"/>
      <c r="Y21" s="347"/>
      <c r="Z21" s="347"/>
      <c r="AA21" s="347"/>
      <c r="AB21" s="348"/>
      <c r="AC21" s="327" t="s">
        <v>225</v>
      </c>
      <c r="AD21" s="328"/>
    </row>
    <row r="22" spans="2:30" ht="33" customHeight="1">
      <c r="B22" s="27" t="s">
        <v>144</v>
      </c>
      <c r="C22" s="28"/>
      <c r="D22" s="121"/>
      <c r="E22" s="121"/>
      <c r="F22" s="346" t="s">
        <v>223</v>
      </c>
      <c r="G22" s="347"/>
      <c r="H22" s="347"/>
      <c r="I22" s="347"/>
      <c r="J22" s="347"/>
      <c r="K22" s="347"/>
      <c r="L22" s="347"/>
      <c r="M22" s="347"/>
      <c r="N22" s="347"/>
      <c r="O22" s="347"/>
      <c r="P22" s="347"/>
      <c r="Q22" s="347"/>
      <c r="R22" s="347"/>
      <c r="S22" s="347"/>
      <c r="T22" s="347"/>
      <c r="U22" s="347"/>
      <c r="V22" s="347"/>
      <c r="W22" s="347"/>
      <c r="X22" s="347"/>
      <c r="Y22" s="347"/>
      <c r="Z22" s="347"/>
      <c r="AA22" s="347"/>
      <c r="AB22" s="348"/>
      <c r="AC22" s="327" t="s">
        <v>225</v>
      </c>
      <c r="AD22" s="328"/>
    </row>
    <row r="23" spans="2:30" ht="15.95" customHeight="1">
      <c r="C23" s="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3"/>
      <c r="AD23" s="13"/>
    </row>
    <row r="24" spans="2:30" ht="9.9499999999999993" customHeight="1">
      <c r="C24" s="2"/>
    </row>
    <row r="25" spans="2:30">
      <c r="B25" s="4"/>
      <c r="C25" s="4"/>
      <c r="D25" s="4"/>
      <c r="E25" s="4"/>
      <c r="F25" s="4"/>
      <c r="G25" s="4"/>
      <c r="H25" s="4"/>
      <c r="I25" s="4"/>
      <c r="J25" s="4"/>
      <c r="K25" s="4"/>
      <c r="L25" s="4"/>
      <c r="M25" s="4"/>
      <c r="N25" s="4"/>
      <c r="O25" s="4"/>
      <c r="P25" s="4"/>
      <c r="Q25" s="4"/>
      <c r="R25" s="4"/>
      <c r="S25" s="4"/>
      <c r="T25" s="4"/>
      <c r="U25" s="4"/>
      <c r="V25" s="4"/>
      <c r="W25" s="4"/>
      <c r="X25" s="4"/>
      <c r="Y25" s="4"/>
      <c r="Z25" s="4"/>
      <c r="AA25" s="4"/>
      <c r="AB25" s="4"/>
    </row>
    <row r="26" spans="2:30">
      <c r="B26" s="4"/>
      <c r="C26" s="4"/>
      <c r="D26" s="4"/>
      <c r="E26" s="4"/>
      <c r="F26" s="4"/>
      <c r="G26" s="4"/>
      <c r="H26" s="4"/>
      <c r="I26" s="4"/>
      <c r="J26" s="4"/>
      <c r="K26" s="4"/>
      <c r="L26" s="4"/>
      <c r="M26" s="4"/>
      <c r="N26" s="4"/>
      <c r="O26" s="4"/>
      <c r="P26" s="4"/>
      <c r="Q26" s="4"/>
      <c r="R26" s="4"/>
      <c r="S26" s="4"/>
      <c r="T26" s="4"/>
      <c r="U26" s="4"/>
      <c r="V26" s="4"/>
      <c r="W26" s="4"/>
      <c r="X26" s="4"/>
      <c r="Y26" s="4"/>
      <c r="Z26" s="4"/>
      <c r="AA26" s="4"/>
      <c r="AB26" s="4"/>
    </row>
    <row r="27" spans="2:30">
      <c r="B27" s="4"/>
      <c r="C27" s="4"/>
      <c r="D27" s="4"/>
      <c r="E27" s="4"/>
      <c r="F27" s="4"/>
      <c r="G27" s="4"/>
      <c r="H27" s="4"/>
      <c r="I27" s="4"/>
      <c r="J27" s="4"/>
      <c r="K27" s="4"/>
      <c r="L27" s="4"/>
      <c r="M27" s="4"/>
      <c r="N27" s="4"/>
      <c r="O27" s="4"/>
      <c r="P27" s="4"/>
      <c r="Q27" s="4"/>
      <c r="R27" s="4"/>
      <c r="S27" s="4"/>
      <c r="T27" s="4"/>
      <c r="U27" s="4"/>
      <c r="V27" s="4"/>
      <c r="W27" s="4"/>
      <c r="X27" s="4"/>
      <c r="Y27" s="4"/>
      <c r="Z27" s="4"/>
      <c r="AA27" s="4"/>
      <c r="AB27" s="4"/>
    </row>
    <row r="28" spans="2:30">
      <c r="B28" s="4"/>
      <c r="C28" s="4"/>
      <c r="D28" s="4"/>
      <c r="E28" s="4"/>
      <c r="F28" s="4"/>
      <c r="G28" s="4"/>
      <c r="H28" s="4"/>
      <c r="I28" s="4"/>
      <c r="J28" s="4"/>
      <c r="K28" s="4"/>
      <c r="L28" s="4"/>
      <c r="M28" s="4"/>
      <c r="N28" s="4"/>
      <c r="O28" s="4"/>
      <c r="P28" s="4"/>
      <c r="Q28" s="4"/>
      <c r="R28" s="4"/>
      <c r="S28" s="4"/>
      <c r="T28" s="4"/>
      <c r="U28" s="4"/>
      <c r="V28" s="4"/>
      <c r="W28" s="4"/>
      <c r="X28" s="4"/>
      <c r="Y28" s="4"/>
      <c r="Z28" s="4"/>
      <c r="AA28" s="4"/>
      <c r="AB28" s="4"/>
    </row>
    <row r="29" spans="2:30">
      <c r="B29" s="4"/>
      <c r="C29" s="4"/>
      <c r="D29" s="4"/>
      <c r="E29" s="4"/>
      <c r="F29" s="4"/>
      <c r="G29" s="4"/>
      <c r="H29" s="4"/>
      <c r="I29" s="4"/>
      <c r="J29" s="4"/>
      <c r="K29" s="4"/>
      <c r="L29" s="4"/>
      <c r="M29" s="4"/>
      <c r="N29" s="4"/>
      <c r="O29" s="4"/>
      <c r="P29" s="4"/>
      <c r="Q29" s="4"/>
      <c r="R29" s="4"/>
      <c r="S29" s="4"/>
      <c r="T29" s="4"/>
      <c r="U29" s="4"/>
      <c r="V29" s="4"/>
      <c r="W29" s="4"/>
      <c r="X29" s="4"/>
      <c r="Y29" s="4"/>
      <c r="Z29" s="4"/>
      <c r="AA29" s="4"/>
      <c r="AB29" s="4"/>
    </row>
    <row r="30" spans="2:30">
      <c r="B30" s="4"/>
      <c r="C30" s="4"/>
      <c r="D30" s="4"/>
      <c r="E30" s="4"/>
      <c r="F30" s="4"/>
      <c r="G30" s="4"/>
      <c r="H30" s="4"/>
      <c r="I30" s="4"/>
      <c r="J30" s="4"/>
      <c r="K30" s="4"/>
      <c r="L30" s="4"/>
      <c r="M30" s="4"/>
      <c r="N30" s="4"/>
      <c r="O30" s="4"/>
      <c r="P30" s="4"/>
      <c r="Q30" s="4"/>
      <c r="R30" s="4"/>
      <c r="S30" s="4"/>
      <c r="T30" s="4"/>
      <c r="U30" s="4"/>
      <c r="V30" s="4"/>
      <c r="W30" s="4"/>
      <c r="X30" s="4"/>
      <c r="Y30" s="4"/>
      <c r="Z30" s="4"/>
      <c r="AA30" s="4"/>
      <c r="AB30" s="4"/>
    </row>
    <row r="31" spans="2:30">
      <c r="B31" s="4"/>
      <c r="C31" s="4"/>
      <c r="D31" s="4"/>
      <c r="E31" s="4"/>
      <c r="F31" s="4"/>
      <c r="G31" s="4"/>
      <c r="H31" s="4"/>
      <c r="I31" s="4"/>
      <c r="J31" s="4"/>
      <c r="K31" s="4"/>
      <c r="L31" s="4"/>
      <c r="M31" s="4"/>
      <c r="N31" s="4"/>
      <c r="O31" s="4"/>
      <c r="P31" s="4"/>
      <c r="Q31" s="4"/>
      <c r="R31" s="4"/>
      <c r="S31" s="4"/>
      <c r="T31" s="4"/>
      <c r="U31" s="4"/>
      <c r="V31" s="4"/>
      <c r="W31" s="4"/>
      <c r="X31" s="4"/>
      <c r="Y31" s="4"/>
      <c r="Z31" s="4"/>
      <c r="AA31" s="4"/>
      <c r="AB31" s="4"/>
    </row>
    <row r="32" spans="2:30">
      <c r="B32" s="4"/>
      <c r="C32" s="4"/>
      <c r="D32" s="4"/>
      <c r="E32" s="4"/>
      <c r="F32" s="4"/>
      <c r="G32" s="4"/>
      <c r="H32" s="4"/>
      <c r="I32" s="4"/>
      <c r="J32" s="4"/>
      <c r="K32" s="4"/>
      <c r="L32" s="4"/>
      <c r="M32" s="4"/>
      <c r="N32" s="4"/>
      <c r="O32" s="4"/>
      <c r="P32" s="4"/>
      <c r="Q32" s="4"/>
      <c r="R32" s="4"/>
      <c r="S32" s="4"/>
      <c r="T32" s="4"/>
      <c r="U32" s="4"/>
      <c r="V32" s="4"/>
      <c r="W32" s="4"/>
      <c r="X32" s="4"/>
      <c r="Y32" s="4"/>
      <c r="Z32" s="4"/>
      <c r="AA32" s="4"/>
      <c r="AB32" s="4"/>
    </row>
    <row r="33" spans="2:28">
      <c r="B33" s="4"/>
      <c r="C33" s="4"/>
      <c r="D33" s="4"/>
      <c r="E33" s="4"/>
      <c r="F33" s="4"/>
      <c r="G33" s="4"/>
      <c r="H33" s="4"/>
      <c r="I33" s="4"/>
      <c r="J33" s="4"/>
      <c r="K33" s="4"/>
      <c r="L33" s="4"/>
      <c r="M33" s="4"/>
      <c r="N33" s="4"/>
      <c r="O33" s="4"/>
      <c r="P33" s="4"/>
      <c r="Q33" s="4"/>
      <c r="R33" s="4"/>
      <c r="S33" s="4"/>
      <c r="T33" s="4"/>
      <c r="U33" s="4"/>
      <c r="V33" s="4"/>
      <c r="W33" s="4"/>
      <c r="X33" s="4"/>
      <c r="Y33" s="4"/>
      <c r="Z33" s="4"/>
      <c r="AA33" s="4"/>
      <c r="AB33" s="4"/>
    </row>
    <row r="34" spans="2:28">
      <c r="B34" s="4"/>
      <c r="C34" s="4"/>
      <c r="D34" s="4"/>
      <c r="E34" s="4"/>
      <c r="F34" s="4"/>
      <c r="G34" s="4"/>
      <c r="H34" s="4"/>
      <c r="I34" s="4"/>
      <c r="J34" s="4"/>
      <c r="K34" s="4"/>
      <c r="L34" s="4"/>
      <c r="M34" s="4"/>
      <c r="N34" s="4"/>
      <c r="O34" s="4"/>
      <c r="P34" s="4"/>
      <c r="Q34" s="4"/>
      <c r="R34" s="4"/>
      <c r="S34" s="4"/>
      <c r="T34" s="4"/>
      <c r="U34" s="4"/>
      <c r="V34" s="4"/>
      <c r="W34" s="4"/>
      <c r="X34" s="4"/>
      <c r="Y34" s="4"/>
      <c r="Z34" s="4"/>
      <c r="AA34" s="4"/>
      <c r="AB34" s="4"/>
    </row>
    <row r="35" spans="2:28">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spans="2:28">
      <c r="B36" s="4"/>
      <c r="C36" s="4"/>
      <c r="D36" s="4"/>
      <c r="E36" s="4"/>
      <c r="F36" s="4"/>
      <c r="G36" s="4"/>
      <c r="H36" s="4"/>
      <c r="I36" s="4"/>
      <c r="J36" s="4"/>
      <c r="K36" s="4"/>
      <c r="L36" s="4"/>
      <c r="M36" s="4"/>
      <c r="N36" s="4"/>
      <c r="O36" s="4"/>
      <c r="P36" s="4"/>
      <c r="Q36" s="4"/>
      <c r="R36" s="4"/>
      <c r="S36" s="4"/>
      <c r="T36" s="4"/>
      <c r="U36" s="4"/>
      <c r="V36" s="4"/>
      <c r="W36" s="4"/>
      <c r="X36" s="4"/>
      <c r="Y36" s="4"/>
      <c r="Z36" s="4"/>
      <c r="AA36" s="4"/>
      <c r="AB36" s="4"/>
    </row>
    <row r="37" spans="2:28">
      <c r="B37" s="4"/>
      <c r="C37" s="4"/>
      <c r="D37" s="4"/>
      <c r="E37" s="4"/>
      <c r="F37" s="4"/>
      <c r="G37" s="4"/>
      <c r="H37" s="4"/>
      <c r="I37" s="4"/>
      <c r="J37" s="4"/>
      <c r="K37" s="4"/>
      <c r="L37" s="4"/>
      <c r="M37" s="4"/>
      <c r="N37" s="4"/>
      <c r="O37" s="4"/>
      <c r="P37" s="4"/>
      <c r="Q37" s="4"/>
      <c r="R37" s="4"/>
      <c r="S37" s="4"/>
      <c r="T37" s="4"/>
      <c r="U37" s="4"/>
      <c r="V37" s="4"/>
      <c r="W37" s="4"/>
      <c r="X37" s="4"/>
      <c r="Y37" s="4"/>
      <c r="Z37" s="4"/>
      <c r="AA37" s="4"/>
      <c r="AB37" s="4"/>
    </row>
    <row r="38" spans="2:28">
      <c r="B38" s="4"/>
      <c r="C38" s="4"/>
      <c r="D38" s="4"/>
      <c r="E38" s="4"/>
      <c r="F38" s="4"/>
      <c r="G38" s="4"/>
      <c r="H38" s="4"/>
      <c r="I38" s="4"/>
      <c r="J38" s="4"/>
      <c r="K38" s="4"/>
      <c r="L38" s="4"/>
      <c r="M38" s="4"/>
      <c r="N38" s="4"/>
      <c r="O38" s="4"/>
      <c r="P38" s="4"/>
      <c r="Q38" s="4"/>
      <c r="R38" s="4"/>
      <c r="S38" s="4"/>
      <c r="T38" s="4"/>
      <c r="U38" s="4"/>
      <c r="V38" s="4"/>
      <c r="W38" s="4"/>
      <c r="X38" s="4"/>
      <c r="Y38" s="4"/>
      <c r="Z38" s="4"/>
      <c r="AA38" s="4"/>
      <c r="AB38" s="4"/>
    </row>
    <row r="39" spans="2:28">
      <c r="B39" s="4"/>
      <c r="C39" s="4"/>
      <c r="D39" s="4"/>
      <c r="E39" s="4"/>
      <c r="F39" s="4"/>
      <c r="G39" s="4"/>
      <c r="H39" s="4"/>
      <c r="I39" s="4"/>
      <c r="J39" s="4"/>
      <c r="K39" s="4"/>
      <c r="L39" s="4"/>
      <c r="M39" s="4"/>
      <c r="N39" s="4"/>
      <c r="O39" s="4"/>
      <c r="P39" s="4"/>
      <c r="Q39" s="4"/>
      <c r="R39" s="4"/>
      <c r="S39" s="4"/>
      <c r="T39" s="4"/>
      <c r="U39" s="4"/>
      <c r="V39" s="4"/>
      <c r="W39" s="4"/>
      <c r="X39" s="4"/>
      <c r="Y39" s="4"/>
      <c r="Z39" s="4"/>
      <c r="AA39" s="4"/>
      <c r="AB39" s="4"/>
    </row>
    <row r="40" spans="2:28">
      <c r="B40" s="4"/>
      <c r="C40" s="4"/>
      <c r="D40" s="4"/>
      <c r="E40" s="4"/>
      <c r="F40" s="4"/>
      <c r="G40" s="4"/>
      <c r="H40" s="4"/>
      <c r="I40" s="4"/>
      <c r="J40" s="4"/>
      <c r="K40" s="4"/>
      <c r="L40" s="4"/>
      <c r="M40" s="4"/>
      <c r="N40" s="4"/>
      <c r="O40" s="4"/>
      <c r="P40" s="4"/>
      <c r="Q40" s="4"/>
      <c r="R40" s="4"/>
      <c r="S40" s="4"/>
      <c r="T40" s="4"/>
      <c r="U40" s="4"/>
      <c r="V40" s="4"/>
      <c r="W40" s="4"/>
      <c r="X40" s="4"/>
      <c r="Y40" s="4"/>
      <c r="Z40" s="4"/>
      <c r="AA40" s="4"/>
      <c r="AB40" s="4"/>
    </row>
    <row r="41" spans="2:28">
      <c r="B41" s="4"/>
      <c r="C41" s="4"/>
      <c r="D41" s="4"/>
      <c r="E41" s="4"/>
      <c r="F41" s="4"/>
      <c r="G41" s="4"/>
      <c r="H41" s="4"/>
      <c r="I41" s="4"/>
      <c r="J41" s="4"/>
      <c r="K41" s="4"/>
      <c r="L41" s="4"/>
      <c r="M41" s="4"/>
      <c r="N41" s="4"/>
      <c r="O41" s="4"/>
      <c r="P41" s="4"/>
      <c r="Q41" s="4"/>
      <c r="R41" s="4"/>
      <c r="S41" s="4"/>
      <c r="T41" s="4"/>
      <c r="U41" s="4"/>
      <c r="V41" s="4"/>
      <c r="W41" s="4"/>
      <c r="X41" s="4"/>
      <c r="Y41" s="4"/>
      <c r="Z41" s="4"/>
      <c r="AA41" s="4"/>
      <c r="AB41" s="4"/>
    </row>
    <row r="42" spans="2:28">
      <c r="B42" s="4"/>
      <c r="C42" s="4"/>
      <c r="D42" s="4"/>
      <c r="E42" s="4"/>
      <c r="F42" s="4"/>
      <c r="G42" s="4"/>
      <c r="H42" s="4"/>
      <c r="I42" s="4"/>
      <c r="J42" s="4"/>
      <c r="K42" s="4"/>
      <c r="L42" s="4"/>
      <c r="M42" s="4"/>
      <c r="N42" s="4"/>
      <c r="O42" s="4"/>
      <c r="P42" s="4"/>
      <c r="Q42" s="4"/>
      <c r="R42" s="4"/>
      <c r="S42" s="4"/>
      <c r="T42" s="4"/>
      <c r="U42" s="4"/>
      <c r="V42" s="4"/>
      <c r="W42" s="4"/>
      <c r="X42" s="4"/>
      <c r="Y42" s="4"/>
      <c r="Z42" s="4"/>
      <c r="AA42" s="4"/>
      <c r="AB42" s="4"/>
    </row>
    <row r="43" spans="2:28">
      <c r="B43" s="4"/>
      <c r="C43" s="4"/>
      <c r="D43" s="4"/>
      <c r="E43" s="4"/>
      <c r="F43" s="4"/>
      <c r="G43" s="4"/>
      <c r="H43" s="4"/>
      <c r="I43" s="4"/>
      <c r="J43" s="4"/>
      <c r="K43" s="4"/>
      <c r="L43" s="4"/>
      <c r="M43" s="4"/>
      <c r="N43" s="4"/>
      <c r="O43" s="4"/>
      <c r="P43" s="4"/>
      <c r="Q43" s="4"/>
      <c r="R43" s="4"/>
      <c r="S43" s="4"/>
      <c r="T43" s="4"/>
      <c r="U43" s="4"/>
      <c r="V43" s="4"/>
      <c r="W43" s="4"/>
      <c r="X43" s="4"/>
      <c r="Y43" s="4"/>
      <c r="Z43" s="4"/>
      <c r="AA43" s="4"/>
      <c r="AB43" s="4"/>
    </row>
    <row r="44" spans="2:28">
      <c r="B44" s="4"/>
      <c r="C44" s="4"/>
      <c r="D44" s="4"/>
      <c r="E44" s="4"/>
      <c r="F44" s="4"/>
      <c r="G44" s="4"/>
      <c r="H44" s="4"/>
      <c r="I44" s="4"/>
      <c r="J44" s="4"/>
      <c r="K44" s="4"/>
      <c r="L44" s="4"/>
      <c r="M44" s="4"/>
      <c r="N44" s="4"/>
      <c r="O44" s="4"/>
      <c r="P44" s="4"/>
      <c r="Q44" s="4"/>
      <c r="R44" s="4"/>
      <c r="S44" s="4"/>
      <c r="T44" s="4"/>
      <c r="U44" s="4"/>
      <c r="V44" s="4"/>
      <c r="W44" s="4"/>
      <c r="X44" s="4"/>
      <c r="Y44" s="4"/>
      <c r="Z44" s="4"/>
      <c r="AA44" s="4"/>
      <c r="AB44" s="4"/>
    </row>
    <row r="45" spans="2:28">
      <c r="B45" s="4"/>
      <c r="C45" s="4"/>
      <c r="D45" s="4"/>
      <c r="E45" s="4"/>
      <c r="F45" s="4"/>
      <c r="G45" s="4"/>
      <c r="H45" s="4"/>
      <c r="I45" s="4"/>
      <c r="J45" s="4"/>
      <c r="K45" s="4"/>
      <c r="L45" s="4"/>
      <c r="M45" s="4"/>
      <c r="N45" s="4"/>
      <c r="O45" s="4"/>
      <c r="P45" s="4"/>
      <c r="Q45" s="4"/>
      <c r="R45" s="4"/>
      <c r="S45" s="4"/>
      <c r="T45" s="4"/>
      <c r="U45" s="4"/>
      <c r="V45" s="4"/>
      <c r="W45" s="4"/>
      <c r="X45" s="4"/>
      <c r="Y45" s="4"/>
      <c r="Z45" s="4"/>
      <c r="AA45" s="4"/>
      <c r="AB45" s="4"/>
    </row>
    <row r="46" spans="2:28">
      <c r="B46" s="4"/>
      <c r="C46" s="4"/>
      <c r="D46" s="4"/>
      <c r="E46" s="4"/>
      <c r="F46" s="4"/>
      <c r="G46" s="4"/>
      <c r="H46" s="4"/>
      <c r="I46" s="4"/>
      <c r="J46" s="4"/>
      <c r="K46" s="4"/>
      <c r="L46" s="4"/>
      <c r="M46" s="4"/>
      <c r="N46" s="4"/>
      <c r="O46" s="4"/>
      <c r="P46" s="4"/>
      <c r="Q46" s="4"/>
      <c r="R46" s="4"/>
      <c r="S46" s="4"/>
      <c r="T46" s="4"/>
      <c r="U46" s="4"/>
      <c r="V46" s="4"/>
      <c r="W46" s="4"/>
      <c r="X46" s="4"/>
      <c r="Y46" s="4"/>
      <c r="Z46" s="4"/>
      <c r="AA46" s="4"/>
      <c r="AB46" s="4"/>
    </row>
    <row r="47" spans="2:28">
      <c r="B47" s="4"/>
      <c r="C47" s="4"/>
      <c r="D47" s="4"/>
      <c r="E47" s="4"/>
      <c r="F47" s="4"/>
      <c r="G47" s="4"/>
      <c r="H47" s="4"/>
      <c r="I47" s="4"/>
      <c r="J47" s="4"/>
      <c r="K47" s="4"/>
      <c r="L47" s="4"/>
      <c r="M47" s="4"/>
      <c r="N47" s="4"/>
      <c r="O47" s="4"/>
      <c r="P47" s="4"/>
      <c r="Q47" s="4"/>
      <c r="R47" s="4"/>
      <c r="S47" s="4"/>
      <c r="T47" s="4"/>
      <c r="U47" s="4"/>
      <c r="V47" s="4"/>
      <c r="W47" s="4"/>
      <c r="X47" s="4"/>
      <c r="Y47" s="4"/>
      <c r="Z47" s="4"/>
      <c r="AA47" s="4"/>
      <c r="AB47" s="4"/>
    </row>
    <row r="48" spans="2:28">
      <c r="B48" s="4"/>
      <c r="C48" s="4"/>
      <c r="D48" s="4"/>
      <c r="E48" s="4"/>
      <c r="F48" s="4"/>
      <c r="G48" s="4"/>
      <c r="H48" s="4"/>
      <c r="I48" s="4"/>
      <c r="J48" s="4"/>
      <c r="K48" s="4"/>
      <c r="L48" s="4"/>
      <c r="M48" s="4"/>
      <c r="N48" s="4"/>
      <c r="O48" s="4"/>
      <c r="P48" s="4"/>
      <c r="Q48" s="4"/>
      <c r="R48" s="4"/>
      <c r="S48" s="4"/>
      <c r="T48" s="4"/>
      <c r="U48" s="4"/>
      <c r="V48" s="4"/>
      <c r="W48" s="4"/>
      <c r="X48" s="4"/>
      <c r="Y48" s="4"/>
      <c r="Z48" s="4"/>
      <c r="AA48" s="4"/>
      <c r="AB48" s="4"/>
    </row>
    <row r="49" spans="2:28">
      <c r="B49" s="4"/>
      <c r="C49" s="4"/>
      <c r="D49" s="4"/>
      <c r="E49" s="4"/>
      <c r="F49" s="4"/>
      <c r="G49" s="4"/>
      <c r="H49" s="4"/>
      <c r="I49" s="4"/>
      <c r="J49" s="4"/>
      <c r="K49" s="4"/>
      <c r="L49" s="4"/>
      <c r="M49" s="4"/>
      <c r="N49" s="4"/>
      <c r="O49" s="4"/>
      <c r="P49" s="4"/>
      <c r="Q49" s="4"/>
      <c r="R49" s="4"/>
      <c r="S49" s="4"/>
      <c r="T49" s="4"/>
      <c r="U49" s="4"/>
      <c r="V49" s="4"/>
      <c r="W49" s="4"/>
      <c r="X49" s="4"/>
      <c r="Y49" s="4"/>
      <c r="Z49" s="4"/>
      <c r="AA49" s="4"/>
      <c r="AB49" s="4"/>
    </row>
    <row r="50" spans="2:28">
      <c r="B50" s="4"/>
      <c r="C50" s="4"/>
      <c r="D50" s="4"/>
      <c r="E50" s="4"/>
      <c r="F50" s="4"/>
      <c r="G50" s="4"/>
      <c r="H50" s="4"/>
      <c r="I50" s="4"/>
      <c r="J50" s="4"/>
      <c r="K50" s="4"/>
      <c r="L50" s="4"/>
      <c r="M50" s="4"/>
      <c r="N50" s="4"/>
      <c r="O50" s="4"/>
      <c r="P50" s="4"/>
      <c r="Q50" s="4"/>
      <c r="R50" s="4"/>
      <c r="S50" s="4"/>
      <c r="T50" s="4"/>
      <c r="U50" s="4"/>
      <c r="V50" s="4"/>
      <c r="W50" s="4"/>
      <c r="X50" s="4"/>
      <c r="Y50" s="4"/>
      <c r="Z50" s="4"/>
      <c r="AA50" s="4"/>
      <c r="AB50" s="4"/>
    </row>
    <row r="51" spans="2:28">
      <c r="B51" s="4"/>
      <c r="C51" s="4"/>
      <c r="D51" s="4"/>
      <c r="E51" s="4"/>
      <c r="F51" s="4"/>
      <c r="G51" s="4"/>
      <c r="H51" s="4"/>
      <c r="I51" s="4"/>
      <c r="J51" s="4"/>
      <c r="K51" s="4"/>
      <c r="L51" s="4"/>
      <c r="M51" s="4"/>
      <c r="N51" s="4"/>
      <c r="O51" s="4"/>
      <c r="P51" s="4"/>
      <c r="Q51" s="4"/>
      <c r="R51" s="4"/>
      <c r="S51" s="4"/>
      <c r="T51" s="4"/>
      <c r="U51" s="4"/>
      <c r="V51" s="4"/>
      <c r="W51" s="4"/>
      <c r="X51" s="4"/>
      <c r="Y51" s="4"/>
      <c r="Z51" s="4"/>
      <c r="AA51" s="4"/>
      <c r="AB51" s="4"/>
    </row>
    <row r="52" spans="2:28">
      <c r="B52" s="4"/>
      <c r="C52" s="4"/>
      <c r="D52" s="4"/>
      <c r="E52" s="4"/>
      <c r="F52" s="4"/>
      <c r="G52" s="4"/>
      <c r="H52" s="4"/>
      <c r="I52" s="4"/>
      <c r="J52" s="4"/>
      <c r="K52" s="4"/>
      <c r="L52" s="4"/>
      <c r="M52" s="4"/>
      <c r="N52" s="4"/>
      <c r="O52" s="4"/>
      <c r="P52" s="4"/>
      <c r="Q52" s="4"/>
      <c r="R52" s="4"/>
      <c r="S52" s="4"/>
      <c r="T52" s="4"/>
      <c r="U52" s="4"/>
      <c r="V52" s="4"/>
      <c r="W52" s="4"/>
      <c r="X52" s="4"/>
      <c r="Y52" s="4"/>
      <c r="Z52" s="4"/>
      <c r="AA52" s="4"/>
      <c r="AB52" s="4"/>
    </row>
    <row r="53" spans="2:28">
      <c r="B53" s="4"/>
      <c r="C53" s="4"/>
      <c r="D53" s="4"/>
      <c r="E53" s="4"/>
      <c r="F53" s="4"/>
      <c r="G53" s="4"/>
      <c r="H53" s="4"/>
      <c r="I53" s="4"/>
      <c r="J53" s="4"/>
      <c r="K53" s="4"/>
      <c r="L53" s="4"/>
      <c r="M53" s="4"/>
      <c r="N53" s="4"/>
      <c r="O53" s="4"/>
      <c r="P53" s="4"/>
      <c r="Q53" s="4"/>
      <c r="R53" s="4"/>
      <c r="S53" s="4"/>
      <c r="T53" s="4"/>
      <c r="U53" s="4"/>
      <c r="V53" s="4"/>
      <c r="W53" s="4"/>
      <c r="X53" s="4"/>
      <c r="Y53" s="4"/>
      <c r="Z53" s="4"/>
      <c r="AA53" s="4"/>
      <c r="AB53" s="4"/>
    </row>
    <row r="54" spans="2:28">
      <c r="B54" s="4"/>
      <c r="C54" s="4"/>
      <c r="D54" s="4"/>
      <c r="E54" s="4"/>
      <c r="F54" s="4"/>
      <c r="G54" s="4"/>
      <c r="H54" s="4"/>
      <c r="I54" s="4"/>
      <c r="J54" s="4"/>
      <c r="K54" s="4"/>
      <c r="L54" s="4"/>
      <c r="M54" s="4"/>
      <c r="N54" s="4"/>
      <c r="O54" s="4"/>
      <c r="P54" s="4"/>
      <c r="Q54" s="4"/>
      <c r="R54" s="4"/>
      <c r="S54" s="4"/>
      <c r="T54" s="4"/>
      <c r="U54" s="4"/>
      <c r="V54" s="4"/>
      <c r="W54" s="4"/>
      <c r="X54" s="4"/>
      <c r="Y54" s="4"/>
      <c r="Z54" s="4"/>
      <c r="AA54" s="4"/>
      <c r="AB54" s="4"/>
    </row>
    <row r="55" spans="2:28">
      <c r="B55" s="4"/>
      <c r="C55" s="4"/>
      <c r="D55" s="4"/>
      <c r="E55" s="4"/>
      <c r="F55" s="4"/>
      <c r="G55" s="4"/>
      <c r="H55" s="4"/>
      <c r="I55" s="4"/>
      <c r="J55" s="4"/>
      <c r="K55" s="4"/>
      <c r="L55" s="4"/>
      <c r="M55" s="4"/>
      <c r="N55" s="4"/>
      <c r="O55" s="4"/>
      <c r="P55" s="4"/>
      <c r="Q55" s="4"/>
      <c r="R55" s="4"/>
      <c r="S55" s="4"/>
      <c r="T55" s="4"/>
      <c r="U55" s="4"/>
      <c r="V55" s="4"/>
      <c r="W55" s="4"/>
      <c r="X55" s="4"/>
      <c r="Y55" s="4"/>
      <c r="Z55" s="4"/>
      <c r="AA55" s="4"/>
      <c r="AB55" s="4"/>
    </row>
    <row r="56" spans="2:28">
      <c r="B56" s="4"/>
      <c r="C56" s="4"/>
      <c r="D56" s="4"/>
      <c r="E56" s="4"/>
      <c r="F56" s="4"/>
      <c r="G56" s="4"/>
      <c r="H56" s="4"/>
      <c r="I56" s="4"/>
      <c r="J56" s="4"/>
      <c r="K56" s="4"/>
      <c r="L56" s="4"/>
      <c r="M56" s="4"/>
      <c r="N56" s="4"/>
      <c r="O56" s="4"/>
      <c r="P56" s="4"/>
      <c r="Q56" s="4"/>
      <c r="R56" s="4"/>
      <c r="S56" s="4"/>
      <c r="T56" s="4"/>
      <c r="U56" s="4"/>
      <c r="V56" s="4"/>
      <c r="W56" s="4"/>
      <c r="X56" s="4"/>
      <c r="Y56" s="4"/>
      <c r="Z56" s="4"/>
      <c r="AA56" s="4"/>
      <c r="AB56" s="4"/>
    </row>
    <row r="57" spans="2:28">
      <c r="B57" s="4"/>
      <c r="C57" s="4"/>
      <c r="D57" s="4"/>
      <c r="E57" s="4"/>
      <c r="F57" s="4"/>
      <c r="G57" s="4"/>
      <c r="H57" s="4"/>
      <c r="I57" s="4"/>
      <c r="J57" s="4"/>
      <c r="K57" s="4"/>
      <c r="L57" s="4"/>
      <c r="M57" s="4"/>
      <c r="N57" s="4"/>
      <c r="O57" s="4"/>
      <c r="P57" s="4"/>
      <c r="Q57" s="4"/>
      <c r="R57" s="4"/>
      <c r="S57" s="4"/>
      <c r="T57" s="4"/>
      <c r="U57" s="4"/>
      <c r="V57" s="4"/>
      <c r="W57" s="4"/>
      <c r="X57" s="4"/>
      <c r="Y57" s="4"/>
      <c r="Z57" s="4"/>
      <c r="AA57" s="4"/>
      <c r="AB57" s="4"/>
    </row>
    <row r="58" spans="2:28">
      <c r="B58" s="4"/>
      <c r="C58" s="4"/>
      <c r="D58" s="4"/>
      <c r="E58" s="4"/>
      <c r="F58" s="4"/>
      <c r="G58" s="4"/>
      <c r="H58" s="4"/>
      <c r="I58" s="4"/>
      <c r="J58" s="4"/>
      <c r="K58" s="4"/>
      <c r="L58" s="4"/>
      <c r="M58" s="4"/>
      <c r="N58" s="4"/>
      <c r="O58" s="4"/>
      <c r="P58" s="4"/>
      <c r="Q58" s="4"/>
      <c r="R58" s="4"/>
      <c r="S58" s="4"/>
      <c r="T58" s="4"/>
      <c r="U58" s="4"/>
      <c r="V58" s="4"/>
      <c r="W58" s="4"/>
      <c r="X58" s="4"/>
      <c r="Y58" s="4"/>
      <c r="Z58" s="4"/>
      <c r="AA58" s="4"/>
      <c r="AB58" s="4"/>
    </row>
    <row r="59" spans="2:28">
      <c r="B59" s="4"/>
      <c r="C59" s="4"/>
      <c r="D59" s="4"/>
      <c r="E59" s="4"/>
      <c r="F59" s="4"/>
      <c r="G59" s="4"/>
      <c r="H59" s="4"/>
      <c r="I59" s="4"/>
      <c r="J59" s="4"/>
      <c r="K59" s="4"/>
      <c r="L59" s="4"/>
      <c r="M59" s="4"/>
      <c r="N59" s="4"/>
      <c r="O59" s="4"/>
      <c r="P59" s="4"/>
      <c r="Q59" s="4"/>
      <c r="R59" s="4"/>
      <c r="S59" s="4"/>
      <c r="T59" s="4"/>
      <c r="U59" s="4"/>
      <c r="V59" s="4"/>
      <c r="W59" s="4"/>
      <c r="X59" s="4"/>
      <c r="Y59" s="4"/>
      <c r="Z59" s="4"/>
      <c r="AA59" s="4"/>
      <c r="AB59" s="4"/>
    </row>
    <row r="60" spans="2:28">
      <c r="B60" s="4"/>
      <c r="C60" s="4"/>
      <c r="D60" s="4"/>
      <c r="E60" s="4"/>
      <c r="F60" s="4"/>
      <c r="G60" s="4"/>
      <c r="H60" s="4"/>
      <c r="I60" s="4"/>
      <c r="J60" s="4"/>
      <c r="K60" s="4"/>
      <c r="L60" s="4"/>
      <c r="M60" s="4"/>
      <c r="N60" s="4"/>
      <c r="O60" s="4"/>
      <c r="P60" s="4"/>
      <c r="Q60" s="4"/>
      <c r="R60" s="4"/>
      <c r="S60" s="4"/>
      <c r="T60" s="4"/>
      <c r="U60" s="4"/>
      <c r="V60" s="4"/>
      <c r="W60" s="4"/>
      <c r="X60" s="4"/>
      <c r="Y60" s="4"/>
      <c r="Z60" s="4"/>
      <c r="AA60" s="4"/>
      <c r="AB60" s="4"/>
    </row>
    <row r="61" spans="2:28">
      <c r="B61" s="4"/>
      <c r="C61" s="4"/>
      <c r="D61" s="4"/>
      <c r="E61" s="4"/>
      <c r="F61" s="4"/>
      <c r="G61" s="4"/>
      <c r="H61" s="4"/>
      <c r="I61" s="4"/>
      <c r="J61" s="4"/>
      <c r="K61" s="4"/>
      <c r="L61" s="4"/>
      <c r="M61" s="4"/>
      <c r="N61" s="4"/>
      <c r="O61" s="4"/>
      <c r="P61" s="4"/>
      <c r="Q61" s="4"/>
      <c r="R61" s="4"/>
      <c r="S61" s="4"/>
      <c r="T61" s="4"/>
      <c r="U61" s="4"/>
      <c r="V61" s="4"/>
      <c r="W61" s="4"/>
      <c r="X61" s="4"/>
      <c r="Y61" s="4"/>
      <c r="Z61" s="4"/>
      <c r="AA61" s="4"/>
      <c r="AB61" s="4"/>
    </row>
    <row r="62" spans="2:28">
      <c r="B62" s="4"/>
      <c r="C62" s="4"/>
      <c r="D62" s="4"/>
      <c r="E62" s="4"/>
      <c r="F62" s="4"/>
      <c r="G62" s="4"/>
      <c r="H62" s="4"/>
      <c r="I62" s="4"/>
      <c r="J62" s="4"/>
      <c r="K62" s="4"/>
      <c r="L62" s="4"/>
      <c r="M62" s="4"/>
      <c r="N62" s="4"/>
      <c r="O62" s="4"/>
      <c r="P62" s="4"/>
      <c r="Q62" s="4"/>
      <c r="R62" s="4"/>
      <c r="S62" s="4"/>
      <c r="T62" s="4"/>
      <c r="U62" s="4"/>
      <c r="V62" s="4"/>
      <c r="W62" s="4"/>
      <c r="X62" s="4"/>
      <c r="Y62" s="4"/>
      <c r="Z62" s="4"/>
      <c r="AA62" s="4"/>
      <c r="AB62" s="4"/>
    </row>
    <row r="63" spans="2:28">
      <c r="B63" s="4"/>
      <c r="C63" s="4"/>
      <c r="D63" s="4"/>
      <c r="E63" s="4"/>
      <c r="F63" s="4"/>
      <c r="G63" s="4"/>
      <c r="H63" s="4"/>
      <c r="I63" s="4"/>
      <c r="J63" s="4"/>
      <c r="K63" s="4"/>
      <c r="L63" s="4"/>
      <c r="M63" s="4"/>
      <c r="N63" s="4"/>
      <c r="O63" s="4"/>
      <c r="P63" s="4"/>
      <c r="Q63" s="4"/>
      <c r="R63" s="4"/>
      <c r="S63" s="4"/>
      <c r="T63" s="4"/>
      <c r="U63" s="4"/>
      <c r="V63" s="4"/>
      <c r="W63" s="4"/>
      <c r="X63" s="4"/>
      <c r="Y63" s="4"/>
      <c r="Z63" s="4"/>
      <c r="AA63" s="4"/>
      <c r="AB63" s="4"/>
    </row>
    <row r="64" spans="2:28">
      <c r="B64" s="4"/>
      <c r="C64" s="4"/>
      <c r="D64" s="4"/>
      <c r="E64" s="4"/>
      <c r="F64" s="4"/>
      <c r="G64" s="4"/>
      <c r="H64" s="4"/>
      <c r="I64" s="4"/>
      <c r="J64" s="4"/>
      <c r="K64" s="4"/>
      <c r="L64" s="4"/>
      <c r="M64" s="4"/>
      <c r="N64" s="4"/>
      <c r="O64" s="4"/>
      <c r="P64" s="4"/>
      <c r="Q64" s="4"/>
      <c r="R64" s="4"/>
      <c r="S64" s="4"/>
      <c r="T64" s="4"/>
      <c r="U64" s="4"/>
      <c r="V64" s="4"/>
      <c r="W64" s="4"/>
      <c r="X64" s="4"/>
      <c r="Y64" s="4"/>
      <c r="Z64" s="4"/>
      <c r="AA64" s="4"/>
      <c r="AB64" s="4"/>
    </row>
    <row r="65" spans="2:28">
      <c r="B65" s="4"/>
      <c r="C65" s="4"/>
      <c r="D65" s="4"/>
      <c r="E65" s="4"/>
      <c r="F65" s="4"/>
      <c r="G65" s="4"/>
      <c r="H65" s="4"/>
      <c r="I65" s="4"/>
      <c r="J65" s="4"/>
      <c r="K65" s="4"/>
      <c r="L65" s="4"/>
      <c r="M65" s="4"/>
      <c r="N65" s="4"/>
      <c r="O65" s="4"/>
      <c r="P65" s="4"/>
      <c r="Q65" s="4"/>
      <c r="R65" s="4"/>
      <c r="S65" s="4"/>
      <c r="T65" s="4"/>
      <c r="U65" s="4"/>
      <c r="V65" s="4"/>
      <c r="W65" s="4"/>
      <c r="X65" s="4"/>
      <c r="Y65" s="4"/>
      <c r="Z65" s="4"/>
      <c r="AA65" s="4"/>
      <c r="AB65" s="4"/>
    </row>
    <row r="66" spans="2:28">
      <c r="B66" s="4"/>
      <c r="C66" s="4"/>
      <c r="D66" s="4"/>
      <c r="E66" s="4"/>
      <c r="F66" s="4"/>
      <c r="G66" s="4"/>
      <c r="H66" s="4"/>
      <c r="I66" s="4"/>
      <c r="J66" s="4"/>
      <c r="K66" s="4"/>
      <c r="L66" s="4"/>
      <c r="M66" s="4"/>
      <c r="N66" s="4"/>
      <c r="O66" s="4"/>
      <c r="P66" s="4"/>
      <c r="Q66" s="4"/>
      <c r="R66" s="4"/>
      <c r="S66" s="4"/>
      <c r="T66" s="4"/>
      <c r="U66" s="4"/>
      <c r="V66" s="4"/>
      <c r="W66" s="4"/>
      <c r="X66" s="4"/>
      <c r="Y66" s="4"/>
      <c r="Z66" s="4"/>
      <c r="AA66" s="4"/>
      <c r="AB66" s="4"/>
    </row>
    <row r="67" spans="2:28">
      <c r="B67" s="4"/>
      <c r="C67" s="4"/>
      <c r="D67" s="4"/>
      <c r="E67" s="4"/>
      <c r="F67" s="4"/>
      <c r="G67" s="4"/>
      <c r="H67" s="4"/>
      <c r="I67" s="4"/>
      <c r="J67" s="4"/>
      <c r="K67" s="4"/>
      <c r="L67" s="4"/>
      <c r="M67" s="4"/>
      <c r="N67" s="4"/>
      <c r="O67" s="4"/>
      <c r="P67" s="4"/>
      <c r="Q67" s="4"/>
      <c r="R67" s="4"/>
      <c r="S67" s="4"/>
      <c r="T67" s="4"/>
      <c r="U67" s="4"/>
      <c r="V67" s="4"/>
      <c r="W67" s="4"/>
      <c r="X67" s="4"/>
      <c r="Y67" s="4"/>
      <c r="Z67" s="4"/>
      <c r="AA67" s="4"/>
      <c r="AB67" s="4"/>
    </row>
    <row r="68" spans="2:28">
      <c r="B68" s="4"/>
      <c r="C68" s="4"/>
      <c r="D68" s="4"/>
      <c r="E68" s="4"/>
      <c r="F68" s="4"/>
      <c r="G68" s="4"/>
      <c r="H68" s="4"/>
      <c r="I68" s="4"/>
      <c r="J68" s="4"/>
      <c r="K68" s="4"/>
      <c r="L68" s="4"/>
      <c r="M68" s="4"/>
      <c r="N68" s="4"/>
      <c r="O68" s="4"/>
      <c r="P68" s="4"/>
      <c r="Q68" s="4"/>
      <c r="R68" s="4"/>
      <c r="S68" s="4"/>
      <c r="T68" s="4"/>
      <c r="U68" s="4"/>
      <c r="V68" s="4"/>
      <c r="W68" s="4"/>
      <c r="X68" s="4"/>
      <c r="Y68" s="4"/>
      <c r="Z68" s="4"/>
      <c r="AA68" s="4"/>
      <c r="AB68" s="4"/>
    </row>
    <row r="69" spans="2:28">
      <c r="B69" s="4"/>
      <c r="C69" s="4"/>
      <c r="D69" s="4"/>
      <c r="E69" s="4"/>
      <c r="F69" s="4"/>
      <c r="G69" s="4"/>
      <c r="H69" s="4"/>
      <c r="I69" s="4"/>
      <c r="J69" s="4"/>
      <c r="K69" s="4"/>
      <c r="L69" s="4"/>
      <c r="M69" s="4"/>
      <c r="N69" s="4"/>
      <c r="O69" s="4"/>
      <c r="P69" s="4"/>
      <c r="Q69" s="4"/>
      <c r="R69" s="4"/>
      <c r="S69" s="4"/>
      <c r="T69" s="4"/>
      <c r="U69" s="4"/>
      <c r="V69" s="4"/>
      <c r="W69" s="4"/>
      <c r="X69" s="4"/>
      <c r="Y69" s="4"/>
      <c r="Z69" s="4"/>
      <c r="AA69" s="4"/>
      <c r="AB69" s="4"/>
    </row>
    <row r="70" spans="2:28">
      <c r="B70" s="4"/>
      <c r="C70" s="4"/>
      <c r="D70" s="4"/>
      <c r="E70" s="4"/>
      <c r="F70" s="4"/>
      <c r="G70" s="4"/>
      <c r="H70" s="4"/>
      <c r="I70" s="4"/>
      <c r="J70" s="4"/>
      <c r="K70" s="4"/>
      <c r="L70" s="4"/>
      <c r="M70" s="4"/>
      <c r="N70" s="4"/>
      <c r="O70" s="4"/>
      <c r="P70" s="4"/>
      <c r="Q70" s="4"/>
      <c r="R70" s="4"/>
      <c r="S70" s="4"/>
      <c r="T70" s="4"/>
      <c r="U70" s="4"/>
      <c r="V70" s="4"/>
      <c r="W70" s="4"/>
      <c r="X70" s="4"/>
      <c r="Y70" s="4"/>
      <c r="Z70" s="4"/>
      <c r="AA70" s="4"/>
      <c r="AB70" s="4"/>
    </row>
    <row r="71" spans="2:28">
      <c r="B71" s="4"/>
      <c r="C71" s="4"/>
      <c r="D71" s="4"/>
      <c r="E71" s="4"/>
      <c r="F71" s="4"/>
      <c r="G71" s="4"/>
      <c r="H71" s="4"/>
      <c r="I71" s="4"/>
      <c r="J71" s="4"/>
      <c r="K71" s="4"/>
      <c r="L71" s="4"/>
      <c r="M71" s="4"/>
      <c r="N71" s="4"/>
      <c r="O71" s="4"/>
      <c r="P71" s="4"/>
      <c r="Q71" s="4"/>
      <c r="R71" s="4"/>
      <c r="S71" s="4"/>
      <c r="T71" s="4"/>
      <c r="U71" s="4"/>
      <c r="V71" s="4"/>
      <c r="W71" s="4"/>
      <c r="X71" s="4"/>
      <c r="Y71" s="4"/>
      <c r="Z71" s="4"/>
      <c r="AA71" s="4"/>
      <c r="AB71" s="4"/>
    </row>
    <row r="72" spans="2:28">
      <c r="B72" s="4"/>
      <c r="C72" s="4"/>
      <c r="D72" s="4"/>
      <c r="E72" s="4"/>
      <c r="F72" s="4"/>
      <c r="G72" s="4"/>
      <c r="H72" s="4"/>
      <c r="I72" s="4"/>
      <c r="J72" s="4"/>
      <c r="K72" s="4"/>
      <c r="L72" s="4"/>
      <c r="M72" s="4"/>
      <c r="N72" s="4"/>
      <c r="O72" s="4"/>
      <c r="P72" s="4"/>
      <c r="Q72" s="4"/>
      <c r="R72" s="4"/>
      <c r="S72" s="4"/>
      <c r="T72" s="4"/>
      <c r="U72" s="4"/>
      <c r="V72" s="4"/>
      <c r="W72" s="4"/>
      <c r="X72" s="4"/>
      <c r="Y72" s="4"/>
      <c r="Z72" s="4"/>
      <c r="AA72" s="4"/>
      <c r="AB72" s="4"/>
    </row>
    <row r="73" spans="2:28">
      <c r="B73" s="4"/>
      <c r="C73" s="4"/>
      <c r="D73" s="4"/>
      <c r="E73" s="4"/>
      <c r="F73" s="4"/>
      <c r="G73" s="4"/>
      <c r="H73" s="4"/>
      <c r="I73" s="4"/>
      <c r="J73" s="4"/>
      <c r="K73" s="4"/>
      <c r="L73" s="4"/>
      <c r="M73" s="4"/>
      <c r="N73" s="4"/>
      <c r="O73" s="4"/>
      <c r="P73" s="4"/>
      <c r="Q73" s="4"/>
      <c r="R73" s="4"/>
      <c r="S73" s="4"/>
      <c r="T73" s="4"/>
      <c r="U73" s="4"/>
      <c r="V73" s="4"/>
      <c r="W73" s="4"/>
      <c r="X73" s="4"/>
      <c r="Y73" s="4"/>
      <c r="Z73" s="4"/>
      <c r="AA73" s="4"/>
      <c r="AB73" s="4"/>
    </row>
    <row r="74" spans="2:28">
      <c r="B74" s="4"/>
      <c r="C74" s="4"/>
      <c r="D74" s="4"/>
      <c r="E74" s="4"/>
      <c r="F74" s="4"/>
      <c r="G74" s="4"/>
      <c r="H74" s="4"/>
      <c r="I74" s="4"/>
      <c r="J74" s="4"/>
      <c r="K74" s="4"/>
      <c r="L74" s="4"/>
      <c r="M74" s="4"/>
      <c r="N74" s="4"/>
      <c r="O74" s="4"/>
      <c r="P74" s="4"/>
      <c r="Q74" s="4"/>
      <c r="R74" s="4"/>
      <c r="S74" s="4"/>
      <c r="T74" s="4"/>
      <c r="U74" s="4"/>
      <c r="V74" s="4"/>
      <c r="W74" s="4"/>
      <c r="X74" s="4"/>
      <c r="Y74" s="4"/>
      <c r="Z74" s="4"/>
      <c r="AA74" s="4"/>
      <c r="AB74" s="4"/>
    </row>
    <row r="75" spans="2:28">
      <c r="B75" s="4"/>
      <c r="C75" s="4"/>
      <c r="D75" s="4"/>
      <c r="E75" s="4"/>
      <c r="F75" s="4"/>
      <c r="G75" s="4"/>
      <c r="H75" s="4"/>
      <c r="I75" s="4"/>
      <c r="J75" s="4"/>
      <c r="K75" s="4"/>
      <c r="L75" s="4"/>
      <c r="M75" s="4"/>
      <c r="N75" s="4"/>
      <c r="O75" s="4"/>
      <c r="P75" s="4"/>
      <c r="Q75" s="4"/>
      <c r="R75" s="4"/>
      <c r="S75" s="4"/>
      <c r="T75" s="4"/>
      <c r="U75" s="4"/>
      <c r="V75" s="4"/>
      <c r="W75" s="4"/>
      <c r="X75" s="4"/>
      <c r="Y75" s="4"/>
      <c r="Z75" s="4"/>
      <c r="AA75" s="4"/>
      <c r="AB75" s="4"/>
    </row>
    <row r="76" spans="2:28">
      <c r="B76" s="4"/>
      <c r="C76" s="4"/>
      <c r="D76" s="4"/>
      <c r="E76" s="4"/>
      <c r="F76" s="4"/>
      <c r="G76" s="4"/>
      <c r="H76" s="4"/>
      <c r="I76" s="4"/>
      <c r="J76" s="4"/>
      <c r="K76" s="4"/>
      <c r="L76" s="4"/>
      <c r="M76" s="4"/>
      <c r="N76" s="4"/>
      <c r="O76" s="4"/>
      <c r="P76" s="4"/>
      <c r="Q76" s="4"/>
      <c r="R76" s="4"/>
      <c r="S76" s="4"/>
      <c r="T76" s="4"/>
      <c r="U76" s="4"/>
      <c r="V76" s="4"/>
      <c r="W76" s="4"/>
      <c r="X76" s="4"/>
      <c r="Y76" s="4"/>
      <c r="Z76" s="4"/>
      <c r="AA76" s="4"/>
      <c r="AB76" s="4"/>
    </row>
    <row r="77" spans="2:28">
      <c r="B77" s="4"/>
      <c r="C77" s="4"/>
      <c r="D77" s="4"/>
      <c r="E77" s="4"/>
      <c r="F77" s="4"/>
      <c r="G77" s="4"/>
      <c r="H77" s="4"/>
      <c r="I77" s="4"/>
      <c r="J77" s="4"/>
      <c r="K77" s="4"/>
      <c r="L77" s="4"/>
      <c r="M77" s="4"/>
      <c r="N77" s="4"/>
      <c r="O77" s="4"/>
      <c r="P77" s="4"/>
      <c r="Q77" s="4"/>
      <c r="R77" s="4"/>
      <c r="S77" s="4"/>
      <c r="T77" s="4"/>
      <c r="U77" s="4"/>
      <c r="V77" s="4"/>
      <c r="W77" s="4"/>
      <c r="X77" s="4"/>
      <c r="Y77" s="4"/>
      <c r="Z77" s="4"/>
      <c r="AA77" s="4"/>
      <c r="AB77" s="4"/>
    </row>
    <row r="78" spans="2:28">
      <c r="B78" s="4"/>
      <c r="C78" s="4"/>
      <c r="D78" s="4"/>
      <c r="E78" s="4"/>
      <c r="F78" s="4"/>
      <c r="G78" s="4"/>
      <c r="H78" s="4"/>
      <c r="I78" s="4"/>
      <c r="J78" s="4"/>
      <c r="K78" s="4"/>
      <c r="L78" s="4"/>
      <c r="M78" s="4"/>
      <c r="N78" s="4"/>
      <c r="O78" s="4"/>
      <c r="P78" s="4"/>
      <c r="Q78" s="4"/>
      <c r="R78" s="4"/>
      <c r="S78" s="4"/>
      <c r="T78" s="4"/>
      <c r="U78" s="4"/>
      <c r="V78" s="4"/>
      <c r="W78" s="4"/>
      <c r="X78" s="4"/>
      <c r="Y78" s="4"/>
      <c r="Z78" s="4"/>
      <c r="AA78" s="4"/>
      <c r="AB78" s="4"/>
    </row>
    <row r="79" spans="2:28">
      <c r="B79" s="4"/>
      <c r="C79" s="4"/>
      <c r="D79" s="4"/>
      <c r="E79" s="4"/>
      <c r="F79" s="4"/>
      <c r="G79" s="4"/>
      <c r="H79" s="4"/>
      <c r="I79" s="4"/>
      <c r="J79" s="4"/>
      <c r="K79" s="4"/>
      <c r="L79" s="4"/>
      <c r="M79" s="4"/>
      <c r="N79" s="4"/>
      <c r="O79" s="4"/>
      <c r="P79" s="4"/>
      <c r="Q79" s="4"/>
      <c r="R79" s="4"/>
      <c r="S79" s="4"/>
      <c r="T79" s="4"/>
      <c r="U79" s="4"/>
      <c r="V79" s="4"/>
      <c r="W79" s="4"/>
      <c r="X79" s="4"/>
      <c r="Y79" s="4"/>
      <c r="Z79" s="4"/>
      <c r="AA79" s="4"/>
      <c r="AB79" s="4"/>
    </row>
    <row r="80" spans="2:28">
      <c r="B80" s="4"/>
      <c r="C80" s="4"/>
      <c r="D80" s="4"/>
      <c r="E80" s="4"/>
      <c r="F80" s="4"/>
      <c r="G80" s="4"/>
      <c r="H80" s="4"/>
      <c r="I80" s="4"/>
      <c r="J80" s="4"/>
      <c r="K80" s="4"/>
      <c r="L80" s="4"/>
      <c r="M80" s="4"/>
      <c r="N80" s="4"/>
      <c r="O80" s="4"/>
      <c r="P80" s="4"/>
      <c r="Q80" s="4"/>
      <c r="R80" s="4"/>
      <c r="S80" s="4"/>
      <c r="T80" s="4"/>
      <c r="U80" s="4"/>
      <c r="V80" s="4"/>
      <c r="W80" s="4"/>
      <c r="X80" s="4"/>
      <c r="Y80" s="4"/>
      <c r="Z80" s="4"/>
      <c r="AA80" s="4"/>
      <c r="AB80" s="4"/>
    </row>
    <row r="81" spans="2:28">
      <c r="B81" s="4"/>
      <c r="C81" s="4"/>
      <c r="D81" s="4"/>
      <c r="E81" s="4"/>
      <c r="F81" s="4"/>
      <c r="G81" s="4"/>
      <c r="H81" s="4"/>
      <c r="I81" s="4"/>
      <c r="J81" s="4"/>
      <c r="K81" s="4"/>
      <c r="L81" s="4"/>
      <c r="M81" s="4"/>
      <c r="N81" s="4"/>
      <c r="O81" s="4"/>
      <c r="P81" s="4"/>
      <c r="Q81" s="4"/>
      <c r="R81" s="4"/>
      <c r="S81" s="4"/>
      <c r="T81" s="4"/>
      <c r="U81" s="4"/>
      <c r="V81" s="4"/>
      <c r="W81" s="4"/>
      <c r="X81" s="4"/>
      <c r="Y81" s="4"/>
      <c r="Z81" s="4"/>
      <c r="AA81" s="4"/>
      <c r="AB81" s="4"/>
    </row>
    <row r="82" spans="2:28">
      <c r="B82" s="4"/>
      <c r="C82" s="4"/>
      <c r="D82" s="4"/>
      <c r="E82" s="4"/>
      <c r="F82" s="4"/>
      <c r="G82" s="4"/>
      <c r="H82" s="4"/>
      <c r="I82" s="4"/>
      <c r="J82" s="4"/>
      <c r="K82" s="4"/>
      <c r="L82" s="4"/>
      <c r="M82" s="4"/>
      <c r="N82" s="4"/>
      <c r="O82" s="4"/>
      <c r="P82" s="4"/>
      <c r="Q82" s="4"/>
      <c r="R82" s="4"/>
      <c r="S82" s="4"/>
      <c r="T82" s="4"/>
      <c r="U82" s="4"/>
      <c r="V82" s="4"/>
      <c r="W82" s="4"/>
      <c r="X82" s="4"/>
      <c r="Y82" s="4"/>
      <c r="Z82" s="4"/>
      <c r="AA82" s="4"/>
      <c r="AB82" s="4"/>
    </row>
    <row r="83" spans="2:28">
      <c r="B83" s="4"/>
      <c r="C83" s="4"/>
      <c r="D83" s="4"/>
      <c r="E83" s="4"/>
      <c r="F83" s="4"/>
      <c r="G83" s="4"/>
      <c r="H83" s="4"/>
      <c r="I83" s="4"/>
      <c r="J83" s="4"/>
      <c r="K83" s="4"/>
      <c r="L83" s="4"/>
      <c r="M83" s="4"/>
      <c r="N83" s="4"/>
      <c r="O83" s="4"/>
      <c r="P83" s="4"/>
      <c r="Q83" s="4"/>
      <c r="R83" s="4"/>
      <c r="S83" s="4"/>
      <c r="T83" s="4"/>
      <c r="U83" s="4"/>
      <c r="V83" s="4"/>
      <c r="W83" s="4"/>
      <c r="X83" s="4"/>
      <c r="Y83" s="4"/>
      <c r="Z83" s="4"/>
      <c r="AA83" s="4"/>
      <c r="AB83" s="4"/>
    </row>
    <row r="84" spans="2:28">
      <c r="B84" s="4"/>
      <c r="C84" s="4"/>
      <c r="D84" s="4"/>
      <c r="E84" s="4"/>
      <c r="F84" s="4"/>
      <c r="G84" s="4"/>
      <c r="H84" s="4"/>
      <c r="I84" s="4"/>
      <c r="J84" s="4"/>
      <c r="K84" s="4"/>
      <c r="L84" s="4"/>
      <c r="M84" s="4"/>
      <c r="N84" s="4"/>
      <c r="O84" s="4"/>
      <c r="P84" s="4"/>
      <c r="Q84" s="4"/>
      <c r="R84" s="4"/>
      <c r="S84" s="4"/>
      <c r="T84" s="4"/>
      <c r="U84" s="4"/>
      <c r="V84" s="4"/>
      <c r="W84" s="4"/>
      <c r="X84" s="4"/>
      <c r="Y84" s="4"/>
      <c r="Z84" s="4"/>
      <c r="AA84" s="4"/>
      <c r="AB84" s="4"/>
    </row>
    <row r="85" spans="2:28">
      <c r="B85" s="4"/>
      <c r="C85" s="4"/>
      <c r="D85" s="4"/>
      <c r="E85" s="4"/>
      <c r="F85" s="4"/>
      <c r="G85" s="4"/>
      <c r="H85" s="4"/>
      <c r="I85" s="4"/>
      <c r="J85" s="4"/>
      <c r="K85" s="4"/>
      <c r="L85" s="4"/>
      <c r="M85" s="4"/>
      <c r="N85" s="4"/>
      <c r="O85" s="4"/>
      <c r="P85" s="4"/>
      <c r="Q85" s="4"/>
      <c r="R85" s="4"/>
      <c r="S85" s="4"/>
      <c r="T85" s="4"/>
      <c r="U85" s="4"/>
      <c r="V85" s="4"/>
      <c r="W85" s="4"/>
      <c r="X85" s="4"/>
      <c r="Y85" s="4"/>
      <c r="Z85" s="4"/>
      <c r="AA85" s="4"/>
      <c r="AB85" s="4"/>
    </row>
    <row r="86" spans="2:28">
      <c r="B86" s="4"/>
      <c r="C86" s="4"/>
      <c r="D86" s="4"/>
      <c r="E86" s="4"/>
      <c r="F86" s="4"/>
      <c r="G86" s="4"/>
      <c r="H86" s="4"/>
      <c r="I86" s="4"/>
      <c r="J86" s="4"/>
      <c r="K86" s="4"/>
      <c r="L86" s="4"/>
      <c r="M86" s="4"/>
      <c r="N86" s="4"/>
      <c r="O86" s="4"/>
      <c r="P86" s="4"/>
      <c r="Q86" s="4"/>
      <c r="R86" s="4"/>
      <c r="S86" s="4"/>
      <c r="T86" s="4"/>
      <c r="U86" s="4"/>
      <c r="V86" s="4"/>
      <c r="W86" s="4"/>
      <c r="X86" s="4"/>
      <c r="Y86" s="4"/>
      <c r="Z86" s="4"/>
      <c r="AA86" s="4"/>
      <c r="AB86" s="4"/>
    </row>
    <row r="87" spans="2:28">
      <c r="B87" s="4"/>
      <c r="C87" s="4"/>
      <c r="D87" s="4"/>
      <c r="E87" s="4"/>
      <c r="F87" s="4"/>
      <c r="G87" s="4"/>
      <c r="H87" s="4"/>
      <c r="I87" s="4"/>
      <c r="J87" s="4"/>
      <c r="K87" s="4"/>
      <c r="L87" s="4"/>
      <c r="M87" s="4"/>
      <c r="N87" s="4"/>
      <c r="O87" s="4"/>
      <c r="P87" s="4"/>
      <c r="Q87" s="4"/>
      <c r="R87" s="4"/>
      <c r="S87" s="4"/>
      <c r="T87" s="4"/>
      <c r="U87" s="4"/>
      <c r="V87" s="4"/>
      <c r="W87" s="4"/>
      <c r="X87" s="4"/>
      <c r="Y87" s="4"/>
      <c r="Z87" s="4"/>
      <c r="AA87" s="4"/>
      <c r="AB87" s="4"/>
    </row>
    <row r="88" spans="2:28">
      <c r="B88" s="4"/>
      <c r="C88" s="4"/>
      <c r="D88" s="4"/>
      <c r="E88" s="4"/>
      <c r="F88" s="4"/>
      <c r="G88" s="4"/>
      <c r="H88" s="4"/>
      <c r="I88" s="4"/>
      <c r="J88" s="4"/>
      <c r="K88" s="4"/>
      <c r="L88" s="4"/>
      <c r="M88" s="4"/>
      <c r="N88" s="4"/>
      <c r="O88" s="4"/>
      <c r="P88" s="4"/>
      <c r="Q88" s="4"/>
      <c r="R88" s="4"/>
      <c r="S88" s="4"/>
      <c r="T88" s="4"/>
      <c r="U88" s="4"/>
      <c r="V88" s="4"/>
      <c r="W88" s="4"/>
      <c r="X88" s="4"/>
      <c r="Y88" s="4"/>
      <c r="Z88" s="4"/>
      <c r="AA88" s="4"/>
      <c r="AB88" s="4"/>
    </row>
    <row r="89" spans="2:28">
      <c r="B89" s="4"/>
      <c r="C89" s="4"/>
      <c r="D89" s="4"/>
      <c r="E89" s="4"/>
      <c r="F89" s="4"/>
      <c r="G89" s="4"/>
      <c r="H89" s="4"/>
      <c r="I89" s="4"/>
      <c r="J89" s="4"/>
      <c r="K89" s="4"/>
      <c r="L89" s="4"/>
      <c r="M89" s="4"/>
      <c r="N89" s="4"/>
      <c r="O89" s="4"/>
      <c r="P89" s="4"/>
      <c r="Q89" s="4"/>
      <c r="R89" s="4"/>
      <c r="S89" s="4"/>
      <c r="T89" s="4"/>
      <c r="U89" s="4"/>
      <c r="V89" s="4"/>
      <c r="W89" s="4"/>
      <c r="X89" s="4"/>
      <c r="Y89" s="4"/>
      <c r="Z89" s="4"/>
      <c r="AA89" s="4"/>
      <c r="AB89" s="4"/>
    </row>
    <row r="90" spans="2:28">
      <c r="B90" s="4"/>
      <c r="C90" s="4"/>
      <c r="D90" s="4"/>
      <c r="E90" s="4"/>
      <c r="F90" s="4"/>
      <c r="G90" s="4"/>
      <c r="H90" s="4"/>
      <c r="I90" s="4"/>
      <c r="J90" s="4"/>
      <c r="K90" s="4"/>
      <c r="L90" s="4"/>
      <c r="M90" s="4"/>
      <c r="N90" s="4"/>
      <c r="O90" s="4"/>
      <c r="P90" s="4"/>
      <c r="Q90" s="4"/>
      <c r="R90" s="4"/>
      <c r="S90" s="4"/>
      <c r="T90" s="4"/>
      <c r="U90" s="4"/>
      <c r="V90" s="4"/>
      <c r="W90" s="4"/>
      <c r="X90" s="4"/>
      <c r="Y90" s="4"/>
      <c r="Z90" s="4"/>
      <c r="AA90" s="4"/>
      <c r="AB90" s="4"/>
    </row>
    <row r="91" spans="2:28">
      <c r="B91" s="4"/>
      <c r="C91" s="4"/>
      <c r="D91" s="4"/>
      <c r="E91" s="4"/>
      <c r="F91" s="4"/>
      <c r="G91" s="4"/>
      <c r="H91" s="4"/>
      <c r="I91" s="4"/>
      <c r="J91" s="4"/>
      <c r="K91" s="4"/>
      <c r="L91" s="4"/>
      <c r="M91" s="4"/>
      <c r="N91" s="4"/>
      <c r="O91" s="4"/>
      <c r="P91" s="4"/>
      <c r="Q91" s="4"/>
      <c r="R91" s="4"/>
      <c r="S91" s="4"/>
      <c r="T91" s="4"/>
      <c r="U91" s="4"/>
      <c r="V91" s="4"/>
      <c r="W91" s="4"/>
      <c r="X91" s="4"/>
      <c r="Y91" s="4"/>
      <c r="Z91" s="4"/>
      <c r="AA91" s="4"/>
      <c r="AB91" s="4"/>
    </row>
    <row r="92" spans="2:28">
      <c r="B92" s="4"/>
      <c r="C92" s="4"/>
      <c r="D92" s="4"/>
      <c r="E92" s="4"/>
      <c r="F92" s="4"/>
      <c r="G92" s="4"/>
      <c r="H92" s="4"/>
      <c r="I92" s="4"/>
      <c r="J92" s="4"/>
      <c r="K92" s="4"/>
      <c r="L92" s="4"/>
      <c r="M92" s="4"/>
      <c r="N92" s="4"/>
      <c r="O92" s="4"/>
      <c r="P92" s="4"/>
      <c r="Q92" s="4"/>
      <c r="R92" s="4"/>
      <c r="S92" s="4"/>
      <c r="T92" s="4"/>
      <c r="U92" s="4"/>
      <c r="V92" s="4"/>
      <c r="W92" s="4"/>
      <c r="X92" s="4"/>
      <c r="Y92" s="4"/>
      <c r="Z92" s="4"/>
      <c r="AA92" s="4"/>
      <c r="AB92" s="4"/>
    </row>
    <row r="93" spans="2:28">
      <c r="B93" s="4"/>
      <c r="C93" s="4"/>
      <c r="D93" s="4"/>
      <c r="E93" s="4"/>
      <c r="F93" s="4"/>
      <c r="G93" s="4"/>
      <c r="H93" s="4"/>
      <c r="I93" s="4"/>
      <c r="J93" s="4"/>
      <c r="K93" s="4"/>
      <c r="L93" s="4"/>
      <c r="M93" s="4"/>
      <c r="N93" s="4"/>
      <c r="O93" s="4"/>
      <c r="P93" s="4"/>
      <c r="Q93" s="4"/>
      <c r="R93" s="4"/>
      <c r="S93" s="4"/>
      <c r="T93" s="4"/>
      <c r="U93" s="4"/>
      <c r="V93" s="4"/>
      <c r="W93" s="4"/>
      <c r="X93" s="4"/>
      <c r="Y93" s="4"/>
      <c r="Z93" s="4"/>
      <c r="AA93" s="4"/>
      <c r="AB93" s="4"/>
    </row>
    <row r="94" spans="2:28">
      <c r="B94" s="4"/>
      <c r="C94" s="4"/>
      <c r="D94" s="4"/>
      <c r="E94" s="4"/>
      <c r="F94" s="4"/>
      <c r="G94" s="4"/>
      <c r="H94" s="4"/>
      <c r="I94" s="4"/>
      <c r="J94" s="4"/>
      <c r="K94" s="4"/>
      <c r="L94" s="4"/>
      <c r="M94" s="4"/>
      <c r="N94" s="4"/>
      <c r="O94" s="4"/>
      <c r="P94" s="4"/>
      <c r="Q94" s="4"/>
      <c r="R94" s="4"/>
      <c r="S94" s="4"/>
      <c r="T94" s="4"/>
      <c r="U94" s="4"/>
      <c r="V94" s="4"/>
      <c r="W94" s="4"/>
      <c r="X94" s="4"/>
      <c r="Y94" s="4"/>
      <c r="Z94" s="4"/>
      <c r="AA94" s="4"/>
      <c r="AB94" s="4"/>
    </row>
    <row r="95" spans="2:28">
      <c r="B95" s="4"/>
      <c r="C95" s="4"/>
      <c r="D95" s="4"/>
      <c r="E95" s="4"/>
      <c r="F95" s="4"/>
      <c r="G95" s="4"/>
      <c r="H95" s="4"/>
      <c r="I95" s="4"/>
      <c r="J95" s="4"/>
      <c r="K95" s="4"/>
      <c r="L95" s="4"/>
      <c r="M95" s="4"/>
      <c r="N95" s="4"/>
      <c r="O95" s="4"/>
      <c r="P95" s="4"/>
      <c r="Q95" s="4"/>
      <c r="R95" s="4"/>
      <c r="S95" s="4"/>
      <c r="T95" s="4"/>
      <c r="U95" s="4"/>
      <c r="V95" s="4"/>
      <c r="W95" s="4"/>
      <c r="X95" s="4"/>
      <c r="Y95" s="4"/>
      <c r="Z95" s="4"/>
      <c r="AA95" s="4"/>
      <c r="AB95" s="4"/>
    </row>
    <row r="96" spans="2:28">
      <c r="B96" s="4"/>
      <c r="C96" s="4"/>
      <c r="D96" s="4"/>
      <c r="E96" s="4"/>
      <c r="F96" s="4"/>
      <c r="G96" s="4"/>
      <c r="H96" s="4"/>
      <c r="I96" s="4"/>
      <c r="J96" s="4"/>
      <c r="K96" s="4"/>
      <c r="L96" s="4"/>
      <c r="M96" s="4"/>
      <c r="N96" s="4"/>
      <c r="O96" s="4"/>
      <c r="P96" s="4"/>
      <c r="Q96" s="4"/>
      <c r="R96" s="4"/>
      <c r="S96" s="4"/>
      <c r="T96" s="4"/>
      <c r="U96" s="4"/>
      <c r="V96" s="4"/>
      <c r="W96" s="4"/>
      <c r="X96" s="4"/>
      <c r="Y96" s="4"/>
      <c r="Z96" s="4"/>
      <c r="AA96" s="4"/>
      <c r="AB96" s="4"/>
    </row>
    <row r="97" spans="2:28">
      <c r="B97" s="4"/>
      <c r="C97" s="4"/>
      <c r="D97" s="4"/>
      <c r="E97" s="4"/>
      <c r="F97" s="4"/>
      <c r="G97" s="4"/>
      <c r="H97" s="4"/>
      <c r="I97" s="4"/>
      <c r="J97" s="4"/>
      <c r="K97" s="4"/>
      <c r="L97" s="4"/>
      <c r="M97" s="4"/>
      <c r="N97" s="4"/>
      <c r="O97" s="4"/>
      <c r="P97" s="4"/>
      <c r="Q97" s="4"/>
      <c r="R97" s="4"/>
      <c r="S97" s="4"/>
      <c r="T97" s="4"/>
      <c r="U97" s="4"/>
      <c r="V97" s="4"/>
      <c r="W97" s="4"/>
      <c r="X97" s="4"/>
      <c r="Y97" s="4"/>
      <c r="Z97" s="4"/>
      <c r="AA97" s="4"/>
      <c r="AB97" s="4"/>
    </row>
    <row r="98" spans="2:28">
      <c r="B98" s="4"/>
      <c r="C98" s="4"/>
      <c r="D98" s="4"/>
      <c r="E98" s="4"/>
      <c r="F98" s="4"/>
      <c r="G98" s="4"/>
      <c r="H98" s="4"/>
      <c r="I98" s="4"/>
      <c r="J98" s="4"/>
      <c r="K98" s="4"/>
      <c r="L98" s="4"/>
      <c r="M98" s="4"/>
      <c r="N98" s="4"/>
      <c r="O98" s="4"/>
      <c r="P98" s="4"/>
      <c r="Q98" s="4"/>
      <c r="R98" s="4"/>
      <c r="S98" s="4"/>
      <c r="T98" s="4"/>
      <c r="U98" s="4"/>
      <c r="V98" s="4"/>
      <c r="W98" s="4"/>
      <c r="X98" s="4"/>
      <c r="Y98" s="4"/>
      <c r="Z98" s="4"/>
      <c r="AA98" s="4"/>
      <c r="AB98" s="4"/>
    </row>
    <row r="99" spans="2:28">
      <c r="B99" s="4"/>
      <c r="C99" s="4"/>
      <c r="D99" s="4"/>
      <c r="E99" s="4"/>
      <c r="F99" s="4"/>
      <c r="G99" s="4"/>
      <c r="H99" s="4"/>
      <c r="I99" s="4"/>
      <c r="J99" s="4"/>
      <c r="K99" s="4"/>
      <c r="L99" s="4"/>
      <c r="M99" s="4"/>
      <c r="N99" s="4"/>
      <c r="O99" s="4"/>
      <c r="P99" s="4"/>
      <c r="Q99" s="4"/>
      <c r="R99" s="4"/>
      <c r="S99" s="4"/>
      <c r="T99" s="4"/>
      <c r="U99" s="4"/>
      <c r="V99" s="4"/>
      <c r="W99" s="4"/>
      <c r="X99" s="4"/>
      <c r="Y99" s="4"/>
      <c r="Z99" s="4"/>
      <c r="AA99" s="4"/>
      <c r="AB99" s="4"/>
    </row>
  </sheetData>
  <sheetProtection password="8D69" sheet="1" objects="1" scenarios="1"/>
  <mergeCells count="30">
    <mergeCell ref="F12:AB12"/>
    <mergeCell ref="P5:AE5"/>
    <mergeCell ref="B1:AD2"/>
    <mergeCell ref="B7:AD8"/>
    <mergeCell ref="Z3:AA3"/>
    <mergeCell ref="AC3:AD3"/>
    <mergeCell ref="F22:AB22"/>
    <mergeCell ref="AC14:AD14"/>
    <mergeCell ref="F11:AB11"/>
    <mergeCell ref="AC11:AD11"/>
    <mergeCell ref="AC12:AD12"/>
    <mergeCell ref="AC13:AD13"/>
    <mergeCell ref="AC15:AD15"/>
    <mergeCell ref="F18:AB18"/>
    <mergeCell ref="AC20:AD20"/>
    <mergeCell ref="AC17:AD17"/>
    <mergeCell ref="F20:AB20"/>
    <mergeCell ref="AC21:AD21"/>
    <mergeCell ref="AC22:AD22"/>
    <mergeCell ref="F21:AB21"/>
    <mergeCell ref="AC16:AD16"/>
    <mergeCell ref="F13:AB13"/>
    <mergeCell ref="AC18:AD18"/>
    <mergeCell ref="AC19:AD19"/>
    <mergeCell ref="B16:E18"/>
    <mergeCell ref="F17:AB17"/>
    <mergeCell ref="B14:E15"/>
    <mergeCell ref="F14:AB14"/>
    <mergeCell ref="F15:AB15"/>
    <mergeCell ref="F16:AB16"/>
  </mergeCells>
  <phoneticPr fontId="1"/>
  <dataValidations count="1">
    <dataValidation type="list" allowBlank="1" showInputMessage="1" showErrorMessage="1" sqref="AC11:AD18 AC20:AD22" xr:uid="{00000000-0002-0000-0500-000000000000}">
      <formula1>"□,■"</formula1>
    </dataValidation>
  </dataValidations>
  <pageMargins left="0.7" right="0.7" top="0.75" bottom="0.75" header="0.3" footer="0.3"/>
  <pageSetup paperSize="9" scale="9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AE49"/>
  <sheetViews>
    <sheetView showGridLines="0" topLeftCell="A32" zoomScaleNormal="100" zoomScaleSheetLayoutView="100" workbookViewId="0">
      <selection activeCell="AH3" sqref="AH3"/>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159</v>
      </c>
    </row>
    <row r="2" spans="1:31" ht="21.95" customHeight="1">
      <c r="V2" s="1" t="str">
        <f>【入力シート】!J5</f>
        <v>令和</v>
      </c>
      <c r="X2" s="179" t="str">
        <f>IF(【入力シート】!L5="","",【入力シート】!L5)</f>
        <v/>
      </c>
      <c r="Y2" s="1" t="s">
        <v>41</v>
      </c>
      <c r="Z2" s="354" t="str">
        <f>IF(【入力シート】!O5="","",【入力シート】!O5)</f>
        <v/>
      </c>
      <c r="AA2" s="354"/>
      <c r="AB2" s="1" t="s">
        <v>9</v>
      </c>
      <c r="AC2" s="354" t="str">
        <f>IF(【入力シート】!S5="","",【入力シート】!S5)</f>
        <v/>
      </c>
      <c r="AD2" s="354"/>
      <c r="AE2" s="1" t="s">
        <v>10</v>
      </c>
    </row>
    <row r="3" spans="1:31" ht="24.95" customHeight="1">
      <c r="A3" s="1" t="s">
        <v>158</v>
      </c>
    </row>
    <row r="4" spans="1:31" ht="18" customHeight="1">
      <c r="L4" s="1" t="s">
        <v>1</v>
      </c>
      <c r="P4" s="356" t="str">
        <f>IF(【入力シート】!J27="","",【入力シート】!J27)</f>
        <v/>
      </c>
      <c r="Q4" s="356"/>
      <c r="R4" s="356"/>
      <c r="S4" s="356"/>
      <c r="T4" s="356"/>
      <c r="U4" s="356"/>
      <c r="V4" s="356"/>
      <c r="W4" s="356"/>
      <c r="X4" s="356"/>
      <c r="Y4" s="356"/>
      <c r="Z4" s="356"/>
      <c r="AA4" s="356"/>
      <c r="AB4" s="356"/>
      <c r="AC4" s="356"/>
      <c r="AD4" s="356"/>
      <c r="AE4" s="356"/>
    </row>
    <row r="5" spans="1:31" ht="3" customHeight="1"/>
    <row r="6" spans="1:31" ht="18" customHeight="1">
      <c r="L6" s="1" t="s">
        <v>2</v>
      </c>
      <c r="P6" s="306" t="str">
        <f>IF(【入力シート】!M29="","",【入力シート】!M29)</f>
        <v/>
      </c>
      <c r="Q6" s="306"/>
      <c r="R6" s="306"/>
      <c r="S6" s="306"/>
      <c r="T6" s="306"/>
      <c r="U6" s="306"/>
      <c r="V6" s="306"/>
      <c r="W6" s="306"/>
      <c r="X6" s="306"/>
      <c r="Y6" s="306"/>
      <c r="Z6" s="306"/>
      <c r="AA6" s="306"/>
      <c r="AB6" s="306"/>
      <c r="AC6" s="306"/>
      <c r="AD6" s="306"/>
      <c r="AE6" s="306"/>
    </row>
    <row r="7" spans="1:31" ht="3" customHeight="1">
      <c r="P7" s="306"/>
      <c r="Q7" s="306"/>
      <c r="R7" s="306"/>
      <c r="S7" s="306"/>
      <c r="T7" s="306"/>
      <c r="U7" s="306"/>
      <c r="V7" s="306"/>
      <c r="W7" s="306"/>
      <c r="X7" s="306"/>
      <c r="Y7" s="306"/>
      <c r="Z7" s="306"/>
      <c r="AA7" s="306"/>
      <c r="AB7" s="306"/>
      <c r="AC7" s="306"/>
      <c r="AD7" s="306"/>
      <c r="AE7" s="306"/>
    </row>
    <row r="8" spans="1:31" ht="18" customHeight="1">
      <c r="P8" s="355"/>
      <c r="Q8" s="355"/>
      <c r="R8" s="355"/>
      <c r="S8" s="355"/>
      <c r="T8" s="355"/>
      <c r="U8" s="355"/>
      <c r="V8" s="355"/>
      <c r="W8" s="355"/>
      <c r="X8" s="355"/>
      <c r="Y8" s="355"/>
      <c r="Z8" s="355"/>
      <c r="AA8" s="355"/>
      <c r="AB8" s="355"/>
      <c r="AC8" s="355"/>
      <c r="AD8" s="355"/>
      <c r="AE8" s="355"/>
    </row>
    <row r="9" spans="1:31" ht="3" customHeight="1"/>
    <row r="10" spans="1:31" ht="18" customHeight="1">
      <c r="L10" s="1" t="s">
        <v>17</v>
      </c>
      <c r="P10" s="356" t="str">
        <f>IF(【入力シート】!J30="","",【入力シート】!J30)</f>
        <v/>
      </c>
      <c r="Q10" s="356"/>
      <c r="R10" s="356"/>
      <c r="S10" s="356"/>
      <c r="T10" s="356"/>
      <c r="U10" s="356"/>
      <c r="V10" s="356"/>
      <c r="W10" s="356"/>
      <c r="X10" s="356"/>
      <c r="Y10" s="356"/>
      <c r="Z10" s="356"/>
      <c r="AA10" s="356"/>
      <c r="AB10" s="356"/>
      <c r="AC10" s="356"/>
      <c r="AD10" s="356"/>
      <c r="AE10" s="356"/>
    </row>
    <row r="11" spans="1:31" ht="3" customHeight="1"/>
    <row r="12" spans="1:31" ht="18" customHeight="1">
      <c r="L12" s="1" t="s">
        <v>18</v>
      </c>
      <c r="P12" s="356" t="str">
        <f>IF(【入力シート】!J31="","",【入力シート】!J31)</f>
        <v/>
      </c>
      <c r="Q12" s="356"/>
      <c r="R12" s="356"/>
      <c r="S12" s="356"/>
      <c r="T12" s="356"/>
      <c r="U12" s="356"/>
      <c r="V12" s="356"/>
      <c r="W12" s="356"/>
      <c r="X12" s="356"/>
      <c r="Y12" s="356"/>
      <c r="Z12" s="356"/>
    </row>
    <row r="14" spans="1:31" ht="18" customHeight="1">
      <c r="B14" s="350" t="str">
        <f>【入力シート】!C1&amp;【入力シート】!D1&amp;"年度品川区介護職員・介護支援専門員居住支援手当事業補助金"</f>
        <v>令和8年度品川区介護職員・介護支援専門員居住支援手当事業補助金</v>
      </c>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row>
    <row r="15" spans="1:31" ht="18" customHeight="1">
      <c r="B15" s="350" t="s">
        <v>254</v>
      </c>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row>
    <row r="16" spans="1:31" ht="6" customHeight="1"/>
    <row r="17" spans="1:31" ht="14.1" customHeight="1">
      <c r="A17" s="34"/>
      <c r="B17" s="306" t="s">
        <v>288</v>
      </c>
      <c r="C17" s="363"/>
      <c r="D17" s="363"/>
      <c r="E17" s="363"/>
      <c r="F17" s="363"/>
      <c r="G17" s="363"/>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4"/>
    </row>
    <row r="18" spans="1:31" ht="14.1" customHeight="1">
      <c r="A18" s="34"/>
      <c r="B18" s="363"/>
      <c r="C18" s="363"/>
      <c r="D18" s="363"/>
      <c r="E18" s="363"/>
      <c r="F18" s="363"/>
      <c r="G18" s="363"/>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4"/>
    </row>
    <row r="19" spans="1:31" ht="14.1" customHeight="1">
      <c r="A19" s="34"/>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4"/>
    </row>
    <row r="20" spans="1:31" ht="45" customHeight="1">
      <c r="A20" s="350" t="s">
        <v>106</v>
      </c>
      <c r="B20" s="350"/>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c r="AA20" s="350"/>
      <c r="AB20" s="350"/>
      <c r="AC20" s="350"/>
      <c r="AD20" s="350"/>
      <c r="AE20" s="350"/>
    </row>
    <row r="21" spans="1:31" ht="8.25" customHeight="1">
      <c r="A21" s="177"/>
      <c r="B21" s="177"/>
      <c r="C21" s="177"/>
      <c r="D21" s="177"/>
      <c r="E21" s="177"/>
      <c r="F21" s="177"/>
      <c r="G21" s="177"/>
      <c r="H21" s="177"/>
      <c r="I21" s="177"/>
      <c r="J21" s="177"/>
      <c r="K21" s="177"/>
      <c r="L21" s="177"/>
      <c r="M21" s="177"/>
      <c r="N21" s="177"/>
      <c r="O21" s="177"/>
      <c r="P21" s="177"/>
      <c r="Q21" s="177"/>
      <c r="R21" s="177"/>
      <c r="S21" s="177"/>
      <c r="T21" s="177"/>
      <c r="U21" s="177"/>
      <c r="V21" s="177"/>
      <c r="W21" s="177"/>
      <c r="X21" s="177"/>
      <c r="Y21" s="177"/>
      <c r="Z21" s="177"/>
      <c r="AA21" s="177"/>
      <c r="AB21" s="177"/>
      <c r="AC21" s="177"/>
      <c r="AD21" s="177"/>
      <c r="AE21" s="177"/>
    </row>
    <row r="22" spans="1:31" ht="18" customHeight="1">
      <c r="B22" s="1" t="s">
        <v>107</v>
      </c>
      <c r="L22" s="364">
        <f>①【入力】別紙_職員一覧!Q7</f>
        <v>0</v>
      </c>
      <c r="M22" s="364"/>
      <c r="N22" s="364"/>
      <c r="O22" s="364"/>
      <c r="P22" s="364"/>
      <c r="Q22" s="364"/>
      <c r="R22" s="364"/>
      <c r="S22" s="364"/>
      <c r="T22" s="1" t="s">
        <v>108</v>
      </c>
    </row>
    <row r="24" spans="1:31" ht="13.5" customHeight="1">
      <c r="B24" s="1" t="s">
        <v>224</v>
      </c>
      <c r="L24" s="365" t="str">
        <f>"別紙「"&amp;【入力シート】!C1&amp;【入力シート】!D1&amp;"年度品川区介護職員・介護支援専門員居住支援手当事業補助金交付申請対象職員一覧」のとおり"</f>
        <v>別紙「令和8年度品川区介護職員・介護支援専門員居住支援手当事業補助金交付申請対象職員一覧」のとおり</v>
      </c>
      <c r="M24" s="365"/>
      <c r="N24" s="365"/>
      <c r="O24" s="365"/>
      <c r="P24" s="365"/>
      <c r="Q24" s="365"/>
      <c r="R24" s="365"/>
      <c r="S24" s="365"/>
      <c r="T24" s="365"/>
      <c r="U24" s="365"/>
      <c r="V24" s="365"/>
      <c r="W24" s="365"/>
      <c r="X24" s="365"/>
      <c r="Y24" s="365"/>
      <c r="Z24" s="365"/>
      <c r="AA24" s="365"/>
      <c r="AB24" s="365"/>
      <c r="AC24" s="365"/>
    </row>
    <row r="25" spans="1:31">
      <c r="L25" s="365"/>
      <c r="M25" s="365"/>
      <c r="N25" s="365"/>
      <c r="O25" s="365"/>
      <c r="P25" s="365"/>
      <c r="Q25" s="365"/>
      <c r="R25" s="365"/>
      <c r="S25" s="365"/>
      <c r="T25" s="365"/>
      <c r="U25" s="365"/>
      <c r="V25" s="365"/>
      <c r="W25" s="365"/>
      <c r="X25" s="365"/>
      <c r="Y25" s="365"/>
      <c r="Z25" s="365"/>
      <c r="AA25" s="365"/>
      <c r="AB25" s="365"/>
      <c r="AC25" s="365"/>
    </row>
    <row r="26" spans="1:31">
      <c r="L26" s="365"/>
      <c r="M26" s="365"/>
      <c r="N26" s="365"/>
      <c r="O26" s="365"/>
      <c r="P26" s="365"/>
      <c r="Q26" s="365"/>
      <c r="R26" s="365"/>
      <c r="S26" s="365"/>
      <c r="T26" s="365"/>
      <c r="U26" s="365"/>
      <c r="V26" s="365"/>
      <c r="W26" s="365"/>
      <c r="X26" s="365"/>
      <c r="Y26" s="365"/>
      <c r="Z26" s="365"/>
      <c r="AA26" s="365"/>
      <c r="AB26" s="365"/>
      <c r="AC26" s="365"/>
    </row>
    <row r="27" spans="1:31">
      <c r="B27" s="1" t="s">
        <v>109</v>
      </c>
    </row>
    <row r="29" spans="1:31">
      <c r="C29" s="2" t="s">
        <v>110</v>
      </c>
      <c r="E29" s="306" t="str">
        <f>【入力シート】!C1&amp;【入力シート】!D1&amp;"年度品川区介護職員・介護支援専門員居住支援手当事業補助金交付申請書（本紙）"</f>
        <v>令和8年度品川区介護職員・介護支援専門員居住支援手当事業補助金交付申請書（本紙）</v>
      </c>
      <c r="F29" s="306"/>
      <c r="G29" s="306"/>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row>
    <row r="30" spans="1:31">
      <c r="E30" s="306"/>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306"/>
      <c r="AD30" s="306"/>
    </row>
    <row r="31" spans="1:31" ht="6" customHeight="1"/>
    <row r="32" spans="1:31">
      <c r="C32" s="2" t="s">
        <v>111</v>
      </c>
      <c r="E32" s="306" t="str">
        <f>【入力シート】!C1&amp;【入力シート】!D1&amp;"年度品川区介護職員・介護支援専門員居住支援手当事業補助金交付申請対象職員一覧（別紙）"</f>
        <v>令和8年度品川区介護職員・介護支援専門員居住支援手当事業補助金交付申請対象職員一覧（別紙）</v>
      </c>
      <c r="F32" s="306"/>
      <c r="G32" s="306"/>
      <c r="H32" s="306"/>
      <c r="I32" s="306"/>
      <c r="J32" s="306"/>
      <c r="K32" s="306"/>
      <c r="L32" s="306"/>
      <c r="M32" s="306"/>
      <c r="N32" s="306"/>
      <c r="O32" s="306"/>
      <c r="P32" s="306"/>
      <c r="Q32" s="306"/>
      <c r="R32" s="306"/>
      <c r="S32" s="306"/>
      <c r="T32" s="306"/>
      <c r="U32" s="306"/>
      <c r="V32" s="306"/>
      <c r="W32" s="306"/>
      <c r="X32" s="306"/>
      <c r="Y32" s="306"/>
      <c r="Z32" s="306"/>
      <c r="AA32" s="306"/>
      <c r="AB32" s="306"/>
      <c r="AC32" s="306"/>
      <c r="AD32" s="306"/>
    </row>
    <row r="33" spans="3:31">
      <c r="E33" s="306"/>
      <c r="F33" s="306"/>
      <c r="G33" s="306"/>
      <c r="H33" s="306"/>
      <c r="I33" s="306"/>
      <c r="J33" s="306"/>
      <c r="K33" s="306"/>
      <c r="L33" s="306"/>
      <c r="M33" s="306"/>
      <c r="N33" s="306"/>
      <c r="O33" s="306"/>
      <c r="P33" s="306"/>
      <c r="Q33" s="306"/>
      <c r="R33" s="306"/>
      <c r="S33" s="306"/>
      <c r="T33" s="306"/>
      <c r="U33" s="306"/>
      <c r="V33" s="306"/>
      <c r="W33" s="306"/>
      <c r="X33" s="306"/>
      <c r="Y33" s="306"/>
      <c r="Z33" s="306"/>
      <c r="AA33" s="306"/>
      <c r="AB33" s="306"/>
      <c r="AC33" s="306"/>
      <c r="AD33" s="306"/>
    </row>
    <row r="34" spans="3:31" ht="6" customHeight="1"/>
    <row r="35" spans="3:31">
      <c r="C35" s="2" t="s">
        <v>112</v>
      </c>
      <c r="E35" s="306" t="s">
        <v>297</v>
      </c>
      <c r="F35" s="306"/>
      <c r="G35" s="306"/>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row>
    <row r="36" spans="3:31">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row>
    <row r="37" spans="3:31" ht="6" customHeight="1"/>
    <row r="38" spans="3:31" ht="12" customHeight="1">
      <c r="C38" s="2" t="s">
        <v>113</v>
      </c>
      <c r="E38" s="1" t="s">
        <v>114</v>
      </c>
    </row>
    <row r="39" spans="3:31" ht="6" customHeight="1"/>
    <row r="40" spans="3:31">
      <c r="C40" s="2" t="s">
        <v>115</v>
      </c>
      <c r="E40" s="1" t="s">
        <v>116</v>
      </c>
    </row>
    <row r="41" spans="3:31" ht="6" customHeight="1"/>
    <row r="42" spans="3:31">
      <c r="C42" s="2" t="s">
        <v>117</v>
      </c>
      <c r="E42" s="1" t="s">
        <v>118</v>
      </c>
    </row>
    <row r="45" spans="3:31" ht="14.1" customHeight="1">
      <c r="N45" s="4" t="s">
        <v>250</v>
      </c>
      <c r="Q45" s="4"/>
    </row>
    <row r="46" spans="3:31" ht="18" customHeight="1">
      <c r="M46" s="3"/>
      <c r="N46" s="351" t="s">
        <v>20</v>
      </c>
      <c r="O46" s="352"/>
      <c r="P46" s="352"/>
      <c r="Q46" s="353"/>
      <c r="R46" s="359" t="str">
        <f>IF(【入力シート】!J36="","",【入力シート】!J36)</f>
        <v/>
      </c>
      <c r="S46" s="360"/>
      <c r="T46" s="360"/>
      <c r="U46" s="360"/>
      <c r="V46" s="360"/>
      <c r="W46" s="360"/>
      <c r="X46" s="360"/>
      <c r="Y46" s="360"/>
      <c r="Z46" s="360"/>
      <c r="AA46" s="360"/>
      <c r="AB46" s="360"/>
      <c r="AC46" s="360"/>
      <c r="AD46" s="360"/>
      <c r="AE46" s="361"/>
    </row>
    <row r="47" spans="3:31" ht="18" customHeight="1">
      <c r="M47" s="3"/>
      <c r="N47" s="351" t="s">
        <v>3</v>
      </c>
      <c r="O47" s="352"/>
      <c r="P47" s="352"/>
      <c r="Q47" s="353"/>
      <c r="R47" s="359" t="str">
        <f>IF(【入力シート】!J37="","",【入力シート】!J37)</f>
        <v/>
      </c>
      <c r="S47" s="360"/>
      <c r="T47" s="360"/>
      <c r="U47" s="360"/>
      <c r="V47" s="360"/>
      <c r="W47" s="360"/>
      <c r="X47" s="360"/>
      <c r="Y47" s="360"/>
      <c r="Z47" s="360"/>
      <c r="AA47" s="360"/>
      <c r="AB47" s="360"/>
      <c r="AC47" s="360"/>
      <c r="AD47" s="360"/>
      <c r="AE47" s="361"/>
    </row>
    <row r="48" spans="3:31" ht="18" customHeight="1">
      <c r="M48" s="3"/>
      <c r="N48" s="351" t="s">
        <v>4</v>
      </c>
      <c r="O48" s="352"/>
      <c r="P48" s="352"/>
      <c r="Q48" s="353"/>
      <c r="R48" s="357" t="str">
        <f>IF(【入力シート】!J38="","",【入力シート】!J38)</f>
        <v/>
      </c>
      <c r="S48" s="358"/>
      <c r="T48" s="358"/>
      <c r="U48" s="180" t="s">
        <v>119</v>
      </c>
      <c r="V48" s="358" t="str">
        <f>IF(【入力シート】!P38="","",【入力シート】!P38)</f>
        <v/>
      </c>
      <c r="W48" s="358"/>
      <c r="X48" s="358"/>
      <c r="Y48" s="358"/>
      <c r="Z48" s="180" t="s">
        <v>119</v>
      </c>
      <c r="AA48" s="358" t="str">
        <f>IF(【入力シート】!Y38="","",【入力シート】!Y38)</f>
        <v/>
      </c>
      <c r="AB48" s="358"/>
      <c r="AC48" s="358"/>
      <c r="AD48" s="358"/>
      <c r="AE48" s="362"/>
    </row>
    <row r="49" spans="13:31" ht="18" customHeight="1">
      <c r="M49" s="3"/>
      <c r="N49" s="351" t="s">
        <v>5</v>
      </c>
      <c r="O49" s="352"/>
      <c r="P49" s="352"/>
      <c r="Q49" s="353"/>
      <c r="R49" s="359" t="str">
        <f>IF(【入力シート】!J39="","",【入力シート】!J39)</f>
        <v/>
      </c>
      <c r="S49" s="360"/>
      <c r="T49" s="360"/>
      <c r="U49" s="360"/>
      <c r="V49" s="360"/>
      <c r="W49" s="360"/>
      <c r="X49" s="360"/>
      <c r="Y49" s="360"/>
      <c r="Z49" s="360"/>
      <c r="AA49" s="360"/>
      <c r="AB49" s="360"/>
      <c r="AC49" s="360"/>
      <c r="AD49" s="360"/>
      <c r="AE49" s="361"/>
    </row>
  </sheetData>
  <sheetProtection password="8D69" sheet="1" objects="1" scenarios="1"/>
  <mergeCells count="25">
    <mergeCell ref="AA48:AE48"/>
    <mergeCell ref="B15:AD15"/>
    <mergeCell ref="B17:AD19"/>
    <mergeCell ref="E29:AD30"/>
    <mergeCell ref="E32:AD33"/>
    <mergeCell ref="E35:AD36"/>
    <mergeCell ref="L22:S22"/>
    <mergeCell ref="A20:AE20"/>
    <mergeCell ref="L24:AC26"/>
    <mergeCell ref="B14:AD14"/>
    <mergeCell ref="N47:Q47"/>
    <mergeCell ref="N48:Q48"/>
    <mergeCell ref="N49:Q49"/>
    <mergeCell ref="Z2:AA2"/>
    <mergeCell ref="AC2:AD2"/>
    <mergeCell ref="P6:AE8"/>
    <mergeCell ref="P4:AE4"/>
    <mergeCell ref="P10:AE10"/>
    <mergeCell ref="P12:Z12"/>
    <mergeCell ref="R48:T48"/>
    <mergeCell ref="R46:AE46"/>
    <mergeCell ref="R47:AE47"/>
    <mergeCell ref="R49:AE49"/>
    <mergeCell ref="N46:Q46"/>
    <mergeCell ref="V48:Y48"/>
  </mergeCells>
  <phoneticPr fontId="1"/>
  <pageMargins left="0.7" right="0.7" top="0.75" bottom="0.75" header="0.3" footer="0.3"/>
  <pageSetup paperSize="9" scale="98" orientation="portrait" r:id="rId1"/>
  <ignoredErrors>
    <ignoredError sqref="C29 C32 C35 C38 C40 C42" numberStoredAsText="1"/>
  </ignoredError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B1:AH33"/>
  <sheetViews>
    <sheetView showGridLines="0" topLeftCell="A25" zoomScale="85" zoomScaleNormal="85" zoomScaleSheetLayoutView="100" workbookViewId="0">
      <selection activeCell="H13" sqref="H13:R13"/>
    </sheetView>
  </sheetViews>
  <sheetFormatPr defaultColWidth="8.625" defaultRowHeight="13.5"/>
  <cols>
    <col min="1" max="33" width="2.625" style="1" customWidth="1"/>
    <col min="34" max="34" width="8.625" style="1"/>
    <col min="35" max="35" width="11.5" style="1" bestFit="1" customWidth="1"/>
    <col min="36" max="16384" width="8.625" style="1"/>
  </cols>
  <sheetData>
    <row r="1" spans="2:31" ht="20.100000000000001" customHeight="1">
      <c r="B1" s="305" t="s">
        <v>235</v>
      </c>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row>
    <row r="2" spans="2:31" ht="24.95" customHeight="1">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row>
    <row r="3" spans="2:31" ht="18" customHeight="1">
      <c r="C3" s="2"/>
      <c r="U3" s="69" t="str">
        <f>【入力シート】!J8</f>
        <v>令和</v>
      </c>
      <c r="V3" s="69"/>
      <c r="W3" s="307" t="str">
        <f>IF(【入力シート】!L8="","",【入力シート】!L8)</f>
        <v/>
      </c>
      <c r="X3" s="307"/>
      <c r="Y3" s="69" t="s">
        <v>41</v>
      </c>
      <c r="Z3" s="288" t="str">
        <f>IF(【入力シート】!O8="","",【入力シート】!O8)</f>
        <v/>
      </c>
      <c r="AA3" s="288"/>
      <c r="AB3" s="69" t="s">
        <v>42</v>
      </c>
      <c r="AC3" s="288" t="str">
        <f>IF(【入力シート】!S8="","",【入力シート】!S8)</f>
        <v/>
      </c>
      <c r="AD3" s="288"/>
      <c r="AE3" s="69" t="s">
        <v>10</v>
      </c>
    </row>
    <row r="4" spans="2:31" ht="6" customHeight="1"/>
    <row r="5" spans="2:31" ht="18" customHeight="1">
      <c r="C5" s="2"/>
      <c r="L5" s="1" t="s">
        <v>1</v>
      </c>
      <c r="P5" s="287" t="str">
        <f>IF(【入力シート】!J27="","",【入力シート】!J27)</f>
        <v/>
      </c>
      <c r="Q5" s="287"/>
      <c r="R5" s="287"/>
      <c r="S5" s="287"/>
      <c r="T5" s="287"/>
      <c r="U5" s="287"/>
      <c r="V5" s="287"/>
      <c r="W5" s="287"/>
      <c r="X5" s="287"/>
      <c r="Y5" s="287"/>
      <c r="Z5" s="287"/>
      <c r="AA5" s="287"/>
      <c r="AB5" s="287"/>
      <c r="AC5" s="287"/>
      <c r="AD5" s="287"/>
      <c r="AE5" s="287"/>
    </row>
    <row r="6" spans="2:31" ht="12" customHeight="1">
      <c r="B6" s="306" t="str">
        <f>"　品川区介護職員・介護支援専門員居住支援手当の支給に係る補助事業実施要綱第４条に基づき定めた就業規則または給与規程等を提出します。"</f>
        <v>　品川区介護職員・介護支援専門員居住支援手当の支給に係る補助事業実施要綱第４条に基づき定めた就業規則または給与規程等を提出します。</v>
      </c>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306"/>
    </row>
    <row r="7" spans="2:31" ht="12" customHeight="1">
      <c r="B7" s="306"/>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row>
    <row r="8" spans="2:31" ht="12" customHeight="1">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row>
    <row r="9" spans="2:31" ht="12" customHeight="1">
      <c r="B9" s="306"/>
      <c r="C9" s="306"/>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row>
    <row r="10" spans="2:31" ht="15" customHeight="1">
      <c r="B10" s="1" t="s">
        <v>141</v>
      </c>
    </row>
    <row r="11" spans="2:31" ht="12.95" customHeight="1">
      <c r="B11" s="296" t="s">
        <v>43</v>
      </c>
      <c r="C11" s="296"/>
      <c r="D11" s="296"/>
      <c r="E11" s="296"/>
      <c r="F11" s="296"/>
      <c r="G11" s="296"/>
      <c r="H11" s="296" t="s">
        <v>44</v>
      </c>
      <c r="I11" s="296"/>
      <c r="J11" s="296"/>
      <c r="K11" s="296"/>
      <c r="L11" s="296"/>
      <c r="M11" s="296"/>
      <c r="N11" s="296"/>
      <c r="O11" s="296"/>
      <c r="P11" s="296"/>
      <c r="Q11" s="296"/>
      <c r="R11" s="296"/>
      <c r="S11" s="281" t="s">
        <v>45</v>
      </c>
      <c r="T11" s="282"/>
      <c r="U11" s="282"/>
      <c r="V11" s="282"/>
      <c r="W11" s="282"/>
      <c r="X11" s="282"/>
      <c r="Y11" s="282"/>
      <c r="Z11" s="283"/>
      <c r="AA11" s="296" t="s">
        <v>46</v>
      </c>
      <c r="AB11" s="308"/>
      <c r="AC11" s="308"/>
      <c r="AD11" s="308"/>
    </row>
    <row r="12" spans="2:31" ht="24.95" customHeight="1">
      <c r="B12" s="296"/>
      <c r="C12" s="296"/>
      <c r="D12" s="296"/>
      <c r="E12" s="296"/>
      <c r="F12" s="296"/>
      <c r="G12" s="296"/>
      <c r="H12" s="296"/>
      <c r="I12" s="296"/>
      <c r="J12" s="296"/>
      <c r="K12" s="296"/>
      <c r="L12" s="296"/>
      <c r="M12" s="296"/>
      <c r="N12" s="296"/>
      <c r="O12" s="296"/>
      <c r="P12" s="296"/>
      <c r="Q12" s="296"/>
      <c r="R12" s="296"/>
      <c r="S12" s="284"/>
      <c r="T12" s="285"/>
      <c r="U12" s="285"/>
      <c r="V12" s="285"/>
      <c r="W12" s="285"/>
      <c r="X12" s="285"/>
      <c r="Y12" s="285"/>
      <c r="Z12" s="286"/>
      <c r="AA12" s="308"/>
      <c r="AB12" s="308"/>
      <c r="AC12" s="308"/>
      <c r="AD12" s="308"/>
    </row>
    <row r="13" spans="2:31" ht="24" customHeight="1">
      <c r="B13" s="290" t="s">
        <v>47</v>
      </c>
      <c r="C13" s="290"/>
      <c r="D13" s="290"/>
      <c r="E13" s="290"/>
      <c r="F13" s="290"/>
      <c r="G13" s="290"/>
      <c r="H13" s="366" t="str">
        <f>IF(①【入力】就業規則等一覧!H13="","",①【入力】就業規則等一覧!H13)</f>
        <v/>
      </c>
      <c r="I13" s="366"/>
      <c r="J13" s="366"/>
      <c r="K13" s="366"/>
      <c r="L13" s="366"/>
      <c r="M13" s="366"/>
      <c r="N13" s="366"/>
      <c r="O13" s="366"/>
      <c r="P13" s="366"/>
      <c r="Q13" s="366"/>
      <c r="R13" s="366"/>
      <c r="S13" s="367" t="str">
        <f>IF(①【入力】就業規則等一覧!S13="","",①【入力】就業規則等一覧!S13)</f>
        <v/>
      </c>
      <c r="T13" s="368"/>
      <c r="U13" s="368"/>
      <c r="V13" s="368"/>
      <c r="W13" s="368"/>
      <c r="X13" s="368"/>
      <c r="Y13" s="368"/>
      <c r="Z13" s="369"/>
      <c r="AA13" s="370" t="str">
        <f>IF(①【入力】就業規則等一覧!AA13="","",①【入力】就業規則等一覧!AA13)</f>
        <v/>
      </c>
      <c r="AB13" s="371"/>
      <c r="AC13" s="371"/>
      <c r="AD13" s="372"/>
    </row>
    <row r="14" spans="2:31" ht="24" customHeight="1">
      <c r="B14" s="290" t="s">
        <v>48</v>
      </c>
      <c r="C14" s="290"/>
      <c r="D14" s="290"/>
      <c r="E14" s="290"/>
      <c r="F14" s="290"/>
      <c r="G14" s="290"/>
      <c r="H14" s="373" t="str">
        <f>IF(①【入力】就業規則等一覧!H14="","",①【入力】就業規則等一覧!H14)</f>
        <v/>
      </c>
      <c r="I14" s="374"/>
      <c r="J14" s="374"/>
      <c r="K14" s="374"/>
      <c r="L14" s="374"/>
      <c r="M14" s="374"/>
      <c r="N14" s="374"/>
      <c r="O14" s="374"/>
      <c r="P14" s="374"/>
      <c r="Q14" s="374"/>
      <c r="R14" s="375"/>
      <c r="S14" s="367" t="str">
        <f>IF(①【入力】就業規則等一覧!S14="","",①【入力】就業規則等一覧!S14)</f>
        <v/>
      </c>
      <c r="T14" s="368"/>
      <c r="U14" s="368"/>
      <c r="V14" s="368"/>
      <c r="W14" s="368"/>
      <c r="X14" s="368"/>
      <c r="Y14" s="368"/>
      <c r="Z14" s="369"/>
      <c r="AA14" s="370" t="str">
        <f>IF(①【入力】就業規則等一覧!AA14="","",①【入力】就業規則等一覧!AA14)</f>
        <v/>
      </c>
      <c r="AB14" s="371"/>
      <c r="AC14" s="371"/>
      <c r="AD14" s="372"/>
    </row>
    <row r="15" spans="2:31" ht="24" customHeight="1">
      <c r="B15" s="290" t="s">
        <v>49</v>
      </c>
      <c r="C15" s="290"/>
      <c r="D15" s="290"/>
      <c r="E15" s="290"/>
      <c r="F15" s="290"/>
      <c r="G15" s="290"/>
      <c r="H15" s="373" t="str">
        <f>IF(①【入力】就業規則等一覧!H15="","",①【入力】就業規則等一覧!H15)</f>
        <v/>
      </c>
      <c r="I15" s="374"/>
      <c r="J15" s="374"/>
      <c r="K15" s="374"/>
      <c r="L15" s="374"/>
      <c r="M15" s="374"/>
      <c r="N15" s="374"/>
      <c r="O15" s="374"/>
      <c r="P15" s="374"/>
      <c r="Q15" s="374"/>
      <c r="R15" s="375"/>
      <c r="S15" s="367" t="str">
        <f>IF(①【入力】就業規則等一覧!S15="","",①【入力】就業規則等一覧!S15)</f>
        <v/>
      </c>
      <c r="T15" s="368"/>
      <c r="U15" s="368"/>
      <c r="V15" s="368"/>
      <c r="W15" s="368"/>
      <c r="X15" s="368"/>
      <c r="Y15" s="368"/>
      <c r="Z15" s="369"/>
      <c r="AA15" s="370" t="str">
        <f>IF(①【入力】就業規則等一覧!AA15="","",①【入力】就業規則等一覧!AA15)</f>
        <v/>
      </c>
      <c r="AB15" s="371"/>
      <c r="AC15" s="371"/>
      <c r="AD15" s="372"/>
    </row>
    <row r="16" spans="2:31" ht="24" customHeight="1">
      <c r="B16" s="290" t="s">
        <v>50</v>
      </c>
      <c r="C16" s="290"/>
      <c r="D16" s="290"/>
      <c r="E16" s="290"/>
      <c r="F16" s="290"/>
      <c r="G16" s="290"/>
      <c r="H16" s="373" t="str">
        <f>IF(①【入力】就業規則等一覧!H16="","",①【入力】就業規則等一覧!H16)</f>
        <v/>
      </c>
      <c r="I16" s="374"/>
      <c r="J16" s="374"/>
      <c r="K16" s="374"/>
      <c r="L16" s="374"/>
      <c r="M16" s="374"/>
      <c r="N16" s="374"/>
      <c r="O16" s="374"/>
      <c r="P16" s="374"/>
      <c r="Q16" s="374"/>
      <c r="R16" s="375"/>
      <c r="S16" s="367" t="str">
        <f>IF(①【入力】就業規則等一覧!S16="","",①【入力】就業規則等一覧!S16)</f>
        <v/>
      </c>
      <c r="T16" s="368"/>
      <c r="U16" s="368"/>
      <c r="V16" s="368"/>
      <c r="W16" s="368"/>
      <c r="X16" s="368"/>
      <c r="Y16" s="368"/>
      <c r="Z16" s="369"/>
      <c r="AA16" s="370" t="str">
        <f>IF(①【入力】就業規則等一覧!AA16="","",①【入力】就業規則等一覧!AA16)</f>
        <v/>
      </c>
      <c r="AB16" s="371"/>
      <c r="AC16" s="371"/>
      <c r="AD16" s="372"/>
    </row>
    <row r="17" spans="2:34" ht="24" customHeight="1">
      <c r="B17" s="290" t="s">
        <v>51</v>
      </c>
      <c r="C17" s="290"/>
      <c r="D17" s="290"/>
      <c r="E17" s="290"/>
      <c r="F17" s="290"/>
      <c r="G17" s="290"/>
      <c r="H17" s="373" t="str">
        <f>IF(①【入力】就業規則等一覧!H17="","",①【入力】就業規則等一覧!H17)</f>
        <v/>
      </c>
      <c r="I17" s="374"/>
      <c r="J17" s="374"/>
      <c r="K17" s="374"/>
      <c r="L17" s="374"/>
      <c r="M17" s="374"/>
      <c r="N17" s="374"/>
      <c r="O17" s="374"/>
      <c r="P17" s="374"/>
      <c r="Q17" s="374"/>
      <c r="R17" s="375"/>
      <c r="S17" s="367" t="str">
        <f>IF(①【入力】就業規則等一覧!S17="","",①【入力】就業規則等一覧!S17)</f>
        <v/>
      </c>
      <c r="T17" s="368"/>
      <c r="U17" s="368"/>
      <c r="V17" s="368"/>
      <c r="W17" s="368"/>
      <c r="X17" s="368"/>
      <c r="Y17" s="368"/>
      <c r="Z17" s="369"/>
      <c r="AA17" s="370" t="str">
        <f>IF(①【入力】就業規則等一覧!AA17="","",①【入力】就業規則等一覧!AA17)</f>
        <v/>
      </c>
      <c r="AB17" s="371"/>
      <c r="AC17" s="371"/>
      <c r="AD17" s="372"/>
    </row>
    <row r="18" spans="2:34" ht="24" customHeight="1">
      <c r="B18" s="290" t="s">
        <v>52</v>
      </c>
      <c r="C18" s="290"/>
      <c r="D18" s="290"/>
      <c r="E18" s="290"/>
      <c r="F18" s="290"/>
      <c r="G18" s="290"/>
      <c r="H18" s="373" t="str">
        <f>IF(①【入力】就業規則等一覧!H18="","",①【入力】就業規則等一覧!H18)</f>
        <v/>
      </c>
      <c r="I18" s="374"/>
      <c r="J18" s="374"/>
      <c r="K18" s="374"/>
      <c r="L18" s="374"/>
      <c r="M18" s="374"/>
      <c r="N18" s="374"/>
      <c r="O18" s="374"/>
      <c r="P18" s="374"/>
      <c r="Q18" s="374"/>
      <c r="R18" s="375"/>
      <c r="S18" s="367" t="str">
        <f>IF(①【入力】就業規則等一覧!S18="","",①【入力】就業規則等一覧!S18)</f>
        <v/>
      </c>
      <c r="T18" s="368"/>
      <c r="U18" s="368"/>
      <c r="V18" s="368"/>
      <c r="W18" s="368"/>
      <c r="X18" s="368"/>
      <c r="Y18" s="368"/>
      <c r="Z18" s="369"/>
      <c r="AA18" s="370" t="str">
        <f>IF(①【入力】就業規則等一覧!AA18="","",①【入力】就業規則等一覧!AA18)</f>
        <v/>
      </c>
      <c r="AB18" s="371"/>
      <c r="AC18" s="371"/>
      <c r="AD18" s="372"/>
    </row>
    <row r="19" spans="2:34" ht="24" customHeight="1">
      <c r="B19" s="290" t="s">
        <v>53</v>
      </c>
      <c r="C19" s="290"/>
      <c r="D19" s="290"/>
      <c r="E19" s="290"/>
      <c r="F19" s="290"/>
      <c r="G19" s="290"/>
      <c r="H19" s="373" t="str">
        <f>IF(①【入力】就業規則等一覧!H19="","",①【入力】就業規則等一覧!H19)</f>
        <v/>
      </c>
      <c r="I19" s="374"/>
      <c r="J19" s="374"/>
      <c r="K19" s="374"/>
      <c r="L19" s="374"/>
      <c r="M19" s="374"/>
      <c r="N19" s="374"/>
      <c r="O19" s="374"/>
      <c r="P19" s="374"/>
      <c r="Q19" s="374"/>
      <c r="R19" s="375"/>
      <c r="S19" s="367" t="str">
        <f>IF(①【入力】就業規則等一覧!S19="","",①【入力】就業規則等一覧!S19)</f>
        <v/>
      </c>
      <c r="T19" s="368"/>
      <c r="U19" s="368"/>
      <c r="V19" s="368"/>
      <c r="W19" s="368"/>
      <c r="X19" s="368"/>
      <c r="Y19" s="368"/>
      <c r="Z19" s="369"/>
      <c r="AA19" s="370" t="str">
        <f>IF(①【入力】就業規則等一覧!AA19="","",①【入力】就業規則等一覧!AA19)</f>
        <v/>
      </c>
      <c r="AB19" s="371"/>
      <c r="AC19" s="371"/>
      <c r="AD19" s="372"/>
    </row>
    <row r="20" spans="2:34" ht="24" customHeight="1">
      <c r="B20" s="290" t="s">
        <v>54</v>
      </c>
      <c r="C20" s="290"/>
      <c r="D20" s="290"/>
      <c r="E20" s="290"/>
      <c r="F20" s="290"/>
      <c r="G20" s="290"/>
      <c r="H20" s="373" t="str">
        <f>IF(①【入力】就業規則等一覧!H20="","",①【入力】就業規則等一覧!H20)</f>
        <v/>
      </c>
      <c r="I20" s="374"/>
      <c r="J20" s="374"/>
      <c r="K20" s="374"/>
      <c r="L20" s="374"/>
      <c r="M20" s="374"/>
      <c r="N20" s="374"/>
      <c r="O20" s="374"/>
      <c r="P20" s="374"/>
      <c r="Q20" s="374"/>
      <c r="R20" s="375"/>
      <c r="S20" s="367" t="str">
        <f>IF(①【入力】就業規則等一覧!S20="","",①【入力】就業規則等一覧!S20)</f>
        <v/>
      </c>
      <c r="T20" s="368"/>
      <c r="U20" s="368"/>
      <c r="V20" s="368"/>
      <c r="W20" s="368"/>
      <c r="X20" s="368"/>
      <c r="Y20" s="368"/>
      <c r="Z20" s="369"/>
      <c r="AA20" s="370" t="str">
        <f>IF(①【入力】就業規則等一覧!AA20="","",①【入力】就業規則等一覧!AA20)</f>
        <v/>
      </c>
      <c r="AB20" s="371"/>
      <c r="AC20" s="371"/>
      <c r="AD20" s="372"/>
    </row>
    <row r="21" spans="2:34" ht="24" customHeight="1">
      <c r="B21" s="290" t="s">
        <v>55</v>
      </c>
      <c r="C21" s="290"/>
      <c r="D21" s="290"/>
      <c r="E21" s="290"/>
      <c r="F21" s="290"/>
      <c r="G21" s="290"/>
      <c r="H21" s="373" t="str">
        <f>IF(①【入力】就業規則等一覧!H21="","",①【入力】就業規則等一覧!H21)</f>
        <v/>
      </c>
      <c r="I21" s="374"/>
      <c r="J21" s="374"/>
      <c r="K21" s="374"/>
      <c r="L21" s="374"/>
      <c r="M21" s="374"/>
      <c r="N21" s="374"/>
      <c r="O21" s="374"/>
      <c r="P21" s="374"/>
      <c r="Q21" s="374"/>
      <c r="R21" s="375"/>
      <c r="S21" s="367" t="str">
        <f>IF(①【入力】就業規則等一覧!S21="","",①【入力】就業規則等一覧!S21)</f>
        <v/>
      </c>
      <c r="T21" s="368"/>
      <c r="U21" s="368"/>
      <c r="V21" s="368"/>
      <c r="W21" s="368"/>
      <c r="X21" s="368"/>
      <c r="Y21" s="368"/>
      <c r="Z21" s="369"/>
      <c r="AA21" s="370" t="str">
        <f>IF(①【入力】就業規則等一覧!AA21="","",①【入力】就業規則等一覧!AA21)</f>
        <v/>
      </c>
      <c r="AB21" s="371"/>
      <c r="AC21" s="371"/>
      <c r="AD21" s="372"/>
    </row>
    <row r="22" spans="2:34" ht="24" customHeight="1">
      <c r="B22" s="290" t="s">
        <v>56</v>
      </c>
      <c r="C22" s="290"/>
      <c r="D22" s="290"/>
      <c r="E22" s="290"/>
      <c r="F22" s="290"/>
      <c r="G22" s="290"/>
      <c r="H22" s="373" t="str">
        <f>IF(①【入力】就業規則等一覧!H22="","",①【入力】就業規則等一覧!H22)</f>
        <v/>
      </c>
      <c r="I22" s="374"/>
      <c r="J22" s="374"/>
      <c r="K22" s="374"/>
      <c r="L22" s="374"/>
      <c r="M22" s="374"/>
      <c r="N22" s="374"/>
      <c r="O22" s="374"/>
      <c r="P22" s="374"/>
      <c r="Q22" s="374"/>
      <c r="R22" s="375"/>
      <c r="S22" s="367" t="str">
        <f>IF(①【入力】就業規則等一覧!S22="","",①【入力】就業規則等一覧!S22)</f>
        <v/>
      </c>
      <c r="T22" s="368"/>
      <c r="U22" s="368"/>
      <c r="V22" s="368"/>
      <c r="W22" s="368"/>
      <c r="X22" s="368"/>
      <c r="Y22" s="368"/>
      <c r="Z22" s="369"/>
      <c r="AA22" s="370" t="str">
        <f>IF(①【入力】就業規則等一覧!AA22="","",①【入力】就業規則等一覧!AA22)</f>
        <v/>
      </c>
      <c r="AB22" s="371"/>
      <c r="AC22" s="371"/>
      <c r="AD22" s="372"/>
    </row>
    <row r="23" spans="2:34" ht="24" customHeight="1">
      <c r="B23" s="290" t="s">
        <v>57</v>
      </c>
      <c r="C23" s="290"/>
      <c r="D23" s="290"/>
      <c r="E23" s="290"/>
      <c r="F23" s="290"/>
      <c r="G23" s="290"/>
      <c r="H23" s="373" t="str">
        <f>IF(①【入力】就業規則等一覧!H23="","",①【入力】就業規則等一覧!H23)</f>
        <v/>
      </c>
      <c r="I23" s="374"/>
      <c r="J23" s="374"/>
      <c r="K23" s="374"/>
      <c r="L23" s="374"/>
      <c r="M23" s="374"/>
      <c r="N23" s="374"/>
      <c r="O23" s="374"/>
      <c r="P23" s="374"/>
      <c r="Q23" s="374"/>
      <c r="R23" s="375"/>
      <c r="S23" s="367" t="str">
        <f>IF(①【入力】就業規則等一覧!S23="","",①【入力】就業規則等一覧!S23)</f>
        <v/>
      </c>
      <c r="T23" s="368"/>
      <c r="U23" s="368"/>
      <c r="V23" s="368"/>
      <c r="W23" s="368"/>
      <c r="X23" s="368"/>
      <c r="Y23" s="368"/>
      <c r="Z23" s="369"/>
      <c r="AA23" s="370" t="str">
        <f>IF(①【入力】就業規則等一覧!AA23="","",①【入力】就業規則等一覧!AA23)</f>
        <v/>
      </c>
      <c r="AB23" s="371"/>
      <c r="AC23" s="371"/>
      <c r="AD23" s="372"/>
    </row>
    <row r="24" spans="2:34" ht="24" customHeight="1">
      <c r="B24" s="290" t="s">
        <v>58</v>
      </c>
      <c r="C24" s="290"/>
      <c r="D24" s="290"/>
      <c r="E24" s="290"/>
      <c r="F24" s="290"/>
      <c r="G24" s="290"/>
      <c r="H24" s="373" t="str">
        <f>IF(①【入力】就業規則等一覧!H24="","",①【入力】就業規則等一覧!H24)</f>
        <v/>
      </c>
      <c r="I24" s="374"/>
      <c r="J24" s="374"/>
      <c r="K24" s="374"/>
      <c r="L24" s="374"/>
      <c r="M24" s="374"/>
      <c r="N24" s="374"/>
      <c r="O24" s="374"/>
      <c r="P24" s="374"/>
      <c r="Q24" s="374"/>
      <c r="R24" s="375"/>
      <c r="S24" s="367" t="str">
        <f>IF(①【入力】就業規則等一覧!S24="","",①【入力】就業規則等一覧!S24)</f>
        <v/>
      </c>
      <c r="T24" s="368"/>
      <c r="U24" s="368"/>
      <c r="V24" s="368"/>
      <c r="W24" s="368"/>
      <c r="X24" s="368"/>
      <c r="Y24" s="368"/>
      <c r="Z24" s="369"/>
      <c r="AA24" s="370" t="str">
        <f>IF(①【入力】就業規則等一覧!AA24="","",①【入力】就業規則等一覧!AA24)</f>
        <v/>
      </c>
      <c r="AB24" s="371"/>
      <c r="AC24" s="371"/>
      <c r="AD24" s="372"/>
    </row>
    <row r="25" spans="2:34" ht="24" customHeight="1">
      <c r="B25" s="290" t="s">
        <v>59</v>
      </c>
      <c r="C25" s="290"/>
      <c r="D25" s="290"/>
      <c r="E25" s="290"/>
      <c r="F25" s="290"/>
      <c r="G25" s="290"/>
      <c r="H25" s="373" t="str">
        <f>IF(①【入力】就業規則等一覧!H25="","",①【入力】就業規則等一覧!H25)</f>
        <v/>
      </c>
      <c r="I25" s="374"/>
      <c r="J25" s="374"/>
      <c r="K25" s="374"/>
      <c r="L25" s="374"/>
      <c r="M25" s="374"/>
      <c r="N25" s="374"/>
      <c r="O25" s="374"/>
      <c r="P25" s="374"/>
      <c r="Q25" s="374"/>
      <c r="R25" s="375"/>
      <c r="S25" s="367" t="str">
        <f>IF(①【入力】就業規則等一覧!S25="","",①【入力】就業規則等一覧!S25)</f>
        <v/>
      </c>
      <c r="T25" s="368"/>
      <c r="U25" s="368"/>
      <c r="V25" s="368"/>
      <c r="W25" s="368"/>
      <c r="X25" s="368"/>
      <c r="Y25" s="368"/>
      <c r="Z25" s="369"/>
      <c r="AA25" s="370" t="str">
        <f>IF(①【入力】就業規則等一覧!AA25="","",①【入力】就業規則等一覧!AA25)</f>
        <v/>
      </c>
      <c r="AB25" s="371"/>
      <c r="AC25" s="371"/>
      <c r="AD25" s="372"/>
    </row>
    <row r="26" spans="2:34" ht="24" customHeight="1">
      <c r="B26" s="290" t="s">
        <v>60</v>
      </c>
      <c r="C26" s="290"/>
      <c r="D26" s="290"/>
      <c r="E26" s="290"/>
      <c r="F26" s="290"/>
      <c r="G26" s="290"/>
      <c r="H26" s="373" t="str">
        <f>IF(①【入力】就業規則等一覧!H26="","",①【入力】就業規則等一覧!H26)</f>
        <v/>
      </c>
      <c r="I26" s="374"/>
      <c r="J26" s="374"/>
      <c r="K26" s="374"/>
      <c r="L26" s="374"/>
      <c r="M26" s="374"/>
      <c r="N26" s="374"/>
      <c r="O26" s="374"/>
      <c r="P26" s="374"/>
      <c r="Q26" s="374"/>
      <c r="R26" s="375"/>
      <c r="S26" s="367" t="str">
        <f>IF(①【入力】就業規則等一覧!S26="","",①【入力】就業規則等一覧!S26)</f>
        <v/>
      </c>
      <c r="T26" s="368"/>
      <c r="U26" s="368"/>
      <c r="V26" s="368"/>
      <c r="W26" s="368"/>
      <c r="X26" s="368"/>
      <c r="Y26" s="368"/>
      <c r="Z26" s="369"/>
      <c r="AA26" s="370" t="str">
        <f>IF(①【入力】就業規則等一覧!AA26="","",①【入力】就業規則等一覧!AA26)</f>
        <v/>
      </c>
      <c r="AB26" s="371"/>
      <c r="AC26" s="371"/>
      <c r="AD26" s="372"/>
    </row>
    <row r="27" spans="2:34" ht="24" customHeight="1">
      <c r="B27" s="290" t="s">
        <v>61</v>
      </c>
      <c r="C27" s="290"/>
      <c r="D27" s="290"/>
      <c r="E27" s="290"/>
      <c r="F27" s="290"/>
      <c r="G27" s="290"/>
      <c r="H27" s="373" t="str">
        <f>IF(①【入力】就業規則等一覧!H27="","",①【入力】就業規則等一覧!H27)</f>
        <v/>
      </c>
      <c r="I27" s="374"/>
      <c r="J27" s="374"/>
      <c r="K27" s="374"/>
      <c r="L27" s="374"/>
      <c r="M27" s="374"/>
      <c r="N27" s="374"/>
      <c r="O27" s="374"/>
      <c r="P27" s="374"/>
      <c r="Q27" s="374"/>
      <c r="R27" s="375"/>
      <c r="S27" s="367" t="str">
        <f>IF(①【入力】就業規則等一覧!S27="","",①【入力】就業規則等一覧!S27)</f>
        <v/>
      </c>
      <c r="T27" s="368"/>
      <c r="U27" s="368"/>
      <c r="V27" s="368"/>
      <c r="W27" s="368"/>
      <c r="X27" s="368"/>
      <c r="Y27" s="368"/>
      <c r="Z27" s="369"/>
      <c r="AA27" s="370" t="str">
        <f>IF(①【入力】就業規則等一覧!AA27="","",①【入力】就業規則等一覧!AA27)</f>
        <v/>
      </c>
      <c r="AB27" s="371"/>
      <c r="AC27" s="371"/>
      <c r="AD27" s="372"/>
    </row>
    <row r="28" spans="2:34" ht="24.95" customHeight="1">
      <c r="B28" s="297" t="s">
        <v>236</v>
      </c>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H28" s="85"/>
    </row>
    <row r="29" spans="2:34" ht="24.95" customHeight="1">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row>
    <row r="30" spans="2:34" ht="12.95" customHeight="1">
      <c r="B30" s="296" t="s">
        <v>43</v>
      </c>
      <c r="C30" s="296"/>
      <c r="D30" s="296"/>
      <c r="E30" s="296"/>
      <c r="F30" s="296"/>
      <c r="G30" s="296"/>
      <c r="H30" s="299" t="s">
        <v>8</v>
      </c>
      <c r="I30" s="300"/>
      <c r="J30" s="300"/>
      <c r="K30" s="300"/>
      <c r="L30" s="300"/>
      <c r="M30" s="300"/>
      <c r="N30" s="300"/>
      <c r="O30" s="300"/>
      <c r="P30" s="300"/>
      <c r="Q30" s="300"/>
      <c r="R30" s="300"/>
      <c r="S30" s="300"/>
      <c r="T30" s="300"/>
      <c r="U30" s="300"/>
      <c r="V30" s="300"/>
      <c r="W30" s="300"/>
      <c r="X30" s="300"/>
      <c r="Y30" s="300"/>
      <c r="Z30" s="300"/>
      <c r="AA30" s="299" t="s">
        <v>264</v>
      </c>
      <c r="AB30" s="300"/>
      <c r="AC30" s="300"/>
      <c r="AD30" s="303"/>
    </row>
    <row r="31" spans="2:34" ht="12.95" customHeight="1">
      <c r="B31" s="296"/>
      <c r="C31" s="296"/>
      <c r="D31" s="296"/>
      <c r="E31" s="296"/>
      <c r="F31" s="296"/>
      <c r="G31" s="296"/>
      <c r="H31" s="301"/>
      <c r="I31" s="302"/>
      <c r="J31" s="302"/>
      <c r="K31" s="302"/>
      <c r="L31" s="302"/>
      <c r="M31" s="302"/>
      <c r="N31" s="302"/>
      <c r="O31" s="302"/>
      <c r="P31" s="302"/>
      <c r="Q31" s="302"/>
      <c r="R31" s="302"/>
      <c r="S31" s="302"/>
      <c r="T31" s="302"/>
      <c r="U31" s="302"/>
      <c r="V31" s="302"/>
      <c r="W31" s="302"/>
      <c r="X31" s="302"/>
      <c r="Y31" s="302"/>
      <c r="Z31" s="302"/>
      <c r="AA31" s="301"/>
      <c r="AB31" s="302"/>
      <c r="AC31" s="302"/>
      <c r="AD31" s="304"/>
    </row>
    <row r="32" spans="2:34" ht="24" customHeight="1">
      <c r="B32" s="289" t="s">
        <v>265</v>
      </c>
      <c r="C32" s="289"/>
      <c r="D32" s="289"/>
      <c r="E32" s="289"/>
      <c r="F32" s="289"/>
      <c r="G32" s="289"/>
      <c r="H32" s="294" t="s">
        <v>62</v>
      </c>
      <c r="I32" s="295"/>
      <c r="J32" s="295"/>
      <c r="K32" s="295"/>
      <c r="L32" s="295"/>
      <c r="M32" s="295"/>
      <c r="N32" s="295"/>
      <c r="O32" s="295"/>
      <c r="P32" s="295"/>
      <c r="Q32" s="295"/>
      <c r="R32" s="295"/>
      <c r="S32" s="295"/>
      <c r="T32" s="295"/>
      <c r="U32" s="295"/>
      <c r="V32" s="295"/>
      <c r="W32" s="295"/>
      <c r="X32" s="295"/>
      <c r="Y32" s="295"/>
      <c r="Z32" s="295"/>
      <c r="AA32" s="370" t="str">
        <f>IF(①【入力】就業規則等一覧!AA32="","",①【入力】就業規則等一覧!AA32)</f>
        <v/>
      </c>
      <c r="AB32" s="371"/>
      <c r="AC32" s="371"/>
      <c r="AD32" s="372"/>
    </row>
    <row r="33" spans="2:30" ht="24" customHeight="1">
      <c r="B33" s="289" t="s">
        <v>266</v>
      </c>
      <c r="C33" s="289"/>
      <c r="D33" s="289"/>
      <c r="E33" s="289"/>
      <c r="F33" s="289"/>
      <c r="G33" s="289"/>
      <c r="H33" s="294" t="s">
        <v>63</v>
      </c>
      <c r="I33" s="295"/>
      <c r="J33" s="295"/>
      <c r="K33" s="295"/>
      <c r="L33" s="295"/>
      <c r="M33" s="295"/>
      <c r="N33" s="295"/>
      <c r="O33" s="295"/>
      <c r="P33" s="295"/>
      <c r="Q33" s="295"/>
      <c r="R33" s="295"/>
      <c r="S33" s="295"/>
      <c r="T33" s="295"/>
      <c r="U33" s="295"/>
      <c r="V33" s="295"/>
      <c r="W33" s="295"/>
      <c r="X33" s="295"/>
      <c r="Y33" s="295"/>
      <c r="Z33" s="295"/>
      <c r="AA33" s="370" t="str">
        <f>IF(①【入力】就業規則等一覧!AA33="","",①【入力】就業規則等一覧!AA33)</f>
        <v/>
      </c>
      <c r="AB33" s="371"/>
      <c r="AC33" s="371"/>
      <c r="AD33" s="372"/>
    </row>
  </sheetData>
  <sheetProtection password="8D69" sheet="1" objects="1" scenarios="1"/>
  <mergeCells count="80">
    <mergeCell ref="B33:G33"/>
    <mergeCell ref="H33:Z33"/>
    <mergeCell ref="AA33:AD33"/>
    <mergeCell ref="B28:AD29"/>
    <mergeCell ref="B30:G31"/>
    <mergeCell ref="H30:Z31"/>
    <mergeCell ref="AA30:AD31"/>
    <mergeCell ref="B32:G32"/>
    <mergeCell ref="H32:Z32"/>
    <mergeCell ref="AA32:AD32"/>
    <mergeCell ref="B26:G26"/>
    <mergeCell ref="H26:R26"/>
    <mergeCell ref="S26:Z26"/>
    <mergeCell ref="AA26:AD26"/>
    <mergeCell ref="B27:G27"/>
    <mergeCell ref="H27:R27"/>
    <mergeCell ref="S27:Z27"/>
    <mergeCell ref="AA27:AD27"/>
    <mergeCell ref="B24:G24"/>
    <mergeCell ref="H24:R24"/>
    <mergeCell ref="S24:Z24"/>
    <mergeCell ref="AA24:AD24"/>
    <mergeCell ref="B25:G25"/>
    <mergeCell ref="H25:R25"/>
    <mergeCell ref="S25:Z25"/>
    <mergeCell ref="AA25:AD25"/>
    <mergeCell ref="B22:G22"/>
    <mergeCell ref="H22:R22"/>
    <mergeCell ref="S22:Z22"/>
    <mergeCell ref="AA22:AD22"/>
    <mergeCell ref="B23:G23"/>
    <mergeCell ref="H23:R23"/>
    <mergeCell ref="S23:Z23"/>
    <mergeCell ref="AA23:AD23"/>
    <mergeCell ref="B20:G20"/>
    <mergeCell ref="H20:R20"/>
    <mergeCell ref="S20:Z20"/>
    <mergeCell ref="AA20:AD20"/>
    <mergeCell ref="B21:G21"/>
    <mergeCell ref="H21:R21"/>
    <mergeCell ref="S21:Z21"/>
    <mergeCell ref="AA21:AD21"/>
    <mergeCell ref="B18:G18"/>
    <mergeCell ref="H18:R18"/>
    <mergeCell ref="S18:Z18"/>
    <mergeCell ref="AA18:AD18"/>
    <mergeCell ref="B19:G19"/>
    <mergeCell ref="H19:R19"/>
    <mergeCell ref="S19:Z19"/>
    <mergeCell ref="AA19:AD19"/>
    <mergeCell ref="B16:G16"/>
    <mergeCell ref="H16:R16"/>
    <mergeCell ref="S16:Z16"/>
    <mergeCell ref="AA16:AD16"/>
    <mergeCell ref="B17:G17"/>
    <mergeCell ref="H17:R17"/>
    <mergeCell ref="S17:Z17"/>
    <mergeCell ref="AA17:AD17"/>
    <mergeCell ref="B14:G14"/>
    <mergeCell ref="H14:R14"/>
    <mergeCell ref="S14:Z14"/>
    <mergeCell ref="AA14:AD14"/>
    <mergeCell ref="B15:G15"/>
    <mergeCell ref="H15:R15"/>
    <mergeCell ref="S15:Z15"/>
    <mergeCell ref="AA15:AD15"/>
    <mergeCell ref="B11:G12"/>
    <mergeCell ref="H11:R12"/>
    <mergeCell ref="S11:Z12"/>
    <mergeCell ref="AA11:AD12"/>
    <mergeCell ref="B13:G13"/>
    <mergeCell ref="H13:R13"/>
    <mergeCell ref="S13:Z13"/>
    <mergeCell ref="AA13:AD13"/>
    <mergeCell ref="B6:AD9"/>
    <mergeCell ref="B1:AD2"/>
    <mergeCell ref="W3:X3"/>
    <mergeCell ref="Z3:AA3"/>
    <mergeCell ref="AC3:AD3"/>
    <mergeCell ref="P5:AE5"/>
  </mergeCells>
  <phoneticPr fontId="1"/>
  <printOptions horizontalCentered="1"/>
  <pageMargins left="0.70866141732283472" right="0.70866141732283472" top="0.74803149606299213" bottom="0.74803149606299213" header="0.31496062992125984" footer="0.31496062992125984"/>
  <pageSetup paperSize="9" scale="92"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BFB97D59-B33C-42C4-B6B3-2D08B8AD59CA}">
            <xm:f>H13&lt;&gt;①【入力】就業規則等一覧!H13</xm:f>
            <x14:dxf>
              <fill>
                <patternFill>
                  <bgColor rgb="FFFFFF00"/>
                </patternFill>
              </fill>
            </x14:dxf>
          </x14:cfRule>
          <xm:sqref>H13:AD27 AA32:AD33</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W516"/>
  <sheetViews>
    <sheetView showGridLines="0" zoomScale="70" zoomScaleNormal="70" zoomScaleSheetLayoutView="55" workbookViewId="0">
      <pane xSplit="1" ySplit="12" topLeftCell="C502"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70" bestFit="1" customWidth="1"/>
    <col min="2" max="2" width="28.25" style="70" hidden="1" customWidth="1"/>
    <col min="3" max="3" width="13.625" style="70" customWidth="1"/>
    <col min="4" max="4" width="21.375" style="70" customWidth="1"/>
    <col min="5" max="5" width="41.625" style="70" customWidth="1"/>
    <col min="6" max="6" width="9" style="70" customWidth="1"/>
    <col min="7" max="8" width="9" style="6" customWidth="1"/>
    <col min="9" max="9" width="14.625" style="142" customWidth="1"/>
    <col min="10" max="10" width="14" style="72" customWidth="1"/>
    <col min="11" max="11" width="10.5" style="70" customWidth="1"/>
    <col min="12" max="12" width="25.625" style="6" customWidth="1"/>
    <col min="13" max="13" width="11.625" style="6" customWidth="1"/>
    <col min="14" max="14" width="7.875" style="73" customWidth="1"/>
    <col min="15" max="15" width="12.5" style="73" customWidth="1"/>
    <col min="16" max="16" width="10.125" style="73" customWidth="1"/>
    <col min="17" max="17" width="13.625" style="6" customWidth="1"/>
    <col min="18" max="18" width="14.375" style="70" customWidth="1"/>
    <col min="19" max="19" width="29.125" style="6" customWidth="1"/>
    <col min="20" max="20" width="9.375" style="6" customWidth="1"/>
    <col min="21" max="21" width="13.875" style="6" customWidth="1"/>
    <col min="22" max="24" width="9" style="6" customWidth="1"/>
    <col min="25" max="16384" width="9" style="6"/>
  </cols>
  <sheetData>
    <row r="1" spans="1:23" ht="5.45" customHeight="1"/>
    <row r="2" spans="1:23" ht="26.25" customHeight="1">
      <c r="A2" s="137" t="str">
        <f>【入力シート】!C1&amp;【入力シート】!D1&amp;"年度品川区介護職員・介護支援専門員居住支援手当事業補助金変更交付申請対象職員一覧"</f>
        <v>令和8年度品川区介護職員・介護支援専門員居住支援手当事業補助金変更交付申請対象職員一覧</v>
      </c>
      <c r="B2" s="74"/>
      <c r="N2" s="75"/>
      <c r="O2" s="75"/>
      <c r="P2" s="75"/>
      <c r="Q2" s="151" t="s">
        <v>284</v>
      </c>
    </row>
    <row r="3" spans="1:23" ht="28.5" customHeight="1">
      <c r="C3" s="76" t="s">
        <v>64</v>
      </c>
      <c r="D3" s="376" t="str">
        <f>IF(【入力シート】!J27="","",【入力シート】!J27)</f>
        <v/>
      </c>
      <c r="E3" s="376"/>
      <c r="N3" s="6"/>
      <c r="O3" s="6"/>
      <c r="P3" s="6"/>
    </row>
    <row r="4" spans="1:23" ht="18" customHeight="1">
      <c r="N4" s="6"/>
      <c r="O4" s="6"/>
      <c r="P4" s="123" t="s">
        <v>153</v>
      </c>
      <c r="Q4" s="168">
        <f>SUM(Q13:Q512)</f>
        <v>0</v>
      </c>
    </row>
    <row r="5" spans="1:23" ht="18" customHeight="1">
      <c r="C5" s="77" t="str">
        <f>IF(COUNTIF(T13:T512,"月数オーバー！")&gt;0,"※黄色の行は申請対象月数が12か月を超えています。修正してから印刷してください。","")</f>
        <v/>
      </c>
      <c r="N5" s="6"/>
      <c r="O5" s="6"/>
      <c r="P5" s="123" t="s">
        <v>154</v>
      </c>
      <c r="Q5" s="168">
        <f>ROUNDUP(Q4*0.15,0)</f>
        <v>0</v>
      </c>
    </row>
    <row r="6" spans="1:23" ht="18" customHeight="1" thickBot="1">
      <c r="N6" s="6"/>
      <c r="O6" s="6"/>
      <c r="P6" s="123" t="s">
        <v>155</v>
      </c>
      <c r="Q6" s="168">
        <f>Q4+Q5</f>
        <v>0</v>
      </c>
    </row>
    <row r="7" spans="1:23" ht="18" customHeight="1" thickTop="1" thickBot="1">
      <c r="N7" s="6"/>
      <c r="O7" s="6"/>
      <c r="P7" s="123" t="s">
        <v>162</v>
      </c>
      <c r="Q7" s="169">
        <f>ROUNDDOWN((Q6),-3)</f>
        <v>0</v>
      </c>
    </row>
    <row r="8" spans="1:23" ht="5.0999999999999996" customHeight="1" thickTop="1">
      <c r="N8" s="6"/>
      <c r="O8" s="6"/>
      <c r="P8" s="6"/>
    </row>
    <row r="9" spans="1:23" ht="5.0999999999999996" customHeight="1">
      <c r="N9" s="6"/>
      <c r="O9" s="6"/>
      <c r="P9" s="6"/>
    </row>
    <row r="10" spans="1:23" ht="18" customHeight="1">
      <c r="M10" s="70" t="s">
        <v>148</v>
      </c>
      <c r="N10" s="78" t="s">
        <v>149</v>
      </c>
      <c r="O10" s="78" t="s">
        <v>150</v>
      </c>
      <c r="P10" s="78" t="s">
        <v>151</v>
      </c>
      <c r="Q10" s="70" t="s">
        <v>152</v>
      </c>
    </row>
    <row r="11" spans="1:23" s="79" customFormat="1" ht="26.45" customHeight="1">
      <c r="A11" s="309" t="s">
        <v>65</v>
      </c>
      <c r="B11" s="118"/>
      <c r="C11" s="311" t="s">
        <v>66</v>
      </c>
      <c r="D11" s="312"/>
      <c r="E11" s="313"/>
      <c r="F11" s="314" t="s">
        <v>67</v>
      </c>
      <c r="G11" s="315"/>
      <c r="H11" s="315"/>
      <c r="I11" s="316"/>
      <c r="J11" s="317" t="s">
        <v>291</v>
      </c>
      <c r="K11" s="319" t="s">
        <v>68</v>
      </c>
      <c r="L11" s="319" t="s">
        <v>239</v>
      </c>
      <c r="M11" s="322" t="s">
        <v>76</v>
      </c>
      <c r="N11" s="323" t="s">
        <v>77</v>
      </c>
      <c r="O11" s="323" t="s">
        <v>79</v>
      </c>
      <c r="P11" s="323" t="s">
        <v>78</v>
      </c>
      <c r="Q11" s="322" t="s">
        <v>80</v>
      </c>
    </row>
    <row r="12" spans="1:23" s="79" customFormat="1" ht="54.6" customHeight="1">
      <c r="A12" s="310"/>
      <c r="B12" s="116" t="s">
        <v>218</v>
      </c>
      <c r="C12" s="80" t="s">
        <v>69</v>
      </c>
      <c r="D12" s="80" t="s">
        <v>70</v>
      </c>
      <c r="E12" s="80" t="s">
        <v>71</v>
      </c>
      <c r="F12" s="81" t="s">
        <v>72</v>
      </c>
      <c r="G12" s="81" t="s">
        <v>73</v>
      </c>
      <c r="H12" s="81" t="s">
        <v>74</v>
      </c>
      <c r="I12" s="143" t="s">
        <v>75</v>
      </c>
      <c r="J12" s="318"/>
      <c r="K12" s="320"/>
      <c r="L12" s="320"/>
      <c r="M12" s="322"/>
      <c r="N12" s="323"/>
      <c r="O12" s="323"/>
      <c r="P12" s="323"/>
      <c r="Q12" s="322"/>
    </row>
    <row r="13" spans="1:23" ht="18" customHeight="1">
      <c r="A13" s="83">
        <v>1</v>
      </c>
      <c r="B13" s="83" t="str">
        <f>C13&amp;D13</f>
        <v/>
      </c>
      <c r="C13" s="44" t="str">
        <f>IF(①【入力】別紙_職員一覧!C13="","",①【入力】別紙_職員一覧!C13)</f>
        <v/>
      </c>
      <c r="D13" s="44" t="str">
        <f>IF(①【入力】別紙_職員一覧!D13="","",①【入力】別紙_職員一覧!D13)</f>
        <v/>
      </c>
      <c r="E13" s="44" t="str">
        <f>IF(①【入力】別紙_職員一覧!E13="","",①【入力】別紙_職員一覧!E13)</f>
        <v/>
      </c>
      <c r="F13" s="44" t="str">
        <f>IF(①【入力】別紙_職員一覧!F13="","",①【入力】別紙_職員一覧!F13)</f>
        <v/>
      </c>
      <c r="G13" s="162" t="str">
        <f>IF(①【入力】別紙_職員一覧!G13="","",①【入力】別紙_職員一覧!G13)</f>
        <v/>
      </c>
      <c r="H13" s="162" t="str">
        <f>IF(①【入力】別紙_職員一覧!H13="","",①【入力】別紙_職員一覧!H13)</f>
        <v/>
      </c>
      <c r="I13" s="144" t="str">
        <f>IF(①【入力】別紙_職員一覧!I13="","",①【入力】別紙_職員一覧!I13)</f>
        <v/>
      </c>
      <c r="J13" s="163" t="str">
        <f>IF(①【入力】別紙_職員一覧!J13="","",①【入力】別紙_職員一覧!J13)</f>
        <v/>
      </c>
      <c r="K13" s="164" t="str">
        <f t="shared" ref="K13:K100" si="0">IF(OR(J13="1",J13=1),"〇","")</f>
        <v/>
      </c>
      <c r="L13" s="44" t="str">
        <f>IF(①【入力】別紙_職員一覧!L13="","",①【入力】別紙_職員一覧!L13)</f>
        <v/>
      </c>
      <c r="M13" s="165" t="str">
        <f>IF(①【入力】別紙_職員一覧!M13="","",①【入力】別紙_職員一覧!M13)</f>
        <v/>
      </c>
      <c r="N13" s="157" t="str">
        <f>IF(J13="","",IF(OR(J13="1",J13="2"),VLOOKUP(J13,'②【入力】就業規則等一覧（変更）'!$B$32:$AD$33,26,FALSE),VLOOKUP(J13,'②【入力】就業規則等一覧（変更）'!$B$13:$AD$27,26,FALSE)))</f>
        <v/>
      </c>
      <c r="O13" s="166" t="str">
        <f>IF(M13="","",10000)</f>
        <v/>
      </c>
      <c r="P13" s="166" t="str">
        <f>IF(N13="","",MIN(N13,10000))</f>
        <v/>
      </c>
      <c r="Q13" s="167" t="str">
        <f>IF(OR(M13="",N13=""),"",M13*P13)</f>
        <v/>
      </c>
      <c r="T13" s="84"/>
      <c r="W13" s="79"/>
    </row>
    <row r="14" spans="1:23" ht="18" customHeight="1">
      <c r="A14" s="83">
        <v>2</v>
      </c>
      <c r="B14" s="83" t="str">
        <f t="shared" ref="B14:B77" si="1">C14&amp;D14</f>
        <v/>
      </c>
      <c r="C14" s="44" t="str">
        <f>IF(①【入力】別紙_職員一覧!C14="","",①【入力】別紙_職員一覧!C14)</f>
        <v/>
      </c>
      <c r="D14" s="44" t="str">
        <f>IF(①【入力】別紙_職員一覧!D14="","",①【入力】別紙_職員一覧!D14)</f>
        <v/>
      </c>
      <c r="E14" s="44" t="str">
        <f>IF(①【入力】別紙_職員一覧!E14="","",①【入力】別紙_職員一覧!E14)</f>
        <v/>
      </c>
      <c r="F14" s="44" t="str">
        <f>IF(①【入力】別紙_職員一覧!F14="","",①【入力】別紙_職員一覧!F14)</f>
        <v/>
      </c>
      <c r="G14" s="162" t="str">
        <f>IF(①【入力】別紙_職員一覧!G14="","",①【入力】別紙_職員一覧!G14)</f>
        <v/>
      </c>
      <c r="H14" s="162" t="str">
        <f>IF(①【入力】別紙_職員一覧!H14="","",①【入力】別紙_職員一覧!H14)</f>
        <v/>
      </c>
      <c r="I14" s="144" t="str">
        <f>IF(①【入力】別紙_職員一覧!I14="","",①【入力】別紙_職員一覧!I14)</f>
        <v/>
      </c>
      <c r="J14" s="163" t="str">
        <f>IF(①【入力】別紙_職員一覧!J14="","",①【入力】別紙_職員一覧!J14)</f>
        <v/>
      </c>
      <c r="K14" s="164" t="str">
        <f t="shared" si="0"/>
        <v/>
      </c>
      <c r="L14" s="44" t="str">
        <f>IF(①【入力】別紙_職員一覧!L14="","",①【入力】別紙_職員一覧!L14)</f>
        <v/>
      </c>
      <c r="M14" s="165" t="str">
        <f>IF(①【入力】別紙_職員一覧!M14="","",①【入力】別紙_職員一覧!M14)</f>
        <v/>
      </c>
      <c r="N14" s="157" t="str">
        <f>IF(J14="","",IF(OR(J14="1",J14="2"),VLOOKUP(J14,'②【入力】就業規則等一覧（変更）'!$B$32:$AD$33,26,FALSE),VLOOKUP(J14,'②【入力】就業規則等一覧（変更）'!$B$13:$AD$27,26,FALSE)))</f>
        <v/>
      </c>
      <c r="O14" s="166" t="str">
        <f t="shared" ref="O14:O20" si="2">IF(M14="","",10000)</f>
        <v/>
      </c>
      <c r="P14" s="166" t="str">
        <f t="shared" ref="P14:P77" si="3">IF(N14="","",MIN(N14,10000))</f>
        <v/>
      </c>
      <c r="Q14" s="167" t="str">
        <f t="shared" ref="Q14:Q20" si="4">IF(OR(M14="",N14=""),"",M14*P14)</f>
        <v/>
      </c>
      <c r="T14" s="84"/>
    </row>
    <row r="15" spans="1:23" ht="18" customHeight="1">
      <c r="A15" s="83">
        <v>3</v>
      </c>
      <c r="B15" s="83" t="str">
        <f t="shared" si="1"/>
        <v/>
      </c>
      <c r="C15" s="44" t="str">
        <f>IF(①【入力】別紙_職員一覧!C15="","",①【入力】別紙_職員一覧!C15)</f>
        <v/>
      </c>
      <c r="D15" s="44" t="str">
        <f>IF(①【入力】別紙_職員一覧!D15="","",①【入力】別紙_職員一覧!D15)</f>
        <v/>
      </c>
      <c r="E15" s="44" t="str">
        <f>IF(①【入力】別紙_職員一覧!E15="","",①【入力】別紙_職員一覧!E15)</f>
        <v/>
      </c>
      <c r="F15" s="44" t="str">
        <f>IF(①【入力】別紙_職員一覧!F15="","",①【入力】別紙_職員一覧!F15)</f>
        <v/>
      </c>
      <c r="G15" s="162" t="str">
        <f>IF(①【入力】別紙_職員一覧!G15="","",①【入力】別紙_職員一覧!G15)</f>
        <v/>
      </c>
      <c r="H15" s="162" t="str">
        <f>IF(①【入力】別紙_職員一覧!H15="","",①【入力】別紙_職員一覧!H15)</f>
        <v/>
      </c>
      <c r="I15" s="144" t="str">
        <f>IF(①【入力】別紙_職員一覧!I15="","",①【入力】別紙_職員一覧!I15)</f>
        <v/>
      </c>
      <c r="J15" s="163" t="str">
        <f>IF(①【入力】別紙_職員一覧!J15="","",①【入力】別紙_職員一覧!J15)</f>
        <v/>
      </c>
      <c r="K15" s="164" t="str">
        <f t="shared" si="0"/>
        <v/>
      </c>
      <c r="L15" s="44" t="str">
        <f>IF(①【入力】別紙_職員一覧!L15="","",①【入力】別紙_職員一覧!L15)</f>
        <v/>
      </c>
      <c r="M15" s="165" t="str">
        <f>IF(①【入力】別紙_職員一覧!M15="","",①【入力】別紙_職員一覧!M15)</f>
        <v/>
      </c>
      <c r="N15" s="157" t="str">
        <f>IF(J15="","",IF(OR(J15="1",J15="2"),VLOOKUP(J15,'②【入力】就業規則等一覧（変更）'!$B$32:$AD$33,26,FALSE),VLOOKUP(J15,'②【入力】就業規則等一覧（変更）'!$B$13:$AD$27,26,FALSE)))</f>
        <v/>
      </c>
      <c r="O15" s="166" t="str">
        <f t="shared" si="2"/>
        <v/>
      </c>
      <c r="P15" s="166" t="str">
        <f t="shared" si="3"/>
        <v/>
      </c>
      <c r="Q15" s="167" t="str">
        <f t="shared" si="4"/>
        <v/>
      </c>
      <c r="T15" s="84"/>
    </row>
    <row r="16" spans="1:23" ht="18" customHeight="1">
      <c r="A16" s="83">
        <v>4</v>
      </c>
      <c r="B16" s="83" t="str">
        <f t="shared" si="1"/>
        <v/>
      </c>
      <c r="C16" s="44" t="str">
        <f>IF(①【入力】別紙_職員一覧!C16="","",①【入力】別紙_職員一覧!C16)</f>
        <v/>
      </c>
      <c r="D16" s="44" t="str">
        <f>IF(①【入力】別紙_職員一覧!D16="","",①【入力】別紙_職員一覧!D16)</f>
        <v/>
      </c>
      <c r="E16" s="44" t="str">
        <f>IF(①【入力】別紙_職員一覧!E16="","",①【入力】別紙_職員一覧!E16)</f>
        <v/>
      </c>
      <c r="F16" s="44" t="str">
        <f>IF(①【入力】別紙_職員一覧!F16="","",①【入力】別紙_職員一覧!F16)</f>
        <v/>
      </c>
      <c r="G16" s="162" t="str">
        <f>IF(①【入力】別紙_職員一覧!G16="","",①【入力】別紙_職員一覧!G16)</f>
        <v/>
      </c>
      <c r="H16" s="162" t="str">
        <f>IF(①【入力】別紙_職員一覧!H16="","",①【入力】別紙_職員一覧!H16)</f>
        <v/>
      </c>
      <c r="I16" s="144" t="str">
        <f>IF(①【入力】別紙_職員一覧!I16="","",①【入力】別紙_職員一覧!I16)</f>
        <v/>
      </c>
      <c r="J16" s="163" t="str">
        <f>IF(①【入力】別紙_職員一覧!J16="","",①【入力】別紙_職員一覧!J16)</f>
        <v/>
      </c>
      <c r="K16" s="164" t="str">
        <f t="shared" si="0"/>
        <v/>
      </c>
      <c r="L16" s="44" t="str">
        <f>IF(①【入力】別紙_職員一覧!L16="","",①【入力】別紙_職員一覧!L16)</f>
        <v/>
      </c>
      <c r="M16" s="165" t="str">
        <f>IF(①【入力】別紙_職員一覧!M16="","",①【入力】別紙_職員一覧!M16)</f>
        <v/>
      </c>
      <c r="N16" s="157" t="str">
        <f>IF(J16="","",IF(OR(J16="1",J16="2"),VLOOKUP(J16,'②【入力】就業規則等一覧（変更）'!$B$32:$AD$33,26,FALSE),VLOOKUP(J16,'②【入力】就業規則等一覧（変更）'!$B$13:$AD$27,26,FALSE)))</f>
        <v/>
      </c>
      <c r="O16" s="166" t="str">
        <f t="shared" si="2"/>
        <v/>
      </c>
      <c r="P16" s="166" t="str">
        <f t="shared" si="3"/>
        <v/>
      </c>
      <c r="Q16" s="167" t="str">
        <f t="shared" si="4"/>
        <v/>
      </c>
      <c r="T16" s="84"/>
    </row>
    <row r="17" spans="1:23" ht="18" customHeight="1">
      <c r="A17" s="83">
        <v>5</v>
      </c>
      <c r="B17" s="83" t="str">
        <f t="shared" si="1"/>
        <v/>
      </c>
      <c r="C17" s="44" t="str">
        <f>IF(①【入力】別紙_職員一覧!C17="","",①【入力】別紙_職員一覧!C17)</f>
        <v/>
      </c>
      <c r="D17" s="44" t="str">
        <f>IF(①【入力】別紙_職員一覧!D17="","",①【入力】別紙_職員一覧!D17)</f>
        <v/>
      </c>
      <c r="E17" s="44" t="str">
        <f>IF(①【入力】別紙_職員一覧!E17="","",①【入力】別紙_職員一覧!E17)</f>
        <v/>
      </c>
      <c r="F17" s="44" t="str">
        <f>IF(①【入力】別紙_職員一覧!F17="","",①【入力】別紙_職員一覧!F17)</f>
        <v/>
      </c>
      <c r="G17" s="162" t="str">
        <f>IF(①【入力】別紙_職員一覧!G17="","",①【入力】別紙_職員一覧!G17)</f>
        <v/>
      </c>
      <c r="H17" s="162" t="str">
        <f>IF(①【入力】別紙_職員一覧!H17="","",①【入力】別紙_職員一覧!H17)</f>
        <v/>
      </c>
      <c r="I17" s="144" t="str">
        <f>IF(①【入力】別紙_職員一覧!I17="","",①【入力】別紙_職員一覧!I17)</f>
        <v/>
      </c>
      <c r="J17" s="163" t="str">
        <f>IF(①【入力】別紙_職員一覧!J17="","",①【入力】別紙_職員一覧!J17)</f>
        <v/>
      </c>
      <c r="K17" s="164" t="str">
        <f t="shared" si="0"/>
        <v/>
      </c>
      <c r="L17" s="44" t="str">
        <f>IF(①【入力】別紙_職員一覧!L17="","",①【入力】別紙_職員一覧!L17)</f>
        <v/>
      </c>
      <c r="M17" s="165" t="str">
        <f>IF(①【入力】別紙_職員一覧!M17="","",①【入力】別紙_職員一覧!M17)</f>
        <v/>
      </c>
      <c r="N17" s="157" t="str">
        <f>IF(J17="","",IF(OR(J17="1",J17="2"),VLOOKUP(J17,'②【入力】就業規則等一覧（変更）'!$B$32:$AD$33,26,FALSE),VLOOKUP(J17,'②【入力】就業規則等一覧（変更）'!$B$13:$AD$27,26,FALSE)))</f>
        <v/>
      </c>
      <c r="O17" s="166" t="str">
        <f t="shared" si="2"/>
        <v/>
      </c>
      <c r="P17" s="166" t="str">
        <f t="shared" si="3"/>
        <v/>
      </c>
      <c r="Q17" s="167" t="str">
        <f t="shared" si="4"/>
        <v/>
      </c>
      <c r="T17" s="84"/>
    </row>
    <row r="18" spans="1:23" ht="18" customHeight="1">
      <c r="A18" s="83">
        <v>6</v>
      </c>
      <c r="B18" s="83" t="str">
        <f t="shared" si="1"/>
        <v/>
      </c>
      <c r="C18" s="44" t="str">
        <f>IF(①【入力】別紙_職員一覧!C18="","",①【入力】別紙_職員一覧!C18)</f>
        <v/>
      </c>
      <c r="D18" s="44" t="str">
        <f>IF(①【入力】別紙_職員一覧!D18="","",①【入力】別紙_職員一覧!D18)</f>
        <v/>
      </c>
      <c r="E18" s="44" t="str">
        <f>IF(①【入力】別紙_職員一覧!E18="","",①【入力】別紙_職員一覧!E18)</f>
        <v/>
      </c>
      <c r="F18" s="44" t="str">
        <f>IF(①【入力】別紙_職員一覧!F18="","",①【入力】別紙_職員一覧!F18)</f>
        <v/>
      </c>
      <c r="G18" s="162" t="str">
        <f>IF(①【入力】別紙_職員一覧!G18="","",①【入力】別紙_職員一覧!G18)</f>
        <v/>
      </c>
      <c r="H18" s="162" t="str">
        <f>IF(①【入力】別紙_職員一覧!H18="","",①【入力】別紙_職員一覧!H18)</f>
        <v/>
      </c>
      <c r="I18" s="144" t="str">
        <f>IF(①【入力】別紙_職員一覧!I18="","",①【入力】別紙_職員一覧!I18)</f>
        <v/>
      </c>
      <c r="J18" s="163" t="str">
        <f>IF(①【入力】別紙_職員一覧!J18="","",①【入力】別紙_職員一覧!J18)</f>
        <v/>
      </c>
      <c r="K18" s="164" t="str">
        <f t="shared" si="0"/>
        <v/>
      </c>
      <c r="L18" s="44" t="str">
        <f>IF(①【入力】別紙_職員一覧!L18="","",①【入力】別紙_職員一覧!L18)</f>
        <v/>
      </c>
      <c r="M18" s="165" t="str">
        <f>IF(①【入力】別紙_職員一覧!M18="","",①【入力】別紙_職員一覧!M18)</f>
        <v/>
      </c>
      <c r="N18" s="157" t="str">
        <f>IF(J18="","",IF(OR(J18="1",J18="2"),VLOOKUP(J18,'②【入力】就業規則等一覧（変更）'!$B$32:$AD$33,26,FALSE),VLOOKUP(J18,'②【入力】就業規則等一覧（変更）'!$B$13:$AD$27,26,FALSE)))</f>
        <v/>
      </c>
      <c r="O18" s="166" t="str">
        <f t="shared" si="2"/>
        <v/>
      </c>
      <c r="P18" s="166" t="str">
        <f t="shared" si="3"/>
        <v/>
      </c>
      <c r="Q18" s="167" t="str">
        <f t="shared" si="4"/>
        <v/>
      </c>
      <c r="T18" s="84"/>
    </row>
    <row r="19" spans="1:23" ht="18" customHeight="1">
      <c r="A19" s="83">
        <v>7</v>
      </c>
      <c r="B19" s="83" t="str">
        <f t="shared" si="1"/>
        <v/>
      </c>
      <c r="C19" s="44" t="str">
        <f>IF(①【入力】別紙_職員一覧!C19="","",①【入力】別紙_職員一覧!C19)</f>
        <v/>
      </c>
      <c r="D19" s="44" t="str">
        <f>IF(①【入力】別紙_職員一覧!D19="","",①【入力】別紙_職員一覧!D19)</f>
        <v/>
      </c>
      <c r="E19" s="44" t="str">
        <f>IF(①【入力】別紙_職員一覧!E19="","",①【入力】別紙_職員一覧!E19)</f>
        <v/>
      </c>
      <c r="F19" s="44" t="str">
        <f>IF(①【入力】別紙_職員一覧!F19="","",①【入力】別紙_職員一覧!F19)</f>
        <v/>
      </c>
      <c r="G19" s="162" t="str">
        <f>IF(①【入力】別紙_職員一覧!G19="","",①【入力】別紙_職員一覧!G19)</f>
        <v/>
      </c>
      <c r="H19" s="162" t="str">
        <f>IF(①【入力】別紙_職員一覧!H19="","",①【入力】別紙_職員一覧!H19)</f>
        <v/>
      </c>
      <c r="I19" s="144" t="str">
        <f>IF(①【入力】別紙_職員一覧!I19="","",①【入力】別紙_職員一覧!I19)</f>
        <v/>
      </c>
      <c r="J19" s="163" t="str">
        <f>IF(①【入力】別紙_職員一覧!J19="","",①【入力】別紙_職員一覧!J19)</f>
        <v/>
      </c>
      <c r="K19" s="164" t="str">
        <f t="shared" si="0"/>
        <v/>
      </c>
      <c r="L19" s="44" t="str">
        <f>IF(①【入力】別紙_職員一覧!L19="","",①【入力】別紙_職員一覧!L19)</f>
        <v/>
      </c>
      <c r="M19" s="165" t="str">
        <f>IF(①【入力】別紙_職員一覧!M19="","",①【入力】別紙_職員一覧!M19)</f>
        <v/>
      </c>
      <c r="N19" s="157" t="str">
        <f>IF(J19="","",IF(OR(J19="1",J19="2"),VLOOKUP(J19,'②【入力】就業規則等一覧（変更）'!$B$32:$AD$33,26,FALSE),VLOOKUP(J19,'②【入力】就業規則等一覧（変更）'!$B$13:$AD$27,26,FALSE)))</f>
        <v/>
      </c>
      <c r="O19" s="166" t="str">
        <f t="shared" si="2"/>
        <v/>
      </c>
      <c r="P19" s="166" t="str">
        <f t="shared" si="3"/>
        <v/>
      </c>
      <c r="Q19" s="167" t="str">
        <f t="shared" si="4"/>
        <v/>
      </c>
      <c r="T19" s="84"/>
    </row>
    <row r="20" spans="1:23" ht="18" customHeight="1">
      <c r="A20" s="83">
        <v>8</v>
      </c>
      <c r="B20" s="83" t="str">
        <f t="shared" si="1"/>
        <v/>
      </c>
      <c r="C20" s="44" t="str">
        <f>IF(①【入力】別紙_職員一覧!C20="","",①【入力】別紙_職員一覧!C20)</f>
        <v/>
      </c>
      <c r="D20" s="44" t="str">
        <f>IF(①【入力】別紙_職員一覧!D20="","",①【入力】別紙_職員一覧!D20)</f>
        <v/>
      </c>
      <c r="E20" s="44" t="str">
        <f>IF(①【入力】別紙_職員一覧!E20="","",①【入力】別紙_職員一覧!E20)</f>
        <v/>
      </c>
      <c r="F20" s="44" t="str">
        <f>IF(①【入力】別紙_職員一覧!F20="","",①【入力】別紙_職員一覧!F20)</f>
        <v/>
      </c>
      <c r="G20" s="162" t="str">
        <f>IF(①【入力】別紙_職員一覧!G20="","",①【入力】別紙_職員一覧!G20)</f>
        <v/>
      </c>
      <c r="H20" s="162" t="str">
        <f>IF(①【入力】別紙_職員一覧!H20="","",①【入力】別紙_職員一覧!H20)</f>
        <v/>
      </c>
      <c r="I20" s="144" t="str">
        <f>IF(①【入力】別紙_職員一覧!I20="","",①【入力】別紙_職員一覧!I20)</f>
        <v/>
      </c>
      <c r="J20" s="163" t="str">
        <f>IF(①【入力】別紙_職員一覧!J20="","",①【入力】別紙_職員一覧!J20)</f>
        <v/>
      </c>
      <c r="K20" s="164" t="str">
        <f t="shared" si="0"/>
        <v/>
      </c>
      <c r="L20" s="44" t="str">
        <f>IF(①【入力】別紙_職員一覧!L20="","",①【入力】別紙_職員一覧!L20)</f>
        <v/>
      </c>
      <c r="M20" s="165" t="str">
        <f>IF(①【入力】別紙_職員一覧!M20="","",①【入力】別紙_職員一覧!M20)</f>
        <v/>
      </c>
      <c r="N20" s="157" t="str">
        <f>IF(J20="","",IF(OR(J20="1",J20="2"),VLOOKUP(J20,'②【入力】就業規則等一覧（変更）'!$B$32:$AD$33,26,FALSE),VLOOKUP(J20,'②【入力】就業規則等一覧（変更）'!$B$13:$AD$27,26,FALSE)))</f>
        <v/>
      </c>
      <c r="O20" s="166" t="str">
        <f t="shared" si="2"/>
        <v/>
      </c>
      <c r="P20" s="166" t="str">
        <f t="shared" si="3"/>
        <v/>
      </c>
      <c r="Q20" s="167" t="str">
        <f t="shared" si="4"/>
        <v/>
      </c>
      <c r="T20" s="84"/>
    </row>
    <row r="21" spans="1:23" ht="18" customHeight="1">
      <c r="A21" s="83">
        <v>9</v>
      </c>
      <c r="B21" s="83" t="str">
        <f t="shared" si="1"/>
        <v/>
      </c>
      <c r="C21" s="44" t="str">
        <f>IF(①【入力】別紙_職員一覧!C21="","",①【入力】別紙_職員一覧!C21)</f>
        <v/>
      </c>
      <c r="D21" s="44" t="str">
        <f>IF(①【入力】別紙_職員一覧!D21="","",①【入力】別紙_職員一覧!D21)</f>
        <v/>
      </c>
      <c r="E21" s="44" t="str">
        <f>IF(①【入力】別紙_職員一覧!E21="","",①【入力】別紙_職員一覧!E21)</f>
        <v/>
      </c>
      <c r="F21" s="44" t="str">
        <f>IF(①【入力】別紙_職員一覧!F21="","",①【入力】別紙_職員一覧!F21)</f>
        <v/>
      </c>
      <c r="G21" s="162" t="str">
        <f>IF(①【入力】別紙_職員一覧!G21="","",①【入力】別紙_職員一覧!G21)</f>
        <v/>
      </c>
      <c r="H21" s="162" t="str">
        <f>IF(①【入力】別紙_職員一覧!H21="","",①【入力】別紙_職員一覧!H21)</f>
        <v/>
      </c>
      <c r="I21" s="144" t="str">
        <f>IF(①【入力】別紙_職員一覧!I21="","",①【入力】別紙_職員一覧!I21)</f>
        <v/>
      </c>
      <c r="J21" s="163" t="str">
        <f>IF(①【入力】別紙_職員一覧!J21="","",①【入力】別紙_職員一覧!J21)</f>
        <v/>
      </c>
      <c r="K21" s="164" t="str">
        <f t="shared" si="0"/>
        <v/>
      </c>
      <c r="L21" s="44" t="str">
        <f>IF(①【入力】別紙_職員一覧!L21="","",①【入力】別紙_職員一覧!L21)</f>
        <v/>
      </c>
      <c r="M21" s="165" t="str">
        <f>IF(①【入力】別紙_職員一覧!M21="","",①【入力】別紙_職員一覧!M21)</f>
        <v/>
      </c>
      <c r="N21" s="157" t="str">
        <f>IF(J21="","",IF(OR(J21="1",J21="2"),VLOOKUP(J21,'②【入力】就業規則等一覧（変更）'!$B$32:$AD$33,26,FALSE),VLOOKUP(J21,'②【入力】就業規則等一覧（変更）'!$B$13:$AD$27,26,FALSE)))</f>
        <v/>
      </c>
      <c r="O21" s="166" t="str">
        <f>IF(M21="","",10000)</f>
        <v/>
      </c>
      <c r="P21" s="166" t="str">
        <f t="shared" si="3"/>
        <v/>
      </c>
      <c r="Q21" s="167" t="str">
        <f>IF(OR(M21="",N21=""),"",M21*P21)</f>
        <v/>
      </c>
      <c r="T21" s="84"/>
    </row>
    <row r="22" spans="1:23" ht="18" customHeight="1">
      <c r="A22" s="83">
        <v>10</v>
      </c>
      <c r="B22" s="83" t="str">
        <f t="shared" si="1"/>
        <v/>
      </c>
      <c r="C22" s="44" t="str">
        <f>IF(①【入力】別紙_職員一覧!C22="","",①【入力】別紙_職員一覧!C22)</f>
        <v/>
      </c>
      <c r="D22" s="44" t="str">
        <f>IF(①【入力】別紙_職員一覧!D22="","",①【入力】別紙_職員一覧!D22)</f>
        <v/>
      </c>
      <c r="E22" s="44" t="str">
        <f>IF(①【入力】別紙_職員一覧!E22="","",①【入力】別紙_職員一覧!E22)</f>
        <v/>
      </c>
      <c r="F22" s="44" t="str">
        <f>IF(①【入力】別紙_職員一覧!F22="","",①【入力】別紙_職員一覧!F22)</f>
        <v/>
      </c>
      <c r="G22" s="162" t="str">
        <f>IF(①【入力】別紙_職員一覧!G22="","",①【入力】別紙_職員一覧!G22)</f>
        <v/>
      </c>
      <c r="H22" s="162" t="str">
        <f>IF(①【入力】別紙_職員一覧!H22="","",①【入力】別紙_職員一覧!H22)</f>
        <v/>
      </c>
      <c r="I22" s="144" t="str">
        <f>IF(①【入力】別紙_職員一覧!I22="","",①【入力】別紙_職員一覧!I22)</f>
        <v/>
      </c>
      <c r="J22" s="163" t="str">
        <f>IF(①【入力】別紙_職員一覧!J22="","",①【入力】別紙_職員一覧!J22)</f>
        <v/>
      </c>
      <c r="K22" s="164" t="str">
        <f t="shared" si="0"/>
        <v/>
      </c>
      <c r="L22" s="44" t="str">
        <f>IF(①【入力】別紙_職員一覧!L22="","",①【入力】別紙_職員一覧!L22)</f>
        <v/>
      </c>
      <c r="M22" s="165" t="str">
        <f>IF(①【入力】別紙_職員一覧!M22="","",①【入力】別紙_職員一覧!M22)</f>
        <v/>
      </c>
      <c r="N22" s="157" t="str">
        <f>IF(J22="","",IF(OR(J22="1",J22="2"),VLOOKUP(J22,'②【入力】就業規則等一覧（変更）'!$B$32:$AD$33,26,FALSE),VLOOKUP(J22,'②【入力】就業規則等一覧（変更）'!$B$13:$AD$27,26,FALSE)))</f>
        <v/>
      </c>
      <c r="O22" s="166" t="str">
        <f>IF(M22="","",10000)</f>
        <v/>
      </c>
      <c r="P22" s="166" t="str">
        <f t="shared" si="3"/>
        <v/>
      </c>
      <c r="Q22" s="167" t="str">
        <f>IF(OR(M22="",N22=""),"",M22*P22)</f>
        <v/>
      </c>
      <c r="T22" s="84"/>
    </row>
    <row r="23" spans="1:23" ht="18" customHeight="1">
      <c r="A23" s="83">
        <v>11</v>
      </c>
      <c r="B23" s="83" t="str">
        <f t="shared" si="1"/>
        <v/>
      </c>
      <c r="C23" s="44" t="str">
        <f>IF(①【入力】別紙_職員一覧!C23="","",①【入力】別紙_職員一覧!C23)</f>
        <v/>
      </c>
      <c r="D23" s="44" t="str">
        <f>IF(①【入力】別紙_職員一覧!D23="","",①【入力】別紙_職員一覧!D23)</f>
        <v/>
      </c>
      <c r="E23" s="44" t="str">
        <f>IF(①【入力】別紙_職員一覧!E23="","",①【入力】別紙_職員一覧!E23)</f>
        <v/>
      </c>
      <c r="F23" s="44" t="str">
        <f>IF(①【入力】別紙_職員一覧!F23="","",①【入力】別紙_職員一覧!F23)</f>
        <v/>
      </c>
      <c r="G23" s="162" t="str">
        <f>IF(①【入力】別紙_職員一覧!G23="","",①【入力】別紙_職員一覧!G23)</f>
        <v/>
      </c>
      <c r="H23" s="162" t="str">
        <f>IF(①【入力】別紙_職員一覧!H23="","",①【入力】別紙_職員一覧!H23)</f>
        <v/>
      </c>
      <c r="I23" s="144" t="str">
        <f>IF(①【入力】別紙_職員一覧!I23="","",①【入力】別紙_職員一覧!I23)</f>
        <v/>
      </c>
      <c r="J23" s="163" t="str">
        <f>IF(①【入力】別紙_職員一覧!J23="","",①【入力】別紙_職員一覧!J23)</f>
        <v/>
      </c>
      <c r="K23" s="164" t="str">
        <f t="shared" si="0"/>
        <v/>
      </c>
      <c r="L23" s="44" t="str">
        <f>IF(①【入力】別紙_職員一覧!L23="","",①【入力】別紙_職員一覧!L23)</f>
        <v/>
      </c>
      <c r="M23" s="165" t="str">
        <f>IF(①【入力】別紙_職員一覧!M23="","",①【入力】別紙_職員一覧!M23)</f>
        <v/>
      </c>
      <c r="N23" s="157" t="str">
        <f>IF(J23="","",IF(OR(J23="1",J23="2"),VLOOKUP(J23,'②【入力】就業規則等一覧（変更）'!$B$32:$AD$33,26,FALSE),VLOOKUP(J23,'②【入力】就業規則等一覧（変更）'!$B$13:$AD$27,26,FALSE)))</f>
        <v/>
      </c>
      <c r="O23" s="166" t="str">
        <f t="shared" ref="O23:O86" si="5">IF(M23="","",10000)</f>
        <v/>
      </c>
      <c r="P23" s="166" t="str">
        <f t="shared" si="3"/>
        <v/>
      </c>
      <c r="Q23" s="167" t="str">
        <f t="shared" ref="Q23:Q86" si="6">IF(OR(M23="",N23=""),"",M23*P23)</f>
        <v/>
      </c>
      <c r="T23" s="84"/>
    </row>
    <row r="24" spans="1:23" ht="18" customHeight="1">
      <c r="A24" s="83">
        <v>12</v>
      </c>
      <c r="B24" s="83" t="str">
        <f t="shared" si="1"/>
        <v/>
      </c>
      <c r="C24" s="44" t="str">
        <f>IF(①【入力】別紙_職員一覧!C24="","",①【入力】別紙_職員一覧!C24)</f>
        <v/>
      </c>
      <c r="D24" s="44" t="str">
        <f>IF(①【入力】別紙_職員一覧!D24="","",①【入力】別紙_職員一覧!D24)</f>
        <v/>
      </c>
      <c r="E24" s="44" t="str">
        <f>IF(①【入力】別紙_職員一覧!E24="","",①【入力】別紙_職員一覧!E24)</f>
        <v/>
      </c>
      <c r="F24" s="44" t="str">
        <f>IF(①【入力】別紙_職員一覧!F24="","",①【入力】別紙_職員一覧!F24)</f>
        <v/>
      </c>
      <c r="G24" s="162" t="str">
        <f>IF(①【入力】別紙_職員一覧!G24="","",①【入力】別紙_職員一覧!G24)</f>
        <v/>
      </c>
      <c r="H24" s="162" t="str">
        <f>IF(①【入力】別紙_職員一覧!H24="","",①【入力】別紙_職員一覧!H24)</f>
        <v/>
      </c>
      <c r="I24" s="144" t="str">
        <f>IF(①【入力】別紙_職員一覧!I24="","",①【入力】別紙_職員一覧!I24)</f>
        <v/>
      </c>
      <c r="J24" s="163" t="str">
        <f>IF(①【入力】別紙_職員一覧!J24="","",①【入力】別紙_職員一覧!J24)</f>
        <v/>
      </c>
      <c r="K24" s="164" t="str">
        <f t="shared" si="0"/>
        <v/>
      </c>
      <c r="L24" s="44" t="str">
        <f>IF(①【入力】別紙_職員一覧!L24="","",①【入力】別紙_職員一覧!L24)</f>
        <v/>
      </c>
      <c r="M24" s="165" t="str">
        <f>IF(①【入力】別紙_職員一覧!M24="","",①【入力】別紙_職員一覧!M24)</f>
        <v/>
      </c>
      <c r="N24" s="157" t="str">
        <f>IF(J24="","",IF(OR(J24="1",J24="2"),VLOOKUP(J24,'②【入力】就業規則等一覧（変更）'!$B$32:$AD$33,26,FALSE),VLOOKUP(J24,'②【入力】就業規則等一覧（変更）'!$B$13:$AD$27,26,FALSE)))</f>
        <v/>
      </c>
      <c r="O24" s="166" t="str">
        <f t="shared" si="5"/>
        <v/>
      </c>
      <c r="P24" s="166" t="str">
        <f t="shared" si="3"/>
        <v/>
      </c>
      <c r="Q24" s="167" t="str">
        <f t="shared" si="6"/>
        <v/>
      </c>
      <c r="T24" s="84"/>
      <c r="W24" s="79"/>
    </row>
    <row r="25" spans="1:23" ht="18" customHeight="1">
      <c r="A25" s="83">
        <v>13</v>
      </c>
      <c r="B25" s="83" t="str">
        <f t="shared" si="1"/>
        <v/>
      </c>
      <c r="C25" s="44" t="str">
        <f>IF(①【入力】別紙_職員一覧!C25="","",①【入力】別紙_職員一覧!C25)</f>
        <v/>
      </c>
      <c r="D25" s="44" t="str">
        <f>IF(①【入力】別紙_職員一覧!D25="","",①【入力】別紙_職員一覧!D25)</f>
        <v/>
      </c>
      <c r="E25" s="44" t="str">
        <f>IF(①【入力】別紙_職員一覧!E25="","",①【入力】別紙_職員一覧!E25)</f>
        <v/>
      </c>
      <c r="F25" s="44" t="str">
        <f>IF(①【入力】別紙_職員一覧!F25="","",①【入力】別紙_職員一覧!F25)</f>
        <v/>
      </c>
      <c r="G25" s="162" t="str">
        <f>IF(①【入力】別紙_職員一覧!G25="","",①【入力】別紙_職員一覧!G25)</f>
        <v/>
      </c>
      <c r="H25" s="162" t="str">
        <f>IF(①【入力】別紙_職員一覧!H25="","",①【入力】別紙_職員一覧!H25)</f>
        <v/>
      </c>
      <c r="I25" s="144" t="str">
        <f>IF(①【入力】別紙_職員一覧!I25="","",①【入力】別紙_職員一覧!I25)</f>
        <v/>
      </c>
      <c r="J25" s="163" t="str">
        <f>IF(①【入力】別紙_職員一覧!J25="","",①【入力】別紙_職員一覧!J25)</f>
        <v/>
      </c>
      <c r="K25" s="164" t="str">
        <f t="shared" si="0"/>
        <v/>
      </c>
      <c r="L25" s="44" t="str">
        <f>IF(①【入力】別紙_職員一覧!L25="","",①【入力】別紙_職員一覧!L25)</f>
        <v/>
      </c>
      <c r="M25" s="165" t="str">
        <f>IF(①【入力】別紙_職員一覧!M25="","",①【入力】別紙_職員一覧!M25)</f>
        <v/>
      </c>
      <c r="N25" s="157" t="str">
        <f>IF(J25="","",IF(OR(J25="1",J25="2"),VLOOKUP(J25,'②【入力】就業規則等一覧（変更）'!$B$32:$AD$33,26,FALSE),VLOOKUP(J25,'②【入力】就業規則等一覧（変更）'!$B$13:$AD$27,26,FALSE)))</f>
        <v/>
      </c>
      <c r="O25" s="166" t="str">
        <f t="shared" si="5"/>
        <v/>
      </c>
      <c r="P25" s="166" t="str">
        <f t="shared" si="3"/>
        <v/>
      </c>
      <c r="Q25" s="167" t="str">
        <f t="shared" si="6"/>
        <v/>
      </c>
      <c r="T25" s="84"/>
    </row>
    <row r="26" spans="1:23" ht="18" customHeight="1">
      <c r="A26" s="83">
        <v>14</v>
      </c>
      <c r="B26" s="83" t="str">
        <f t="shared" si="1"/>
        <v/>
      </c>
      <c r="C26" s="44" t="str">
        <f>IF(①【入力】別紙_職員一覧!C26="","",①【入力】別紙_職員一覧!C26)</f>
        <v/>
      </c>
      <c r="D26" s="44" t="str">
        <f>IF(①【入力】別紙_職員一覧!D26="","",①【入力】別紙_職員一覧!D26)</f>
        <v/>
      </c>
      <c r="E26" s="44" t="str">
        <f>IF(①【入力】別紙_職員一覧!E26="","",①【入力】別紙_職員一覧!E26)</f>
        <v/>
      </c>
      <c r="F26" s="44" t="str">
        <f>IF(①【入力】別紙_職員一覧!F26="","",①【入力】別紙_職員一覧!F26)</f>
        <v/>
      </c>
      <c r="G26" s="162" t="str">
        <f>IF(①【入力】別紙_職員一覧!G26="","",①【入力】別紙_職員一覧!G26)</f>
        <v/>
      </c>
      <c r="H26" s="162" t="str">
        <f>IF(①【入力】別紙_職員一覧!H26="","",①【入力】別紙_職員一覧!H26)</f>
        <v/>
      </c>
      <c r="I26" s="144" t="str">
        <f>IF(①【入力】別紙_職員一覧!I26="","",①【入力】別紙_職員一覧!I26)</f>
        <v/>
      </c>
      <c r="J26" s="163" t="str">
        <f>IF(①【入力】別紙_職員一覧!J26="","",①【入力】別紙_職員一覧!J26)</f>
        <v/>
      </c>
      <c r="K26" s="164" t="str">
        <f t="shared" si="0"/>
        <v/>
      </c>
      <c r="L26" s="44" t="str">
        <f>IF(①【入力】別紙_職員一覧!L26="","",①【入力】別紙_職員一覧!L26)</f>
        <v/>
      </c>
      <c r="M26" s="165" t="str">
        <f>IF(①【入力】別紙_職員一覧!M26="","",①【入力】別紙_職員一覧!M26)</f>
        <v/>
      </c>
      <c r="N26" s="157" t="str">
        <f>IF(J26="","",IF(OR(J26="1",J26="2"),VLOOKUP(J26,'②【入力】就業規則等一覧（変更）'!$B$32:$AD$33,26,FALSE),VLOOKUP(J26,'②【入力】就業規則等一覧（変更）'!$B$13:$AD$27,26,FALSE)))</f>
        <v/>
      </c>
      <c r="O26" s="166" t="str">
        <f t="shared" si="5"/>
        <v/>
      </c>
      <c r="P26" s="166" t="str">
        <f t="shared" si="3"/>
        <v/>
      </c>
      <c r="Q26" s="167" t="str">
        <f t="shared" si="6"/>
        <v/>
      </c>
      <c r="T26" s="84"/>
    </row>
    <row r="27" spans="1:23" ht="18" customHeight="1">
      <c r="A27" s="83">
        <v>15</v>
      </c>
      <c r="B27" s="83" t="str">
        <f t="shared" si="1"/>
        <v/>
      </c>
      <c r="C27" s="44" t="str">
        <f>IF(①【入力】別紙_職員一覧!C27="","",①【入力】別紙_職員一覧!C27)</f>
        <v/>
      </c>
      <c r="D27" s="44" t="str">
        <f>IF(①【入力】別紙_職員一覧!D27="","",①【入力】別紙_職員一覧!D27)</f>
        <v/>
      </c>
      <c r="E27" s="44" t="str">
        <f>IF(①【入力】別紙_職員一覧!E27="","",①【入力】別紙_職員一覧!E27)</f>
        <v/>
      </c>
      <c r="F27" s="44" t="str">
        <f>IF(①【入力】別紙_職員一覧!F27="","",①【入力】別紙_職員一覧!F27)</f>
        <v/>
      </c>
      <c r="G27" s="162" t="str">
        <f>IF(①【入力】別紙_職員一覧!G27="","",①【入力】別紙_職員一覧!G27)</f>
        <v/>
      </c>
      <c r="H27" s="162" t="str">
        <f>IF(①【入力】別紙_職員一覧!H27="","",①【入力】別紙_職員一覧!H27)</f>
        <v/>
      </c>
      <c r="I27" s="144" t="str">
        <f>IF(①【入力】別紙_職員一覧!I27="","",①【入力】別紙_職員一覧!I27)</f>
        <v/>
      </c>
      <c r="J27" s="163" t="str">
        <f>IF(①【入力】別紙_職員一覧!J27="","",①【入力】別紙_職員一覧!J27)</f>
        <v/>
      </c>
      <c r="K27" s="164" t="str">
        <f t="shared" si="0"/>
        <v/>
      </c>
      <c r="L27" s="44" t="str">
        <f>IF(①【入力】別紙_職員一覧!L27="","",①【入力】別紙_職員一覧!L27)</f>
        <v/>
      </c>
      <c r="M27" s="165" t="str">
        <f>IF(①【入力】別紙_職員一覧!M27="","",①【入力】別紙_職員一覧!M27)</f>
        <v/>
      </c>
      <c r="N27" s="157" t="str">
        <f>IF(J27="","",IF(OR(J27="1",J27="2"),VLOOKUP(J27,'②【入力】就業規則等一覧（変更）'!$B$32:$AD$33,26,FALSE),VLOOKUP(J27,'②【入力】就業規則等一覧（変更）'!$B$13:$AD$27,26,FALSE)))</f>
        <v/>
      </c>
      <c r="O27" s="166" t="str">
        <f t="shared" si="5"/>
        <v/>
      </c>
      <c r="P27" s="166" t="str">
        <f t="shared" si="3"/>
        <v/>
      </c>
      <c r="Q27" s="167" t="str">
        <f t="shared" si="6"/>
        <v/>
      </c>
      <c r="T27" s="84"/>
    </row>
    <row r="28" spans="1:23" ht="18" customHeight="1">
      <c r="A28" s="83">
        <v>16</v>
      </c>
      <c r="B28" s="83" t="str">
        <f t="shared" si="1"/>
        <v/>
      </c>
      <c r="C28" s="44" t="str">
        <f>IF(①【入力】別紙_職員一覧!C28="","",①【入力】別紙_職員一覧!C28)</f>
        <v/>
      </c>
      <c r="D28" s="44" t="str">
        <f>IF(①【入力】別紙_職員一覧!D28="","",①【入力】別紙_職員一覧!D28)</f>
        <v/>
      </c>
      <c r="E28" s="44" t="str">
        <f>IF(①【入力】別紙_職員一覧!E28="","",①【入力】別紙_職員一覧!E28)</f>
        <v/>
      </c>
      <c r="F28" s="44" t="str">
        <f>IF(①【入力】別紙_職員一覧!F28="","",①【入力】別紙_職員一覧!F28)</f>
        <v/>
      </c>
      <c r="G28" s="162" t="str">
        <f>IF(①【入力】別紙_職員一覧!G28="","",①【入力】別紙_職員一覧!G28)</f>
        <v/>
      </c>
      <c r="H28" s="162" t="str">
        <f>IF(①【入力】別紙_職員一覧!H28="","",①【入力】別紙_職員一覧!H28)</f>
        <v/>
      </c>
      <c r="I28" s="144" t="str">
        <f>IF(①【入力】別紙_職員一覧!I28="","",①【入力】別紙_職員一覧!I28)</f>
        <v/>
      </c>
      <c r="J28" s="163" t="str">
        <f>IF(①【入力】別紙_職員一覧!J28="","",①【入力】別紙_職員一覧!J28)</f>
        <v/>
      </c>
      <c r="K28" s="164" t="str">
        <f t="shared" si="0"/>
        <v/>
      </c>
      <c r="L28" s="44" t="str">
        <f>IF(①【入力】別紙_職員一覧!L28="","",①【入力】別紙_職員一覧!L28)</f>
        <v/>
      </c>
      <c r="M28" s="165" t="str">
        <f>IF(①【入力】別紙_職員一覧!M28="","",①【入力】別紙_職員一覧!M28)</f>
        <v/>
      </c>
      <c r="N28" s="157" t="str">
        <f>IF(J28="","",IF(OR(J28="1",J28="2"),VLOOKUP(J28,'②【入力】就業規則等一覧（変更）'!$B$32:$AD$33,26,FALSE),VLOOKUP(J28,'②【入力】就業規則等一覧（変更）'!$B$13:$AD$27,26,FALSE)))</f>
        <v/>
      </c>
      <c r="O28" s="166" t="str">
        <f t="shared" si="5"/>
        <v/>
      </c>
      <c r="P28" s="166" t="str">
        <f t="shared" si="3"/>
        <v/>
      </c>
      <c r="Q28" s="167" t="str">
        <f t="shared" si="6"/>
        <v/>
      </c>
      <c r="T28" s="84"/>
    </row>
    <row r="29" spans="1:23" ht="18" customHeight="1">
      <c r="A29" s="83">
        <v>17</v>
      </c>
      <c r="B29" s="83" t="str">
        <f t="shared" si="1"/>
        <v/>
      </c>
      <c r="C29" s="44" t="str">
        <f>IF(①【入力】別紙_職員一覧!C29="","",①【入力】別紙_職員一覧!C29)</f>
        <v/>
      </c>
      <c r="D29" s="44" t="str">
        <f>IF(①【入力】別紙_職員一覧!D29="","",①【入力】別紙_職員一覧!D29)</f>
        <v/>
      </c>
      <c r="E29" s="44" t="str">
        <f>IF(①【入力】別紙_職員一覧!E29="","",①【入力】別紙_職員一覧!E29)</f>
        <v/>
      </c>
      <c r="F29" s="44" t="str">
        <f>IF(①【入力】別紙_職員一覧!F29="","",①【入力】別紙_職員一覧!F29)</f>
        <v/>
      </c>
      <c r="G29" s="162" t="str">
        <f>IF(①【入力】別紙_職員一覧!G29="","",①【入力】別紙_職員一覧!G29)</f>
        <v/>
      </c>
      <c r="H29" s="162" t="str">
        <f>IF(①【入力】別紙_職員一覧!H29="","",①【入力】別紙_職員一覧!H29)</f>
        <v/>
      </c>
      <c r="I29" s="144" t="str">
        <f>IF(①【入力】別紙_職員一覧!I29="","",①【入力】別紙_職員一覧!I29)</f>
        <v/>
      </c>
      <c r="J29" s="163" t="str">
        <f>IF(①【入力】別紙_職員一覧!J29="","",①【入力】別紙_職員一覧!J29)</f>
        <v/>
      </c>
      <c r="K29" s="164" t="str">
        <f t="shared" si="0"/>
        <v/>
      </c>
      <c r="L29" s="44" t="str">
        <f>IF(①【入力】別紙_職員一覧!L29="","",①【入力】別紙_職員一覧!L29)</f>
        <v/>
      </c>
      <c r="M29" s="165" t="str">
        <f>IF(①【入力】別紙_職員一覧!M29="","",①【入力】別紙_職員一覧!M29)</f>
        <v/>
      </c>
      <c r="N29" s="157" t="str">
        <f>IF(J29="","",IF(OR(J29="1",J29="2"),VLOOKUP(J29,'②【入力】就業規則等一覧（変更）'!$B$32:$AD$33,26,FALSE),VLOOKUP(J29,'②【入力】就業規則等一覧（変更）'!$B$13:$AD$27,26,FALSE)))</f>
        <v/>
      </c>
      <c r="O29" s="166" t="str">
        <f t="shared" si="5"/>
        <v/>
      </c>
      <c r="P29" s="166" t="str">
        <f t="shared" si="3"/>
        <v/>
      </c>
      <c r="Q29" s="167" t="str">
        <f t="shared" si="6"/>
        <v/>
      </c>
      <c r="T29" s="84"/>
    </row>
    <row r="30" spans="1:23" ht="18" customHeight="1">
      <c r="A30" s="83">
        <v>18</v>
      </c>
      <c r="B30" s="83" t="str">
        <f t="shared" si="1"/>
        <v/>
      </c>
      <c r="C30" s="44" t="str">
        <f>IF(①【入力】別紙_職員一覧!C30="","",①【入力】別紙_職員一覧!C30)</f>
        <v/>
      </c>
      <c r="D30" s="44" t="str">
        <f>IF(①【入力】別紙_職員一覧!D30="","",①【入力】別紙_職員一覧!D30)</f>
        <v/>
      </c>
      <c r="E30" s="44" t="str">
        <f>IF(①【入力】別紙_職員一覧!E30="","",①【入力】別紙_職員一覧!E30)</f>
        <v/>
      </c>
      <c r="F30" s="44" t="str">
        <f>IF(①【入力】別紙_職員一覧!F30="","",①【入力】別紙_職員一覧!F30)</f>
        <v/>
      </c>
      <c r="G30" s="162" t="str">
        <f>IF(①【入力】別紙_職員一覧!G30="","",①【入力】別紙_職員一覧!G30)</f>
        <v/>
      </c>
      <c r="H30" s="162" t="str">
        <f>IF(①【入力】別紙_職員一覧!H30="","",①【入力】別紙_職員一覧!H30)</f>
        <v/>
      </c>
      <c r="I30" s="144" t="str">
        <f>IF(①【入力】別紙_職員一覧!I30="","",①【入力】別紙_職員一覧!I30)</f>
        <v/>
      </c>
      <c r="J30" s="163" t="str">
        <f>IF(①【入力】別紙_職員一覧!J30="","",①【入力】別紙_職員一覧!J30)</f>
        <v/>
      </c>
      <c r="K30" s="164" t="str">
        <f t="shared" si="0"/>
        <v/>
      </c>
      <c r="L30" s="44" t="str">
        <f>IF(①【入力】別紙_職員一覧!L30="","",①【入力】別紙_職員一覧!L30)</f>
        <v/>
      </c>
      <c r="M30" s="165" t="str">
        <f>IF(①【入力】別紙_職員一覧!M30="","",①【入力】別紙_職員一覧!M30)</f>
        <v/>
      </c>
      <c r="N30" s="157" t="str">
        <f>IF(J30="","",IF(OR(J30="1",J30="2"),VLOOKUP(J30,'②【入力】就業規則等一覧（変更）'!$B$32:$AD$33,26,FALSE),VLOOKUP(J30,'②【入力】就業規則等一覧（変更）'!$B$13:$AD$27,26,FALSE)))</f>
        <v/>
      </c>
      <c r="O30" s="166" t="str">
        <f t="shared" si="5"/>
        <v/>
      </c>
      <c r="P30" s="166" t="str">
        <f t="shared" si="3"/>
        <v/>
      </c>
      <c r="Q30" s="167" t="str">
        <f t="shared" si="6"/>
        <v/>
      </c>
      <c r="T30" s="84"/>
    </row>
    <row r="31" spans="1:23" ht="18" customHeight="1">
      <c r="A31" s="83">
        <v>19</v>
      </c>
      <c r="B31" s="83" t="str">
        <f t="shared" si="1"/>
        <v/>
      </c>
      <c r="C31" s="44" t="str">
        <f>IF(①【入力】別紙_職員一覧!C31="","",①【入力】別紙_職員一覧!C31)</f>
        <v/>
      </c>
      <c r="D31" s="44" t="str">
        <f>IF(①【入力】別紙_職員一覧!D31="","",①【入力】別紙_職員一覧!D31)</f>
        <v/>
      </c>
      <c r="E31" s="44" t="str">
        <f>IF(①【入力】別紙_職員一覧!E31="","",①【入力】別紙_職員一覧!E31)</f>
        <v/>
      </c>
      <c r="F31" s="44" t="str">
        <f>IF(①【入力】別紙_職員一覧!F31="","",①【入力】別紙_職員一覧!F31)</f>
        <v/>
      </c>
      <c r="G31" s="162" t="str">
        <f>IF(①【入力】別紙_職員一覧!G31="","",①【入力】別紙_職員一覧!G31)</f>
        <v/>
      </c>
      <c r="H31" s="162" t="str">
        <f>IF(①【入力】別紙_職員一覧!H31="","",①【入力】別紙_職員一覧!H31)</f>
        <v/>
      </c>
      <c r="I31" s="144" t="str">
        <f>IF(①【入力】別紙_職員一覧!I31="","",①【入力】別紙_職員一覧!I31)</f>
        <v/>
      </c>
      <c r="J31" s="163" t="str">
        <f>IF(①【入力】別紙_職員一覧!J31="","",①【入力】別紙_職員一覧!J31)</f>
        <v/>
      </c>
      <c r="K31" s="164" t="str">
        <f t="shared" si="0"/>
        <v/>
      </c>
      <c r="L31" s="44" t="str">
        <f>IF(①【入力】別紙_職員一覧!L31="","",①【入力】別紙_職員一覧!L31)</f>
        <v/>
      </c>
      <c r="M31" s="165" t="str">
        <f>IF(①【入力】別紙_職員一覧!M31="","",①【入力】別紙_職員一覧!M31)</f>
        <v/>
      </c>
      <c r="N31" s="157" t="str">
        <f>IF(J31="","",IF(OR(J31="1",J31="2"),VLOOKUP(J31,'②【入力】就業規則等一覧（変更）'!$B$32:$AD$33,26,FALSE),VLOOKUP(J31,'②【入力】就業規則等一覧（変更）'!$B$13:$AD$27,26,FALSE)))</f>
        <v/>
      </c>
      <c r="O31" s="166" t="str">
        <f t="shared" si="5"/>
        <v/>
      </c>
      <c r="P31" s="166" t="str">
        <f t="shared" si="3"/>
        <v/>
      </c>
      <c r="Q31" s="167" t="str">
        <f t="shared" si="6"/>
        <v/>
      </c>
      <c r="T31" s="84"/>
    </row>
    <row r="32" spans="1:23" ht="18" customHeight="1">
      <c r="A32" s="83">
        <v>20</v>
      </c>
      <c r="B32" s="83" t="str">
        <f t="shared" si="1"/>
        <v/>
      </c>
      <c r="C32" s="44" t="str">
        <f>IF(①【入力】別紙_職員一覧!C32="","",①【入力】別紙_職員一覧!C32)</f>
        <v/>
      </c>
      <c r="D32" s="44" t="str">
        <f>IF(①【入力】別紙_職員一覧!D32="","",①【入力】別紙_職員一覧!D32)</f>
        <v/>
      </c>
      <c r="E32" s="44" t="str">
        <f>IF(①【入力】別紙_職員一覧!E32="","",①【入力】別紙_職員一覧!E32)</f>
        <v/>
      </c>
      <c r="F32" s="44" t="str">
        <f>IF(①【入力】別紙_職員一覧!F32="","",①【入力】別紙_職員一覧!F32)</f>
        <v/>
      </c>
      <c r="G32" s="162" t="str">
        <f>IF(①【入力】別紙_職員一覧!G32="","",①【入力】別紙_職員一覧!G32)</f>
        <v/>
      </c>
      <c r="H32" s="162" t="str">
        <f>IF(①【入力】別紙_職員一覧!H32="","",①【入力】別紙_職員一覧!H32)</f>
        <v/>
      </c>
      <c r="I32" s="144" t="str">
        <f>IF(①【入力】別紙_職員一覧!I32="","",①【入力】別紙_職員一覧!I32)</f>
        <v/>
      </c>
      <c r="J32" s="163" t="str">
        <f>IF(①【入力】別紙_職員一覧!J32="","",①【入力】別紙_職員一覧!J32)</f>
        <v/>
      </c>
      <c r="K32" s="164" t="str">
        <f t="shared" si="0"/>
        <v/>
      </c>
      <c r="L32" s="44" t="str">
        <f>IF(①【入力】別紙_職員一覧!L32="","",①【入力】別紙_職員一覧!L32)</f>
        <v/>
      </c>
      <c r="M32" s="165" t="str">
        <f>IF(①【入力】別紙_職員一覧!M32="","",①【入力】別紙_職員一覧!M32)</f>
        <v/>
      </c>
      <c r="N32" s="157" t="str">
        <f>IF(J32="","",IF(OR(J32="1",J32="2"),VLOOKUP(J32,'②【入力】就業規則等一覧（変更）'!$B$32:$AD$33,26,FALSE),VLOOKUP(J32,'②【入力】就業規則等一覧（変更）'!$B$13:$AD$27,26,FALSE)))</f>
        <v/>
      </c>
      <c r="O32" s="166" t="str">
        <f t="shared" si="5"/>
        <v/>
      </c>
      <c r="P32" s="166" t="str">
        <f t="shared" si="3"/>
        <v/>
      </c>
      <c r="Q32" s="167" t="str">
        <f t="shared" si="6"/>
        <v/>
      </c>
      <c r="T32" s="84"/>
    </row>
    <row r="33" spans="1:23" ht="18" customHeight="1">
      <c r="A33" s="83">
        <v>21</v>
      </c>
      <c r="B33" s="83" t="str">
        <f t="shared" si="1"/>
        <v/>
      </c>
      <c r="C33" s="44" t="str">
        <f>IF(①【入力】別紙_職員一覧!C33="","",①【入力】別紙_職員一覧!C33)</f>
        <v/>
      </c>
      <c r="D33" s="44" t="str">
        <f>IF(①【入力】別紙_職員一覧!D33="","",①【入力】別紙_職員一覧!D33)</f>
        <v/>
      </c>
      <c r="E33" s="44" t="str">
        <f>IF(①【入力】別紙_職員一覧!E33="","",①【入力】別紙_職員一覧!E33)</f>
        <v/>
      </c>
      <c r="F33" s="44" t="str">
        <f>IF(①【入力】別紙_職員一覧!F33="","",①【入力】別紙_職員一覧!F33)</f>
        <v/>
      </c>
      <c r="G33" s="162" t="str">
        <f>IF(①【入力】別紙_職員一覧!G33="","",①【入力】別紙_職員一覧!G33)</f>
        <v/>
      </c>
      <c r="H33" s="162" t="str">
        <f>IF(①【入力】別紙_職員一覧!H33="","",①【入力】別紙_職員一覧!H33)</f>
        <v/>
      </c>
      <c r="I33" s="144" t="str">
        <f>IF(①【入力】別紙_職員一覧!I33="","",①【入力】別紙_職員一覧!I33)</f>
        <v/>
      </c>
      <c r="J33" s="163" t="str">
        <f>IF(①【入力】別紙_職員一覧!J33="","",①【入力】別紙_職員一覧!J33)</f>
        <v/>
      </c>
      <c r="K33" s="164" t="str">
        <f t="shared" si="0"/>
        <v/>
      </c>
      <c r="L33" s="44" t="str">
        <f>IF(①【入力】別紙_職員一覧!L33="","",①【入力】別紙_職員一覧!L33)</f>
        <v/>
      </c>
      <c r="M33" s="165" t="str">
        <f>IF(①【入力】別紙_職員一覧!M33="","",①【入力】別紙_職員一覧!M33)</f>
        <v/>
      </c>
      <c r="N33" s="157" t="str">
        <f>IF(J33="","",IF(OR(J33="1",J33="2"),VLOOKUP(J33,'②【入力】就業規則等一覧（変更）'!$B$32:$AD$33,26,FALSE),VLOOKUP(J33,'②【入力】就業規則等一覧（変更）'!$B$13:$AD$27,26,FALSE)))</f>
        <v/>
      </c>
      <c r="O33" s="166" t="str">
        <f t="shared" si="5"/>
        <v/>
      </c>
      <c r="P33" s="166" t="str">
        <f t="shared" si="3"/>
        <v/>
      </c>
      <c r="Q33" s="167" t="str">
        <f t="shared" si="6"/>
        <v/>
      </c>
      <c r="T33" s="84"/>
    </row>
    <row r="34" spans="1:23" ht="18" customHeight="1">
      <c r="A34" s="83">
        <v>22</v>
      </c>
      <c r="B34" s="83" t="str">
        <f t="shared" si="1"/>
        <v/>
      </c>
      <c r="C34" s="44" t="str">
        <f>IF(①【入力】別紙_職員一覧!C34="","",①【入力】別紙_職員一覧!C34)</f>
        <v/>
      </c>
      <c r="D34" s="44" t="str">
        <f>IF(①【入力】別紙_職員一覧!D34="","",①【入力】別紙_職員一覧!D34)</f>
        <v/>
      </c>
      <c r="E34" s="44" t="str">
        <f>IF(①【入力】別紙_職員一覧!E34="","",①【入力】別紙_職員一覧!E34)</f>
        <v/>
      </c>
      <c r="F34" s="44" t="str">
        <f>IF(①【入力】別紙_職員一覧!F34="","",①【入力】別紙_職員一覧!F34)</f>
        <v/>
      </c>
      <c r="G34" s="162" t="str">
        <f>IF(①【入力】別紙_職員一覧!G34="","",①【入力】別紙_職員一覧!G34)</f>
        <v/>
      </c>
      <c r="H34" s="162" t="str">
        <f>IF(①【入力】別紙_職員一覧!H34="","",①【入力】別紙_職員一覧!H34)</f>
        <v/>
      </c>
      <c r="I34" s="144" t="str">
        <f>IF(①【入力】別紙_職員一覧!I34="","",①【入力】別紙_職員一覧!I34)</f>
        <v/>
      </c>
      <c r="J34" s="163" t="str">
        <f>IF(①【入力】別紙_職員一覧!J34="","",①【入力】別紙_職員一覧!J34)</f>
        <v/>
      </c>
      <c r="K34" s="164" t="str">
        <f t="shared" si="0"/>
        <v/>
      </c>
      <c r="L34" s="44" t="str">
        <f>IF(①【入力】別紙_職員一覧!L34="","",①【入力】別紙_職員一覧!L34)</f>
        <v/>
      </c>
      <c r="M34" s="165" t="str">
        <f>IF(①【入力】別紙_職員一覧!M34="","",①【入力】別紙_職員一覧!M34)</f>
        <v/>
      </c>
      <c r="N34" s="157" t="str">
        <f>IF(J34="","",IF(OR(J34="1",J34="2"),VLOOKUP(J34,'②【入力】就業規則等一覧（変更）'!$B$32:$AD$33,26,FALSE),VLOOKUP(J34,'②【入力】就業規則等一覧（変更）'!$B$13:$AD$27,26,FALSE)))</f>
        <v/>
      </c>
      <c r="O34" s="166" t="str">
        <f t="shared" si="5"/>
        <v/>
      </c>
      <c r="P34" s="166" t="str">
        <f t="shared" si="3"/>
        <v/>
      </c>
      <c r="Q34" s="167" t="str">
        <f t="shared" si="6"/>
        <v/>
      </c>
      <c r="T34" s="84"/>
    </row>
    <row r="35" spans="1:23" ht="18" customHeight="1">
      <c r="A35" s="83">
        <v>23</v>
      </c>
      <c r="B35" s="83" t="str">
        <f t="shared" si="1"/>
        <v/>
      </c>
      <c r="C35" s="44" t="str">
        <f>IF(①【入力】別紙_職員一覧!C35="","",①【入力】別紙_職員一覧!C35)</f>
        <v/>
      </c>
      <c r="D35" s="44" t="str">
        <f>IF(①【入力】別紙_職員一覧!D35="","",①【入力】別紙_職員一覧!D35)</f>
        <v/>
      </c>
      <c r="E35" s="44" t="str">
        <f>IF(①【入力】別紙_職員一覧!E35="","",①【入力】別紙_職員一覧!E35)</f>
        <v/>
      </c>
      <c r="F35" s="44" t="str">
        <f>IF(①【入力】別紙_職員一覧!F35="","",①【入力】別紙_職員一覧!F35)</f>
        <v/>
      </c>
      <c r="G35" s="162" t="str">
        <f>IF(①【入力】別紙_職員一覧!G35="","",①【入力】別紙_職員一覧!G35)</f>
        <v/>
      </c>
      <c r="H35" s="162" t="str">
        <f>IF(①【入力】別紙_職員一覧!H35="","",①【入力】別紙_職員一覧!H35)</f>
        <v/>
      </c>
      <c r="I35" s="144" t="str">
        <f>IF(①【入力】別紙_職員一覧!I35="","",①【入力】別紙_職員一覧!I35)</f>
        <v/>
      </c>
      <c r="J35" s="163" t="str">
        <f>IF(①【入力】別紙_職員一覧!J35="","",①【入力】別紙_職員一覧!J35)</f>
        <v/>
      </c>
      <c r="K35" s="164" t="str">
        <f t="shared" si="0"/>
        <v/>
      </c>
      <c r="L35" s="44" t="str">
        <f>IF(①【入力】別紙_職員一覧!L35="","",①【入力】別紙_職員一覧!L35)</f>
        <v/>
      </c>
      <c r="M35" s="165" t="str">
        <f>IF(①【入力】別紙_職員一覧!M35="","",①【入力】別紙_職員一覧!M35)</f>
        <v/>
      </c>
      <c r="N35" s="157" t="str">
        <f>IF(J35="","",IF(OR(J35="1",J35="2"),VLOOKUP(J35,'②【入力】就業規則等一覧（変更）'!$B$32:$AD$33,26,FALSE),VLOOKUP(J35,'②【入力】就業規則等一覧（変更）'!$B$13:$AD$27,26,FALSE)))</f>
        <v/>
      </c>
      <c r="O35" s="166" t="str">
        <f t="shared" si="5"/>
        <v/>
      </c>
      <c r="P35" s="166" t="str">
        <f t="shared" si="3"/>
        <v/>
      </c>
      <c r="Q35" s="167" t="str">
        <f t="shared" si="6"/>
        <v/>
      </c>
      <c r="T35" s="84"/>
    </row>
    <row r="36" spans="1:23" ht="18" customHeight="1">
      <c r="A36" s="83">
        <v>24</v>
      </c>
      <c r="B36" s="83" t="str">
        <f t="shared" si="1"/>
        <v/>
      </c>
      <c r="C36" s="44" t="str">
        <f>IF(①【入力】別紙_職員一覧!C36="","",①【入力】別紙_職員一覧!C36)</f>
        <v/>
      </c>
      <c r="D36" s="44" t="str">
        <f>IF(①【入力】別紙_職員一覧!D36="","",①【入力】別紙_職員一覧!D36)</f>
        <v/>
      </c>
      <c r="E36" s="44" t="str">
        <f>IF(①【入力】別紙_職員一覧!E36="","",①【入力】別紙_職員一覧!E36)</f>
        <v/>
      </c>
      <c r="F36" s="44" t="str">
        <f>IF(①【入力】別紙_職員一覧!F36="","",①【入力】別紙_職員一覧!F36)</f>
        <v/>
      </c>
      <c r="G36" s="162" t="str">
        <f>IF(①【入力】別紙_職員一覧!G36="","",①【入力】別紙_職員一覧!G36)</f>
        <v/>
      </c>
      <c r="H36" s="162" t="str">
        <f>IF(①【入力】別紙_職員一覧!H36="","",①【入力】別紙_職員一覧!H36)</f>
        <v/>
      </c>
      <c r="I36" s="144" t="str">
        <f>IF(①【入力】別紙_職員一覧!I36="","",①【入力】別紙_職員一覧!I36)</f>
        <v/>
      </c>
      <c r="J36" s="163" t="str">
        <f>IF(①【入力】別紙_職員一覧!J36="","",①【入力】別紙_職員一覧!J36)</f>
        <v/>
      </c>
      <c r="K36" s="164" t="str">
        <f t="shared" si="0"/>
        <v/>
      </c>
      <c r="L36" s="44" t="str">
        <f>IF(①【入力】別紙_職員一覧!L36="","",①【入力】別紙_職員一覧!L36)</f>
        <v/>
      </c>
      <c r="M36" s="165" t="str">
        <f>IF(①【入力】別紙_職員一覧!M36="","",①【入力】別紙_職員一覧!M36)</f>
        <v/>
      </c>
      <c r="N36" s="157" t="str">
        <f>IF(J36="","",IF(OR(J36="1",J36="2"),VLOOKUP(J36,'②【入力】就業規則等一覧（変更）'!$B$32:$AD$33,26,FALSE),VLOOKUP(J36,'②【入力】就業規則等一覧（変更）'!$B$13:$AD$27,26,FALSE)))</f>
        <v/>
      </c>
      <c r="O36" s="166" t="str">
        <f t="shared" si="5"/>
        <v/>
      </c>
      <c r="P36" s="166" t="str">
        <f t="shared" si="3"/>
        <v/>
      </c>
      <c r="Q36" s="167" t="str">
        <f t="shared" si="6"/>
        <v/>
      </c>
      <c r="T36" s="84"/>
    </row>
    <row r="37" spans="1:23" ht="18" customHeight="1">
      <c r="A37" s="83">
        <v>25</v>
      </c>
      <c r="B37" s="83" t="str">
        <f t="shared" si="1"/>
        <v/>
      </c>
      <c r="C37" s="44" t="str">
        <f>IF(①【入力】別紙_職員一覧!C37="","",①【入力】別紙_職員一覧!C37)</f>
        <v/>
      </c>
      <c r="D37" s="44" t="str">
        <f>IF(①【入力】別紙_職員一覧!D37="","",①【入力】別紙_職員一覧!D37)</f>
        <v/>
      </c>
      <c r="E37" s="44" t="str">
        <f>IF(①【入力】別紙_職員一覧!E37="","",①【入力】別紙_職員一覧!E37)</f>
        <v/>
      </c>
      <c r="F37" s="44" t="str">
        <f>IF(①【入力】別紙_職員一覧!F37="","",①【入力】別紙_職員一覧!F37)</f>
        <v/>
      </c>
      <c r="G37" s="162" t="str">
        <f>IF(①【入力】別紙_職員一覧!G37="","",①【入力】別紙_職員一覧!G37)</f>
        <v/>
      </c>
      <c r="H37" s="162" t="str">
        <f>IF(①【入力】別紙_職員一覧!H37="","",①【入力】別紙_職員一覧!H37)</f>
        <v/>
      </c>
      <c r="I37" s="144" t="str">
        <f>IF(①【入力】別紙_職員一覧!I37="","",①【入力】別紙_職員一覧!I37)</f>
        <v/>
      </c>
      <c r="J37" s="163" t="str">
        <f>IF(①【入力】別紙_職員一覧!J37="","",①【入力】別紙_職員一覧!J37)</f>
        <v/>
      </c>
      <c r="K37" s="164" t="str">
        <f t="shared" si="0"/>
        <v/>
      </c>
      <c r="L37" s="44" t="str">
        <f>IF(①【入力】別紙_職員一覧!L37="","",①【入力】別紙_職員一覧!L37)</f>
        <v/>
      </c>
      <c r="M37" s="165" t="str">
        <f>IF(①【入力】別紙_職員一覧!M37="","",①【入力】別紙_職員一覧!M37)</f>
        <v/>
      </c>
      <c r="N37" s="157" t="str">
        <f>IF(J37="","",IF(OR(J37="1",J37="2"),VLOOKUP(J37,'②【入力】就業規則等一覧（変更）'!$B$32:$AD$33,26,FALSE),VLOOKUP(J37,'②【入力】就業規則等一覧（変更）'!$B$13:$AD$27,26,FALSE)))</f>
        <v/>
      </c>
      <c r="O37" s="166" t="str">
        <f t="shared" si="5"/>
        <v/>
      </c>
      <c r="P37" s="166" t="str">
        <f t="shared" si="3"/>
        <v/>
      </c>
      <c r="Q37" s="167" t="str">
        <f t="shared" si="6"/>
        <v/>
      </c>
      <c r="T37" s="84"/>
      <c r="W37" s="79"/>
    </row>
    <row r="38" spans="1:23" ht="18" customHeight="1">
      <c r="A38" s="83">
        <v>26</v>
      </c>
      <c r="B38" s="83" t="str">
        <f t="shared" si="1"/>
        <v/>
      </c>
      <c r="C38" s="44" t="str">
        <f>IF(①【入力】別紙_職員一覧!C38="","",①【入力】別紙_職員一覧!C38)</f>
        <v/>
      </c>
      <c r="D38" s="44" t="str">
        <f>IF(①【入力】別紙_職員一覧!D38="","",①【入力】別紙_職員一覧!D38)</f>
        <v/>
      </c>
      <c r="E38" s="44" t="str">
        <f>IF(①【入力】別紙_職員一覧!E38="","",①【入力】別紙_職員一覧!E38)</f>
        <v/>
      </c>
      <c r="F38" s="44" t="str">
        <f>IF(①【入力】別紙_職員一覧!F38="","",①【入力】別紙_職員一覧!F38)</f>
        <v/>
      </c>
      <c r="G38" s="162" t="str">
        <f>IF(①【入力】別紙_職員一覧!G38="","",①【入力】別紙_職員一覧!G38)</f>
        <v/>
      </c>
      <c r="H38" s="162" t="str">
        <f>IF(①【入力】別紙_職員一覧!H38="","",①【入力】別紙_職員一覧!H38)</f>
        <v/>
      </c>
      <c r="I38" s="144" t="str">
        <f>IF(①【入力】別紙_職員一覧!I38="","",①【入力】別紙_職員一覧!I38)</f>
        <v/>
      </c>
      <c r="J38" s="163" t="str">
        <f>IF(①【入力】別紙_職員一覧!J38="","",①【入力】別紙_職員一覧!J38)</f>
        <v/>
      </c>
      <c r="K38" s="164" t="str">
        <f t="shared" si="0"/>
        <v/>
      </c>
      <c r="L38" s="44" t="str">
        <f>IF(①【入力】別紙_職員一覧!L38="","",①【入力】別紙_職員一覧!L38)</f>
        <v/>
      </c>
      <c r="M38" s="165" t="str">
        <f>IF(①【入力】別紙_職員一覧!M38="","",①【入力】別紙_職員一覧!M38)</f>
        <v/>
      </c>
      <c r="N38" s="157" t="str">
        <f>IF(J38="","",IF(OR(J38="1",J38="2"),VLOOKUP(J38,'②【入力】就業規則等一覧（変更）'!$B$32:$AD$33,26,FALSE),VLOOKUP(J38,'②【入力】就業規則等一覧（変更）'!$B$13:$AD$27,26,FALSE)))</f>
        <v/>
      </c>
      <c r="O38" s="166" t="str">
        <f t="shared" si="5"/>
        <v/>
      </c>
      <c r="P38" s="166" t="str">
        <f t="shared" si="3"/>
        <v/>
      </c>
      <c r="Q38" s="167" t="str">
        <f t="shared" si="6"/>
        <v/>
      </c>
      <c r="T38" s="84"/>
    </row>
    <row r="39" spans="1:23" ht="18" customHeight="1">
      <c r="A39" s="83">
        <v>27</v>
      </c>
      <c r="B39" s="83" t="str">
        <f t="shared" si="1"/>
        <v/>
      </c>
      <c r="C39" s="44" t="str">
        <f>IF(①【入力】別紙_職員一覧!C39="","",①【入力】別紙_職員一覧!C39)</f>
        <v/>
      </c>
      <c r="D39" s="44" t="str">
        <f>IF(①【入力】別紙_職員一覧!D39="","",①【入力】別紙_職員一覧!D39)</f>
        <v/>
      </c>
      <c r="E39" s="44" t="str">
        <f>IF(①【入力】別紙_職員一覧!E39="","",①【入力】別紙_職員一覧!E39)</f>
        <v/>
      </c>
      <c r="F39" s="44" t="str">
        <f>IF(①【入力】別紙_職員一覧!F39="","",①【入力】別紙_職員一覧!F39)</f>
        <v/>
      </c>
      <c r="G39" s="162" t="str">
        <f>IF(①【入力】別紙_職員一覧!G39="","",①【入力】別紙_職員一覧!G39)</f>
        <v/>
      </c>
      <c r="H39" s="162" t="str">
        <f>IF(①【入力】別紙_職員一覧!H39="","",①【入力】別紙_職員一覧!H39)</f>
        <v/>
      </c>
      <c r="I39" s="144" t="str">
        <f>IF(①【入力】別紙_職員一覧!I39="","",①【入力】別紙_職員一覧!I39)</f>
        <v/>
      </c>
      <c r="J39" s="163" t="str">
        <f>IF(①【入力】別紙_職員一覧!J39="","",①【入力】別紙_職員一覧!J39)</f>
        <v/>
      </c>
      <c r="K39" s="164" t="str">
        <f t="shared" si="0"/>
        <v/>
      </c>
      <c r="L39" s="44" t="str">
        <f>IF(①【入力】別紙_職員一覧!L39="","",①【入力】別紙_職員一覧!L39)</f>
        <v/>
      </c>
      <c r="M39" s="165" t="str">
        <f>IF(①【入力】別紙_職員一覧!M39="","",①【入力】別紙_職員一覧!M39)</f>
        <v/>
      </c>
      <c r="N39" s="157" t="str">
        <f>IF(J39="","",IF(OR(J39="1",J39="2"),VLOOKUP(J39,'②【入力】就業規則等一覧（変更）'!$B$32:$AD$33,26,FALSE),VLOOKUP(J39,'②【入力】就業規則等一覧（変更）'!$B$13:$AD$27,26,FALSE)))</f>
        <v/>
      </c>
      <c r="O39" s="166" t="str">
        <f t="shared" si="5"/>
        <v/>
      </c>
      <c r="P39" s="166" t="str">
        <f t="shared" si="3"/>
        <v/>
      </c>
      <c r="Q39" s="167" t="str">
        <f t="shared" si="6"/>
        <v/>
      </c>
      <c r="T39" s="84"/>
    </row>
    <row r="40" spans="1:23" ht="18" customHeight="1">
      <c r="A40" s="83">
        <v>28</v>
      </c>
      <c r="B40" s="83" t="str">
        <f t="shared" si="1"/>
        <v/>
      </c>
      <c r="C40" s="44" t="str">
        <f>IF(①【入力】別紙_職員一覧!C40="","",①【入力】別紙_職員一覧!C40)</f>
        <v/>
      </c>
      <c r="D40" s="44" t="str">
        <f>IF(①【入力】別紙_職員一覧!D40="","",①【入力】別紙_職員一覧!D40)</f>
        <v/>
      </c>
      <c r="E40" s="44" t="str">
        <f>IF(①【入力】別紙_職員一覧!E40="","",①【入力】別紙_職員一覧!E40)</f>
        <v/>
      </c>
      <c r="F40" s="44" t="str">
        <f>IF(①【入力】別紙_職員一覧!F40="","",①【入力】別紙_職員一覧!F40)</f>
        <v/>
      </c>
      <c r="G40" s="162" t="str">
        <f>IF(①【入力】別紙_職員一覧!G40="","",①【入力】別紙_職員一覧!G40)</f>
        <v/>
      </c>
      <c r="H40" s="162" t="str">
        <f>IF(①【入力】別紙_職員一覧!H40="","",①【入力】別紙_職員一覧!H40)</f>
        <v/>
      </c>
      <c r="I40" s="144" t="str">
        <f>IF(①【入力】別紙_職員一覧!I40="","",①【入力】別紙_職員一覧!I40)</f>
        <v/>
      </c>
      <c r="J40" s="163" t="str">
        <f>IF(①【入力】別紙_職員一覧!J40="","",①【入力】別紙_職員一覧!J40)</f>
        <v/>
      </c>
      <c r="K40" s="164" t="str">
        <f t="shared" si="0"/>
        <v/>
      </c>
      <c r="L40" s="44" t="str">
        <f>IF(①【入力】別紙_職員一覧!L40="","",①【入力】別紙_職員一覧!L40)</f>
        <v/>
      </c>
      <c r="M40" s="165" t="str">
        <f>IF(①【入力】別紙_職員一覧!M40="","",①【入力】別紙_職員一覧!M40)</f>
        <v/>
      </c>
      <c r="N40" s="157" t="str">
        <f>IF(J40="","",IF(OR(J40="1",J40="2"),VLOOKUP(J40,'②【入力】就業規則等一覧（変更）'!$B$32:$AD$33,26,FALSE),VLOOKUP(J40,'②【入力】就業規則等一覧（変更）'!$B$13:$AD$27,26,FALSE)))</f>
        <v/>
      </c>
      <c r="O40" s="166" t="str">
        <f t="shared" si="5"/>
        <v/>
      </c>
      <c r="P40" s="166" t="str">
        <f t="shared" si="3"/>
        <v/>
      </c>
      <c r="Q40" s="167" t="str">
        <f t="shared" si="6"/>
        <v/>
      </c>
      <c r="T40" s="84"/>
    </row>
    <row r="41" spans="1:23" ht="18" customHeight="1">
      <c r="A41" s="83">
        <v>29</v>
      </c>
      <c r="B41" s="83" t="str">
        <f t="shared" si="1"/>
        <v/>
      </c>
      <c r="C41" s="44" t="str">
        <f>IF(①【入力】別紙_職員一覧!C41="","",①【入力】別紙_職員一覧!C41)</f>
        <v/>
      </c>
      <c r="D41" s="44" t="str">
        <f>IF(①【入力】別紙_職員一覧!D41="","",①【入力】別紙_職員一覧!D41)</f>
        <v/>
      </c>
      <c r="E41" s="44" t="str">
        <f>IF(①【入力】別紙_職員一覧!E41="","",①【入力】別紙_職員一覧!E41)</f>
        <v/>
      </c>
      <c r="F41" s="44" t="str">
        <f>IF(①【入力】別紙_職員一覧!F41="","",①【入力】別紙_職員一覧!F41)</f>
        <v/>
      </c>
      <c r="G41" s="162" t="str">
        <f>IF(①【入力】別紙_職員一覧!G41="","",①【入力】別紙_職員一覧!G41)</f>
        <v/>
      </c>
      <c r="H41" s="162" t="str">
        <f>IF(①【入力】別紙_職員一覧!H41="","",①【入力】別紙_職員一覧!H41)</f>
        <v/>
      </c>
      <c r="I41" s="144" t="str">
        <f>IF(①【入力】別紙_職員一覧!I41="","",①【入力】別紙_職員一覧!I41)</f>
        <v/>
      </c>
      <c r="J41" s="163" t="str">
        <f>IF(①【入力】別紙_職員一覧!J41="","",①【入力】別紙_職員一覧!J41)</f>
        <v/>
      </c>
      <c r="K41" s="164" t="str">
        <f t="shared" si="0"/>
        <v/>
      </c>
      <c r="L41" s="44" t="str">
        <f>IF(①【入力】別紙_職員一覧!L41="","",①【入力】別紙_職員一覧!L41)</f>
        <v/>
      </c>
      <c r="M41" s="165" t="str">
        <f>IF(①【入力】別紙_職員一覧!M41="","",①【入力】別紙_職員一覧!M41)</f>
        <v/>
      </c>
      <c r="N41" s="157" t="str">
        <f>IF(J41="","",IF(OR(J41="1",J41="2"),VLOOKUP(J41,'②【入力】就業規則等一覧（変更）'!$B$32:$AD$33,26,FALSE),VLOOKUP(J41,'②【入力】就業規則等一覧（変更）'!$B$13:$AD$27,26,FALSE)))</f>
        <v/>
      </c>
      <c r="O41" s="166" t="str">
        <f t="shared" si="5"/>
        <v/>
      </c>
      <c r="P41" s="166" t="str">
        <f t="shared" si="3"/>
        <v/>
      </c>
      <c r="Q41" s="167" t="str">
        <f t="shared" si="6"/>
        <v/>
      </c>
      <c r="T41" s="84"/>
    </row>
    <row r="42" spans="1:23" ht="18" customHeight="1">
      <c r="A42" s="83">
        <v>30</v>
      </c>
      <c r="B42" s="83" t="str">
        <f t="shared" si="1"/>
        <v/>
      </c>
      <c r="C42" s="44" t="str">
        <f>IF(①【入力】別紙_職員一覧!C42="","",①【入力】別紙_職員一覧!C42)</f>
        <v/>
      </c>
      <c r="D42" s="44" t="str">
        <f>IF(①【入力】別紙_職員一覧!D42="","",①【入力】別紙_職員一覧!D42)</f>
        <v/>
      </c>
      <c r="E42" s="44" t="str">
        <f>IF(①【入力】別紙_職員一覧!E42="","",①【入力】別紙_職員一覧!E42)</f>
        <v/>
      </c>
      <c r="F42" s="44" t="str">
        <f>IF(①【入力】別紙_職員一覧!F42="","",①【入力】別紙_職員一覧!F42)</f>
        <v/>
      </c>
      <c r="G42" s="162" t="str">
        <f>IF(①【入力】別紙_職員一覧!G42="","",①【入力】別紙_職員一覧!G42)</f>
        <v/>
      </c>
      <c r="H42" s="162" t="str">
        <f>IF(①【入力】別紙_職員一覧!H42="","",①【入力】別紙_職員一覧!H42)</f>
        <v/>
      </c>
      <c r="I42" s="144" t="str">
        <f>IF(①【入力】別紙_職員一覧!I42="","",①【入力】別紙_職員一覧!I42)</f>
        <v/>
      </c>
      <c r="J42" s="163" t="str">
        <f>IF(①【入力】別紙_職員一覧!J42="","",①【入力】別紙_職員一覧!J42)</f>
        <v/>
      </c>
      <c r="K42" s="164" t="str">
        <f t="shared" si="0"/>
        <v/>
      </c>
      <c r="L42" s="44" t="str">
        <f>IF(①【入力】別紙_職員一覧!L42="","",①【入力】別紙_職員一覧!L42)</f>
        <v/>
      </c>
      <c r="M42" s="165" t="str">
        <f>IF(①【入力】別紙_職員一覧!M42="","",①【入力】別紙_職員一覧!M42)</f>
        <v/>
      </c>
      <c r="N42" s="157" t="str">
        <f>IF(J42="","",IF(OR(J42="1",J42="2"),VLOOKUP(J42,'②【入力】就業規則等一覧（変更）'!$B$32:$AD$33,26,FALSE),VLOOKUP(J42,'②【入力】就業規則等一覧（変更）'!$B$13:$AD$27,26,FALSE)))</f>
        <v/>
      </c>
      <c r="O42" s="166" t="str">
        <f t="shared" si="5"/>
        <v/>
      </c>
      <c r="P42" s="166" t="str">
        <f t="shared" si="3"/>
        <v/>
      </c>
      <c r="Q42" s="167" t="str">
        <f t="shared" si="6"/>
        <v/>
      </c>
      <c r="T42" s="84"/>
    </row>
    <row r="43" spans="1:23" ht="18" customHeight="1">
      <c r="A43" s="83">
        <v>31</v>
      </c>
      <c r="B43" s="83" t="str">
        <f t="shared" si="1"/>
        <v/>
      </c>
      <c r="C43" s="44" t="str">
        <f>IF(①【入力】別紙_職員一覧!C43="","",①【入力】別紙_職員一覧!C43)</f>
        <v/>
      </c>
      <c r="D43" s="44" t="str">
        <f>IF(①【入力】別紙_職員一覧!D43="","",①【入力】別紙_職員一覧!D43)</f>
        <v/>
      </c>
      <c r="E43" s="44" t="str">
        <f>IF(①【入力】別紙_職員一覧!E43="","",①【入力】別紙_職員一覧!E43)</f>
        <v/>
      </c>
      <c r="F43" s="44" t="str">
        <f>IF(①【入力】別紙_職員一覧!F43="","",①【入力】別紙_職員一覧!F43)</f>
        <v/>
      </c>
      <c r="G43" s="162" t="str">
        <f>IF(①【入力】別紙_職員一覧!G43="","",①【入力】別紙_職員一覧!G43)</f>
        <v/>
      </c>
      <c r="H43" s="162" t="str">
        <f>IF(①【入力】別紙_職員一覧!H43="","",①【入力】別紙_職員一覧!H43)</f>
        <v/>
      </c>
      <c r="I43" s="144" t="str">
        <f>IF(①【入力】別紙_職員一覧!I43="","",①【入力】別紙_職員一覧!I43)</f>
        <v/>
      </c>
      <c r="J43" s="163" t="str">
        <f>IF(①【入力】別紙_職員一覧!J43="","",①【入力】別紙_職員一覧!J43)</f>
        <v/>
      </c>
      <c r="K43" s="164" t="str">
        <f t="shared" si="0"/>
        <v/>
      </c>
      <c r="L43" s="44" t="str">
        <f>IF(①【入力】別紙_職員一覧!L43="","",①【入力】別紙_職員一覧!L43)</f>
        <v/>
      </c>
      <c r="M43" s="165" t="str">
        <f>IF(①【入力】別紙_職員一覧!M43="","",①【入力】別紙_職員一覧!M43)</f>
        <v/>
      </c>
      <c r="N43" s="157" t="str">
        <f>IF(J43="","",IF(OR(J43="1",J43="2"),VLOOKUP(J43,'②【入力】就業規則等一覧（変更）'!$B$32:$AD$33,26,FALSE),VLOOKUP(J43,'②【入力】就業規則等一覧（変更）'!$B$13:$AD$27,26,FALSE)))</f>
        <v/>
      </c>
      <c r="O43" s="166" t="str">
        <f t="shared" si="5"/>
        <v/>
      </c>
      <c r="P43" s="166" t="str">
        <f t="shared" si="3"/>
        <v/>
      </c>
      <c r="Q43" s="167" t="str">
        <f t="shared" si="6"/>
        <v/>
      </c>
      <c r="T43" s="84"/>
    </row>
    <row r="44" spans="1:23" ht="18" customHeight="1">
      <c r="A44" s="83">
        <v>32</v>
      </c>
      <c r="B44" s="83" t="str">
        <f t="shared" si="1"/>
        <v/>
      </c>
      <c r="C44" s="44" t="str">
        <f>IF(①【入力】別紙_職員一覧!C44="","",①【入力】別紙_職員一覧!C44)</f>
        <v/>
      </c>
      <c r="D44" s="44" t="str">
        <f>IF(①【入力】別紙_職員一覧!D44="","",①【入力】別紙_職員一覧!D44)</f>
        <v/>
      </c>
      <c r="E44" s="44" t="str">
        <f>IF(①【入力】別紙_職員一覧!E44="","",①【入力】別紙_職員一覧!E44)</f>
        <v/>
      </c>
      <c r="F44" s="44" t="str">
        <f>IF(①【入力】別紙_職員一覧!F44="","",①【入力】別紙_職員一覧!F44)</f>
        <v/>
      </c>
      <c r="G44" s="162" t="str">
        <f>IF(①【入力】別紙_職員一覧!G44="","",①【入力】別紙_職員一覧!G44)</f>
        <v/>
      </c>
      <c r="H44" s="162" t="str">
        <f>IF(①【入力】別紙_職員一覧!H44="","",①【入力】別紙_職員一覧!H44)</f>
        <v/>
      </c>
      <c r="I44" s="144" t="str">
        <f>IF(①【入力】別紙_職員一覧!I44="","",①【入力】別紙_職員一覧!I44)</f>
        <v/>
      </c>
      <c r="J44" s="163" t="str">
        <f>IF(①【入力】別紙_職員一覧!J44="","",①【入力】別紙_職員一覧!J44)</f>
        <v/>
      </c>
      <c r="K44" s="164" t="str">
        <f t="shared" si="0"/>
        <v/>
      </c>
      <c r="L44" s="44" t="str">
        <f>IF(①【入力】別紙_職員一覧!L44="","",①【入力】別紙_職員一覧!L44)</f>
        <v/>
      </c>
      <c r="M44" s="165" t="str">
        <f>IF(①【入力】別紙_職員一覧!M44="","",①【入力】別紙_職員一覧!M44)</f>
        <v/>
      </c>
      <c r="N44" s="157" t="str">
        <f>IF(J44="","",IF(OR(J44="1",J44="2"),VLOOKUP(J44,'②【入力】就業規則等一覧（変更）'!$B$32:$AD$33,26,FALSE),VLOOKUP(J44,'②【入力】就業規則等一覧（変更）'!$B$13:$AD$27,26,FALSE)))</f>
        <v/>
      </c>
      <c r="O44" s="166" t="str">
        <f t="shared" si="5"/>
        <v/>
      </c>
      <c r="P44" s="166" t="str">
        <f t="shared" si="3"/>
        <v/>
      </c>
      <c r="Q44" s="167" t="str">
        <f t="shared" si="6"/>
        <v/>
      </c>
      <c r="T44" s="84"/>
    </row>
    <row r="45" spans="1:23" ht="18" customHeight="1">
      <c r="A45" s="83">
        <v>33</v>
      </c>
      <c r="B45" s="83" t="str">
        <f t="shared" si="1"/>
        <v/>
      </c>
      <c r="C45" s="44" t="str">
        <f>IF(①【入力】別紙_職員一覧!C45="","",①【入力】別紙_職員一覧!C45)</f>
        <v/>
      </c>
      <c r="D45" s="44" t="str">
        <f>IF(①【入力】別紙_職員一覧!D45="","",①【入力】別紙_職員一覧!D45)</f>
        <v/>
      </c>
      <c r="E45" s="44" t="str">
        <f>IF(①【入力】別紙_職員一覧!E45="","",①【入力】別紙_職員一覧!E45)</f>
        <v/>
      </c>
      <c r="F45" s="44" t="str">
        <f>IF(①【入力】別紙_職員一覧!F45="","",①【入力】別紙_職員一覧!F45)</f>
        <v/>
      </c>
      <c r="G45" s="162" t="str">
        <f>IF(①【入力】別紙_職員一覧!G45="","",①【入力】別紙_職員一覧!G45)</f>
        <v/>
      </c>
      <c r="H45" s="162" t="str">
        <f>IF(①【入力】別紙_職員一覧!H45="","",①【入力】別紙_職員一覧!H45)</f>
        <v/>
      </c>
      <c r="I45" s="144" t="str">
        <f>IF(①【入力】別紙_職員一覧!I45="","",①【入力】別紙_職員一覧!I45)</f>
        <v/>
      </c>
      <c r="J45" s="163" t="str">
        <f>IF(①【入力】別紙_職員一覧!J45="","",①【入力】別紙_職員一覧!J45)</f>
        <v/>
      </c>
      <c r="K45" s="164" t="str">
        <f t="shared" si="0"/>
        <v/>
      </c>
      <c r="L45" s="44" t="str">
        <f>IF(①【入力】別紙_職員一覧!L45="","",①【入力】別紙_職員一覧!L45)</f>
        <v/>
      </c>
      <c r="M45" s="165" t="str">
        <f>IF(①【入力】別紙_職員一覧!M45="","",①【入力】別紙_職員一覧!M45)</f>
        <v/>
      </c>
      <c r="N45" s="157" t="str">
        <f>IF(J45="","",IF(OR(J45="1",J45="2"),VLOOKUP(J45,'②【入力】就業規則等一覧（変更）'!$B$32:$AD$33,26,FALSE),VLOOKUP(J45,'②【入力】就業規則等一覧（変更）'!$B$13:$AD$27,26,FALSE)))</f>
        <v/>
      </c>
      <c r="O45" s="166" t="str">
        <f t="shared" si="5"/>
        <v/>
      </c>
      <c r="P45" s="166" t="str">
        <f t="shared" si="3"/>
        <v/>
      </c>
      <c r="Q45" s="167" t="str">
        <f t="shared" si="6"/>
        <v/>
      </c>
      <c r="T45" s="84"/>
    </row>
    <row r="46" spans="1:23" ht="18" customHeight="1">
      <c r="A46" s="83">
        <v>34</v>
      </c>
      <c r="B46" s="83" t="str">
        <f t="shared" si="1"/>
        <v/>
      </c>
      <c r="C46" s="44" t="str">
        <f>IF(①【入力】別紙_職員一覧!C46="","",①【入力】別紙_職員一覧!C46)</f>
        <v/>
      </c>
      <c r="D46" s="44" t="str">
        <f>IF(①【入力】別紙_職員一覧!D46="","",①【入力】別紙_職員一覧!D46)</f>
        <v/>
      </c>
      <c r="E46" s="44" t="str">
        <f>IF(①【入力】別紙_職員一覧!E46="","",①【入力】別紙_職員一覧!E46)</f>
        <v/>
      </c>
      <c r="F46" s="44" t="str">
        <f>IF(①【入力】別紙_職員一覧!F46="","",①【入力】別紙_職員一覧!F46)</f>
        <v/>
      </c>
      <c r="G46" s="162" t="str">
        <f>IF(①【入力】別紙_職員一覧!G46="","",①【入力】別紙_職員一覧!G46)</f>
        <v/>
      </c>
      <c r="H46" s="162" t="str">
        <f>IF(①【入力】別紙_職員一覧!H46="","",①【入力】別紙_職員一覧!H46)</f>
        <v/>
      </c>
      <c r="I46" s="144" t="str">
        <f>IF(①【入力】別紙_職員一覧!I46="","",①【入力】別紙_職員一覧!I46)</f>
        <v/>
      </c>
      <c r="J46" s="163" t="str">
        <f>IF(①【入力】別紙_職員一覧!J46="","",①【入力】別紙_職員一覧!J46)</f>
        <v/>
      </c>
      <c r="K46" s="164" t="str">
        <f t="shared" si="0"/>
        <v/>
      </c>
      <c r="L46" s="44" t="str">
        <f>IF(①【入力】別紙_職員一覧!L46="","",①【入力】別紙_職員一覧!L46)</f>
        <v/>
      </c>
      <c r="M46" s="165" t="str">
        <f>IF(①【入力】別紙_職員一覧!M46="","",①【入力】別紙_職員一覧!M46)</f>
        <v/>
      </c>
      <c r="N46" s="157" t="str">
        <f>IF(J46="","",IF(OR(J46="1",J46="2"),VLOOKUP(J46,'②【入力】就業規則等一覧（変更）'!$B$32:$AD$33,26,FALSE),VLOOKUP(J46,'②【入力】就業規則等一覧（変更）'!$B$13:$AD$27,26,FALSE)))</f>
        <v/>
      </c>
      <c r="O46" s="166" t="str">
        <f t="shared" si="5"/>
        <v/>
      </c>
      <c r="P46" s="166" t="str">
        <f t="shared" si="3"/>
        <v/>
      </c>
      <c r="Q46" s="167" t="str">
        <f t="shared" si="6"/>
        <v/>
      </c>
      <c r="T46" s="84"/>
    </row>
    <row r="47" spans="1:23" ht="18" customHeight="1">
      <c r="A47" s="83">
        <v>35</v>
      </c>
      <c r="B47" s="83" t="str">
        <f t="shared" si="1"/>
        <v/>
      </c>
      <c r="C47" s="44" t="str">
        <f>IF(①【入力】別紙_職員一覧!C47="","",①【入力】別紙_職員一覧!C47)</f>
        <v/>
      </c>
      <c r="D47" s="44" t="str">
        <f>IF(①【入力】別紙_職員一覧!D47="","",①【入力】別紙_職員一覧!D47)</f>
        <v/>
      </c>
      <c r="E47" s="44" t="str">
        <f>IF(①【入力】別紙_職員一覧!E47="","",①【入力】別紙_職員一覧!E47)</f>
        <v/>
      </c>
      <c r="F47" s="44" t="str">
        <f>IF(①【入力】別紙_職員一覧!F47="","",①【入力】別紙_職員一覧!F47)</f>
        <v/>
      </c>
      <c r="G47" s="162" t="str">
        <f>IF(①【入力】別紙_職員一覧!G47="","",①【入力】別紙_職員一覧!G47)</f>
        <v/>
      </c>
      <c r="H47" s="162" t="str">
        <f>IF(①【入力】別紙_職員一覧!H47="","",①【入力】別紙_職員一覧!H47)</f>
        <v/>
      </c>
      <c r="I47" s="144" t="str">
        <f>IF(①【入力】別紙_職員一覧!I47="","",①【入力】別紙_職員一覧!I47)</f>
        <v/>
      </c>
      <c r="J47" s="163" t="str">
        <f>IF(①【入力】別紙_職員一覧!J47="","",①【入力】別紙_職員一覧!J47)</f>
        <v/>
      </c>
      <c r="K47" s="164" t="str">
        <f t="shared" si="0"/>
        <v/>
      </c>
      <c r="L47" s="44" t="str">
        <f>IF(①【入力】別紙_職員一覧!L47="","",①【入力】別紙_職員一覧!L47)</f>
        <v/>
      </c>
      <c r="M47" s="165" t="str">
        <f>IF(①【入力】別紙_職員一覧!M47="","",①【入力】別紙_職員一覧!M47)</f>
        <v/>
      </c>
      <c r="N47" s="157" t="str">
        <f>IF(J47="","",IF(OR(J47="1",J47="2"),VLOOKUP(J47,'②【入力】就業規則等一覧（変更）'!$B$32:$AD$33,26,FALSE),VLOOKUP(J47,'②【入力】就業規則等一覧（変更）'!$B$13:$AD$27,26,FALSE)))</f>
        <v/>
      </c>
      <c r="O47" s="166" t="str">
        <f t="shared" si="5"/>
        <v/>
      </c>
      <c r="P47" s="166" t="str">
        <f t="shared" si="3"/>
        <v/>
      </c>
      <c r="Q47" s="167" t="str">
        <f t="shared" si="6"/>
        <v/>
      </c>
      <c r="T47" s="84"/>
    </row>
    <row r="48" spans="1:23" ht="18" customHeight="1">
      <c r="A48" s="83">
        <v>36</v>
      </c>
      <c r="B48" s="83" t="str">
        <f t="shared" si="1"/>
        <v/>
      </c>
      <c r="C48" s="44" t="str">
        <f>IF(①【入力】別紙_職員一覧!C48="","",①【入力】別紙_職員一覧!C48)</f>
        <v/>
      </c>
      <c r="D48" s="44" t="str">
        <f>IF(①【入力】別紙_職員一覧!D48="","",①【入力】別紙_職員一覧!D48)</f>
        <v/>
      </c>
      <c r="E48" s="44" t="str">
        <f>IF(①【入力】別紙_職員一覧!E48="","",①【入力】別紙_職員一覧!E48)</f>
        <v/>
      </c>
      <c r="F48" s="44" t="str">
        <f>IF(①【入力】別紙_職員一覧!F48="","",①【入力】別紙_職員一覧!F48)</f>
        <v/>
      </c>
      <c r="G48" s="162" t="str">
        <f>IF(①【入力】別紙_職員一覧!G48="","",①【入力】別紙_職員一覧!G48)</f>
        <v/>
      </c>
      <c r="H48" s="162" t="str">
        <f>IF(①【入力】別紙_職員一覧!H48="","",①【入力】別紙_職員一覧!H48)</f>
        <v/>
      </c>
      <c r="I48" s="144" t="str">
        <f>IF(①【入力】別紙_職員一覧!I48="","",①【入力】別紙_職員一覧!I48)</f>
        <v/>
      </c>
      <c r="J48" s="163" t="str">
        <f>IF(①【入力】別紙_職員一覧!J48="","",①【入力】別紙_職員一覧!J48)</f>
        <v/>
      </c>
      <c r="K48" s="164" t="str">
        <f t="shared" si="0"/>
        <v/>
      </c>
      <c r="L48" s="44" t="str">
        <f>IF(①【入力】別紙_職員一覧!L48="","",①【入力】別紙_職員一覧!L48)</f>
        <v/>
      </c>
      <c r="M48" s="165" t="str">
        <f>IF(①【入力】別紙_職員一覧!M48="","",①【入力】別紙_職員一覧!M48)</f>
        <v/>
      </c>
      <c r="N48" s="157" t="str">
        <f>IF(J48="","",IF(OR(J48="1",J48="2"),VLOOKUP(J48,'②【入力】就業規則等一覧（変更）'!$B$32:$AD$33,26,FALSE),VLOOKUP(J48,'②【入力】就業規則等一覧（変更）'!$B$13:$AD$27,26,FALSE)))</f>
        <v/>
      </c>
      <c r="O48" s="166" t="str">
        <f t="shared" si="5"/>
        <v/>
      </c>
      <c r="P48" s="166" t="str">
        <f t="shared" si="3"/>
        <v/>
      </c>
      <c r="Q48" s="167" t="str">
        <f t="shared" si="6"/>
        <v/>
      </c>
      <c r="T48" s="84"/>
    </row>
    <row r="49" spans="1:23" ht="18" customHeight="1">
      <c r="A49" s="83">
        <v>37</v>
      </c>
      <c r="B49" s="83" t="str">
        <f t="shared" si="1"/>
        <v/>
      </c>
      <c r="C49" s="44" t="str">
        <f>IF(①【入力】別紙_職員一覧!C49="","",①【入力】別紙_職員一覧!C49)</f>
        <v/>
      </c>
      <c r="D49" s="44" t="str">
        <f>IF(①【入力】別紙_職員一覧!D49="","",①【入力】別紙_職員一覧!D49)</f>
        <v/>
      </c>
      <c r="E49" s="44" t="str">
        <f>IF(①【入力】別紙_職員一覧!E49="","",①【入力】別紙_職員一覧!E49)</f>
        <v/>
      </c>
      <c r="F49" s="44" t="str">
        <f>IF(①【入力】別紙_職員一覧!F49="","",①【入力】別紙_職員一覧!F49)</f>
        <v/>
      </c>
      <c r="G49" s="162" t="str">
        <f>IF(①【入力】別紙_職員一覧!G49="","",①【入力】別紙_職員一覧!G49)</f>
        <v/>
      </c>
      <c r="H49" s="162" t="str">
        <f>IF(①【入力】別紙_職員一覧!H49="","",①【入力】別紙_職員一覧!H49)</f>
        <v/>
      </c>
      <c r="I49" s="144" t="str">
        <f>IF(①【入力】別紙_職員一覧!I49="","",①【入力】別紙_職員一覧!I49)</f>
        <v/>
      </c>
      <c r="J49" s="163" t="str">
        <f>IF(①【入力】別紙_職員一覧!J49="","",①【入力】別紙_職員一覧!J49)</f>
        <v/>
      </c>
      <c r="K49" s="164" t="str">
        <f t="shared" si="0"/>
        <v/>
      </c>
      <c r="L49" s="44" t="str">
        <f>IF(①【入力】別紙_職員一覧!L49="","",①【入力】別紙_職員一覧!L49)</f>
        <v/>
      </c>
      <c r="M49" s="165" t="str">
        <f>IF(①【入力】別紙_職員一覧!M49="","",①【入力】別紙_職員一覧!M49)</f>
        <v/>
      </c>
      <c r="N49" s="157" t="str">
        <f>IF(J49="","",IF(OR(J49="1",J49="2"),VLOOKUP(J49,'②【入力】就業規則等一覧（変更）'!$B$32:$AD$33,26,FALSE),VLOOKUP(J49,'②【入力】就業規則等一覧（変更）'!$B$13:$AD$27,26,FALSE)))</f>
        <v/>
      </c>
      <c r="O49" s="166" t="str">
        <f t="shared" si="5"/>
        <v/>
      </c>
      <c r="P49" s="166" t="str">
        <f t="shared" si="3"/>
        <v/>
      </c>
      <c r="Q49" s="167" t="str">
        <f t="shared" si="6"/>
        <v/>
      </c>
      <c r="T49" s="84"/>
    </row>
    <row r="50" spans="1:23" ht="18" customHeight="1">
      <c r="A50" s="83">
        <v>38</v>
      </c>
      <c r="B50" s="83" t="str">
        <f t="shared" si="1"/>
        <v/>
      </c>
      <c r="C50" s="44" t="str">
        <f>IF(①【入力】別紙_職員一覧!C50="","",①【入力】別紙_職員一覧!C50)</f>
        <v/>
      </c>
      <c r="D50" s="44" t="str">
        <f>IF(①【入力】別紙_職員一覧!D50="","",①【入力】別紙_職員一覧!D50)</f>
        <v/>
      </c>
      <c r="E50" s="44" t="str">
        <f>IF(①【入力】別紙_職員一覧!E50="","",①【入力】別紙_職員一覧!E50)</f>
        <v/>
      </c>
      <c r="F50" s="44" t="str">
        <f>IF(①【入力】別紙_職員一覧!F50="","",①【入力】別紙_職員一覧!F50)</f>
        <v/>
      </c>
      <c r="G50" s="162" t="str">
        <f>IF(①【入力】別紙_職員一覧!G50="","",①【入力】別紙_職員一覧!G50)</f>
        <v/>
      </c>
      <c r="H50" s="162" t="str">
        <f>IF(①【入力】別紙_職員一覧!H50="","",①【入力】別紙_職員一覧!H50)</f>
        <v/>
      </c>
      <c r="I50" s="144" t="str">
        <f>IF(①【入力】別紙_職員一覧!I50="","",①【入力】別紙_職員一覧!I50)</f>
        <v/>
      </c>
      <c r="J50" s="163" t="str">
        <f>IF(①【入力】別紙_職員一覧!J50="","",①【入力】別紙_職員一覧!J50)</f>
        <v/>
      </c>
      <c r="K50" s="164" t="str">
        <f t="shared" si="0"/>
        <v/>
      </c>
      <c r="L50" s="44" t="str">
        <f>IF(①【入力】別紙_職員一覧!L50="","",①【入力】別紙_職員一覧!L50)</f>
        <v/>
      </c>
      <c r="M50" s="165" t="str">
        <f>IF(①【入力】別紙_職員一覧!M50="","",①【入力】別紙_職員一覧!M50)</f>
        <v/>
      </c>
      <c r="N50" s="157" t="str">
        <f>IF(J50="","",IF(OR(J50="1",J50="2"),VLOOKUP(J50,'②【入力】就業規則等一覧（変更）'!$B$32:$AD$33,26,FALSE),VLOOKUP(J50,'②【入力】就業規則等一覧（変更）'!$B$13:$AD$27,26,FALSE)))</f>
        <v/>
      </c>
      <c r="O50" s="166" t="str">
        <f t="shared" si="5"/>
        <v/>
      </c>
      <c r="P50" s="166" t="str">
        <f t="shared" si="3"/>
        <v/>
      </c>
      <c r="Q50" s="167" t="str">
        <f t="shared" si="6"/>
        <v/>
      </c>
      <c r="T50" s="84"/>
      <c r="W50" s="79"/>
    </row>
    <row r="51" spans="1:23" ht="18" customHeight="1">
      <c r="A51" s="83">
        <v>39</v>
      </c>
      <c r="B51" s="83" t="str">
        <f t="shared" si="1"/>
        <v/>
      </c>
      <c r="C51" s="44" t="str">
        <f>IF(①【入力】別紙_職員一覧!C51="","",①【入力】別紙_職員一覧!C51)</f>
        <v/>
      </c>
      <c r="D51" s="44" t="str">
        <f>IF(①【入力】別紙_職員一覧!D51="","",①【入力】別紙_職員一覧!D51)</f>
        <v/>
      </c>
      <c r="E51" s="44" t="str">
        <f>IF(①【入力】別紙_職員一覧!E51="","",①【入力】別紙_職員一覧!E51)</f>
        <v/>
      </c>
      <c r="F51" s="44" t="str">
        <f>IF(①【入力】別紙_職員一覧!F51="","",①【入力】別紙_職員一覧!F51)</f>
        <v/>
      </c>
      <c r="G51" s="162" t="str">
        <f>IF(①【入力】別紙_職員一覧!G51="","",①【入力】別紙_職員一覧!G51)</f>
        <v/>
      </c>
      <c r="H51" s="162" t="str">
        <f>IF(①【入力】別紙_職員一覧!H51="","",①【入力】別紙_職員一覧!H51)</f>
        <v/>
      </c>
      <c r="I51" s="144" t="str">
        <f>IF(①【入力】別紙_職員一覧!I51="","",①【入力】別紙_職員一覧!I51)</f>
        <v/>
      </c>
      <c r="J51" s="163" t="str">
        <f>IF(①【入力】別紙_職員一覧!J51="","",①【入力】別紙_職員一覧!J51)</f>
        <v/>
      </c>
      <c r="K51" s="164" t="str">
        <f t="shared" si="0"/>
        <v/>
      </c>
      <c r="L51" s="44" t="str">
        <f>IF(①【入力】別紙_職員一覧!L51="","",①【入力】別紙_職員一覧!L51)</f>
        <v/>
      </c>
      <c r="M51" s="165" t="str">
        <f>IF(①【入力】別紙_職員一覧!M51="","",①【入力】別紙_職員一覧!M51)</f>
        <v/>
      </c>
      <c r="N51" s="157" t="str">
        <f>IF(J51="","",IF(OR(J51="1",J51="2"),VLOOKUP(J51,'②【入力】就業規則等一覧（変更）'!$B$32:$AD$33,26,FALSE),VLOOKUP(J51,'②【入力】就業規則等一覧（変更）'!$B$13:$AD$27,26,FALSE)))</f>
        <v/>
      </c>
      <c r="O51" s="166" t="str">
        <f t="shared" si="5"/>
        <v/>
      </c>
      <c r="P51" s="166" t="str">
        <f t="shared" si="3"/>
        <v/>
      </c>
      <c r="Q51" s="167" t="str">
        <f t="shared" si="6"/>
        <v/>
      </c>
      <c r="T51" s="84"/>
    </row>
    <row r="52" spans="1:23" ht="18" customHeight="1">
      <c r="A52" s="83">
        <v>40</v>
      </c>
      <c r="B52" s="83" t="str">
        <f t="shared" si="1"/>
        <v/>
      </c>
      <c r="C52" s="44" t="str">
        <f>IF(①【入力】別紙_職員一覧!C52="","",①【入力】別紙_職員一覧!C52)</f>
        <v/>
      </c>
      <c r="D52" s="44" t="str">
        <f>IF(①【入力】別紙_職員一覧!D52="","",①【入力】別紙_職員一覧!D52)</f>
        <v/>
      </c>
      <c r="E52" s="44" t="str">
        <f>IF(①【入力】別紙_職員一覧!E52="","",①【入力】別紙_職員一覧!E52)</f>
        <v/>
      </c>
      <c r="F52" s="44" t="str">
        <f>IF(①【入力】別紙_職員一覧!F52="","",①【入力】別紙_職員一覧!F52)</f>
        <v/>
      </c>
      <c r="G52" s="162" t="str">
        <f>IF(①【入力】別紙_職員一覧!G52="","",①【入力】別紙_職員一覧!G52)</f>
        <v/>
      </c>
      <c r="H52" s="162" t="str">
        <f>IF(①【入力】別紙_職員一覧!H52="","",①【入力】別紙_職員一覧!H52)</f>
        <v/>
      </c>
      <c r="I52" s="144" t="str">
        <f>IF(①【入力】別紙_職員一覧!I52="","",①【入力】別紙_職員一覧!I52)</f>
        <v/>
      </c>
      <c r="J52" s="163" t="str">
        <f>IF(①【入力】別紙_職員一覧!J52="","",①【入力】別紙_職員一覧!J52)</f>
        <v/>
      </c>
      <c r="K52" s="164" t="str">
        <f t="shared" si="0"/>
        <v/>
      </c>
      <c r="L52" s="44" t="str">
        <f>IF(①【入力】別紙_職員一覧!L52="","",①【入力】別紙_職員一覧!L52)</f>
        <v/>
      </c>
      <c r="M52" s="165" t="str">
        <f>IF(①【入力】別紙_職員一覧!M52="","",①【入力】別紙_職員一覧!M52)</f>
        <v/>
      </c>
      <c r="N52" s="157" t="str">
        <f>IF(J52="","",IF(OR(J52="1",J52="2"),VLOOKUP(J52,'②【入力】就業規則等一覧（変更）'!$B$32:$AD$33,26,FALSE),VLOOKUP(J52,'②【入力】就業規則等一覧（変更）'!$B$13:$AD$27,26,FALSE)))</f>
        <v/>
      </c>
      <c r="O52" s="166" t="str">
        <f t="shared" si="5"/>
        <v/>
      </c>
      <c r="P52" s="166" t="str">
        <f t="shared" si="3"/>
        <v/>
      </c>
      <c r="Q52" s="167" t="str">
        <f t="shared" si="6"/>
        <v/>
      </c>
      <c r="T52" s="84"/>
    </row>
    <row r="53" spans="1:23" ht="18" customHeight="1">
      <c r="A53" s="83">
        <v>41</v>
      </c>
      <c r="B53" s="83" t="str">
        <f t="shared" si="1"/>
        <v/>
      </c>
      <c r="C53" s="44" t="str">
        <f>IF(①【入力】別紙_職員一覧!C53="","",①【入力】別紙_職員一覧!C53)</f>
        <v/>
      </c>
      <c r="D53" s="44" t="str">
        <f>IF(①【入力】別紙_職員一覧!D53="","",①【入力】別紙_職員一覧!D53)</f>
        <v/>
      </c>
      <c r="E53" s="44" t="str">
        <f>IF(①【入力】別紙_職員一覧!E53="","",①【入力】別紙_職員一覧!E53)</f>
        <v/>
      </c>
      <c r="F53" s="44" t="str">
        <f>IF(①【入力】別紙_職員一覧!F53="","",①【入力】別紙_職員一覧!F53)</f>
        <v/>
      </c>
      <c r="G53" s="162" t="str">
        <f>IF(①【入力】別紙_職員一覧!G53="","",①【入力】別紙_職員一覧!G53)</f>
        <v/>
      </c>
      <c r="H53" s="162" t="str">
        <f>IF(①【入力】別紙_職員一覧!H53="","",①【入力】別紙_職員一覧!H53)</f>
        <v/>
      </c>
      <c r="I53" s="144" t="str">
        <f>IF(①【入力】別紙_職員一覧!I53="","",①【入力】別紙_職員一覧!I53)</f>
        <v/>
      </c>
      <c r="J53" s="163" t="str">
        <f>IF(①【入力】別紙_職員一覧!J53="","",①【入力】別紙_職員一覧!J53)</f>
        <v/>
      </c>
      <c r="K53" s="164" t="str">
        <f t="shared" si="0"/>
        <v/>
      </c>
      <c r="L53" s="44" t="str">
        <f>IF(①【入力】別紙_職員一覧!L53="","",①【入力】別紙_職員一覧!L53)</f>
        <v/>
      </c>
      <c r="M53" s="165" t="str">
        <f>IF(①【入力】別紙_職員一覧!M53="","",①【入力】別紙_職員一覧!M53)</f>
        <v/>
      </c>
      <c r="N53" s="157" t="str">
        <f>IF(J53="","",IF(OR(J53="1",J53="2"),VLOOKUP(J53,'②【入力】就業規則等一覧（変更）'!$B$32:$AD$33,26,FALSE),VLOOKUP(J53,'②【入力】就業規則等一覧（変更）'!$B$13:$AD$27,26,FALSE)))</f>
        <v/>
      </c>
      <c r="O53" s="166" t="str">
        <f t="shared" si="5"/>
        <v/>
      </c>
      <c r="P53" s="166" t="str">
        <f t="shared" si="3"/>
        <v/>
      </c>
      <c r="Q53" s="167" t="str">
        <f t="shared" si="6"/>
        <v/>
      </c>
      <c r="T53" s="84"/>
    </row>
    <row r="54" spans="1:23" ht="18" customHeight="1">
      <c r="A54" s="83">
        <v>42</v>
      </c>
      <c r="B54" s="83" t="str">
        <f t="shared" si="1"/>
        <v/>
      </c>
      <c r="C54" s="44" t="str">
        <f>IF(①【入力】別紙_職員一覧!C54="","",①【入力】別紙_職員一覧!C54)</f>
        <v/>
      </c>
      <c r="D54" s="44" t="str">
        <f>IF(①【入力】別紙_職員一覧!D54="","",①【入力】別紙_職員一覧!D54)</f>
        <v/>
      </c>
      <c r="E54" s="44" t="str">
        <f>IF(①【入力】別紙_職員一覧!E54="","",①【入力】別紙_職員一覧!E54)</f>
        <v/>
      </c>
      <c r="F54" s="44" t="str">
        <f>IF(①【入力】別紙_職員一覧!F54="","",①【入力】別紙_職員一覧!F54)</f>
        <v/>
      </c>
      <c r="G54" s="162" t="str">
        <f>IF(①【入力】別紙_職員一覧!G54="","",①【入力】別紙_職員一覧!G54)</f>
        <v/>
      </c>
      <c r="H54" s="162" t="str">
        <f>IF(①【入力】別紙_職員一覧!H54="","",①【入力】別紙_職員一覧!H54)</f>
        <v/>
      </c>
      <c r="I54" s="144" t="str">
        <f>IF(①【入力】別紙_職員一覧!I54="","",①【入力】別紙_職員一覧!I54)</f>
        <v/>
      </c>
      <c r="J54" s="163" t="str">
        <f>IF(①【入力】別紙_職員一覧!J54="","",①【入力】別紙_職員一覧!J54)</f>
        <v/>
      </c>
      <c r="K54" s="164" t="str">
        <f t="shared" si="0"/>
        <v/>
      </c>
      <c r="L54" s="44" t="str">
        <f>IF(①【入力】別紙_職員一覧!L54="","",①【入力】別紙_職員一覧!L54)</f>
        <v/>
      </c>
      <c r="M54" s="165" t="str">
        <f>IF(①【入力】別紙_職員一覧!M54="","",①【入力】別紙_職員一覧!M54)</f>
        <v/>
      </c>
      <c r="N54" s="157" t="str">
        <f>IF(J54="","",IF(OR(J54="1",J54="2"),VLOOKUP(J54,'②【入力】就業規則等一覧（変更）'!$B$32:$AD$33,26,FALSE),VLOOKUP(J54,'②【入力】就業規則等一覧（変更）'!$B$13:$AD$27,26,FALSE)))</f>
        <v/>
      </c>
      <c r="O54" s="166" t="str">
        <f t="shared" si="5"/>
        <v/>
      </c>
      <c r="P54" s="166" t="str">
        <f t="shared" si="3"/>
        <v/>
      </c>
      <c r="Q54" s="167" t="str">
        <f t="shared" si="6"/>
        <v/>
      </c>
      <c r="T54" s="84"/>
    </row>
    <row r="55" spans="1:23" ht="18" customHeight="1">
      <c r="A55" s="83">
        <v>43</v>
      </c>
      <c r="B55" s="83" t="str">
        <f t="shared" si="1"/>
        <v/>
      </c>
      <c r="C55" s="44" t="str">
        <f>IF(①【入力】別紙_職員一覧!C55="","",①【入力】別紙_職員一覧!C55)</f>
        <v/>
      </c>
      <c r="D55" s="44" t="str">
        <f>IF(①【入力】別紙_職員一覧!D55="","",①【入力】別紙_職員一覧!D55)</f>
        <v/>
      </c>
      <c r="E55" s="44" t="str">
        <f>IF(①【入力】別紙_職員一覧!E55="","",①【入力】別紙_職員一覧!E55)</f>
        <v/>
      </c>
      <c r="F55" s="44" t="str">
        <f>IF(①【入力】別紙_職員一覧!F55="","",①【入力】別紙_職員一覧!F55)</f>
        <v/>
      </c>
      <c r="G55" s="162" t="str">
        <f>IF(①【入力】別紙_職員一覧!G55="","",①【入力】別紙_職員一覧!G55)</f>
        <v/>
      </c>
      <c r="H55" s="162" t="str">
        <f>IF(①【入力】別紙_職員一覧!H55="","",①【入力】別紙_職員一覧!H55)</f>
        <v/>
      </c>
      <c r="I55" s="144" t="str">
        <f>IF(①【入力】別紙_職員一覧!I55="","",①【入力】別紙_職員一覧!I55)</f>
        <v/>
      </c>
      <c r="J55" s="163" t="str">
        <f>IF(①【入力】別紙_職員一覧!J55="","",①【入力】別紙_職員一覧!J55)</f>
        <v/>
      </c>
      <c r="K55" s="164" t="str">
        <f t="shared" si="0"/>
        <v/>
      </c>
      <c r="L55" s="44" t="str">
        <f>IF(①【入力】別紙_職員一覧!L55="","",①【入力】別紙_職員一覧!L55)</f>
        <v/>
      </c>
      <c r="M55" s="165" t="str">
        <f>IF(①【入力】別紙_職員一覧!M55="","",①【入力】別紙_職員一覧!M55)</f>
        <v/>
      </c>
      <c r="N55" s="157" t="str">
        <f>IF(J55="","",IF(OR(J55="1",J55="2"),VLOOKUP(J55,'②【入力】就業規則等一覧（変更）'!$B$32:$AD$33,26,FALSE),VLOOKUP(J55,'②【入力】就業規則等一覧（変更）'!$B$13:$AD$27,26,FALSE)))</f>
        <v/>
      </c>
      <c r="O55" s="166" t="str">
        <f t="shared" si="5"/>
        <v/>
      </c>
      <c r="P55" s="166" t="str">
        <f t="shared" si="3"/>
        <v/>
      </c>
      <c r="Q55" s="167" t="str">
        <f t="shared" si="6"/>
        <v/>
      </c>
      <c r="T55" s="84"/>
    </row>
    <row r="56" spans="1:23" ht="18" customHeight="1">
      <c r="A56" s="83">
        <v>44</v>
      </c>
      <c r="B56" s="83" t="str">
        <f t="shared" si="1"/>
        <v/>
      </c>
      <c r="C56" s="44" t="str">
        <f>IF(①【入力】別紙_職員一覧!C56="","",①【入力】別紙_職員一覧!C56)</f>
        <v/>
      </c>
      <c r="D56" s="44" t="str">
        <f>IF(①【入力】別紙_職員一覧!D56="","",①【入力】別紙_職員一覧!D56)</f>
        <v/>
      </c>
      <c r="E56" s="44" t="str">
        <f>IF(①【入力】別紙_職員一覧!E56="","",①【入力】別紙_職員一覧!E56)</f>
        <v/>
      </c>
      <c r="F56" s="44" t="str">
        <f>IF(①【入力】別紙_職員一覧!F56="","",①【入力】別紙_職員一覧!F56)</f>
        <v/>
      </c>
      <c r="G56" s="162" t="str">
        <f>IF(①【入力】別紙_職員一覧!G56="","",①【入力】別紙_職員一覧!G56)</f>
        <v/>
      </c>
      <c r="H56" s="162" t="str">
        <f>IF(①【入力】別紙_職員一覧!H56="","",①【入力】別紙_職員一覧!H56)</f>
        <v/>
      </c>
      <c r="I56" s="144" t="str">
        <f>IF(①【入力】別紙_職員一覧!I56="","",①【入力】別紙_職員一覧!I56)</f>
        <v/>
      </c>
      <c r="J56" s="163" t="str">
        <f>IF(①【入力】別紙_職員一覧!J56="","",①【入力】別紙_職員一覧!J56)</f>
        <v/>
      </c>
      <c r="K56" s="164" t="str">
        <f t="shared" si="0"/>
        <v/>
      </c>
      <c r="L56" s="44" t="str">
        <f>IF(①【入力】別紙_職員一覧!L56="","",①【入力】別紙_職員一覧!L56)</f>
        <v/>
      </c>
      <c r="M56" s="165" t="str">
        <f>IF(①【入力】別紙_職員一覧!M56="","",①【入力】別紙_職員一覧!M56)</f>
        <v/>
      </c>
      <c r="N56" s="157" t="str">
        <f>IF(J56="","",IF(OR(J56="1",J56="2"),VLOOKUP(J56,'②【入力】就業規則等一覧（変更）'!$B$32:$AD$33,26,FALSE),VLOOKUP(J56,'②【入力】就業規則等一覧（変更）'!$B$13:$AD$27,26,FALSE)))</f>
        <v/>
      </c>
      <c r="O56" s="166" t="str">
        <f t="shared" si="5"/>
        <v/>
      </c>
      <c r="P56" s="166" t="str">
        <f t="shared" si="3"/>
        <v/>
      </c>
      <c r="Q56" s="167" t="str">
        <f t="shared" si="6"/>
        <v/>
      </c>
      <c r="T56" s="84"/>
    </row>
    <row r="57" spans="1:23" ht="18" customHeight="1">
      <c r="A57" s="83">
        <v>45</v>
      </c>
      <c r="B57" s="83" t="str">
        <f t="shared" si="1"/>
        <v/>
      </c>
      <c r="C57" s="44" t="str">
        <f>IF(①【入力】別紙_職員一覧!C57="","",①【入力】別紙_職員一覧!C57)</f>
        <v/>
      </c>
      <c r="D57" s="44" t="str">
        <f>IF(①【入力】別紙_職員一覧!D57="","",①【入力】別紙_職員一覧!D57)</f>
        <v/>
      </c>
      <c r="E57" s="44" t="str">
        <f>IF(①【入力】別紙_職員一覧!E57="","",①【入力】別紙_職員一覧!E57)</f>
        <v/>
      </c>
      <c r="F57" s="44" t="str">
        <f>IF(①【入力】別紙_職員一覧!F57="","",①【入力】別紙_職員一覧!F57)</f>
        <v/>
      </c>
      <c r="G57" s="162" t="str">
        <f>IF(①【入力】別紙_職員一覧!G57="","",①【入力】別紙_職員一覧!G57)</f>
        <v/>
      </c>
      <c r="H57" s="162" t="str">
        <f>IF(①【入力】別紙_職員一覧!H57="","",①【入力】別紙_職員一覧!H57)</f>
        <v/>
      </c>
      <c r="I57" s="144" t="str">
        <f>IF(①【入力】別紙_職員一覧!I57="","",①【入力】別紙_職員一覧!I57)</f>
        <v/>
      </c>
      <c r="J57" s="163" t="str">
        <f>IF(①【入力】別紙_職員一覧!J57="","",①【入力】別紙_職員一覧!J57)</f>
        <v/>
      </c>
      <c r="K57" s="164" t="str">
        <f t="shared" si="0"/>
        <v/>
      </c>
      <c r="L57" s="44" t="str">
        <f>IF(①【入力】別紙_職員一覧!L57="","",①【入力】別紙_職員一覧!L57)</f>
        <v/>
      </c>
      <c r="M57" s="165" t="str">
        <f>IF(①【入力】別紙_職員一覧!M57="","",①【入力】別紙_職員一覧!M57)</f>
        <v/>
      </c>
      <c r="N57" s="157" t="str">
        <f>IF(J57="","",IF(OR(J57="1",J57="2"),VLOOKUP(J57,'②【入力】就業規則等一覧（変更）'!$B$32:$AD$33,26,FALSE),VLOOKUP(J57,'②【入力】就業規則等一覧（変更）'!$B$13:$AD$27,26,FALSE)))</f>
        <v/>
      </c>
      <c r="O57" s="166" t="str">
        <f t="shared" si="5"/>
        <v/>
      </c>
      <c r="P57" s="166" t="str">
        <f t="shared" si="3"/>
        <v/>
      </c>
      <c r="Q57" s="167" t="str">
        <f t="shared" si="6"/>
        <v/>
      </c>
      <c r="T57" s="84"/>
    </row>
    <row r="58" spans="1:23" ht="18" customHeight="1">
      <c r="A58" s="83">
        <v>46</v>
      </c>
      <c r="B58" s="83" t="str">
        <f t="shared" si="1"/>
        <v/>
      </c>
      <c r="C58" s="44" t="str">
        <f>IF(①【入力】別紙_職員一覧!C58="","",①【入力】別紙_職員一覧!C58)</f>
        <v/>
      </c>
      <c r="D58" s="44" t="str">
        <f>IF(①【入力】別紙_職員一覧!D58="","",①【入力】別紙_職員一覧!D58)</f>
        <v/>
      </c>
      <c r="E58" s="44" t="str">
        <f>IF(①【入力】別紙_職員一覧!E58="","",①【入力】別紙_職員一覧!E58)</f>
        <v/>
      </c>
      <c r="F58" s="44" t="str">
        <f>IF(①【入力】別紙_職員一覧!F58="","",①【入力】別紙_職員一覧!F58)</f>
        <v/>
      </c>
      <c r="G58" s="162" t="str">
        <f>IF(①【入力】別紙_職員一覧!G58="","",①【入力】別紙_職員一覧!G58)</f>
        <v/>
      </c>
      <c r="H58" s="162" t="str">
        <f>IF(①【入力】別紙_職員一覧!H58="","",①【入力】別紙_職員一覧!H58)</f>
        <v/>
      </c>
      <c r="I58" s="144" t="str">
        <f>IF(①【入力】別紙_職員一覧!I58="","",①【入力】別紙_職員一覧!I58)</f>
        <v/>
      </c>
      <c r="J58" s="163" t="str">
        <f>IF(①【入力】別紙_職員一覧!J58="","",①【入力】別紙_職員一覧!J58)</f>
        <v/>
      </c>
      <c r="K58" s="164" t="str">
        <f t="shared" si="0"/>
        <v/>
      </c>
      <c r="L58" s="44" t="str">
        <f>IF(①【入力】別紙_職員一覧!L58="","",①【入力】別紙_職員一覧!L58)</f>
        <v/>
      </c>
      <c r="M58" s="165" t="str">
        <f>IF(①【入力】別紙_職員一覧!M58="","",①【入力】別紙_職員一覧!M58)</f>
        <v/>
      </c>
      <c r="N58" s="157" t="str">
        <f>IF(J58="","",IF(OR(J58="1",J58="2"),VLOOKUP(J58,'②【入力】就業規則等一覧（変更）'!$B$32:$AD$33,26,FALSE),VLOOKUP(J58,'②【入力】就業規則等一覧（変更）'!$B$13:$AD$27,26,FALSE)))</f>
        <v/>
      </c>
      <c r="O58" s="166" t="str">
        <f t="shared" si="5"/>
        <v/>
      </c>
      <c r="P58" s="166" t="str">
        <f t="shared" si="3"/>
        <v/>
      </c>
      <c r="Q58" s="167" t="str">
        <f t="shared" si="6"/>
        <v/>
      </c>
      <c r="T58" s="84"/>
    </row>
    <row r="59" spans="1:23" ht="18" customHeight="1">
      <c r="A59" s="83">
        <v>47</v>
      </c>
      <c r="B59" s="83" t="str">
        <f t="shared" si="1"/>
        <v/>
      </c>
      <c r="C59" s="44" t="str">
        <f>IF(①【入力】別紙_職員一覧!C59="","",①【入力】別紙_職員一覧!C59)</f>
        <v/>
      </c>
      <c r="D59" s="44" t="str">
        <f>IF(①【入力】別紙_職員一覧!D59="","",①【入力】別紙_職員一覧!D59)</f>
        <v/>
      </c>
      <c r="E59" s="44" t="str">
        <f>IF(①【入力】別紙_職員一覧!E59="","",①【入力】別紙_職員一覧!E59)</f>
        <v/>
      </c>
      <c r="F59" s="44" t="str">
        <f>IF(①【入力】別紙_職員一覧!F59="","",①【入力】別紙_職員一覧!F59)</f>
        <v/>
      </c>
      <c r="G59" s="162" t="str">
        <f>IF(①【入力】別紙_職員一覧!G59="","",①【入力】別紙_職員一覧!G59)</f>
        <v/>
      </c>
      <c r="H59" s="162" t="str">
        <f>IF(①【入力】別紙_職員一覧!H59="","",①【入力】別紙_職員一覧!H59)</f>
        <v/>
      </c>
      <c r="I59" s="144" t="str">
        <f>IF(①【入力】別紙_職員一覧!I59="","",①【入力】別紙_職員一覧!I59)</f>
        <v/>
      </c>
      <c r="J59" s="163" t="str">
        <f>IF(①【入力】別紙_職員一覧!J59="","",①【入力】別紙_職員一覧!J59)</f>
        <v/>
      </c>
      <c r="K59" s="164" t="str">
        <f t="shared" si="0"/>
        <v/>
      </c>
      <c r="L59" s="44" t="str">
        <f>IF(①【入力】別紙_職員一覧!L59="","",①【入力】別紙_職員一覧!L59)</f>
        <v/>
      </c>
      <c r="M59" s="165" t="str">
        <f>IF(①【入力】別紙_職員一覧!M59="","",①【入力】別紙_職員一覧!M59)</f>
        <v/>
      </c>
      <c r="N59" s="157" t="str">
        <f>IF(J59="","",IF(OR(J59="1",J59="2"),VLOOKUP(J59,'②【入力】就業規則等一覧（変更）'!$B$32:$AD$33,26,FALSE),VLOOKUP(J59,'②【入力】就業規則等一覧（変更）'!$B$13:$AD$27,26,FALSE)))</f>
        <v/>
      </c>
      <c r="O59" s="166" t="str">
        <f t="shared" si="5"/>
        <v/>
      </c>
      <c r="P59" s="166" t="str">
        <f t="shared" si="3"/>
        <v/>
      </c>
      <c r="Q59" s="167" t="str">
        <f t="shared" si="6"/>
        <v/>
      </c>
      <c r="T59" s="84"/>
    </row>
    <row r="60" spans="1:23" ht="18" customHeight="1">
      <c r="A60" s="83">
        <v>48</v>
      </c>
      <c r="B60" s="83" t="str">
        <f t="shared" si="1"/>
        <v/>
      </c>
      <c r="C60" s="44" t="str">
        <f>IF(①【入力】別紙_職員一覧!C60="","",①【入力】別紙_職員一覧!C60)</f>
        <v/>
      </c>
      <c r="D60" s="44" t="str">
        <f>IF(①【入力】別紙_職員一覧!D60="","",①【入力】別紙_職員一覧!D60)</f>
        <v/>
      </c>
      <c r="E60" s="44" t="str">
        <f>IF(①【入力】別紙_職員一覧!E60="","",①【入力】別紙_職員一覧!E60)</f>
        <v/>
      </c>
      <c r="F60" s="44" t="str">
        <f>IF(①【入力】別紙_職員一覧!F60="","",①【入力】別紙_職員一覧!F60)</f>
        <v/>
      </c>
      <c r="G60" s="162" t="str">
        <f>IF(①【入力】別紙_職員一覧!G60="","",①【入力】別紙_職員一覧!G60)</f>
        <v/>
      </c>
      <c r="H60" s="162" t="str">
        <f>IF(①【入力】別紙_職員一覧!H60="","",①【入力】別紙_職員一覧!H60)</f>
        <v/>
      </c>
      <c r="I60" s="144" t="str">
        <f>IF(①【入力】別紙_職員一覧!I60="","",①【入力】別紙_職員一覧!I60)</f>
        <v/>
      </c>
      <c r="J60" s="163" t="str">
        <f>IF(①【入力】別紙_職員一覧!J60="","",①【入力】別紙_職員一覧!J60)</f>
        <v/>
      </c>
      <c r="K60" s="164" t="str">
        <f t="shared" si="0"/>
        <v/>
      </c>
      <c r="L60" s="44" t="str">
        <f>IF(①【入力】別紙_職員一覧!L60="","",①【入力】別紙_職員一覧!L60)</f>
        <v/>
      </c>
      <c r="M60" s="165" t="str">
        <f>IF(①【入力】別紙_職員一覧!M60="","",①【入力】別紙_職員一覧!M60)</f>
        <v/>
      </c>
      <c r="N60" s="157" t="str">
        <f>IF(J60="","",IF(OR(J60="1",J60="2"),VLOOKUP(J60,'②【入力】就業規則等一覧（変更）'!$B$32:$AD$33,26,FALSE),VLOOKUP(J60,'②【入力】就業規則等一覧（変更）'!$B$13:$AD$27,26,FALSE)))</f>
        <v/>
      </c>
      <c r="O60" s="166" t="str">
        <f t="shared" si="5"/>
        <v/>
      </c>
      <c r="P60" s="166" t="str">
        <f t="shared" si="3"/>
        <v/>
      </c>
      <c r="Q60" s="167" t="str">
        <f t="shared" si="6"/>
        <v/>
      </c>
      <c r="T60" s="84"/>
    </row>
    <row r="61" spans="1:23" ht="18" customHeight="1">
      <c r="A61" s="83">
        <v>49</v>
      </c>
      <c r="B61" s="83" t="str">
        <f t="shared" si="1"/>
        <v/>
      </c>
      <c r="C61" s="44" t="str">
        <f>IF(①【入力】別紙_職員一覧!C61="","",①【入力】別紙_職員一覧!C61)</f>
        <v/>
      </c>
      <c r="D61" s="44" t="str">
        <f>IF(①【入力】別紙_職員一覧!D61="","",①【入力】別紙_職員一覧!D61)</f>
        <v/>
      </c>
      <c r="E61" s="44" t="str">
        <f>IF(①【入力】別紙_職員一覧!E61="","",①【入力】別紙_職員一覧!E61)</f>
        <v/>
      </c>
      <c r="F61" s="44" t="str">
        <f>IF(①【入力】別紙_職員一覧!F61="","",①【入力】別紙_職員一覧!F61)</f>
        <v/>
      </c>
      <c r="G61" s="162" t="str">
        <f>IF(①【入力】別紙_職員一覧!G61="","",①【入力】別紙_職員一覧!G61)</f>
        <v/>
      </c>
      <c r="H61" s="162" t="str">
        <f>IF(①【入力】別紙_職員一覧!H61="","",①【入力】別紙_職員一覧!H61)</f>
        <v/>
      </c>
      <c r="I61" s="144" t="str">
        <f>IF(①【入力】別紙_職員一覧!I61="","",①【入力】別紙_職員一覧!I61)</f>
        <v/>
      </c>
      <c r="J61" s="163" t="str">
        <f>IF(①【入力】別紙_職員一覧!J61="","",①【入力】別紙_職員一覧!J61)</f>
        <v/>
      </c>
      <c r="K61" s="164" t="str">
        <f t="shared" si="0"/>
        <v/>
      </c>
      <c r="L61" s="44" t="str">
        <f>IF(①【入力】別紙_職員一覧!L61="","",①【入力】別紙_職員一覧!L61)</f>
        <v/>
      </c>
      <c r="M61" s="165" t="str">
        <f>IF(①【入力】別紙_職員一覧!M61="","",①【入力】別紙_職員一覧!M61)</f>
        <v/>
      </c>
      <c r="N61" s="157" t="str">
        <f>IF(J61="","",IF(OR(J61="1",J61="2"),VLOOKUP(J61,'②【入力】就業規則等一覧（変更）'!$B$32:$AD$33,26,FALSE),VLOOKUP(J61,'②【入力】就業規則等一覧（変更）'!$B$13:$AD$27,26,FALSE)))</f>
        <v/>
      </c>
      <c r="O61" s="166" t="str">
        <f t="shared" si="5"/>
        <v/>
      </c>
      <c r="P61" s="166" t="str">
        <f t="shared" si="3"/>
        <v/>
      </c>
      <c r="Q61" s="167" t="str">
        <f t="shared" si="6"/>
        <v/>
      </c>
      <c r="T61" s="84"/>
    </row>
    <row r="62" spans="1:23" ht="18" customHeight="1">
      <c r="A62" s="83">
        <v>50</v>
      </c>
      <c r="B62" s="83" t="str">
        <f t="shared" si="1"/>
        <v/>
      </c>
      <c r="C62" s="44" t="str">
        <f>IF(①【入力】別紙_職員一覧!C62="","",①【入力】別紙_職員一覧!C62)</f>
        <v/>
      </c>
      <c r="D62" s="44" t="str">
        <f>IF(①【入力】別紙_職員一覧!D62="","",①【入力】別紙_職員一覧!D62)</f>
        <v/>
      </c>
      <c r="E62" s="44" t="str">
        <f>IF(①【入力】別紙_職員一覧!E62="","",①【入力】別紙_職員一覧!E62)</f>
        <v/>
      </c>
      <c r="F62" s="44" t="str">
        <f>IF(①【入力】別紙_職員一覧!F62="","",①【入力】別紙_職員一覧!F62)</f>
        <v/>
      </c>
      <c r="G62" s="162" t="str">
        <f>IF(①【入力】別紙_職員一覧!G62="","",①【入力】別紙_職員一覧!G62)</f>
        <v/>
      </c>
      <c r="H62" s="162" t="str">
        <f>IF(①【入力】別紙_職員一覧!H62="","",①【入力】別紙_職員一覧!H62)</f>
        <v/>
      </c>
      <c r="I62" s="144" t="str">
        <f>IF(①【入力】別紙_職員一覧!I62="","",①【入力】別紙_職員一覧!I62)</f>
        <v/>
      </c>
      <c r="J62" s="163" t="str">
        <f>IF(①【入力】別紙_職員一覧!J62="","",①【入力】別紙_職員一覧!J62)</f>
        <v/>
      </c>
      <c r="K62" s="164" t="str">
        <f t="shared" si="0"/>
        <v/>
      </c>
      <c r="L62" s="44" t="str">
        <f>IF(①【入力】別紙_職員一覧!L62="","",①【入力】別紙_職員一覧!L62)</f>
        <v/>
      </c>
      <c r="M62" s="165" t="str">
        <f>IF(①【入力】別紙_職員一覧!M62="","",①【入力】別紙_職員一覧!M62)</f>
        <v/>
      </c>
      <c r="N62" s="157" t="str">
        <f>IF(J62="","",IF(OR(J62="1",J62="2"),VLOOKUP(J62,'②【入力】就業規則等一覧（変更）'!$B$32:$AD$33,26,FALSE),VLOOKUP(J62,'②【入力】就業規則等一覧（変更）'!$B$13:$AD$27,26,FALSE)))</f>
        <v/>
      </c>
      <c r="O62" s="166" t="str">
        <f t="shared" si="5"/>
        <v/>
      </c>
      <c r="P62" s="166" t="str">
        <f t="shared" si="3"/>
        <v/>
      </c>
      <c r="Q62" s="167" t="str">
        <f t="shared" si="6"/>
        <v/>
      </c>
      <c r="T62" s="84"/>
    </row>
    <row r="63" spans="1:23" ht="18" customHeight="1">
      <c r="A63" s="83">
        <v>51</v>
      </c>
      <c r="B63" s="83" t="str">
        <f t="shared" si="1"/>
        <v/>
      </c>
      <c r="C63" s="44" t="str">
        <f>IF(①【入力】別紙_職員一覧!C63="","",①【入力】別紙_職員一覧!C63)</f>
        <v/>
      </c>
      <c r="D63" s="44" t="str">
        <f>IF(①【入力】別紙_職員一覧!D63="","",①【入力】別紙_職員一覧!D63)</f>
        <v/>
      </c>
      <c r="E63" s="44" t="str">
        <f>IF(①【入力】別紙_職員一覧!E63="","",①【入力】別紙_職員一覧!E63)</f>
        <v/>
      </c>
      <c r="F63" s="44" t="str">
        <f>IF(①【入力】別紙_職員一覧!F63="","",①【入力】別紙_職員一覧!F63)</f>
        <v/>
      </c>
      <c r="G63" s="162" t="str">
        <f>IF(①【入力】別紙_職員一覧!G63="","",①【入力】別紙_職員一覧!G63)</f>
        <v/>
      </c>
      <c r="H63" s="162" t="str">
        <f>IF(①【入力】別紙_職員一覧!H63="","",①【入力】別紙_職員一覧!H63)</f>
        <v/>
      </c>
      <c r="I63" s="144" t="str">
        <f>IF(①【入力】別紙_職員一覧!I63="","",①【入力】別紙_職員一覧!I63)</f>
        <v/>
      </c>
      <c r="J63" s="163" t="str">
        <f>IF(①【入力】別紙_職員一覧!J63="","",①【入力】別紙_職員一覧!J63)</f>
        <v/>
      </c>
      <c r="K63" s="164" t="str">
        <f t="shared" si="0"/>
        <v/>
      </c>
      <c r="L63" s="44" t="str">
        <f>IF(①【入力】別紙_職員一覧!L63="","",①【入力】別紙_職員一覧!L63)</f>
        <v/>
      </c>
      <c r="M63" s="165" t="str">
        <f>IF(①【入力】別紙_職員一覧!M63="","",①【入力】別紙_職員一覧!M63)</f>
        <v/>
      </c>
      <c r="N63" s="157" t="str">
        <f>IF(J63="","",IF(OR(J63="1",J63="2"),VLOOKUP(J63,'②【入力】就業規則等一覧（変更）'!$B$32:$AD$33,26,FALSE),VLOOKUP(J63,'②【入力】就業規則等一覧（変更）'!$B$13:$AD$27,26,FALSE)))</f>
        <v/>
      </c>
      <c r="O63" s="166" t="str">
        <f t="shared" si="5"/>
        <v/>
      </c>
      <c r="P63" s="166" t="str">
        <f t="shared" si="3"/>
        <v/>
      </c>
      <c r="Q63" s="167" t="str">
        <f t="shared" si="6"/>
        <v/>
      </c>
      <c r="T63" s="84"/>
      <c r="W63" s="79"/>
    </row>
    <row r="64" spans="1:23" ht="18" customHeight="1">
      <c r="A64" s="83">
        <v>52</v>
      </c>
      <c r="B64" s="83" t="str">
        <f t="shared" si="1"/>
        <v/>
      </c>
      <c r="C64" s="44" t="str">
        <f>IF(①【入力】別紙_職員一覧!C64="","",①【入力】別紙_職員一覧!C64)</f>
        <v/>
      </c>
      <c r="D64" s="44" t="str">
        <f>IF(①【入力】別紙_職員一覧!D64="","",①【入力】別紙_職員一覧!D64)</f>
        <v/>
      </c>
      <c r="E64" s="44" t="str">
        <f>IF(①【入力】別紙_職員一覧!E64="","",①【入力】別紙_職員一覧!E64)</f>
        <v/>
      </c>
      <c r="F64" s="44" t="str">
        <f>IF(①【入力】別紙_職員一覧!F64="","",①【入力】別紙_職員一覧!F64)</f>
        <v/>
      </c>
      <c r="G64" s="162" t="str">
        <f>IF(①【入力】別紙_職員一覧!G64="","",①【入力】別紙_職員一覧!G64)</f>
        <v/>
      </c>
      <c r="H64" s="162" t="str">
        <f>IF(①【入力】別紙_職員一覧!H64="","",①【入力】別紙_職員一覧!H64)</f>
        <v/>
      </c>
      <c r="I64" s="144" t="str">
        <f>IF(①【入力】別紙_職員一覧!I64="","",①【入力】別紙_職員一覧!I64)</f>
        <v/>
      </c>
      <c r="J64" s="163" t="str">
        <f>IF(①【入力】別紙_職員一覧!J64="","",①【入力】別紙_職員一覧!J64)</f>
        <v/>
      </c>
      <c r="K64" s="164" t="str">
        <f t="shared" si="0"/>
        <v/>
      </c>
      <c r="L64" s="44" t="str">
        <f>IF(①【入力】別紙_職員一覧!L64="","",①【入力】別紙_職員一覧!L64)</f>
        <v/>
      </c>
      <c r="M64" s="165" t="str">
        <f>IF(①【入力】別紙_職員一覧!M64="","",①【入力】別紙_職員一覧!M64)</f>
        <v/>
      </c>
      <c r="N64" s="157" t="str">
        <f>IF(J64="","",IF(OR(J64="1",J64="2"),VLOOKUP(J64,'②【入力】就業規則等一覧（変更）'!$B$32:$AD$33,26,FALSE),VLOOKUP(J64,'②【入力】就業規則等一覧（変更）'!$B$13:$AD$27,26,FALSE)))</f>
        <v/>
      </c>
      <c r="O64" s="166" t="str">
        <f t="shared" si="5"/>
        <v/>
      </c>
      <c r="P64" s="166" t="str">
        <f t="shared" si="3"/>
        <v/>
      </c>
      <c r="Q64" s="167" t="str">
        <f t="shared" si="6"/>
        <v/>
      </c>
      <c r="T64" s="84"/>
    </row>
    <row r="65" spans="1:23" ht="18" customHeight="1">
      <c r="A65" s="83">
        <v>53</v>
      </c>
      <c r="B65" s="83" t="str">
        <f t="shared" si="1"/>
        <v/>
      </c>
      <c r="C65" s="44" t="str">
        <f>IF(①【入力】別紙_職員一覧!C65="","",①【入力】別紙_職員一覧!C65)</f>
        <v/>
      </c>
      <c r="D65" s="44" t="str">
        <f>IF(①【入力】別紙_職員一覧!D65="","",①【入力】別紙_職員一覧!D65)</f>
        <v/>
      </c>
      <c r="E65" s="44" t="str">
        <f>IF(①【入力】別紙_職員一覧!E65="","",①【入力】別紙_職員一覧!E65)</f>
        <v/>
      </c>
      <c r="F65" s="44" t="str">
        <f>IF(①【入力】別紙_職員一覧!F65="","",①【入力】別紙_職員一覧!F65)</f>
        <v/>
      </c>
      <c r="G65" s="162" t="str">
        <f>IF(①【入力】別紙_職員一覧!G65="","",①【入力】別紙_職員一覧!G65)</f>
        <v/>
      </c>
      <c r="H65" s="162" t="str">
        <f>IF(①【入力】別紙_職員一覧!H65="","",①【入力】別紙_職員一覧!H65)</f>
        <v/>
      </c>
      <c r="I65" s="144" t="str">
        <f>IF(①【入力】別紙_職員一覧!I65="","",①【入力】別紙_職員一覧!I65)</f>
        <v/>
      </c>
      <c r="J65" s="163" t="str">
        <f>IF(①【入力】別紙_職員一覧!J65="","",①【入力】別紙_職員一覧!J65)</f>
        <v/>
      </c>
      <c r="K65" s="164" t="str">
        <f t="shared" si="0"/>
        <v/>
      </c>
      <c r="L65" s="44" t="str">
        <f>IF(①【入力】別紙_職員一覧!L65="","",①【入力】別紙_職員一覧!L65)</f>
        <v/>
      </c>
      <c r="M65" s="165" t="str">
        <f>IF(①【入力】別紙_職員一覧!M65="","",①【入力】別紙_職員一覧!M65)</f>
        <v/>
      </c>
      <c r="N65" s="157" t="str">
        <f>IF(J65="","",IF(OR(J65="1",J65="2"),VLOOKUP(J65,'②【入力】就業規則等一覧（変更）'!$B$32:$AD$33,26,FALSE),VLOOKUP(J65,'②【入力】就業規則等一覧（変更）'!$B$13:$AD$27,26,FALSE)))</f>
        <v/>
      </c>
      <c r="O65" s="166" t="str">
        <f t="shared" si="5"/>
        <v/>
      </c>
      <c r="P65" s="166" t="str">
        <f t="shared" si="3"/>
        <v/>
      </c>
      <c r="Q65" s="167" t="str">
        <f t="shared" si="6"/>
        <v/>
      </c>
      <c r="T65" s="84"/>
    </row>
    <row r="66" spans="1:23" ht="18" customHeight="1">
      <c r="A66" s="83">
        <v>54</v>
      </c>
      <c r="B66" s="83" t="str">
        <f t="shared" si="1"/>
        <v/>
      </c>
      <c r="C66" s="44" t="str">
        <f>IF(①【入力】別紙_職員一覧!C66="","",①【入力】別紙_職員一覧!C66)</f>
        <v/>
      </c>
      <c r="D66" s="44" t="str">
        <f>IF(①【入力】別紙_職員一覧!D66="","",①【入力】別紙_職員一覧!D66)</f>
        <v/>
      </c>
      <c r="E66" s="44" t="str">
        <f>IF(①【入力】別紙_職員一覧!E66="","",①【入力】別紙_職員一覧!E66)</f>
        <v/>
      </c>
      <c r="F66" s="44" t="str">
        <f>IF(①【入力】別紙_職員一覧!F66="","",①【入力】別紙_職員一覧!F66)</f>
        <v/>
      </c>
      <c r="G66" s="162" t="str">
        <f>IF(①【入力】別紙_職員一覧!G66="","",①【入力】別紙_職員一覧!G66)</f>
        <v/>
      </c>
      <c r="H66" s="162" t="str">
        <f>IF(①【入力】別紙_職員一覧!H66="","",①【入力】別紙_職員一覧!H66)</f>
        <v/>
      </c>
      <c r="I66" s="144" t="str">
        <f>IF(①【入力】別紙_職員一覧!I66="","",①【入力】別紙_職員一覧!I66)</f>
        <v/>
      </c>
      <c r="J66" s="163" t="str">
        <f>IF(①【入力】別紙_職員一覧!J66="","",①【入力】別紙_職員一覧!J66)</f>
        <v/>
      </c>
      <c r="K66" s="164" t="str">
        <f t="shared" si="0"/>
        <v/>
      </c>
      <c r="L66" s="44" t="str">
        <f>IF(①【入力】別紙_職員一覧!L66="","",①【入力】別紙_職員一覧!L66)</f>
        <v/>
      </c>
      <c r="M66" s="165" t="str">
        <f>IF(①【入力】別紙_職員一覧!M66="","",①【入力】別紙_職員一覧!M66)</f>
        <v/>
      </c>
      <c r="N66" s="157" t="str">
        <f>IF(J66="","",IF(OR(J66="1",J66="2"),VLOOKUP(J66,'②【入力】就業規則等一覧（変更）'!$B$32:$AD$33,26,FALSE),VLOOKUP(J66,'②【入力】就業規則等一覧（変更）'!$B$13:$AD$27,26,FALSE)))</f>
        <v/>
      </c>
      <c r="O66" s="166" t="str">
        <f t="shared" si="5"/>
        <v/>
      </c>
      <c r="P66" s="166" t="str">
        <f t="shared" si="3"/>
        <v/>
      </c>
      <c r="Q66" s="167" t="str">
        <f t="shared" si="6"/>
        <v/>
      </c>
      <c r="T66" s="84"/>
    </row>
    <row r="67" spans="1:23" ht="18" customHeight="1">
      <c r="A67" s="83">
        <v>55</v>
      </c>
      <c r="B67" s="83" t="str">
        <f t="shared" si="1"/>
        <v/>
      </c>
      <c r="C67" s="44" t="str">
        <f>IF(①【入力】別紙_職員一覧!C67="","",①【入力】別紙_職員一覧!C67)</f>
        <v/>
      </c>
      <c r="D67" s="44" t="str">
        <f>IF(①【入力】別紙_職員一覧!D67="","",①【入力】別紙_職員一覧!D67)</f>
        <v/>
      </c>
      <c r="E67" s="44" t="str">
        <f>IF(①【入力】別紙_職員一覧!E67="","",①【入力】別紙_職員一覧!E67)</f>
        <v/>
      </c>
      <c r="F67" s="44" t="str">
        <f>IF(①【入力】別紙_職員一覧!F67="","",①【入力】別紙_職員一覧!F67)</f>
        <v/>
      </c>
      <c r="G67" s="162" t="str">
        <f>IF(①【入力】別紙_職員一覧!G67="","",①【入力】別紙_職員一覧!G67)</f>
        <v/>
      </c>
      <c r="H67" s="162" t="str">
        <f>IF(①【入力】別紙_職員一覧!H67="","",①【入力】別紙_職員一覧!H67)</f>
        <v/>
      </c>
      <c r="I67" s="144" t="str">
        <f>IF(①【入力】別紙_職員一覧!I67="","",①【入力】別紙_職員一覧!I67)</f>
        <v/>
      </c>
      <c r="J67" s="163" t="str">
        <f>IF(①【入力】別紙_職員一覧!J67="","",①【入力】別紙_職員一覧!J67)</f>
        <v/>
      </c>
      <c r="K67" s="164" t="str">
        <f t="shared" si="0"/>
        <v/>
      </c>
      <c r="L67" s="44" t="str">
        <f>IF(①【入力】別紙_職員一覧!L67="","",①【入力】別紙_職員一覧!L67)</f>
        <v/>
      </c>
      <c r="M67" s="165" t="str">
        <f>IF(①【入力】別紙_職員一覧!M67="","",①【入力】別紙_職員一覧!M67)</f>
        <v/>
      </c>
      <c r="N67" s="157" t="str">
        <f>IF(J67="","",IF(OR(J67="1",J67="2"),VLOOKUP(J67,'②【入力】就業規則等一覧（変更）'!$B$32:$AD$33,26,FALSE),VLOOKUP(J67,'②【入力】就業規則等一覧（変更）'!$B$13:$AD$27,26,FALSE)))</f>
        <v/>
      </c>
      <c r="O67" s="166" t="str">
        <f t="shared" si="5"/>
        <v/>
      </c>
      <c r="P67" s="166" t="str">
        <f t="shared" si="3"/>
        <v/>
      </c>
      <c r="Q67" s="167" t="str">
        <f t="shared" si="6"/>
        <v/>
      </c>
      <c r="T67" s="84"/>
    </row>
    <row r="68" spans="1:23" ht="18" customHeight="1">
      <c r="A68" s="83">
        <v>56</v>
      </c>
      <c r="B68" s="83" t="str">
        <f t="shared" si="1"/>
        <v/>
      </c>
      <c r="C68" s="44" t="str">
        <f>IF(①【入力】別紙_職員一覧!C68="","",①【入力】別紙_職員一覧!C68)</f>
        <v/>
      </c>
      <c r="D68" s="44" t="str">
        <f>IF(①【入力】別紙_職員一覧!D68="","",①【入力】別紙_職員一覧!D68)</f>
        <v/>
      </c>
      <c r="E68" s="44" t="str">
        <f>IF(①【入力】別紙_職員一覧!E68="","",①【入力】別紙_職員一覧!E68)</f>
        <v/>
      </c>
      <c r="F68" s="44" t="str">
        <f>IF(①【入力】別紙_職員一覧!F68="","",①【入力】別紙_職員一覧!F68)</f>
        <v/>
      </c>
      <c r="G68" s="162" t="str">
        <f>IF(①【入力】別紙_職員一覧!G68="","",①【入力】別紙_職員一覧!G68)</f>
        <v/>
      </c>
      <c r="H68" s="162" t="str">
        <f>IF(①【入力】別紙_職員一覧!H68="","",①【入力】別紙_職員一覧!H68)</f>
        <v/>
      </c>
      <c r="I68" s="144" t="str">
        <f>IF(①【入力】別紙_職員一覧!I68="","",①【入力】別紙_職員一覧!I68)</f>
        <v/>
      </c>
      <c r="J68" s="163" t="str">
        <f>IF(①【入力】別紙_職員一覧!J68="","",①【入力】別紙_職員一覧!J68)</f>
        <v/>
      </c>
      <c r="K68" s="164" t="str">
        <f t="shared" si="0"/>
        <v/>
      </c>
      <c r="L68" s="44" t="str">
        <f>IF(①【入力】別紙_職員一覧!L68="","",①【入力】別紙_職員一覧!L68)</f>
        <v/>
      </c>
      <c r="M68" s="165" t="str">
        <f>IF(①【入力】別紙_職員一覧!M68="","",①【入力】別紙_職員一覧!M68)</f>
        <v/>
      </c>
      <c r="N68" s="157" t="str">
        <f>IF(J68="","",IF(OR(J68="1",J68="2"),VLOOKUP(J68,'②【入力】就業規則等一覧（変更）'!$B$32:$AD$33,26,FALSE),VLOOKUP(J68,'②【入力】就業規則等一覧（変更）'!$B$13:$AD$27,26,FALSE)))</f>
        <v/>
      </c>
      <c r="O68" s="166" t="str">
        <f t="shared" si="5"/>
        <v/>
      </c>
      <c r="P68" s="166" t="str">
        <f t="shared" si="3"/>
        <v/>
      </c>
      <c r="Q68" s="167" t="str">
        <f t="shared" si="6"/>
        <v/>
      </c>
      <c r="T68" s="84"/>
    </row>
    <row r="69" spans="1:23" ht="18" customHeight="1">
      <c r="A69" s="83">
        <v>57</v>
      </c>
      <c r="B69" s="83" t="str">
        <f t="shared" si="1"/>
        <v/>
      </c>
      <c r="C69" s="44" t="str">
        <f>IF(①【入力】別紙_職員一覧!C69="","",①【入力】別紙_職員一覧!C69)</f>
        <v/>
      </c>
      <c r="D69" s="44" t="str">
        <f>IF(①【入力】別紙_職員一覧!D69="","",①【入力】別紙_職員一覧!D69)</f>
        <v/>
      </c>
      <c r="E69" s="44" t="str">
        <f>IF(①【入力】別紙_職員一覧!E69="","",①【入力】別紙_職員一覧!E69)</f>
        <v/>
      </c>
      <c r="F69" s="44" t="str">
        <f>IF(①【入力】別紙_職員一覧!F69="","",①【入力】別紙_職員一覧!F69)</f>
        <v/>
      </c>
      <c r="G69" s="162" t="str">
        <f>IF(①【入力】別紙_職員一覧!G69="","",①【入力】別紙_職員一覧!G69)</f>
        <v/>
      </c>
      <c r="H69" s="162" t="str">
        <f>IF(①【入力】別紙_職員一覧!H69="","",①【入力】別紙_職員一覧!H69)</f>
        <v/>
      </c>
      <c r="I69" s="144" t="str">
        <f>IF(①【入力】別紙_職員一覧!I69="","",①【入力】別紙_職員一覧!I69)</f>
        <v/>
      </c>
      <c r="J69" s="163" t="str">
        <f>IF(①【入力】別紙_職員一覧!J69="","",①【入力】別紙_職員一覧!J69)</f>
        <v/>
      </c>
      <c r="K69" s="164" t="str">
        <f t="shared" si="0"/>
        <v/>
      </c>
      <c r="L69" s="44" t="str">
        <f>IF(①【入力】別紙_職員一覧!L69="","",①【入力】別紙_職員一覧!L69)</f>
        <v/>
      </c>
      <c r="M69" s="165" t="str">
        <f>IF(①【入力】別紙_職員一覧!M69="","",①【入力】別紙_職員一覧!M69)</f>
        <v/>
      </c>
      <c r="N69" s="157" t="str">
        <f>IF(J69="","",IF(OR(J69="1",J69="2"),VLOOKUP(J69,'②【入力】就業規則等一覧（変更）'!$B$32:$AD$33,26,FALSE),VLOOKUP(J69,'②【入力】就業規則等一覧（変更）'!$B$13:$AD$27,26,FALSE)))</f>
        <v/>
      </c>
      <c r="O69" s="166" t="str">
        <f t="shared" si="5"/>
        <v/>
      </c>
      <c r="P69" s="166" t="str">
        <f t="shared" si="3"/>
        <v/>
      </c>
      <c r="Q69" s="167" t="str">
        <f t="shared" si="6"/>
        <v/>
      </c>
      <c r="T69" s="84"/>
    </row>
    <row r="70" spans="1:23" ht="18" customHeight="1">
      <c r="A70" s="83">
        <v>58</v>
      </c>
      <c r="B70" s="83" t="str">
        <f t="shared" si="1"/>
        <v/>
      </c>
      <c r="C70" s="44" t="str">
        <f>IF(①【入力】別紙_職員一覧!C70="","",①【入力】別紙_職員一覧!C70)</f>
        <v/>
      </c>
      <c r="D70" s="44" t="str">
        <f>IF(①【入力】別紙_職員一覧!D70="","",①【入力】別紙_職員一覧!D70)</f>
        <v/>
      </c>
      <c r="E70" s="44" t="str">
        <f>IF(①【入力】別紙_職員一覧!E70="","",①【入力】別紙_職員一覧!E70)</f>
        <v/>
      </c>
      <c r="F70" s="44" t="str">
        <f>IF(①【入力】別紙_職員一覧!F70="","",①【入力】別紙_職員一覧!F70)</f>
        <v/>
      </c>
      <c r="G70" s="162" t="str">
        <f>IF(①【入力】別紙_職員一覧!G70="","",①【入力】別紙_職員一覧!G70)</f>
        <v/>
      </c>
      <c r="H70" s="162" t="str">
        <f>IF(①【入力】別紙_職員一覧!H70="","",①【入力】別紙_職員一覧!H70)</f>
        <v/>
      </c>
      <c r="I70" s="144" t="str">
        <f>IF(①【入力】別紙_職員一覧!I70="","",①【入力】別紙_職員一覧!I70)</f>
        <v/>
      </c>
      <c r="J70" s="163" t="str">
        <f>IF(①【入力】別紙_職員一覧!J70="","",①【入力】別紙_職員一覧!J70)</f>
        <v/>
      </c>
      <c r="K70" s="164" t="str">
        <f t="shared" si="0"/>
        <v/>
      </c>
      <c r="L70" s="44" t="str">
        <f>IF(①【入力】別紙_職員一覧!L70="","",①【入力】別紙_職員一覧!L70)</f>
        <v/>
      </c>
      <c r="M70" s="165" t="str">
        <f>IF(①【入力】別紙_職員一覧!M70="","",①【入力】別紙_職員一覧!M70)</f>
        <v/>
      </c>
      <c r="N70" s="157" t="str">
        <f>IF(J70="","",IF(OR(J70="1",J70="2"),VLOOKUP(J70,'②【入力】就業規則等一覧（変更）'!$B$32:$AD$33,26,FALSE),VLOOKUP(J70,'②【入力】就業規則等一覧（変更）'!$B$13:$AD$27,26,FALSE)))</f>
        <v/>
      </c>
      <c r="O70" s="166" t="str">
        <f t="shared" si="5"/>
        <v/>
      </c>
      <c r="P70" s="166" t="str">
        <f t="shared" si="3"/>
        <v/>
      </c>
      <c r="Q70" s="167" t="str">
        <f t="shared" si="6"/>
        <v/>
      </c>
      <c r="T70" s="84"/>
    </row>
    <row r="71" spans="1:23" ht="18" customHeight="1">
      <c r="A71" s="83">
        <v>59</v>
      </c>
      <c r="B71" s="83" t="str">
        <f t="shared" si="1"/>
        <v/>
      </c>
      <c r="C71" s="44" t="str">
        <f>IF(①【入力】別紙_職員一覧!C71="","",①【入力】別紙_職員一覧!C71)</f>
        <v/>
      </c>
      <c r="D71" s="44" t="str">
        <f>IF(①【入力】別紙_職員一覧!D71="","",①【入力】別紙_職員一覧!D71)</f>
        <v/>
      </c>
      <c r="E71" s="44" t="str">
        <f>IF(①【入力】別紙_職員一覧!E71="","",①【入力】別紙_職員一覧!E71)</f>
        <v/>
      </c>
      <c r="F71" s="44" t="str">
        <f>IF(①【入力】別紙_職員一覧!F71="","",①【入力】別紙_職員一覧!F71)</f>
        <v/>
      </c>
      <c r="G71" s="162" t="str">
        <f>IF(①【入力】別紙_職員一覧!G71="","",①【入力】別紙_職員一覧!G71)</f>
        <v/>
      </c>
      <c r="H71" s="162" t="str">
        <f>IF(①【入力】別紙_職員一覧!H71="","",①【入力】別紙_職員一覧!H71)</f>
        <v/>
      </c>
      <c r="I71" s="144" t="str">
        <f>IF(①【入力】別紙_職員一覧!I71="","",①【入力】別紙_職員一覧!I71)</f>
        <v/>
      </c>
      <c r="J71" s="163" t="str">
        <f>IF(①【入力】別紙_職員一覧!J71="","",①【入力】別紙_職員一覧!J71)</f>
        <v/>
      </c>
      <c r="K71" s="164" t="str">
        <f t="shared" si="0"/>
        <v/>
      </c>
      <c r="L71" s="44" t="str">
        <f>IF(①【入力】別紙_職員一覧!L71="","",①【入力】別紙_職員一覧!L71)</f>
        <v/>
      </c>
      <c r="M71" s="165" t="str">
        <f>IF(①【入力】別紙_職員一覧!M71="","",①【入力】別紙_職員一覧!M71)</f>
        <v/>
      </c>
      <c r="N71" s="157" t="str">
        <f>IF(J71="","",IF(OR(J71="1",J71="2"),VLOOKUP(J71,'②【入力】就業規則等一覧（変更）'!$B$32:$AD$33,26,FALSE),VLOOKUP(J71,'②【入力】就業規則等一覧（変更）'!$B$13:$AD$27,26,FALSE)))</f>
        <v/>
      </c>
      <c r="O71" s="166" t="str">
        <f t="shared" si="5"/>
        <v/>
      </c>
      <c r="P71" s="166" t="str">
        <f t="shared" si="3"/>
        <v/>
      </c>
      <c r="Q71" s="167" t="str">
        <f t="shared" si="6"/>
        <v/>
      </c>
      <c r="T71" s="84"/>
    </row>
    <row r="72" spans="1:23" ht="18" customHeight="1">
      <c r="A72" s="83">
        <v>60</v>
      </c>
      <c r="B72" s="83" t="str">
        <f t="shared" si="1"/>
        <v/>
      </c>
      <c r="C72" s="44" t="str">
        <f>IF(①【入力】別紙_職員一覧!C72="","",①【入力】別紙_職員一覧!C72)</f>
        <v/>
      </c>
      <c r="D72" s="44" t="str">
        <f>IF(①【入力】別紙_職員一覧!D72="","",①【入力】別紙_職員一覧!D72)</f>
        <v/>
      </c>
      <c r="E72" s="44" t="str">
        <f>IF(①【入力】別紙_職員一覧!E72="","",①【入力】別紙_職員一覧!E72)</f>
        <v/>
      </c>
      <c r="F72" s="44" t="str">
        <f>IF(①【入力】別紙_職員一覧!F72="","",①【入力】別紙_職員一覧!F72)</f>
        <v/>
      </c>
      <c r="G72" s="162" t="str">
        <f>IF(①【入力】別紙_職員一覧!G72="","",①【入力】別紙_職員一覧!G72)</f>
        <v/>
      </c>
      <c r="H72" s="162" t="str">
        <f>IF(①【入力】別紙_職員一覧!H72="","",①【入力】別紙_職員一覧!H72)</f>
        <v/>
      </c>
      <c r="I72" s="144" t="str">
        <f>IF(①【入力】別紙_職員一覧!I72="","",①【入力】別紙_職員一覧!I72)</f>
        <v/>
      </c>
      <c r="J72" s="163" t="str">
        <f>IF(①【入力】別紙_職員一覧!J72="","",①【入力】別紙_職員一覧!J72)</f>
        <v/>
      </c>
      <c r="K72" s="164" t="str">
        <f t="shared" si="0"/>
        <v/>
      </c>
      <c r="L72" s="44" t="str">
        <f>IF(①【入力】別紙_職員一覧!L72="","",①【入力】別紙_職員一覧!L72)</f>
        <v/>
      </c>
      <c r="M72" s="165" t="str">
        <f>IF(①【入力】別紙_職員一覧!M72="","",①【入力】別紙_職員一覧!M72)</f>
        <v/>
      </c>
      <c r="N72" s="157" t="str">
        <f>IF(J72="","",IF(OR(J72="1",J72="2"),VLOOKUP(J72,'②【入力】就業規則等一覧（変更）'!$B$32:$AD$33,26,FALSE),VLOOKUP(J72,'②【入力】就業規則等一覧（変更）'!$B$13:$AD$27,26,FALSE)))</f>
        <v/>
      </c>
      <c r="O72" s="166" t="str">
        <f t="shared" si="5"/>
        <v/>
      </c>
      <c r="P72" s="166" t="str">
        <f t="shared" si="3"/>
        <v/>
      </c>
      <c r="Q72" s="167" t="str">
        <f t="shared" si="6"/>
        <v/>
      </c>
      <c r="T72" s="84"/>
    </row>
    <row r="73" spans="1:23" ht="18" customHeight="1">
      <c r="A73" s="83">
        <v>61</v>
      </c>
      <c r="B73" s="83" t="str">
        <f t="shared" si="1"/>
        <v/>
      </c>
      <c r="C73" s="44" t="str">
        <f>IF(①【入力】別紙_職員一覧!C73="","",①【入力】別紙_職員一覧!C73)</f>
        <v/>
      </c>
      <c r="D73" s="44" t="str">
        <f>IF(①【入力】別紙_職員一覧!D73="","",①【入力】別紙_職員一覧!D73)</f>
        <v/>
      </c>
      <c r="E73" s="44" t="str">
        <f>IF(①【入力】別紙_職員一覧!E73="","",①【入力】別紙_職員一覧!E73)</f>
        <v/>
      </c>
      <c r="F73" s="44" t="str">
        <f>IF(①【入力】別紙_職員一覧!F73="","",①【入力】別紙_職員一覧!F73)</f>
        <v/>
      </c>
      <c r="G73" s="162" t="str">
        <f>IF(①【入力】別紙_職員一覧!G73="","",①【入力】別紙_職員一覧!G73)</f>
        <v/>
      </c>
      <c r="H73" s="162" t="str">
        <f>IF(①【入力】別紙_職員一覧!H73="","",①【入力】別紙_職員一覧!H73)</f>
        <v/>
      </c>
      <c r="I73" s="144" t="str">
        <f>IF(①【入力】別紙_職員一覧!I73="","",①【入力】別紙_職員一覧!I73)</f>
        <v/>
      </c>
      <c r="J73" s="163" t="str">
        <f>IF(①【入力】別紙_職員一覧!J73="","",①【入力】別紙_職員一覧!J73)</f>
        <v/>
      </c>
      <c r="K73" s="164" t="str">
        <f t="shared" si="0"/>
        <v/>
      </c>
      <c r="L73" s="44" t="str">
        <f>IF(①【入力】別紙_職員一覧!L73="","",①【入力】別紙_職員一覧!L73)</f>
        <v/>
      </c>
      <c r="M73" s="165" t="str">
        <f>IF(①【入力】別紙_職員一覧!M73="","",①【入力】別紙_職員一覧!M73)</f>
        <v/>
      </c>
      <c r="N73" s="157" t="str">
        <f>IF(J73="","",IF(OR(J73="1",J73="2"),VLOOKUP(J73,'②【入力】就業規則等一覧（変更）'!$B$32:$AD$33,26,FALSE),VLOOKUP(J73,'②【入力】就業規則等一覧（変更）'!$B$13:$AD$27,26,FALSE)))</f>
        <v/>
      </c>
      <c r="O73" s="166" t="str">
        <f t="shared" si="5"/>
        <v/>
      </c>
      <c r="P73" s="166" t="str">
        <f t="shared" si="3"/>
        <v/>
      </c>
      <c r="Q73" s="167" t="str">
        <f t="shared" si="6"/>
        <v/>
      </c>
      <c r="T73" s="84"/>
    </row>
    <row r="74" spans="1:23" ht="18" customHeight="1">
      <c r="A74" s="83">
        <v>62</v>
      </c>
      <c r="B74" s="83" t="str">
        <f t="shared" si="1"/>
        <v/>
      </c>
      <c r="C74" s="44" t="str">
        <f>IF(①【入力】別紙_職員一覧!C74="","",①【入力】別紙_職員一覧!C74)</f>
        <v/>
      </c>
      <c r="D74" s="44" t="str">
        <f>IF(①【入力】別紙_職員一覧!D74="","",①【入力】別紙_職員一覧!D74)</f>
        <v/>
      </c>
      <c r="E74" s="44" t="str">
        <f>IF(①【入力】別紙_職員一覧!E74="","",①【入力】別紙_職員一覧!E74)</f>
        <v/>
      </c>
      <c r="F74" s="44" t="str">
        <f>IF(①【入力】別紙_職員一覧!F74="","",①【入力】別紙_職員一覧!F74)</f>
        <v/>
      </c>
      <c r="G74" s="162" t="str">
        <f>IF(①【入力】別紙_職員一覧!G74="","",①【入力】別紙_職員一覧!G74)</f>
        <v/>
      </c>
      <c r="H74" s="162" t="str">
        <f>IF(①【入力】別紙_職員一覧!H74="","",①【入力】別紙_職員一覧!H74)</f>
        <v/>
      </c>
      <c r="I74" s="144" t="str">
        <f>IF(①【入力】別紙_職員一覧!I74="","",①【入力】別紙_職員一覧!I74)</f>
        <v/>
      </c>
      <c r="J74" s="163" t="str">
        <f>IF(①【入力】別紙_職員一覧!J74="","",①【入力】別紙_職員一覧!J74)</f>
        <v/>
      </c>
      <c r="K74" s="164" t="str">
        <f t="shared" si="0"/>
        <v/>
      </c>
      <c r="L74" s="44" t="str">
        <f>IF(①【入力】別紙_職員一覧!L74="","",①【入力】別紙_職員一覧!L74)</f>
        <v/>
      </c>
      <c r="M74" s="165" t="str">
        <f>IF(①【入力】別紙_職員一覧!M74="","",①【入力】別紙_職員一覧!M74)</f>
        <v/>
      </c>
      <c r="N74" s="157" t="str">
        <f>IF(J74="","",IF(OR(J74="1",J74="2"),VLOOKUP(J74,'②【入力】就業規則等一覧（変更）'!$B$32:$AD$33,26,FALSE),VLOOKUP(J74,'②【入力】就業規則等一覧（変更）'!$B$13:$AD$27,26,FALSE)))</f>
        <v/>
      </c>
      <c r="O74" s="166" t="str">
        <f t="shared" si="5"/>
        <v/>
      </c>
      <c r="P74" s="166" t="str">
        <f t="shared" si="3"/>
        <v/>
      </c>
      <c r="Q74" s="167" t="str">
        <f t="shared" si="6"/>
        <v/>
      </c>
      <c r="T74" s="84"/>
    </row>
    <row r="75" spans="1:23" ht="18" customHeight="1">
      <c r="A75" s="83">
        <v>63</v>
      </c>
      <c r="B75" s="83" t="str">
        <f t="shared" si="1"/>
        <v/>
      </c>
      <c r="C75" s="44" t="str">
        <f>IF(①【入力】別紙_職員一覧!C75="","",①【入力】別紙_職員一覧!C75)</f>
        <v/>
      </c>
      <c r="D75" s="44" t="str">
        <f>IF(①【入力】別紙_職員一覧!D75="","",①【入力】別紙_職員一覧!D75)</f>
        <v/>
      </c>
      <c r="E75" s="44" t="str">
        <f>IF(①【入力】別紙_職員一覧!E75="","",①【入力】別紙_職員一覧!E75)</f>
        <v/>
      </c>
      <c r="F75" s="44" t="str">
        <f>IF(①【入力】別紙_職員一覧!F75="","",①【入力】別紙_職員一覧!F75)</f>
        <v/>
      </c>
      <c r="G75" s="162" t="str">
        <f>IF(①【入力】別紙_職員一覧!G75="","",①【入力】別紙_職員一覧!G75)</f>
        <v/>
      </c>
      <c r="H75" s="162" t="str">
        <f>IF(①【入力】別紙_職員一覧!H75="","",①【入力】別紙_職員一覧!H75)</f>
        <v/>
      </c>
      <c r="I75" s="144" t="str">
        <f>IF(①【入力】別紙_職員一覧!I75="","",①【入力】別紙_職員一覧!I75)</f>
        <v/>
      </c>
      <c r="J75" s="163" t="str">
        <f>IF(①【入力】別紙_職員一覧!J75="","",①【入力】別紙_職員一覧!J75)</f>
        <v/>
      </c>
      <c r="K75" s="164" t="str">
        <f t="shared" si="0"/>
        <v/>
      </c>
      <c r="L75" s="44" t="str">
        <f>IF(①【入力】別紙_職員一覧!L75="","",①【入力】別紙_職員一覧!L75)</f>
        <v/>
      </c>
      <c r="M75" s="165" t="str">
        <f>IF(①【入力】別紙_職員一覧!M75="","",①【入力】別紙_職員一覧!M75)</f>
        <v/>
      </c>
      <c r="N75" s="157" t="str">
        <f>IF(J75="","",IF(OR(J75="1",J75="2"),VLOOKUP(J75,'②【入力】就業規則等一覧（変更）'!$B$32:$AD$33,26,FALSE),VLOOKUP(J75,'②【入力】就業規則等一覧（変更）'!$B$13:$AD$27,26,FALSE)))</f>
        <v/>
      </c>
      <c r="O75" s="166" t="str">
        <f t="shared" si="5"/>
        <v/>
      </c>
      <c r="P75" s="166" t="str">
        <f t="shared" si="3"/>
        <v/>
      </c>
      <c r="Q75" s="167" t="str">
        <f t="shared" si="6"/>
        <v/>
      </c>
      <c r="T75" s="84"/>
    </row>
    <row r="76" spans="1:23" ht="18" customHeight="1">
      <c r="A76" s="83">
        <v>64</v>
      </c>
      <c r="B76" s="83" t="str">
        <f t="shared" si="1"/>
        <v/>
      </c>
      <c r="C76" s="44" t="str">
        <f>IF(①【入力】別紙_職員一覧!C76="","",①【入力】別紙_職員一覧!C76)</f>
        <v/>
      </c>
      <c r="D76" s="44" t="str">
        <f>IF(①【入力】別紙_職員一覧!D76="","",①【入力】別紙_職員一覧!D76)</f>
        <v/>
      </c>
      <c r="E76" s="44" t="str">
        <f>IF(①【入力】別紙_職員一覧!E76="","",①【入力】別紙_職員一覧!E76)</f>
        <v/>
      </c>
      <c r="F76" s="44" t="str">
        <f>IF(①【入力】別紙_職員一覧!F76="","",①【入力】別紙_職員一覧!F76)</f>
        <v/>
      </c>
      <c r="G76" s="162" t="str">
        <f>IF(①【入力】別紙_職員一覧!G76="","",①【入力】別紙_職員一覧!G76)</f>
        <v/>
      </c>
      <c r="H76" s="162" t="str">
        <f>IF(①【入力】別紙_職員一覧!H76="","",①【入力】別紙_職員一覧!H76)</f>
        <v/>
      </c>
      <c r="I76" s="144" t="str">
        <f>IF(①【入力】別紙_職員一覧!I76="","",①【入力】別紙_職員一覧!I76)</f>
        <v/>
      </c>
      <c r="J76" s="163" t="str">
        <f>IF(①【入力】別紙_職員一覧!J76="","",①【入力】別紙_職員一覧!J76)</f>
        <v/>
      </c>
      <c r="K76" s="164" t="str">
        <f t="shared" si="0"/>
        <v/>
      </c>
      <c r="L76" s="44" t="str">
        <f>IF(①【入力】別紙_職員一覧!L76="","",①【入力】別紙_職員一覧!L76)</f>
        <v/>
      </c>
      <c r="M76" s="165" t="str">
        <f>IF(①【入力】別紙_職員一覧!M76="","",①【入力】別紙_職員一覧!M76)</f>
        <v/>
      </c>
      <c r="N76" s="157" t="str">
        <f>IF(J76="","",IF(OR(J76="1",J76="2"),VLOOKUP(J76,'②【入力】就業規則等一覧（変更）'!$B$32:$AD$33,26,FALSE),VLOOKUP(J76,'②【入力】就業規則等一覧（変更）'!$B$13:$AD$27,26,FALSE)))</f>
        <v/>
      </c>
      <c r="O76" s="166" t="str">
        <f t="shared" si="5"/>
        <v/>
      </c>
      <c r="P76" s="166" t="str">
        <f t="shared" si="3"/>
        <v/>
      </c>
      <c r="Q76" s="167" t="str">
        <f t="shared" si="6"/>
        <v/>
      </c>
      <c r="T76" s="84"/>
      <c r="W76" s="79"/>
    </row>
    <row r="77" spans="1:23" ht="18" customHeight="1">
      <c r="A77" s="83">
        <v>65</v>
      </c>
      <c r="B77" s="83" t="str">
        <f t="shared" si="1"/>
        <v/>
      </c>
      <c r="C77" s="44" t="str">
        <f>IF(①【入力】別紙_職員一覧!C77="","",①【入力】別紙_職員一覧!C77)</f>
        <v/>
      </c>
      <c r="D77" s="44" t="str">
        <f>IF(①【入力】別紙_職員一覧!D77="","",①【入力】別紙_職員一覧!D77)</f>
        <v/>
      </c>
      <c r="E77" s="44" t="str">
        <f>IF(①【入力】別紙_職員一覧!E77="","",①【入力】別紙_職員一覧!E77)</f>
        <v/>
      </c>
      <c r="F77" s="44" t="str">
        <f>IF(①【入力】別紙_職員一覧!F77="","",①【入力】別紙_職員一覧!F77)</f>
        <v/>
      </c>
      <c r="G77" s="162" t="str">
        <f>IF(①【入力】別紙_職員一覧!G77="","",①【入力】別紙_職員一覧!G77)</f>
        <v/>
      </c>
      <c r="H77" s="162" t="str">
        <f>IF(①【入力】別紙_職員一覧!H77="","",①【入力】別紙_職員一覧!H77)</f>
        <v/>
      </c>
      <c r="I77" s="144" t="str">
        <f>IF(①【入力】別紙_職員一覧!I77="","",①【入力】別紙_職員一覧!I77)</f>
        <v/>
      </c>
      <c r="J77" s="163" t="str">
        <f>IF(①【入力】別紙_職員一覧!J77="","",①【入力】別紙_職員一覧!J77)</f>
        <v/>
      </c>
      <c r="K77" s="164" t="str">
        <f t="shared" si="0"/>
        <v/>
      </c>
      <c r="L77" s="44" t="str">
        <f>IF(①【入力】別紙_職員一覧!L77="","",①【入力】別紙_職員一覧!L77)</f>
        <v/>
      </c>
      <c r="M77" s="165" t="str">
        <f>IF(①【入力】別紙_職員一覧!M77="","",①【入力】別紙_職員一覧!M77)</f>
        <v/>
      </c>
      <c r="N77" s="157" t="str">
        <f>IF(J77="","",IF(OR(J77="1",J77="2"),VLOOKUP(J77,'②【入力】就業規則等一覧（変更）'!$B$32:$AD$33,26,FALSE),VLOOKUP(J77,'②【入力】就業規則等一覧（変更）'!$B$13:$AD$27,26,FALSE)))</f>
        <v/>
      </c>
      <c r="O77" s="166" t="str">
        <f t="shared" si="5"/>
        <v/>
      </c>
      <c r="P77" s="166" t="str">
        <f t="shared" si="3"/>
        <v/>
      </c>
      <c r="Q77" s="167" t="str">
        <f t="shared" si="6"/>
        <v/>
      </c>
      <c r="T77" s="84"/>
    </row>
    <row r="78" spans="1:23" ht="18" customHeight="1">
      <c r="A78" s="83">
        <v>66</v>
      </c>
      <c r="B78" s="83" t="str">
        <f t="shared" ref="B78:B111" si="7">C78&amp;D78</f>
        <v/>
      </c>
      <c r="C78" s="44" t="str">
        <f>IF(①【入力】別紙_職員一覧!C78="","",①【入力】別紙_職員一覧!C78)</f>
        <v/>
      </c>
      <c r="D78" s="44" t="str">
        <f>IF(①【入力】別紙_職員一覧!D78="","",①【入力】別紙_職員一覧!D78)</f>
        <v/>
      </c>
      <c r="E78" s="44" t="str">
        <f>IF(①【入力】別紙_職員一覧!E78="","",①【入力】別紙_職員一覧!E78)</f>
        <v/>
      </c>
      <c r="F78" s="44" t="str">
        <f>IF(①【入力】別紙_職員一覧!F78="","",①【入力】別紙_職員一覧!F78)</f>
        <v/>
      </c>
      <c r="G78" s="162" t="str">
        <f>IF(①【入力】別紙_職員一覧!G78="","",①【入力】別紙_職員一覧!G78)</f>
        <v/>
      </c>
      <c r="H78" s="162" t="str">
        <f>IF(①【入力】別紙_職員一覧!H78="","",①【入力】別紙_職員一覧!H78)</f>
        <v/>
      </c>
      <c r="I78" s="144" t="str">
        <f>IF(①【入力】別紙_職員一覧!I78="","",①【入力】別紙_職員一覧!I78)</f>
        <v/>
      </c>
      <c r="J78" s="163" t="str">
        <f>IF(①【入力】別紙_職員一覧!J78="","",①【入力】別紙_職員一覧!J78)</f>
        <v/>
      </c>
      <c r="K78" s="164" t="str">
        <f t="shared" si="0"/>
        <v/>
      </c>
      <c r="L78" s="44" t="str">
        <f>IF(①【入力】別紙_職員一覧!L78="","",①【入力】別紙_職員一覧!L78)</f>
        <v/>
      </c>
      <c r="M78" s="165" t="str">
        <f>IF(①【入力】別紙_職員一覧!M78="","",①【入力】別紙_職員一覧!M78)</f>
        <v/>
      </c>
      <c r="N78" s="157" t="str">
        <f>IF(J78="","",IF(OR(J78="1",J78="2"),VLOOKUP(J78,'②【入力】就業規則等一覧（変更）'!$B$32:$AD$33,26,FALSE),VLOOKUP(J78,'②【入力】就業規則等一覧（変更）'!$B$13:$AD$27,26,FALSE)))</f>
        <v/>
      </c>
      <c r="O78" s="166" t="str">
        <f t="shared" si="5"/>
        <v/>
      </c>
      <c r="P78" s="166" t="str">
        <f t="shared" ref="P78:P100" si="8">IF(N78="","",MIN(N78,10000))</f>
        <v/>
      </c>
      <c r="Q78" s="167" t="str">
        <f t="shared" si="6"/>
        <v/>
      </c>
      <c r="T78" s="84"/>
    </row>
    <row r="79" spans="1:23" ht="18" customHeight="1">
      <c r="A79" s="83">
        <v>67</v>
      </c>
      <c r="B79" s="83" t="str">
        <f t="shared" si="7"/>
        <v/>
      </c>
      <c r="C79" s="44" t="str">
        <f>IF(①【入力】別紙_職員一覧!C79="","",①【入力】別紙_職員一覧!C79)</f>
        <v/>
      </c>
      <c r="D79" s="44" t="str">
        <f>IF(①【入力】別紙_職員一覧!D79="","",①【入力】別紙_職員一覧!D79)</f>
        <v/>
      </c>
      <c r="E79" s="44" t="str">
        <f>IF(①【入力】別紙_職員一覧!E79="","",①【入力】別紙_職員一覧!E79)</f>
        <v/>
      </c>
      <c r="F79" s="44" t="str">
        <f>IF(①【入力】別紙_職員一覧!F79="","",①【入力】別紙_職員一覧!F79)</f>
        <v/>
      </c>
      <c r="G79" s="162" t="str">
        <f>IF(①【入力】別紙_職員一覧!G79="","",①【入力】別紙_職員一覧!G79)</f>
        <v/>
      </c>
      <c r="H79" s="162" t="str">
        <f>IF(①【入力】別紙_職員一覧!H79="","",①【入力】別紙_職員一覧!H79)</f>
        <v/>
      </c>
      <c r="I79" s="144" t="str">
        <f>IF(①【入力】別紙_職員一覧!I79="","",①【入力】別紙_職員一覧!I79)</f>
        <v/>
      </c>
      <c r="J79" s="163" t="str">
        <f>IF(①【入力】別紙_職員一覧!J79="","",①【入力】別紙_職員一覧!J79)</f>
        <v/>
      </c>
      <c r="K79" s="164" t="str">
        <f t="shared" si="0"/>
        <v/>
      </c>
      <c r="L79" s="44" t="str">
        <f>IF(①【入力】別紙_職員一覧!L79="","",①【入力】別紙_職員一覧!L79)</f>
        <v/>
      </c>
      <c r="M79" s="165" t="str">
        <f>IF(①【入力】別紙_職員一覧!M79="","",①【入力】別紙_職員一覧!M79)</f>
        <v/>
      </c>
      <c r="N79" s="157" t="str">
        <f>IF(J79="","",IF(OR(J79="1",J79="2"),VLOOKUP(J79,'②【入力】就業規則等一覧（変更）'!$B$32:$AD$33,26,FALSE),VLOOKUP(J79,'②【入力】就業規則等一覧（変更）'!$B$13:$AD$27,26,FALSE)))</f>
        <v/>
      </c>
      <c r="O79" s="166" t="str">
        <f t="shared" si="5"/>
        <v/>
      </c>
      <c r="P79" s="166" t="str">
        <f t="shared" si="8"/>
        <v/>
      </c>
      <c r="Q79" s="167" t="str">
        <f t="shared" si="6"/>
        <v/>
      </c>
      <c r="T79" s="84"/>
    </row>
    <row r="80" spans="1:23" ht="18" customHeight="1">
      <c r="A80" s="83">
        <v>68</v>
      </c>
      <c r="B80" s="83" t="str">
        <f t="shared" si="7"/>
        <v/>
      </c>
      <c r="C80" s="44" t="str">
        <f>IF(①【入力】別紙_職員一覧!C80="","",①【入力】別紙_職員一覧!C80)</f>
        <v/>
      </c>
      <c r="D80" s="44" t="str">
        <f>IF(①【入力】別紙_職員一覧!D80="","",①【入力】別紙_職員一覧!D80)</f>
        <v/>
      </c>
      <c r="E80" s="44" t="str">
        <f>IF(①【入力】別紙_職員一覧!E80="","",①【入力】別紙_職員一覧!E80)</f>
        <v/>
      </c>
      <c r="F80" s="44" t="str">
        <f>IF(①【入力】別紙_職員一覧!F80="","",①【入力】別紙_職員一覧!F80)</f>
        <v/>
      </c>
      <c r="G80" s="162" t="str">
        <f>IF(①【入力】別紙_職員一覧!G80="","",①【入力】別紙_職員一覧!G80)</f>
        <v/>
      </c>
      <c r="H80" s="162" t="str">
        <f>IF(①【入力】別紙_職員一覧!H80="","",①【入力】別紙_職員一覧!H80)</f>
        <v/>
      </c>
      <c r="I80" s="144" t="str">
        <f>IF(①【入力】別紙_職員一覧!I80="","",①【入力】別紙_職員一覧!I80)</f>
        <v/>
      </c>
      <c r="J80" s="163" t="str">
        <f>IF(①【入力】別紙_職員一覧!J80="","",①【入力】別紙_職員一覧!J80)</f>
        <v/>
      </c>
      <c r="K80" s="164" t="str">
        <f t="shared" si="0"/>
        <v/>
      </c>
      <c r="L80" s="44" t="str">
        <f>IF(①【入力】別紙_職員一覧!L80="","",①【入力】別紙_職員一覧!L80)</f>
        <v/>
      </c>
      <c r="M80" s="165" t="str">
        <f>IF(①【入力】別紙_職員一覧!M80="","",①【入力】別紙_職員一覧!M80)</f>
        <v/>
      </c>
      <c r="N80" s="157" t="str">
        <f>IF(J80="","",IF(OR(J80="1",J80="2"),VLOOKUP(J80,'②【入力】就業規則等一覧（変更）'!$B$32:$AD$33,26,FALSE),VLOOKUP(J80,'②【入力】就業規則等一覧（変更）'!$B$13:$AD$27,26,FALSE)))</f>
        <v/>
      </c>
      <c r="O80" s="166" t="str">
        <f t="shared" si="5"/>
        <v/>
      </c>
      <c r="P80" s="166" t="str">
        <f t="shared" si="8"/>
        <v/>
      </c>
      <c r="Q80" s="167" t="str">
        <f t="shared" si="6"/>
        <v/>
      </c>
      <c r="T80" s="84"/>
    </row>
    <row r="81" spans="1:23" ht="18" customHeight="1">
      <c r="A81" s="83">
        <v>69</v>
      </c>
      <c r="B81" s="83" t="str">
        <f t="shared" si="7"/>
        <v/>
      </c>
      <c r="C81" s="44" t="str">
        <f>IF(①【入力】別紙_職員一覧!C81="","",①【入力】別紙_職員一覧!C81)</f>
        <v/>
      </c>
      <c r="D81" s="44" t="str">
        <f>IF(①【入力】別紙_職員一覧!D81="","",①【入力】別紙_職員一覧!D81)</f>
        <v/>
      </c>
      <c r="E81" s="44" t="str">
        <f>IF(①【入力】別紙_職員一覧!E81="","",①【入力】別紙_職員一覧!E81)</f>
        <v/>
      </c>
      <c r="F81" s="44" t="str">
        <f>IF(①【入力】別紙_職員一覧!F81="","",①【入力】別紙_職員一覧!F81)</f>
        <v/>
      </c>
      <c r="G81" s="162" t="str">
        <f>IF(①【入力】別紙_職員一覧!G81="","",①【入力】別紙_職員一覧!G81)</f>
        <v/>
      </c>
      <c r="H81" s="162" t="str">
        <f>IF(①【入力】別紙_職員一覧!H81="","",①【入力】別紙_職員一覧!H81)</f>
        <v/>
      </c>
      <c r="I81" s="144" t="str">
        <f>IF(①【入力】別紙_職員一覧!I81="","",①【入力】別紙_職員一覧!I81)</f>
        <v/>
      </c>
      <c r="J81" s="163" t="str">
        <f>IF(①【入力】別紙_職員一覧!J81="","",①【入力】別紙_職員一覧!J81)</f>
        <v/>
      </c>
      <c r="K81" s="164" t="str">
        <f t="shared" si="0"/>
        <v/>
      </c>
      <c r="L81" s="44" t="str">
        <f>IF(①【入力】別紙_職員一覧!L81="","",①【入力】別紙_職員一覧!L81)</f>
        <v/>
      </c>
      <c r="M81" s="165" t="str">
        <f>IF(①【入力】別紙_職員一覧!M81="","",①【入力】別紙_職員一覧!M81)</f>
        <v/>
      </c>
      <c r="N81" s="157" t="str">
        <f>IF(J81="","",IF(OR(J81="1",J81="2"),VLOOKUP(J81,'②【入力】就業規則等一覧（変更）'!$B$32:$AD$33,26,FALSE),VLOOKUP(J81,'②【入力】就業規則等一覧（変更）'!$B$13:$AD$27,26,FALSE)))</f>
        <v/>
      </c>
      <c r="O81" s="166" t="str">
        <f t="shared" si="5"/>
        <v/>
      </c>
      <c r="P81" s="166" t="str">
        <f t="shared" si="8"/>
        <v/>
      </c>
      <c r="Q81" s="167" t="str">
        <f t="shared" si="6"/>
        <v/>
      </c>
      <c r="T81" s="84"/>
    </row>
    <row r="82" spans="1:23" ht="18" customHeight="1">
      <c r="A82" s="83">
        <v>70</v>
      </c>
      <c r="B82" s="83" t="str">
        <f t="shared" si="7"/>
        <v/>
      </c>
      <c r="C82" s="44" t="str">
        <f>IF(①【入力】別紙_職員一覧!C82="","",①【入力】別紙_職員一覧!C82)</f>
        <v/>
      </c>
      <c r="D82" s="44" t="str">
        <f>IF(①【入力】別紙_職員一覧!D82="","",①【入力】別紙_職員一覧!D82)</f>
        <v/>
      </c>
      <c r="E82" s="44" t="str">
        <f>IF(①【入力】別紙_職員一覧!E82="","",①【入力】別紙_職員一覧!E82)</f>
        <v/>
      </c>
      <c r="F82" s="44" t="str">
        <f>IF(①【入力】別紙_職員一覧!F82="","",①【入力】別紙_職員一覧!F82)</f>
        <v/>
      </c>
      <c r="G82" s="162" t="str">
        <f>IF(①【入力】別紙_職員一覧!G82="","",①【入力】別紙_職員一覧!G82)</f>
        <v/>
      </c>
      <c r="H82" s="162" t="str">
        <f>IF(①【入力】別紙_職員一覧!H82="","",①【入力】別紙_職員一覧!H82)</f>
        <v/>
      </c>
      <c r="I82" s="144" t="str">
        <f>IF(①【入力】別紙_職員一覧!I82="","",①【入力】別紙_職員一覧!I82)</f>
        <v/>
      </c>
      <c r="J82" s="163" t="str">
        <f>IF(①【入力】別紙_職員一覧!J82="","",①【入力】別紙_職員一覧!J82)</f>
        <v/>
      </c>
      <c r="K82" s="164" t="str">
        <f t="shared" si="0"/>
        <v/>
      </c>
      <c r="L82" s="44" t="str">
        <f>IF(①【入力】別紙_職員一覧!L82="","",①【入力】別紙_職員一覧!L82)</f>
        <v/>
      </c>
      <c r="M82" s="165" t="str">
        <f>IF(①【入力】別紙_職員一覧!M82="","",①【入力】別紙_職員一覧!M82)</f>
        <v/>
      </c>
      <c r="N82" s="157" t="str">
        <f>IF(J82="","",IF(OR(J82="1",J82="2"),VLOOKUP(J82,'②【入力】就業規則等一覧（変更）'!$B$32:$AD$33,26,FALSE),VLOOKUP(J82,'②【入力】就業規則等一覧（変更）'!$B$13:$AD$27,26,FALSE)))</f>
        <v/>
      </c>
      <c r="O82" s="166" t="str">
        <f t="shared" si="5"/>
        <v/>
      </c>
      <c r="P82" s="166" t="str">
        <f t="shared" si="8"/>
        <v/>
      </c>
      <c r="Q82" s="167" t="str">
        <f t="shared" si="6"/>
        <v/>
      </c>
      <c r="T82" s="84"/>
    </row>
    <row r="83" spans="1:23" ht="18" customHeight="1">
      <c r="A83" s="83">
        <v>71</v>
      </c>
      <c r="B83" s="83" t="str">
        <f t="shared" si="7"/>
        <v/>
      </c>
      <c r="C83" s="44" t="str">
        <f>IF(①【入力】別紙_職員一覧!C83="","",①【入力】別紙_職員一覧!C83)</f>
        <v/>
      </c>
      <c r="D83" s="44" t="str">
        <f>IF(①【入力】別紙_職員一覧!D83="","",①【入力】別紙_職員一覧!D83)</f>
        <v/>
      </c>
      <c r="E83" s="44" t="str">
        <f>IF(①【入力】別紙_職員一覧!E83="","",①【入力】別紙_職員一覧!E83)</f>
        <v/>
      </c>
      <c r="F83" s="44" t="str">
        <f>IF(①【入力】別紙_職員一覧!F83="","",①【入力】別紙_職員一覧!F83)</f>
        <v/>
      </c>
      <c r="G83" s="162" t="str">
        <f>IF(①【入力】別紙_職員一覧!G83="","",①【入力】別紙_職員一覧!G83)</f>
        <v/>
      </c>
      <c r="H83" s="162" t="str">
        <f>IF(①【入力】別紙_職員一覧!H83="","",①【入力】別紙_職員一覧!H83)</f>
        <v/>
      </c>
      <c r="I83" s="144" t="str">
        <f>IF(①【入力】別紙_職員一覧!I83="","",①【入力】別紙_職員一覧!I83)</f>
        <v/>
      </c>
      <c r="J83" s="163" t="str">
        <f>IF(①【入力】別紙_職員一覧!J83="","",①【入力】別紙_職員一覧!J83)</f>
        <v/>
      </c>
      <c r="K83" s="164" t="str">
        <f t="shared" si="0"/>
        <v/>
      </c>
      <c r="L83" s="44" t="str">
        <f>IF(①【入力】別紙_職員一覧!L83="","",①【入力】別紙_職員一覧!L83)</f>
        <v/>
      </c>
      <c r="M83" s="165" t="str">
        <f>IF(①【入力】別紙_職員一覧!M83="","",①【入力】別紙_職員一覧!M83)</f>
        <v/>
      </c>
      <c r="N83" s="157" t="str">
        <f>IF(J83="","",IF(OR(J83="1",J83="2"),VLOOKUP(J83,'②【入力】就業規則等一覧（変更）'!$B$32:$AD$33,26,FALSE),VLOOKUP(J83,'②【入力】就業規則等一覧（変更）'!$B$13:$AD$27,26,FALSE)))</f>
        <v/>
      </c>
      <c r="O83" s="166" t="str">
        <f t="shared" si="5"/>
        <v/>
      </c>
      <c r="P83" s="166" t="str">
        <f t="shared" si="8"/>
        <v/>
      </c>
      <c r="Q83" s="167" t="str">
        <f t="shared" si="6"/>
        <v/>
      </c>
      <c r="T83" s="84"/>
    </row>
    <row r="84" spans="1:23" ht="18" customHeight="1">
      <c r="A84" s="83">
        <v>72</v>
      </c>
      <c r="B84" s="83" t="str">
        <f t="shared" si="7"/>
        <v/>
      </c>
      <c r="C84" s="44" t="str">
        <f>IF(①【入力】別紙_職員一覧!C84="","",①【入力】別紙_職員一覧!C84)</f>
        <v/>
      </c>
      <c r="D84" s="44" t="str">
        <f>IF(①【入力】別紙_職員一覧!D84="","",①【入力】別紙_職員一覧!D84)</f>
        <v/>
      </c>
      <c r="E84" s="44" t="str">
        <f>IF(①【入力】別紙_職員一覧!E84="","",①【入力】別紙_職員一覧!E84)</f>
        <v/>
      </c>
      <c r="F84" s="44" t="str">
        <f>IF(①【入力】別紙_職員一覧!F84="","",①【入力】別紙_職員一覧!F84)</f>
        <v/>
      </c>
      <c r="G84" s="162" t="str">
        <f>IF(①【入力】別紙_職員一覧!G84="","",①【入力】別紙_職員一覧!G84)</f>
        <v/>
      </c>
      <c r="H84" s="162" t="str">
        <f>IF(①【入力】別紙_職員一覧!H84="","",①【入力】別紙_職員一覧!H84)</f>
        <v/>
      </c>
      <c r="I84" s="144" t="str">
        <f>IF(①【入力】別紙_職員一覧!I84="","",①【入力】別紙_職員一覧!I84)</f>
        <v/>
      </c>
      <c r="J84" s="163" t="str">
        <f>IF(①【入力】別紙_職員一覧!J84="","",①【入力】別紙_職員一覧!J84)</f>
        <v/>
      </c>
      <c r="K84" s="164" t="str">
        <f t="shared" si="0"/>
        <v/>
      </c>
      <c r="L84" s="44" t="str">
        <f>IF(①【入力】別紙_職員一覧!L84="","",①【入力】別紙_職員一覧!L84)</f>
        <v/>
      </c>
      <c r="M84" s="165" t="str">
        <f>IF(①【入力】別紙_職員一覧!M84="","",①【入力】別紙_職員一覧!M84)</f>
        <v/>
      </c>
      <c r="N84" s="157" t="str">
        <f>IF(J84="","",IF(OR(J84="1",J84="2"),VLOOKUP(J84,'②【入力】就業規則等一覧（変更）'!$B$32:$AD$33,26,FALSE),VLOOKUP(J84,'②【入力】就業規則等一覧（変更）'!$B$13:$AD$27,26,FALSE)))</f>
        <v/>
      </c>
      <c r="O84" s="166" t="str">
        <f t="shared" si="5"/>
        <v/>
      </c>
      <c r="P84" s="166" t="str">
        <f t="shared" si="8"/>
        <v/>
      </c>
      <c r="Q84" s="167" t="str">
        <f t="shared" si="6"/>
        <v/>
      </c>
      <c r="T84" s="84"/>
    </row>
    <row r="85" spans="1:23" ht="18" customHeight="1">
      <c r="A85" s="83">
        <v>73</v>
      </c>
      <c r="B85" s="83" t="str">
        <f t="shared" si="7"/>
        <v/>
      </c>
      <c r="C85" s="44" t="str">
        <f>IF(①【入力】別紙_職員一覧!C85="","",①【入力】別紙_職員一覧!C85)</f>
        <v/>
      </c>
      <c r="D85" s="44" t="str">
        <f>IF(①【入力】別紙_職員一覧!D85="","",①【入力】別紙_職員一覧!D85)</f>
        <v/>
      </c>
      <c r="E85" s="44" t="str">
        <f>IF(①【入力】別紙_職員一覧!E85="","",①【入力】別紙_職員一覧!E85)</f>
        <v/>
      </c>
      <c r="F85" s="44" t="str">
        <f>IF(①【入力】別紙_職員一覧!F85="","",①【入力】別紙_職員一覧!F85)</f>
        <v/>
      </c>
      <c r="G85" s="162" t="str">
        <f>IF(①【入力】別紙_職員一覧!G85="","",①【入力】別紙_職員一覧!G85)</f>
        <v/>
      </c>
      <c r="H85" s="162" t="str">
        <f>IF(①【入力】別紙_職員一覧!H85="","",①【入力】別紙_職員一覧!H85)</f>
        <v/>
      </c>
      <c r="I85" s="144" t="str">
        <f>IF(①【入力】別紙_職員一覧!I85="","",①【入力】別紙_職員一覧!I85)</f>
        <v/>
      </c>
      <c r="J85" s="163" t="str">
        <f>IF(①【入力】別紙_職員一覧!J85="","",①【入力】別紙_職員一覧!J85)</f>
        <v/>
      </c>
      <c r="K85" s="164" t="str">
        <f t="shared" si="0"/>
        <v/>
      </c>
      <c r="L85" s="44" t="str">
        <f>IF(①【入力】別紙_職員一覧!L85="","",①【入力】別紙_職員一覧!L85)</f>
        <v/>
      </c>
      <c r="M85" s="165" t="str">
        <f>IF(①【入力】別紙_職員一覧!M85="","",①【入力】別紙_職員一覧!M85)</f>
        <v/>
      </c>
      <c r="N85" s="157" t="str">
        <f>IF(J85="","",IF(OR(J85="1",J85="2"),VLOOKUP(J85,'②【入力】就業規則等一覧（変更）'!$B$32:$AD$33,26,FALSE),VLOOKUP(J85,'②【入力】就業規則等一覧（変更）'!$B$13:$AD$27,26,FALSE)))</f>
        <v/>
      </c>
      <c r="O85" s="166" t="str">
        <f t="shared" si="5"/>
        <v/>
      </c>
      <c r="P85" s="166" t="str">
        <f t="shared" si="8"/>
        <v/>
      </c>
      <c r="Q85" s="167" t="str">
        <f t="shared" si="6"/>
        <v/>
      </c>
      <c r="T85" s="84"/>
    </row>
    <row r="86" spans="1:23" ht="18" customHeight="1">
      <c r="A86" s="83">
        <v>74</v>
      </c>
      <c r="B86" s="83" t="str">
        <f t="shared" si="7"/>
        <v/>
      </c>
      <c r="C86" s="44" t="str">
        <f>IF(①【入力】別紙_職員一覧!C86="","",①【入力】別紙_職員一覧!C86)</f>
        <v/>
      </c>
      <c r="D86" s="44" t="str">
        <f>IF(①【入力】別紙_職員一覧!D86="","",①【入力】別紙_職員一覧!D86)</f>
        <v/>
      </c>
      <c r="E86" s="44" t="str">
        <f>IF(①【入力】別紙_職員一覧!E86="","",①【入力】別紙_職員一覧!E86)</f>
        <v/>
      </c>
      <c r="F86" s="44" t="str">
        <f>IF(①【入力】別紙_職員一覧!F86="","",①【入力】別紙_職員一覧!F86)</f>
        <v/>
      </c>
      <c r="G86" s="162" t="str">
        <f>IF(①【入力】別紙_職員一覧!G86="","",①【入力】別紙_職員一覧!G86)</f>
        <v/>
      </c>
      <c r="H86" s="162" t="str">
        <f>IF(①【入力】別紙_職員一覧!H86="","",①【入力】別紙_職員一覧!H86)</f>
        <v/>
      </c>
      <c r="I86" s="144" t="str">
        <f>IF(①【入力】別紙_職員一覧!I86="","",①【入力】別紙_職員一覧!I86)</f>
        <v/>
      </c>
      <c r="J86" s="163" t="str">
        <f>IF(①【入力】別紙_職員一覧!J86="","",①【入力】別紙_職員一覧!J86)</f>
        <v/>
      </c>
      <c r="K86" s="164" t="str">
        <f t="shared" si="0"/>
        <v/>
      </c>
      <c r="L86" s="44" t="str">
        <f>IF(①【入力】別紙_職員一覧!L86="","",①【入力】別紙_職員一覧!L86)</f>
        <v/>
      </c>
      <c r="M86" s="165" t="str">
        <f>IF(①【入力】別紙_職員一覧!M86="","",①【入力】別紙_職員一覧!M86)</f>
        <v/>
      </c>
      <c r="N86" s="157" t="str">
        <f>IF(J86="","",IF(OR(J86="1",J86="2"),VLOOKUP(J86,'②【入力】就業規則等一覧（変更）'!$B$32:$AD$33,26,FALSE),VLOOKUP(J86,'②【入力】就業規則等一覧（変更）'!$B$13:$AD$27,26,FALSE)))</f>
        <v/>
      </c>
      <c r="O86" s="166" t="str">
        <f t="shared" si="5"/>
        <v/>
      </c>
      <c r="P86" s="166" t="str">
        <f t="shared" si="8"/>
        <v/>
      </c>
      <c r="Q86" s="167" t="str">
        <f t="shared" si="6"/>
        <v/>
      </c>
      <c r="T86" s="84"/>
    </row>
    <row r="87" spans="1:23" ht="18" customHeight="1">
      <c r="A87" s="83">
        <v>75</v>
      </c>
      <c r="B87" s="83" t="str">
        <f t="shared" si="7"/>
        <v/>
      </c>
      <c r="C87" s="44" t="str">
        <f>IF(①【入力】別紙_職員一覧!C87="","",①【入力】別紙_職員一覧!C87)</f>
        <v/>
      </c>
      <c r="D87" s="44" t="str">
        <f>IF(①【入力】別紙_職員一覧!D87="","",①【入力】別紙_職員一覧!D87)</f>
        <v/>
      </c>
      <c r="E87" s="44" t="str">
        <f>IF(①【入力】別紙_職員一覧!E87="","",①【入力】別紙_職員一覧!E87)</f>
        <v/>
      </c>
      <c r="F87" s="44" t="str">
        <f>IF(①【入力】別紙_職員一覧!F87="","",①【入力】別紙_職員一覧!F87)</f>
        <v/>
      </c>
      <c r="G87" s="162" t="str">
        <f>IF(①【入力】別紙_職員一覧!G87="","",①【入力】別紙_職員一覧!G87)</f>
        <v/>
      </c>
      <c r="H87" s="162" t="str">
        <f>IF(①【入力】別紙_職員一覧!H87="","",①【入力】別紙_職員一覧!H87)</f>
        <v/>
      </c>
      <c r="I87" s="144" t="str">
        <f>IF(①【入力】別紙_職員一覧!I87="","",①【入力】別紙_職員一覧!I87)</f>
        <v/>
      </c>
      <c r="J87" s="163" t="str">
        <f>IF(①【入力】別紙_職員一覧!J87="","",①【入力】別紙_職員一覧!J87)</f>
        <v/>
      </c>
      <c r="K87" s="164" t="str">
        <f t="shared" si="0"/>
        <v/>
      </c>
      <c r="L87" s="44" t="str">
        <f>IF(①【入力】別紙_職員一覧!L87="","",①【入力】別紙_職員一覧!L87)</f>
        <v/>
      </c>
      <c r="M87" s="165" t="str">
        <f>IF(①【入力】別紙_職員一覧!M87="","",①【入力】別紙_職員一覧!M87)</f>
        <v/>
      </c>
      <c r="N87" s="157" t="str">
        <f>IF(J87="","",IF(OR(J87="1",J87="2"),VLOOKUP(J87,'②【入力】就業規則等一覧（変更）'!$B$32:$AD$33,26,FALSE),VLOOKUP(J87,'②【入力】就業規則等一覧（変更）'!$B$13:$AD$27,26,FALSE)))</f>
        <v/>
      </c>
      <c r="O87" s="166" t="str">
        <f t="shared" ref="O87:O100" si="9">IF(M87="","",10000)</f>
        <v/>
      </c>
      <c r="P87" s="166" t="str">
        <f t="shared" si="8"/>
        <v/>
      </c>
      <c r="Q87" s="167" t="str">
        <f t="shared" ref="Q87:Q100" si="10">IF(OR(M87="",N87=""),"",M87*P87)</f>
        <v/>
      </c>
      <c r="T87" s="84"/>
    </row>
    <row r="88" spans="1:23" ht="18" customHeight="1">
      <c r="A88" s="83">
        <v>76</v>
      </c>
      <c r="B88" s="83" t="str">
        <f t="shared" si="7"/>
        <v/>
      </c>
      <c r="C88" s="44" t="str">
        <f>IF(①【入力】別紙_職員一覧!C88="","",①【入力】別紙_職員一覧!C88)</f>
        <v/>
      </c>
      <c r="D88" s="44" t="str">
        <f>IF(①【入力】別紙_職員一覧!D88="","",①【入力】別紙_職員一覧!D88)</f>
        <v/>
      </c>
      <c r="E88" s="44" t="str">
        <f>IF(①【入力】別紙_職員一覧!E88="","",①【入力】別紙_職員一覧!E88)</f>
        <v/>
      </c>
      <c r="F88" s="44" t="str">
        <f>IF(①【入力】別紙_職員一覧!F88="","",①【入力】別紙_職員一覧!F88)</f>
        <v/>
      </c>
      <c r="G88" s="162" t="str">
        <f>IF(①【入力】別紙_職員一覧!G88="","",①【入力】別紙_職員一覧!G88)</f>
        <v/>
      </c>
      <c r="H88" s="162" t="str">
        <f>IF(①【入力】別紙_職員一覧!H88="","",①【入力】別紙_職員一覧!H88)</f>
        <v/>
      </c>
      <c r="I88" s="144" t="str">
        <f>IF(①【入力】別紙_職員一覧!I88="","",①【入力】別紙_職員一覧!I88)</f>
        <v/>
      </c>
      <c r="J88" s="163" t="str">
        <f>IF(①【入力】別紙_職員一覧!J88="","",①【入力】別紙_職員一覧!J88)</f>
        <v/>
      </c>
      <c r="K88" s="164" t="str">
        <f t="shared" si="0"/>
        <v/>
      </c>
      <c r="L88" s="44" t="str">
        <f>IF(①【入力】別紙_職員一覧!L88="","",①【入力】別紙_職員一覧!L88)</f>
        <v/>
      </c>
      <c r="M88" s="165" t="str">
        <f>IF(①【入力】別紙_職員一覧!M88="","",①【入力】別紙_職員一覧!M88)</f>
        <v/>
      </c>
      <c r="N88" s="157" t="str">
        <f>IF(J88="","",IF(OR(J88="1",J88="2"),VLOOKUP(J88,'②【入力】就業規則等一覧（変更）'!$B$32:$AD$33,26,FALSE),VLOOKUP(J88,'②【入力】就業規則等一覧（変更）'!$B$13:$AD$27,26,FALSE)))</f>
        <v/>
      </c>
      <c r="O88" s="166" t="str">
        <f t="shared" si="9"/>
        <v/>
      </c>
      <c r="P88" s="166" t="str">
        <f t="shared" si="8"/>
        <v/>
      </c>
      <c r="Q88" s="167" t="str">
        <f t="shared" si="10"/>
        <v/>
      </c>
      <c r="T88" s="84"/>
    </row>
    <row r="89" spans="1:23" ht="18" customHeight="1">
      <c r="A89" s="83">
        <v>77</v>
      </c>
      <c r="B89" s="83" t="str">
        <f t="shared" si="7"/>
        <v/>
      </c>
      <c r="C89" s="44" t="str">
        <f>IF(①【入力】別紙_職員一覧!C89="","",①【入力】別紙_職員一覧!C89)</f>
        <v/>
      </c>
      <c r="D89" s="44" t="str">
        <f>IF(①【入力】別紙_職員一覧!D89="","",①【入力】別紙_職員一覧!D89)</f>
        <v/>
      </c>
      <c r="E89" s="44" t="str">
        <f>IF(①【入力】別紙_職員一覧!E89="","",①【入力】別紙_職員一覧!E89)</f>
        <v/>
      </c>
      <c r="F89" s="44" t="str">
        <f>IF(①【入力】別紙_職員一覧!F89="","",①【入力】別紙_職員一覧!F89)</f>
        <v/>
      </c>
      <c r="G89" s="162" t="str">
        <f>IF(①【入力】別紙_職員一覧!G89="","",①【入力】別紙_職員一覧!G89)</f>
        <v/>
      </c>
      <c r="H89" s="162" t="str">
        <f>IF(①【入力】別紙_職員一覧!H89="","",①【入力】別紙_職員一覧!H89)</f>
        <v/>
      </c>
      <c r="I89" s="144" t="str">
        <f>IF(①【入力】別紙_職員一覧!I89="","",①【入力】別紙_職員一覧!I89)</f>
        <v/>
      </c>
      <c r="J89" s="163" t="str">
        <f>IF(①【入力】別紙_職員一覧!J89="","",①【入力】別紙_職員一覧!J89)</f>
        <v/>
      </c>
      <c r="K89" s="164" t="str">
        <f t="shared" si="0"/>
        <v/>
      </c>
      <c r="L89" s="44" t="str">
        <f>IF(①【入力】別紙_職員一覧!L89="","",①【入力】別紙_職員一覧!L89)</f>
        <v/>
      </c>
      <c r="M89" s="165" t="str">
        <f>IF(①【入力】別紙_職員一覧!M89="","",①【入力】別紙_職員一覧!M89)</f>
        <v/>
      </c>
      <c r="N89" s="157" t="str">
        <f>IF(J89="","",IF(OR(J89="1",J89="2"),VLOOKUP(J89,'②【入力】就業規則等一覧（変更）'!$B$32:$AD$33,26,FALSE),VLOOKUP(J89,'②【入力】就業規則等一覧（変更）'!$B$13:$AD$27,26,FALSE)))</f>
        <v/>
      </c>
      <c r="O89" s="166" t="str">
        <f t="shared" si="9"/>
        <v/>
      </c>
      <c r="P89" s="166" t="str">
        <f t="shared" si="8"/>
        <v/>
      </c>
      <c r="Q89" s="167" t="str">
        <f t="shared" si="10"/>
        <v/>
      </c>
      <c r="T89" s="84"/>
      <c r="W89" s="79"/>
    </row>
    <row r="90" spans="1:23" ht="18" customHeight="1">
      <c r="A90" s="83">
        <v>78</v>
      </c>
      <c r="B90" s="83" t="str">
        <f t="shared" si="7"/>
        <v/>
      </c>
      <c r="C90" s="44" t="str">
        <f>IF(①【入力】別紙_職員一覧!C90="","",①【入力】別紙_職員一覧!C90)</f>
        <v/>
      </c>
      <c r="D90" s="44" t="str">
        <f>IF(①【入力】別紙_職員一覧!D90="","",①【入力】別紙_職員一覧!D90)</f>
        <v/>
      </c>
      <c r="E90" s="44" t="str">
        <f>IF(①【入力】別紙_職員一覧!E90="","",①【入力】別紙_職員一覧!E90)</f>
        <v/>
      </c>
      <c r="F90" s="44" t="str">
        <f>IF(①【入力】別紙_職員一覧!F90="","",①【入力】別紙_職員一覧!F90)</f>
        <v/>
      </c>
      <c r="G90" s="162" t="str">
        <f>IF(①【入力】別紙_職員一覧!G90="","",①【入力】別紙_職員一覧!G90)</f>
        <v/>
      </c>
      <c r="H90" s="162" t="str">
        <f>IF(①【入力】別紙_職員一覧!H90="","",①【入力】別紙_職員一覧!H90)</f>
        <v/>
      </c>
      <c r="I90" s="144" t="str">
        <f>IF(①【入力】別紙_職員一覧!I90="","",①【入力】別紙_職員一覧!I90)</f>
        <v/>
      </c>
      <c r="J90" s="163" t="str">
        <f>IF(①【入力】別紙_職員一覧!J90="","",①【入力】別紙_職員一覧!J90)</f>
        <v/>
      </c>
      <c r="K90" s="164" t="str">
        <f t="shared" si="0"/>
        <v/>
      </c>
      <c r="L90" s="44" t="str">
        <f>IF(①【入力】別紙_職員一覧!L90="","",①【入力】別紙_職員一覧!L90)</f>
        <v/>
      </c>
      <c r="M90" s="165" t="str">
        <f>IF(①【入力】別紙_職員一覧!M90="","",①【入力】別紙_職員一覧!M90)</f>
        <v/>
      </c>
      <c r="N90" s="157" t="str">
        <f>IF(J90="","",IF(OR(J90="1",J90="2"),VLOOKUP(J90,'②【入力】就業規則等一覧（変更）'!$B$32:$AD$33,26,FALSE),VLOOKUP(J90,'②【入力】就業規則等一覧（変更）'!$B$13:$AD$27,26,FALSE)))</f>
        <v/>
      </c>
      <c r="O90" s="166" t="str">
        <f t="shared" si="9"/>
        <v/>
      </c>
      <c r="P90" s="166" t="str">
        <f t="shared" si="8"/>
        <v/>
      </c>
      <c r="Q90" s="167" t="str">
        <f t="shared" si="10"/>
        <v/>
      </c>
      <c r="T90" s="84"/>
    </row>
    <row r="91" spans="1:23" ht="18" customHeight="1">
      <c r="A91" s="83">
        <v>79</v>
      </c>
      <c r="B91" s="83" t="str">
        <f t="shared" si="7"/>
        <v/>
      </c>
      <c r="C91" s="44" t="str">
        <f>IF(①【入力】別紙_職員一覧!C91="","",①【入力】別紙_職員一覧!C91)</f>
        <v/>
      </c>
      <c r="D91" s="44" t="str">
        <f>IF(①【入力】別紙_職員一覧!D91="","",①【入力】別紙_職員一覧!D91)</f>
        <v/>
      </c>
      <c r="E91" s="44" t="str">
        <f>IF(①【入力】別紙_職員一覧!E91="","",①【入力】別紙_職員一覧!E91)</f>
        <v/>
      </c>
      <c r="F91" s="44" t="str">
        <f>IF(①【入力】別紙_職員一覧!F91="","",①【入力】別紙_職員一覧!F91)</f>
        <v/>
      </c>
      <c r="G91" s="162" t="str">
        <f>IF(①【入力】別紙_職員一覧!G91="","",①【入力】別紙_職員一覧!G91)</f>
        <v/>
      </c>
      <c r="H91" s="162" t="str">
        <f>IF(①【入力】別紙_職員一覧!H91="","",①【入力】別紙_職員一覧!H91)</f>
        <v/>
      </c>
      <c r="I91" s="144" t="str">
        <f>IF(①【入力】別紙_職員一覧!I91="","",①【入力】別紙_職員一覧!I91)</f>
        <v/>
      </c>
      <c r="J91" s="163" t="str">
        <f>IF(①【入力】別紙_職員一覧!J91="","",①【入力】別紙_職員一覧!J91)</f>
        <v/>
      </c>
      <c r="K91" s="164" t="str">
        <f t="shared" si="0"/>
        <v/>
      </c>
      <c r="L91" s="44" t="str">
        <f>IF(①【入力】別紙_職員一覧!L91="","",①【入力】別紙_職員一覧!L91)</f>
        <v/>
      </c>
      <c r="M91" s="165" t="str">
        <f>IF(①【入力】別紙_職員一覧!M91="","",①【入力】別紙_職員一覧!M91)</f>
        <v/>
      </c>
      <c r="N91" s="157" t="str">
        <f>IF(J91="","",IF(OR(J91="1",J91="2"),VLOOKUP(J91,'②【入力】就業規則等一覧（変更）'!$B$32:$AD$33,26,FALSE),VLOOKUP(J91,'②【入力】就業規則等一覧（変更）'!$B$13:$AD$27,26,FALSE)))</f>
        <v/>
      </c>
      <c r="O91" s="166" t="str">
        <f t="shared" si="9"/>
        <v/>
      </c>
      <c r="P91" s="166" t="str">
        <f t="shared" si="8"/>
        <v/>
      </c>
      <c r="Q91" s="167" t="str">
        <f t="shared" si="10"/>
        <v/>
      </c>
      <c r="T91" s="84"/>
    </row>
    <row r="92" spans="1:23" ht="18" customHeight="1">
      <c r="A92" s="83">
        <v>80</v>
      </c>
      <c r="B92" s="83" t="str">
        <f t="shared" si="7"/>
        <v/>
      </c>
      <c r="C92" s="44" t="str">
        <f>IF(①【入力】別紙_職員一覧!C92="","",①【入力】別紙_職員一覧!C92)</f>
        <v/>
      </c>
      <c r="D92" s="44" t="str">
        <f>IF(①【入力】別紙_職員一覧!D92="","",①【入力】別紙_職員一覧!D92)</f>
        <v/>
      </c>
      <c r="E92" s="44" t="str">
        <f>IF(①【入力】別紙_職員一覧!E92="","",①【入力】別紙_職員一覧!E92)</f>
        <v/>
      </c>
      <c r="F92" s="44" t="str">
        <f>IF(①【入力】別紙_職員一覧!F92="","",①【入力】別紙_職員一覧!F92)</f>
        <v/>
      </c>
      <c r="G92" s="162" t="str">
        <f>IF(①【入力】別紙_職員一覧!G92="","",①【入力】別紙_職員一覧!G92)</f>
        <v/>
      </c>
      <c r="H92" s="162" t="str">
        <f>IF(①【入力】別紙_職員一覧!H92="","",①【入力】別紙_職員一覧!H92)</f>
        <v/>
      </c>
      <c r="I92" s="144" t="str">
        <f>IF(①【入力】別紙_職員一覧!I92="","",①【入力】別紙_職員一覧!I92)</f>
        <v/>
      </c>
      <c r="J92" s="163" t="str">
        <f>IF(①【入力】別紙_職員一覧!J92="","",①【入力】別紙_職員一覧!J92)</f>
        <v/>
      </c>
      <c r="K92" s="164" t="str">
        <f t="shared" si="0"/>
        <v/>
      </c>
      <c r="L92" s="44" t="str">
        <f>IF(①【入力】別紙_職員一覧!L92="","",①【入力】別紙_職員一覧!L92)</f>
        <v/>
      </c>
      <c r="M92" s="165" t="str">
        <f>IF(①【入力】別紙_職員一覧!M92="","",①【入力】別紙_職員一覧!M92)</f>
        <v/>
      </c>
      <c r="N92" s="157" t="str">
        <f>IF(J92="","",IF(OR(J92="1",J92="2"),VLOOKUP(J92,'②【入力】就業規則等一覧（変更）'!$B$32:$AD$33,26,FALSE),VLOOKUP(J92,'②【入力】就業規則等一覧（変更）'!$B$13:$AD$27,26,FALSE)))</f>
        <v/>
      </c>
      <c r="O92" s="166" t="str">
        <f t="shared" si="9"/>
        <v/>
      </c>
      <c r="P92" s="166" t="str">
        <f t="shared" si="8"/>
        <v/>
      </c>
      <c r="Q92" s="167" t="str">
        <f t="shared" si="10"/>
        <v/>
      </c>
      <c r="T92" s="84"/>
    </row>
    <row r="93" spans="1:23" ht="18" customHeight="1">
      <c r="A93" s="83">
        <v>81</v>
      </c>
      <c r="B93" s="83" t="str">
        <f t="shared" si="7"/>
        <v/>
      </c>
      <c r="C93" s="44" t="str">
        <f>IF(①【入力】別紙_職員一覧!C93="","",①【入力】別紙_職員一覧!C93)</f>
        <v/>
      </c>
      <c r="D93" s="44" t="str">
        <f>IF(①【入力】別紙_職員一覧!D93="","",①【入力】別紙_職員一覧!D93)</f>
        <v/>
      </c>
      <c r="E93" s="44" t="str">
        <f>IF(①【入力】別紙_職員一覧!E93="","",①【入力】別紙_職員一覧!E93)</f>
        <v/>
      </c>
      <c r="F93" s="44" t="str">
        <f>IF(①【入力】別紙_職員一覧!F93="","",①【入力】別紙_職員一覧!F93)</f>
        <v/>
      </c>
      <c r="G93" s="162" t="str">
        <f>IF(①【入力】別紙_職員一覧!G93="","",①【入力】別紙_職員一覧!G93)</f>
        <v/>
      </c>
      <c r="H93" s="162" t="str">
        <f>IF(①【入力】別紙_職員一覧!H93="","",①【入力】別紙_職員一覧!H93)</f>
        <v/>
      </c>
      <c r="I93" s="144" t="str">
        <f>IF(①【入力】別紙_職員一覧!I93="","",①【入力】別紙_職員一覧!I93)</f>
        <v/>
      </c>
      <c r="J93" s="163" t="str">
        <f>IF(①【入力】別紙_職員一覧!J93="","",①【入力】別紙_職員一覧!J93)</f>
        <v/>
      </c>
      <c r="K93" s="164" t="str">
        <f t="shared" si="0"/>
        <v/>
      </c>
      <c r="L93" s="44" t="str">
        <f>IF(①【入力】別紙_職員一覧!L93="","",①【入力】別紙_職員一覧!L93)</f>
        <v/>
      </c>
      <c r="M93" s="165" t="str">
        <f>IF(①【入力】別紙_職員一覧!M93="","",①【入力】別紙_職員一覧!M93)</f>
        <v/>
      </c>
      <c r="N93" s="157" t="str">
        <f>IF(J93="","",IF(OR(J93="1",J93="2"),VLOOKUP(J93,'②【入力】就業規則等一覧（変更）'!$B$32:$AD$33,26,FALSE),VLOOKUP(J93,'②【入力】就業規則等一覧（変更）'!$B$13:$AD$27,26,FALSE)))</f>
        <v/>
      </c>
      <c r="O93" s="166" t="str">
        <f t="shared" si="9"/>
        <v/>
      </c>
      <c r="P93" s="166" t="str">
        <f t="shared" si="8"/>
        <v/>
      </c>
      <c r="Q93" s="167" t="str">
        <f t="shared" si="10"/>
        <v/>
      </c>
      <c r="T93" s="84"/>
    </row>
    <row r="94" spans="1:23" ht="18" customHeight="1">
      <c r="A94" s="83">
        <v>82</v>
      </c>
      <c r="B94" s="83" t="str">
        <f t="shared" si="7"/>
        <v/>
      </c>
      <c r="C94" s="44" t="str">
        <f>IF(①【入力】別紙_職員一覧!C94="","",①【入力】別紙_職員一覧!C94)</f>
        <v/>
      </c>
      <c r="D94" s="44" t="str">
        <f>IF(①【入力】別紙_職員一覧!D94="","",①【入力】別紙_職員一覧!D94)</f>
        <v/>
      </c>
      <c r="E94" s="44" t="str">
        <f>IF(①【入力】別紙_職員一覧!E94="","",①【入力】別紙_職員一覧!E94)</f>
        <v/>
      </c>
      <c r="F94" s="44" t="str">
        <f>IF(①【入力】別紙_職員一覧!F94="","",①【入力】別紙_職員一覧!F94)</f>
        <v/>
      </c>
      <c r="G94" s="162" t="str">
        <f>IF(①【入力】別紙_職員一覧!G94="","",①【入力】別紙_職員一覧!G94)</f>
        <v/>
      </c>
      <c r="H94" s="162" t="str">
        <f>IF(①【入力】別紙_職員一覧!H94="","",①【入力】別紙_職員一覧!H94)</f>
        <v/>
      </c>
      <c r="I94" s="144" t="str">
        <f>IF(①【入力】別紙_職員一覧!I94="","",①【入力】別紙_職員一覧!I94)</f>
        <v/>
      </c>
      <c r="J94" s="163" t="str">
        <f>IF(①【入力】別紙_職員一覧!J94="","",①【入力】別紙_職員一覧!J94)</f>
        <v/>
      </c>
      <c r="K94" s="164" t="str">
        <f t="shared" si="0"/>
        <v/>
      </c>
      <c r="L94" s="44" t="str">
        <f>IF(①【入力】別紙_職員一覧!L94="","",①【入力】別紙_職員一覧!L94)</f>
        <v/>
      </c>
      <c r="M94" s="165" t="str">
        <f>IF(①【入力】別紙_職員一覧!M94="","",①【入力】別紙_職員一覧!M94)</f>
        <v/>
      </c>
      <c r="N94" s="157" t="str">
        <f>IF(J94="","",IF(OR(J94="1",J94="2"),VLOOKUP(J94,'②【入力】就業規則等一覧（変更）'!$B$32:$AD$33,26,FALSE),VLOOKUP(J94,'②【入力】就業規則等一覧（変更）'!$B$13:$AD$27,26,FALSE)))</f>
        <v/>
      </c>
      <c r="O94" s="166" t="str">
        <f t="shared" si="9"/>
        <v/>
      </c>
      <c r="P94" s="166" t="str">
        <f t="shared" si="8"/>
        <v/>
      </c>
      <c r="Q94" s="167" t="str">
        <f t="shared" si="10"/>
        <v/>
      </c>
      <c r="T94" s="84"/>
    </row>
    <row r="95" spans="1:23" ht="18" customHeight="1">
      <c r="A95" s="83">
        <v>83</v>
      </c>
      <c r="B95" s="83" t="str">
        <f t="shared" si="7"/>
        <v/>
      </c>
      <c r="C95" s="44" t="str">
        <f>IF(①【入力】別紙_職員一覧!C95="","",①【入力】別紙_職員一覧!C95)</f>
        <v/>
      </c>
      <c r="D95" s="44" t="str">
        <f>IF(①【入力】別紙_職員一覧!D95="","",①【入力】別紙_職員一覧!D95)</f>
        <v/>
      </c>
      <c r="E95" s="44" t="str">
        <f>IF(①【入力】別紙_職員一覧!E95="","",①【入力】別紙_職員一覧!E95)</f>
        <v/>
      </c>
      <c r="F95" s="44" t="str">
        <f>IF(①【入力】別紙_職員一覧!F95="","",①【入力】別紙_職員一覧!F95)</f>
        <v/>
      </c>
      <c r="G95" s="162" t="str">
        <f>IF(①【入力】別紙_職員一覧!G95="","",①【入力】別紙_職員一覧!G95)</f>
        <v/>
      </c>
      <c r="H95" s="162" t="str">
        <f>IF(①【入力】別紙_職員一覧!H95="","",①【入力】別紙_職員一覧!H95)</f>
        <v/>
      </c>
      <c r="I95" s="144" t="str">
        <f>IF(①【入力】別紙_職員一覧!I95="","",①【入力】別紙_職員一覧!I95)</f>
        <v/>
      </c>
      <c r="J95" s="163" t="str">
        <f>IF(①【入力】別紙_職員一覧!J95="","",①【入力】別紙_職員一覧!J95)</f>
        <v/>
      </c>
      <c r="K95" s="164" t="str">
        <f t="shared" si="0"/>
        <v/>
      </c>
      <c r="L95" s="44" t="str">
        <f>IF(①【入力】別紙_職員一覧!L95="","",①【入力】別紙_職員一覧!L95)</f>
        <v/>
      </c>
      <c r="M95" s="165" t="str">
        <f>IF(①【入力】別紙_職員一覧!M95="","",①【入力】別紙_職員一覧!M95)</f>
        <v/>
      </c>
      <c r="N95" s="157" t="str">
        <f>IF(J95="","",IF(OR(J95="1",J95="2"),VLOOKUP(J95,'②【入力】就業規則等一覧（変更）'!$B$32:$AD$33,26,FALSE),VLOOKUP(J95,'②【入力】就業規則等一覧（変更）'!$B$13:$AD$27,26,FALSE)))</f>
        <v/>
      </c>
      <c r="O95" s="166" t="str">
        <f t="shared" si="9"/>
        <v/>
      </c>
      <c r="P95" s="166" t="str">
        <f t="shared" si="8"/>
        <v/>
      </c>
      <c r="Q95" s="167" t="str">
        <f t="shared" si="10"/>
        <v/>
      </c>
      <c r="T95" s="84"/>
    </row>
    <row r="96" spans="1:23" ht="18" customHeight="1">
      <c r="A96" s="83">
        <v>84</v>
      </c>
      <c r="B96" s="83" t="str">
        <f t="shared" si="7"/>
        <v/>
      </c>
      <c r="C96" s="44" t="str">
        <f>IF(①【入力】別紙_職員一覧!C96="","",①【入力】別紙_職員一覧!C96)</f>
        <v/>
      </c>
      <c r="D96" s="44" t="str">
        <f>IF(①【入力】別紙_職員一覧!D96="","",①【入力】別紙_職員一覧!D96)</f>
        <v/>
      </c>
      <c r="E96" s="44" t="str">
        <f>IF(①【入力】別紙_職員一覧!E96="","",①【入力】別紙_職員一覧!E96)</f>
        <v/>
      </c>
      <c r="F96" s="44" t="str">
        <f>IF(①【入力】別紙_職員一覧!F96="","",①【入力】別紙_職員一覧!F96)</f>
        <v/>
      </c>
      <c r="G96" s="162" t="str">
        <f>IF(①【入力】別紙_職員一覧!G96="","",①【入力】別紙_職員一覧!G96)</f>
        <v/>
      </c>
      <c r="H96" s="162" t="str">
        <f>IF(①【入力】別紙_職員一覧!H96="","",①【入力】別紙_職員一覧!H96)</f>
        <v/>
      </c>
      <c r="I96" s="144" t="str">
        <f>IF(①【入力】別紙_職員一覧!I96="","",①【入力】別紙_職員一覧!I96)</f>
        <v/>
      </c>
      <c r="J96" s="163" t="str">
        <f>IF(①【入力】別紙_職員一覧!J96="","",①【入力】別紙_職員一覧!J96)</f>
        <v/>
      </c>
      <c r="K96" s="164" t="str">
        <f t="shared" si="0"/>
        <v/>
      </c>
      <c r="L96" s="44" t="str">
        <f>IF(①【入力】別紙_職員一覧!L96="","",①【入力】別紙_職員一覧!L96)</f>
        <v/>
      </c>
      <c r="M96" s="165" t="str">
        <f>IF(①【入力】別紙_職員一覧!M96="","",①【入力】別紙_職員一覧!M96)</f>
        <v/>
      </c>
      <c r="N96" s="157" t="str">
        <f>IF(J96="","",IF(OR(J96="1",J96="2"),VLOOKUP(J96,'②【入力】就業規則等一覧（変更）'!$B$32:$AD$33,26,FALSE),VLOOKUP(J96,'②【入力】就業規則等一覧（変更）'!$B$13:$AD$27,26,FALSE)))</f>
        <v/>
      </c>
      <c r="O96" s="166" t="str">
        <f t="shared" si="9"/>
        <v/>
      </c>
      <c r="P96" s="166" t="str">
        <f t="shared" si="8"/>
        <v/>
      </c>
      <c r="Q96" s="167" t="str">
        <f t="shared" si="10"/>
        <v/>
      </c>
      <c r="T96" s="84"/>
    </row>
    <row r="97" spans="1:23" ht="18" customHeight="1">
      <c r="A97" s="83">
        <v>85</v>
      </c>
      <c r="B97" s="83" t="str">
        <f t="shared" si="7"/>
        <v/>
      </c>
      <c r="C97" s="44" t="str">
        <f>IF(①【入力】別紙_職員一覧!C97="","",①【入力】別紙_職員一覧!C97)</f>
        <v/>
      </c>
      <c r="D97" s="44" t="str">
        <f>IF(①【入力】別紙_職員一覧!D97="","",①【入力】別紙_職員一覧!D97)</f>
        <v/>
      </c>
      <c r="E97" s="44" t="str">
        <f>IF(①【入力】別紙_職員一覧!E97="","",①【入力】別紙_職員一覧!E97)</f>
        <v/>
      </c>
      <c r="F97" s="44" t="str">
        <f>IF(①【入力】別紙_職員一覧!F97="","",①【入力】別紙_職員一覧!F97)</f>
        <v/>
      </c>
      <c r="G97" s="162" t="str">
        <f>IF(①【入力】別紙_職員一覧!G97="","",①【入力】別紙_職員一覧!G97)</f>
        <v/>
      </c>
      <c r="H97" s="162" t="str">
        <f>IF(①【入力】別紙_職員一覧!H97="","",①【入力】別紙_職員一覧!H97)</f>
        <v/>
      </c>
      <c r="I97" s="144" t="str">
        <f>IF(①【入力】別紙_職員一覧!I97="","",①【入力】別紙_職員一覧!I97)</f>
        <v/>
      </c>
      <c r="J97" s="163" t="str">
        <f>IF(①【入力】別紙_職員一覧!J97="","",①【入力】別紙_職員一覧!J97)</f>
        <v/>
      </c>
      <c r="K97" s="164" t="str">
        <f t="shared" si="0"/>
        <v/>
      </c>
      <c r="L97" s="44" t="str">
        <f>IF(①【入力】別紙_職員一覧!L97="","",①【入力】別紙_職員一覧!L97)</f>
        <v/>
      </c>
      <c r="M97" s="165" t="str">
        <f>IF(①【入力】別紙_職員一覧!M97="","",①【入力】別紙_職員一覧!M97)</f>
        <v/>
      </c>
      <c r="N97" s="157" t="str">
        <f>IF(J97="","",IF(OR(J97="1",J97="2"),VLOOKUP(J97,'②【入力】就業規則等一覧（変更）'!$B$32:$AD$33,26,FALSE),VLOOKUP(J97,'②【入力】就業規則等一覧（変更）'!$B$13:$AD$27,26,FALSE)))</f>
        <v/>
      </c>
      <c r="O97" s="166" t="str">
        <f t="shared" si="9"/>
        <v/>
      </c>
      <c r="P97" s="166" t="str">
        <f t="shared" si="8"/>
        <v/>
      </c>
      <c r="Q97" s="167" t="str">
        <f t="shared" si="10"/>
        <v/>
      </c>
      <c r="T97" s="84"/>
    </row>
    <row r="98" spans="1:23" ht="18" customHeight="1">
      <c r="A98" s="83">
        <v>86</v>
      </c>
      <c r="B98" s="83" t="str">
        <f t="shared" si="7"/>
        <v/>
      </c>
      <c r="C98" s="44" t="str">
        <f>IF(①【入力】別紙_職員一覧!C98="","",①【入力】別紙_職員一覧!C98)</f>
        <v/>
      </c>
      <c r="D98" s="44" t="str">
        <f>IF(①【入力】別紙_職員一覧!D98="","",①【入力】別紙_職員一覧!D98)</f>
        <v/>
      </c>
      <c r="E98" s="44" t="str">
        <f>IF(①【入力】別紙_職員一覧!E98="","",①【入力】別紙_職員一覧!E98)</f>
        <v/>
      </c>
      <c r="F98" s="44" t="str">
        <f>IF(①【入力】別紙_職員一覧!F98="","",①【入力】別紙_職員一覧!F98)</f>
        <v/>
      </c>
      <c r="G98" s="162" t="str">
        <f>IF(①【入力】別紙_職員一覧!G98="","",①【入力】別紙_職員一覧!G98)</f>
        <v/>
      </c>
      <c r="H98" s="162" t="str">
        <f>IF(①【入力】別紙_職員一覧!H98="","",①【入力】別紙_職員一覧!H98)</f>
        <v/>
      </c>
      <c r="I98" s="144" t="str">
        <f>IF(①【入力】別紙_職員一覧!I98="","",①【入力】別紙_職員一覧!I98)</f>
        <v/>
      </c>
      <c r="J98" s="163" t="str">
        <f>IF(①【入力】別紙_職員一覧!J98="","",①【入力】別紙_職員一覧!J98)</f>
        <v/>
      </c>
      <c r="K98" s="164" t="str">
        <f t="shared" si="0"/>
        <v/>
      </c>
      <c r="L98" s="44" t="str">
        <f>IF(①【入力】別紙_職員一覧!L98="","",①【入力】別紙_職員一覧!L98)</f>
        <v/>
      </c>
      <c r="M98" s="165" t="str">
        <f>IF(①【入力】別紙_職員一覧!M98="","",①【入力】別紙_職員一覧!M98)</f>
        <v/>
      </c>
      <c r="N98" s="157" t="str">
        <f>IF(J98="","",IF(OR(J98="1",J98="2"),VLOOKUP(J98,'②【入力】就業規則等一覧（変更）'!$B$32:$AD$33,26,FALSE),VLOOKUP(J98,'②【入力】就業規則等一覧（変更）'!$B$13:$AD$27,26,FALSE)))</f>
        <v/>
      </c>
      <c r="O98" s="166" t="str">
        <f t="shared" si="9"/>
        <v/>
      </c>
      <c r="P98" s="166" t="str">
        <f t="shared" si="8"/>
        <v/>
      </c>
      <c r="Q98" s="167" t="str">
        <f t="shared" si="10"/>
        <v/>
      </c>
      <c r="T98" s="84"/>
    </row>
    <row r="99" spans="1:23" ht="18" customHeight="1">
      <c r="A99" s="83">
        <v>87</v>
      </c>
      <c r="B99" s="83" t="str">
        <f t="shared" si="7"/>
        <v/>
      </c>
      <c r="C99" s="44" t="str">
        <f>IF(①【入力】別紙_職員一覧!C99="","",①【入力】別紙_職員一覧!C99)</f>
        <v/>
      </c>
      <c r="D99" s="44" t="str">
        <f>IF(①【入力】別紙_職員一覧!D99="","",①【入力】別紙_職員一覧!D99)</f>
        <v/>
      </c>
      <c r="E99" s="44" t="str">
        <f>IF(①【入力】別紙_職員一覧!E99="","",①【入力】別紙_職員一覧!E99)</f>
        <v/>
      </c>
      <c r="F99" s="44" t="str">
        <f>IF(①【入力】別紙_職員一覧!F99="","",①【入力】別紙_職員一覧!F99)</f>
        <v/>
      </c>
      <c r="G99" s="162" t="str">
        <f>IF(①【入力】別紙_職員一覧!G99="","",①【入力】別紙_職員一覧!G99)</f>
        <v/>
      </c>
      <c r="H99" s="162" t="str">
        <f>IF(①【入力】別紙_職員一覧!H99="","",①【入力】別紙_職員一覧!H99)</f>
        <v/>
      </c>
      <c r="I99" s="144" t="str">
        <f>IF(①【入力】別紙_職員一覧!I99="","",①【入力】別紙_職員一覧!I99)</f>
        <v/>
      </c>
      <c r="J99" s="163" t="str">
        <f>IF(①【入力】別紙_職員一覧!J99="","",①【入力】別紙_職員一覧!J99)</f>
        <v/>
      </c>
      <c r="K99" s="164" t="str">
        <f t="shared" si="0"/>
        <v/>
      </c>
      <c r="L99" s="44" t="str">
        <f>IF(①【入力】別紙_職員一覧!L99="","",①【入力】別紙_職員一覧!L99)</f>
        <v/>
      </c>
      <c r="M99" s="165" t="str">
        <f>IF(①【入力】別紙_職員一覧!M99="","",①【入力】別紙_職員一覧!M99)</f>
        <v/>
      </c>
      <c r="N99" s="157" t="str">
        <f>IF(J99="","",IF(OR(J99="1",J99="2"),VLOOKUP(J99,'②【入力】就業規則等一覧（変更）'!$B$32:$AD$33,26,FALSE),VLOOKUP(J99,'②【入力】就業規則等一覧（変更）'!$B$13:$AD$27,26,FALSE)))</f>
        <v/>
      </c>
      <c r="O99" s="166" t="str">
        <f t="shared" si="9"/>
        <v/>
      </c>
      <c r="P99" s="166" t="str">
        <f t="shared" si="8"/>
        <v/>
      </c>
      <c r="Q99" s="167" t="str">
        <f t="shared" si="10"/>
        <v/>
      </c>
      <c r="T99" s="84"/>
    </row>
    <row r="100" spans="1:23" ht="18" customHeight="1">
      <c r="A100" s="83">
        <v>88</v>
      </c>
      <c r="B100" s="83" t="str">
        <f t="shared" si="7"/>
        <v/>
      </c>
      <c r="C100" s="44" t="str">
        <f>IF(①【入力】別紙_職員一覧!C100="","",①【入力】別紙_職員一覧!C100)</f>
        <v/>
      </c>
      <c r="D100" s="44" t="str">
        <f>IF(①【入力】別紙_職員一覧!D100="","",①【入力】別紙_職員一覧!D100)</f>
        <v/>
      </c>
      <c r="E100" s="44" t="str">
        <f>IF(①【入力】別紙_職員一覧!E100="","",①【入力】別紙_職員一覧!E100)</f>
        <v/>
      </c>
      <c r="F100" s="44" t="str">
        <f>IF(①【入力】別紙_職員一覧!F100="","",①【入力】別紙_職員一覧!F100)</f>
        <v/>
      </c>
      <c r="G100" s="162" t="str">
        <f>IF(①【入力】別紙_職員一覧!G100="","",①【入力】別紙_職員一覧!G100)</f>
        <v/>
      </c>
      <c r="H100" s="162" t="str">
        <f>IF(①【入力】別紙_職員一覧!H100="","",①【入力】別紙_職員一覧!H100)</f>
        <v/>
      </c>
      <c r="I100" s="144" t="str">
        <f>IF(①【入力】別紙_職員一覧!I100="","",①【入力】別紙_職員一覧!I100)</f>
        <v/>
      </c>
      <c r="J100" s="163" t="str">
        <f>IF(①【入力】別紙_職員一覧!J100="","",①【入力】別紙_職員一覧!J100)</f>
        <v/>
      </c>
      <c r="K100" s="164" t="str">
        <f t="shared" si="0"/>
        <v/>
      </c>
      <c r="L100" s="44" t="str">
        <f>IF(①【入力】別紙_職員一覧!L100="","",①【入力】別紙_職員一覧!L100)</f>
        <v/>
      </c>
      <c r="M100" s="165" t="str">
        <f>IF(①【入力】別紙_職員一覧!M100="","",①【入力】別紙_職員一覧!M100)</f>
        <v/>
      </c>
      <c r="N100" s="157" t="str">
        <f>IF(J100="","",IF(OR(J100="1",J100="2"),VLOOKUP(J100,'②【入力】就業規則等一覧（変更）'!$B$32:$AD$33,26,FALSE),VLOOKUP(J100,'②【入力】就業規則等一覧（変更）'!$B$13:$AD$27,26,FALSE)))</f>
        <v/>
      </c>
      <c r="O100" s="166" t="str">
        <f t="shared" si="9"/>
        <v/>
      </c>
      <c r="P100" s="166" t="str">
        <f t="shared" si="8"/>
        <v/>
      </c>
      <c r="Q100" s="167" t="str">
        <f t="shared" si="10"/>
        <v/>
      </c>
      <c r="T100" s="84"/>
    </row>
    <row r="101" spans="1:23" ht="18" customHeight="1">
      <c r="A101" s="83">
        <v>89</v>
      </c>
      <c r="B101" s="83" t="str">
        <f t="shared" si="7"/>
        <v/>
      </c>
      <c r="C101" s="44" t="str">
        <f>IF(①【入力】別紙_職員一覧!C101="","",①【入力】別紙_職員一覧!C101)</f>
        <v/>
      </c>
      <c r="D101" s="44" t="str">
        <f>IF(①【入力】別紙_職員一覧!D101="","",①【入力】別紙_職員一覧!D101)</f>
        <v/>
      </c>
      <c r="E101" s="44" t="str">
        <f>IF(①【入力】別紙_職員一覧!E101="","",①【入力】別紙_職員一覧!E101)</f>
        <v/>
      </c>
      <c r="F101" s="44" t="str">
        <f>IF(①【入力】別紙_職員一覧!F101="","",①【入力】別紙_職員一覧!F101)</f>
        <v/>
      </c>
      <c r="G101" s="162" t="str">
        <f>IF(①【入力】別紙_職員一覧!G101="","",①【入力】別紙_職員一覧!G101)</f>
        <v/>
      </c>
      <c r="H101" s="162" t="str">
        <f>IF(①【入力】別紙_職員一覧!H101="","",①【入力】別紙_職員一覧!H101)</f>
        <v/>
      </c>
      <c r="I101" s="144" t="str">
        <f>IF(①【入力】別紙_職員一覧!I101="","",①【入力】別紙_職員一覧!I101)</f>
        <v/>
      </c>
      <c r="J101" s="163" t="str">
        <f>IF(①【入力】別紙_職員一覧!J101="","",①【入力】別紙_職員一覧!J101)</f>
        <v/>
      </c>
      <c r="K101" s="164" t="str">
        <f t="shared" ref="K101" si="11">IF(OR(J101="1",J101=1),"〇","")</f>
        <v/>
      </c>
      <c r="L101" s="44" t="str">
        <f>IF(①【入力】別紙_職員一覧!L101="","",①【入力】別紙_職員一覧!L101)</f>
        <v/>
      </c>
      <c r="M101" s="165" t="str">
        <f>IF(①【入力】別紙_職員一覧!M101="","",①【入力】別紙_職員一覧!M101)</f>
        <v/>
      </c>
      <c r="N101" s="157" t="str">
        <f>IF(J101="","",IF(OR(J101="1",J101="2"),VLOOKUP(J101,'②【入力】就業規則等一覧（変更）'!$B$32:$AD$33,26,FALSE),VLOOKUP(J101,'②【入力】就業規則等一覧（変更）'!$B$13:$AD$27,26,FALSE)))</f>
        <v/>
      </c>
      <c r="O101" s="166" t="str">
        <f t="shared" ref="O101" si="12">IF(M101="","",10000)</f>
        <v/>
      </c>
      <c r="P101" s="166" t="str">
        <f t="shared" ref="P101" si="13">IF(N101="","",MIN(N101,10000))</f>
        <v/>
      </c>
      <c r="Q101" s="167" t="str">
        <f t="shared" ref="Q101" si="14">IF(OR(M101="",N101=""),"",M101*P101)</f>
        <v/>
      </c>
      <c r="T101" s="84"/>
    </row>
    <row r="102" spans="1:23" ht="18" customHeight="1">
      <c r="A102" s="83">
        <v>90</v>
      </c>
      <c r="B102" s="83" t="str">
        <f t="shared" si="7"/>
        <v/>
      </c>
      <c r="C102" s="44" t="str">
        <f>IF(①【入力】別紙_職員一覧!C102="","",①【入力】別紙_職員一覧!C102)</f>
        <v/>
      </c>
      <c r="D102" s="44" t="str">
        <f>IF(①【入力】別紙_職員一覧!D102="","",①【入力】別紙_職員一覧!D102)</f>
        <v/>
      </c>
      <c r="E102" s="44" t="str">
        <f>IF(①【入力】別紙_職員一覧!E102="","",①【入力】別紙_職員一覧!E102)</f>
        <v/>
      </c>
      <c r="F102" s="44" t="str">
        <f>IF(①【入力】別紙_職員一覧!F102="","",①【入力】別紙_職員一覧!F102)</f>
        <v/>
      </c>
      <c r="G102" s="162" t="str">
        <f>IF(①【入力】別紙_職員一覧!G102="","",①【入力】別紙_職員一覧!G102)</f>
        <v/>
      </c>
      <c r="H102" s="162" t="str">
        <f>IF(①【入力】別紙_職員一覧!H102="","",①【入力】別紙_職員一覧!H102)</f>
        <v/>
      </c>
      <c r="I102" s="144" t="str">
        <f>IF(①【入力】別紙_職員一覧!I102="","",①【入力】別紙_職員一覧!I102)</f>
        <v/>
      </c>
      <c r="J102" s="163" t="str">
        <f>IF(①【入力】別紙_職員一覧!J102="","",①【入力】別紙_職員一覧!J102)</f>
        <v/>
      </c>
      <c r="K102" s="164" t="str">
        <f t="shared" ref="K102:K165" si="15">IF(OR(J102="1",J102=1),"〇","")</f>
        <v/>
      </c>
      <c r="L102" s="44" t="str">
        <f>IF(①【入力】別紙_職員一覧!L102="","",①【入力】別紙_職員一覧!L102)</f>
        <v/>
      </c>
      <c r="M102" s="165" t="str">
        <f>IF(①【入力】別紙_職員一覧!M102="","",①【入力】別紙_職員一覧!M102)</f>
        <v/>
      </c>
      <c r="N102" s="157" t="str">
        <f>IF(J102="","",IF(OR(J102="1",J102="2"),VLOOKUP(J102,'②【入力】就業規則等一覧（変更）'!$B$32:$AD$33,26,FALSE),VLOOKUP(J102,'②【入力】就業規則等一覧（変更）'!$B$13:$AD$27,26,FALSE)))</f>
        <v/>
      </c>
      <c r="O102" s="166" t="str">
        <f t="shared" ref="O102:O165" si="16">IF(M102="","",10000)</f>
        <v/>
      </c>
      <c r="P102" s="166" t="str">
        <f t="shared" ref="P102:P165" si="17">IF(N102="","",MIN(N102,10000))</f>
        <v/>
      </c>
      <c r="Q102" s="167" t="str">
        <f t="shared" ref="Q102:Q165" si="18">IF(OR(M102="",N102=""),"",M102*P102)</f>
        <v/>
      </c>
      <c r="T102" s="84"/>
      <c r="W102" s="79"/>
    </row>
    <row r="103" spans="1:23" ht="18" customHeight="1">
      <c r="A103" s="83">
        <v>91</v>
      </c>
      <c r="B103" s="83" t="str">
        <f t="shared" si="7"/>
        <v/>
      </c>
      <c r="C103" s="44" t="str">
        <f>IF(①【入力】別紙_職員一覧!C103="","",①【入力】別紙_職員一覧!C103)</f>
        <v/>
      </c>
      <c r="D103" s="44" t="str">
        <f>IF(①【入力】別紙_職員一覧!D103="","",①【入力】別紙_職員一覧!D103)</f>
        <v/>
      </c>
      <c r="E103" s="44" t="str">
        <f>IF(①【入力】別紙_職員一覧!E103="","",①【入力】別紙_職員一覧!E103)</f>
        <v/>
      </c>
      <c r="F103" s="44" t="str">
        <f>IF(①【入力】別紙_職員一覧!F103="","",①【入力】別紙_職員一覧!F103)</f>
        <v/>
      </c>
      <c r="G103" s="162" t="str">
        <f>IF(①【入力】別紙_職員一覧!G103="","",①【入力】別紙_職員一覧!G103)</f>
        <v/>
      </c>
      <c r="H103" s="162" t="str">
        <f>IF(①【入力】別紙_職員一覧!H103="","",①【入力】別紙_職員一覧!H103)</f>
        <v/>
      </c>
      <c r="I103" s="144" t="str">
        <f>IF(①【入力】別紙_職員一覧!I103="","",①【入力】別紙_職員一覧!I103)</f>
        <v/>
      </c>
      <c r="J103" s="163" t="str">
        <f>IF(①【入力】別紙_職員一覧!J103="","",①【入力】別紙_職員一覧!J103)</f>
        <v/>
      </c>
      <c r="K103" s="164" t="str">
        <f t="shared" si="15"/>
        <v/>
      </c>
      <c r="L103" s="44" t="str">
        <f>IF(①【入力】別紙_職員一覧!L103="","",①【入力】別紙_職員一覧!L103)</f>
        <v/>
      </c>
      <c r="M103" s="165" t="str">
        <f>IF(①【入力】別紙_職員一覧!M103="","",①【入力】別紙_職員一覧!M103)</f>
        <v/>
      </c>
      <c r="N103" s="157" t="str">
        <f>IF(J103="","",IF(OR(J103="1",J103="2"),VLOOKUP(J103,'②【入力】就業規則等一覧（変更）'!$B$32:$AD$33,26,FALSE),VLOOKUP(J103,'②【入力】就業規則等一覧（変更）'!$B$13:$AD$27,26,FALSE)))</f>
        <v/>
      </c>
      <c r="O103" s="166" t="str">
        <f t="shared" si="16"/>
        <v/>
      </c>
      <c r="P103" s="166" t="str">
        <f t="shared" si="17"/>
        <v/>
      </c>
      <c r="Q103" s="167" t="str">
        <f t="shared" si="18"/>
        <v/>
      </c>
      <c r="T103" s="84"/>
    </row>
    <row r="104" spans="1:23" ht="18" customHeight="1">
      <c r="A104" s="83">
        <v>92</v>
      </c>
      <c r="B104" s="83" t="str">
        <f t="shared" si="7"/>
        <v/>
      </c>
      <c r="C104" s="44" t="str">
        <f>IF(①【入力】別紙_職員一覧!C104="","",①【入力】別紙_職員一覧!C104)</f>
        <v/>
      </c>
      <c r="D104" s="44" t="str">
        <f>IF(①【入力】別紙_職員一覧!D104="","",①【入力】別紙_職員一覧!D104)</f>
        <v/>
      </c>
      <c r="E104" s="44" t="str">
        <f>IF(①【入力】別紙_職員一覧!E104="","",①【入力】別紙_職員一覧!E104)</f>
        <v/>
      </c>
      <c r="F104" s="44" t="str">
        <f>IF(①【入力】別紙_職員一覧!F104="","",①【入力】別紙_職員一覧!F104)</f>
        <v/>
      </c>
      <c r="G104" s="162" t="str">
        <f>IF(①【入力】別紙_職員一覧!G104="","",①【入力】別紙_職員一覧!G104)</f>
        <v/>
      </c>
      <c r="H104" s="162" t="str">
        <f>IF(①【入力】別紙_職員一覧!H104="","",①【入力】別紙_職員一覧!H104)</f>
        <v/>
      </c>
      <c r="I104" s="144" t="str">
        <f>IF(①【入力】別紙_職員一覧!I104="","",①【入力】別紙_職員一覧!I104)</f>
        <v/>
      </c>
      <c r="J104" s="163" t="str">
        <f>IF(①【入力】別紙_職員一覧!J104="","",①【入力】別紙_職員一覧!J104)</f>
        <v/>
      </c>
      <c r="K104" s="164" t="str">
        <f t="shared" si="15"/>
        <v/>
      </c>
      <c r="L104" s="44" t="str">
        <f>IF(①【入力】別紙_職員一覧!L104="","",①【入力】別紙_職員一覧!L104)</f>
        <v/>
      </c>
      <c r="M104" s="165" t="str">
        <f>IF(①【入力】別紙_職員一覧!M104="","",①【入力】別紙_職員一覧!M104)</f>
        <v/>
      </c>
      <c r="N104" s="157" t="str">
        <f>IF(J104="","",IF(OR(J104="1",J104="2"),VLOOKUP(J104,'②【入力】就業規則等一覧（変更）'!$B$32:$AD$33,26,FALSE),VLOOKUP(J104,'②【入力】就業規則等一覧（変更）'!$B$13:$AD$27,26,FALSE)))</f>
        <v/>
      </c>
      <c r="O104" s="166" t="str">
        <f t="shared" si="16"/>
        <v/>
      </c>
      <c r="P104" s="166" t="str">
        <f t="shared" si="17"/>
        <v/>
      </c>
      <c r="Q104" s="167" t="str">
        <f t="shared" si="18"/>
        <v/>
      </c>
      <c r="T104" s="84"/>
    </row>
    <row r="105" spans="1:23" ht="18" customHeight="1">
      <c r="A105" s="83">
        <v>93</v>
      </c>
      <c r="B105" s="83" t="str">
        <f t="shared" si="7"/>
        <v/>
      </c>
      <c r="C105" s="44" t="str">
        <f>IF(①【入力】別紙_職員一覧!C105="","",①【入力】別紙_職員一覧!C105)</f>
        <v/>
      </c>
      <c r="D105" s="44" t="str">
        <f>IF(①【入力】別紙_職員一覧!D105="","",①【入力】別紙_職員一覧!D105)</f>
        <v/>
      </c>
      <c r="E105" s="44" t="str">
        <f>IF(①【入力】別紙_職員一覧!E105="","",①【入力】別紙_職員一覧!E105)</f>
        <v/>
      </c>
      <c r="F105" s="44" t="str">
        <f>IF(①【入力】別紙_職員一覧!F105="","",①【入力】別紙_職員一覧!F105)</f>
        <v/>
      </c>
      <c r="G105" s="162" t="str">
        <f>IF(①【入力】別紙_職員一覧!G105="","",①【入力】別紙_職員一覧!G105)</f>
        <v/>
      </c>
      <c r="H105" s="162" t="str">
        <f>IF(①【入力】別紙_職員一覧!H105="","",①【入力】別紙_職員一覧!H105)</f>
        <v/>
      </c>
      <c r="I105" s="144" t="str">
        <f>IF(①【入力】別紙_職員一覧!I105="","",①【入力】別紙_職員一覧!I105)</f>
        <v/>
      </c>
      <c r="J105" s="163" t="str">
        <f>IF(①【入力】別紙_職員一覧!J105="","",①【入力】別紙_職員一覧!J105)</f>
        <v/>
      </c>
      <c r="K105" s="164" t="str">
        <f t="shared" si="15"/>
        <v/>
      </c>
      <c r="L105" s="44" t="str">
        <f>IF(①【入力】別紙_職員一覧!L105="","",①【入力】別紙_職員一覧!L105)</f>
        <v/>
      </c>
      <c r="M105" s="165" t="str">
        <f>IF(①【入力】別紙_職員一覧!M105="","",①【入力】別紙_職員一覧!M105)</f>
        <v/>
      </c>
      <c r="N105" s="157" t="str">
        <f>IF(J105="","",IF(OR(J105="1",J105="2"),VLOOKUP(J105,'②【入力】就業規則等一覧（変更）'!$B$32:$AD$33,26,FALSE),VLOOKUP(J105,'②【入力】就業規則等一覧（変更）'!$B$13:$AD$27,26,FALSE)))</f>
        <v/>
      </c>
      <c r="O105" s="166" t="str">
        <f t="shared" si="16"/>
        <v/>
      </c>
      <c r="P105" s="166" t="str">
        <f t="shared" si="17"/>
        <v/>
      </c>
      <c r="Q105" s="167" t="str">
        <f t="shared" si="18"/>
        <v/>
      </c>
      <c r="T105" s="84"/>
    </row>
    <row r="106" spans="1:23" ht="18" customHeight="1">
      <c r="A106" s="83">
        <v>94</v>
      </c>
      <c r="B106" s="83" t="str">
        <f t="shared" si="7"/>
        <v/>
      </c>
      <c r="C106" s="44" t="str">
        <f>IF(①【入力】別紙_職員一覧!C106="","",①【入力】別紙_職員一覧!C106)</f>
        <v/>
      </c>
      <c r="D106" s="44" t="str">
        <f>IF(①【入力】別紙_職員一覧!D106="","",①【入力】別紙_職員一覧!D106)</f>
        <v/>
      </c>
      <c r="E106" s="44" t="str">
        <f>IF(①【入力】別紙_職員一覧!E106="","",①【入力】別紙_職員一覧!E106)</f>
        <v/>
      </c>
      <c r="F106" s="44" t="str">
        <f>IF(①【入力】別紙_職員一覧!F106="","",①【入力】別紙_職員一覧!F106)</f>
        <v/>
      </c>
      <c r="G106" s="162" t="str">
        <f>IF(①【入力】別紙_職員一覧!G106="","",①【入力】別紙_職員一覧!G106)</f>
        <v/>
      </c>
      <c r="H106" s="162" t="str">
        <f>IF(①【入力】別紙_職員一覧!H106="","",①【入力】別紙_職員一覧!H106)</f>
        <v/>
      </c>
      <c r="I106" s="144" t="str">
        <f>IF(①【入力】別紙_職員一覧!I106="","",①【入力】別紙_職員一覧!I106)</f>
        <v/>
      </c>
      <c r="J106" s="163" t="str">
        <f>IF(①【入力】別紙_職員一覧!J106="","",①【入力】別紙_職員一覧!J106)</f>
        <v/>
      </c>
      <c r="K106" s="164" t="str">
        <f t="shared" si="15"/>
        <v/>
      </c>
      <c r="L106" s="44" t="str">
        <f>IF(①【入力】別紙_職員一覧!L106="","",①【入力】別紙_職員一覧!L106)</f>
        <v/>
      </c>
      <c r="M106" s="165" t="str">
        <f>IF(①【入力】別紙_職員一覧!M106="","",①【入力】別紙_職員一覧!M106)</f>
        <v/>
      </c>
      <c r="N106" s="157" t="str">
        <f>IF(J106="","",IF(OR(J106="1",J106="2"),VLOOKUP(J106,'②【入力】就業規則等一覧（変更）'!$B$32:$AD$33,26,FALSE),VLOOKUP(J106,'②【入力】就業規則等一覧（変更）'!$B$13:$AD$27,26,FALSE)))</f>
        <v/>
      </c>
      <c r="O106" s="166" t="str">
        <f t="shared" si="16"/>
        <v/>
      </c>
      <c r="P106" s="166" t="str">
        <f t="shared" si="17"/>
        <v/>
      </c>
      <c r="Q106" s="167" t="str">
        <f t="shared" si="18"/>
        <v/>
      </c>
      <c r="T106" s="84"/>
    </row>
    <row r="107" spans="1:23" ht="18" customHeight="1">
      <c r="A107" s="83">
        <v>95</v>
      </c>
      <c r="B107" s="83" t="str">
        <f t="shared" si="7"/>
        <v/>
      </c>
      <c r="C107" s="44" t="str">
        <f>IF(①【入力】別紙_職員一覧!C107="","",①【入力】別紙_職員一覧!C107)</f>
        <v/>
      </c>
      <c r="D107" s="44" t="str">
        <f>IF(①【入力】別紙_職員一覧!D107="","",①【入力】別紙_職員一覧!D107)</f>
        <v/>
      </c>
      <c r="E107" s="44" t="str">
        <f>IF(①【入力】別紙_職員一覧!E107="","",①【入力】別紙_職員一覧!E107)</f>
        <v/>
      </c>
      <c r="F107" s="44" t="str">
        <f>IF(①【入力】別紙_職員一覧!F107="","",①【入力】別紙_職員一覧!F107)</f>
        <v/>
      </c>
      <c r="G107" s="162" t="str">
        <f>IF(①【入力】別紙_職員一覧!G107="","",①【入力】別紙_職員一覧!G107)</f>
        <v/>
      </c>
      <c r="H107" s="162" t="str">
        <f>IF(①【入力】別紙_職員一覧!H107="","",①【入力】別紙_職員一覧!H107)</f>
        <v/>
      </c>
      <c r="I107" s="144" t="str">
        <f>IF(①【入力】別紙_職員一覧!I107="","",①【入力】別紙_職員一覧!I107)</f>
        <v/>
      </c>
      <c r="J107" s="163" t="str">
        <f>IF(①【入力】別紙_職員一覧!J107="","",①【入力】別紙_職員一覧!J107)</f>
        <v/>
      </c>
      <c r="K107" s="164" t="str">
        <f t="shared" si="15"/>
        <v/>
      </c>
      <c r="L107" s="44" t="str">
        <f>IF(①【入力】別紙_職員一覧!L107="","",①【入力】別紙_職員一覧!L107)</f>
        <v/>
      </c>
      <c r="M107" s="165" t="str">
        <f>IF(①【入力】別紙_職員一覧!M107="","",①【入力】別紙_職員一覧!M107)</f>
        <v/>
      </c>
      <c r="N107" s="157" t="str">
        <f>IF(J107="","",IF(OR(J107="1",J107="2"),VLOOKUP(J107,'②【入力】就業規則等一覧（変更）'!$B$32:$AD$33,26,FALSE),VLOOKUP(J107,'②【入力】就業規則等一覧（変更）'!$B$13:$AD$27,26,FALSE)))</f>
        <v/>
      </c>
      <c r="O107" s="166" t="str">
        <f t="shared" si="16"/>
        <v/>
      </c>
      <c r="P107" s="166" t="str">
        <f t="shared" si="17"/>
        <v/>
      </c>
      <c r="Q107" s="167" t="str">
        <f t="shared" si="18"/>
        <v/>
      </c>
      <c r="T107" s="84"/>
    </row>
    <row r="108" spans="1:23" ht="18" customHeight="1">
      <c r="A108" s="83">
        <v>96</v>
      </c>
      <c r="B108" s="83" t="str">
        <f t="shared" si="7"/>
        <v/>
      </c>
      <c r="C108" s="44" t="str">
        <f>IF(①【入力】別紙_職員一覧!C108="","",①【入力】別紙_職員一覧!C108)</f>
        <v/>
      </c>
      <c r="D108" s="44" t="str">
        <f>IF(①【入力】別紙_職員一覧!D108="","",①【入力】別紙_職員一覧!D108)</f>
        <v/>
      </c>
      <c r="E108" s="44" t="str">
        <f>IF(①【入力】別紙_職員一覧!E108="","",①【入力】別紙_職員一覧!E108)</f>
        <v/>
      </c>
      <c r="F108" s="44" t="str">
        <f>IF(①【入力】別紙_職員一覧!F108="","",①【入力】別紙_職員一覧!F108)</f>
        <v/>
      </c>
      <c r="G108" s="162" t="str">
        <f>IF(①【入力】別紙_職員一覧!G108="","",①【入力】別紙_職員一覧!G108)</f>
        <v/>
      </c>
      <c r="H108" s="162" t="str">
        <f>IF(①【入力】別紙_職員一覧!H108="","",①【入力】別紙_職員一覧!H108)</f>
        <v/>
      </c>
      <c r="I108" s="144" t="str">
        <f>IF(①【入力】別紙_職員一覧!I108="","",①【入力】別紙_職員一覧!I108)</f>
        <v/>
      </c>
      <c r="J108" s="163" t="str">
        <f>IF(①【入力】別紙_職員一覧!J108="","",①【入力】別紙_職員一覧!J108)</f>
        <v/>
      </c>
      <c r="K108" s="164" t="str">
        <f t="shared" si="15"/>
        <v/>
      </c>
      <c r="L108" s="44" t="str">
        <f>IF(①【入力】別紙_職員一覧!L108="","",①【入力】別紙_職員一覧!L108)</f>
        <v/>
      </c>
      <c r="M108" s="165" t="str">
        <f>IF(①【入力】別紙_職員一覧!M108="","",①【入力】別紙_職員一覧!M108)</f>
        <v/>
      </c>
      <c r="N108" s="157" t="str">
        <f>IF(J108="","",IF(OR(J108="1",J108="2"),VLOOKUP(J108,'②【入力】就業規則等一覧（変更）'!$B$32:$AD$33,26,FALSE),VLOOKUP(J108,'②【入力】就業規則等一覧（変更）'!$B$13:$AD$27,26,FALSE)))</f>
        <v/>
      </c>
      <c r="O108" s="166" t="str">
        <f t="shared" si="16"/>
        <v/>
      </c>
      <c r="P108" s="166" t="str">
        <f t="shared" si="17"/>
        <v/>
      </c>
      <c r="Q108" s="167" t="str">
        <f t="shared" si="18"/>
        <v/>
      </c>
      <c r="T108" s="84"/>
    </row>
    <row r="109" spans="1:23" ht="18" customHeight="1">
      <c r="A109" s="83">
        <v>97</v>
      </c>
      <c r="B109" s="83" t="str">
        <f t="shared" si="7"/>
        <v/>
      </c>
      <c r="C109" s="44" t="str">
        <f>IF(①【入力】別紙_職員一覧!C109="","",①【入力】別紙_職員一覧!C109)</f>
        <v/>
      </c>
      <c r="D109" s="44" t="str">
        <f>IF(①【入力】別紙_職員一覧!D109="","",①【入力】別紙_職員一覧!D109)</f>
        <v/>
      </c>
      <c r="E109" s="44" t="str">
        <f>IF(①【入力】別紙_職員一覧!E109="","",①【入力】別紙_職員一覧!E109)</f>
        <v/>
      </c>
      <c r="F109" s="44" t="str">
        <f>IF(①【入力】別紙_職員一覧!F109="","",①【入力】別紙_職員一覧!F109)</f>
        <v/>
      </c>
      <c r="G109" s="162" t="str">
        <f>IF(①【入力】別紙_職員一覧!G109="","",①【入力】別紙_職員一覧!G109)</f>
        <v/>
      </c>
      <c r="H109" s="162" t="str">
        <f>IF(①【入力】別紙_職員一覧!H109="","",①【入力】別紙_職員一覧!H109)</f>
        <v/>
      </c>
      <c r="I109" s="144" t="str">
        <f>IF(①【入力】別紙_職員一覧!I109="","",①【入力】別紙_職員一覧!I109)</f>
        <v/>
      </c>
      <c r="J109" s="163" t="str">
        <f>IF(①【入力】別紙_職員一覧!J109="","",①【入力】別紙_職員一覧!J109)</f>
        <v/>
      </c>
      <c r="K109" s="164" t="str">
        <f t="shared" si="15"/>
        <v/>
      </c>
      <c r="L109" s="44" t="str">
        <f>IF(①【入力】別紙_職員一覧!L109="","",①【入力】別紙_職員一覧!L109)</f>
        <v/>
      </c>
      <c r="M109" s="165" t="str">
        <f>IF(①【入力】別紙_職員一覧!M109="","",①【入力】別紙_職員一覧!M109)</f>
        <v/>
      </c>
      <c r="N109" s="157" t="str">
        <f>IF(J109="","",IF(OR(J109="1",J109="2"),VLOOKUP(J109,'②【入力】就業規則等一覧（変更）'!$B$32:$AD$33,26,FALSE),VLOOKUP(J109,'②【入力】就業規則等一覧（変更）'!$B$13:$AD$27,26,FALSE)))</f>
        <v/>
      </c>
      <c r="O109" s="166" t="str">
        <f t="shared" si="16"/>
        <v/>
      </c>
      <c r="P109" s="166" t="str">
        <f t="shared" si="17"/>
        <v/>
      </c>
      <c r="Q109" s="167" t="str">
        <f t="shared" si="18"/>
        <v/>
      </c>
      <c r="T109" s="84"/>
    </row>
    <row r="110" spans="1:23" ht="18" customHeight="1">
      <c r="A110" s="83">
        <v>98</v>
      </c>
      <c r="B110" s="83" t="str">
        <f t="shared" si="7"/>
        <v/>
      </c>
      <c r="C110" s="44" t="str">
        <f>IF(①【入力】別紙_職員一覧!C110="","",①【入力】別紙_職員一覧!C110)</f>
        <v/>
      </c>
      <c r="D110" s="44" t="str">
        <f>IF(①【入力】別紙_職員一覧!D110="","",①【入力】別紙_職員一覧!D110)</f>
        <v/>
      </c>
      <c r="E110" s="44" t="str">
        <f>IF(①【入力】別紙_職員一覧!E110="","",①【入力】別紙_職員一覧!E110)</f>
        <v/>
      </c>
      <c r="F110" s="44" t="str">
        <f>IF(①【入力】別紙_職員一覧!F110="","",①【入力】別紙_職員一覧!F110)</f>
        <v/>
      </c>
      <c r="G110" s="162" t="str">
        <f>IF(①【入力】別紙_職員一覧!G110="","",①【入力】別紙_職員一覧!G110)</f>
        <v/>
      </c>
      <c r="H110" s="162" t="str">
        <f>IF(①【入力】別紙_職員一覧!H110="","",①【入力】別紙_職員一覧!H110)</f>
        <v/>
      </c>
      <c r="I110" s="144" t="str">
        <f>IF(①【入力】別紙_職員一覧!I110="","",①【入力】別紙_職員一覧!I110)</f>
        <v/>
      </c>
      <c r="J110" s="163" t="str">
        <f>IF(①【入力】別紙_職員一覧!J110="","",①【入力】別紙_職員一覧!J110)</f>
        <v/>
      </c>
      <c r="K110" s="164" t="str">
        <f t="shared" si="15"/>
        <v/>
      </c>
      <c r="L110" s="44" t="str">
        <f>IF(①【入力】別紙_職員一覧!L110="","",①【入力】別紙_職員一覧!L110)</f>
        <v/>
      </c>
      <c r="M110" s="165" t="str">
        <f>IF(①【入力】別紙_職員一覧!M110="","",①【入力】別紙_職員一覧!M110)</f>
        <v/>
      </c>
      <c r="N110" s="157" t="str">
        <f>IF(J110="","",IF(OR(J110="1",J110="2"),VLOOKUP(J110,'②【入力】就業規則等一覧（変更）'!$B$32:$AD$33,26,FALSE),VLOOKUP(J110,'②【入力】就業規則等一覧（変更）'!$B$13:$AD$27,26,FALSE)))</f>
        <v/>
      </c>
      <c r="O110" s="166" t="str">
        <f t="shared" si="16"/>
        <v/>
      </c>
      <c r="P110" s="166" t="str">
        <f t="shared" si="17"/>
        <v/>
      </c>
      <c r="Q110" s="167" t="str">
        <f t="shared" si="18"/>
        <v/>
      </c>
      <c r="T110" s="84"/>
    </row>
    <row r="111" spans="1:23" ht="18" customHeight="1">
      <c r="A111" s="83">
        <v>99</v>
      </c>
      <c r="B111" s="83" t="str">
        <f t="shared" si="7"/>
        <v/>
      </c>
      <c r="C111" s="44" t="str">
        <f>IF(①【入力】別紙_職員一覧!C111="","",①【入力】別紙_職員一覧!C111)</f>
        <v/>
      </c>
      <c r="D111" s="44" t="str">
        <f>IF(①【入力】別紙_職員一覧!D111="","",①【入力】別紙_職員一覧!D111)</f>
        <v/>
      </c>
      <c r="E111" s="44" t="str">
        <f>IF(①【入力】別紙_職員一覧!E111="","",①【入力】別紙_職員一覧!E111)</f>
        <v/>
      </c>
      <c r="F111" s="44" t="str">
        <f>IF(①【入力】別紙_職員一覧!F111="","",①【入力】別紙_職員一覧!F111)</f>
        <v/>
      </c>
      <c r="G111" s="162" t="str">
        <f>IF(①【入力】別紙_職員一覧!G111="","",①【入力】別紙_職員一覧!G111)</f>
        <v/>
      </c>
      <c r="H111" s="162" t="str">
        <f>IF(①【入力】別紙_職員一覧!H111="","",①【入力】別紙_職員一覧!H111)</f>
        <v/>
      </c>
      <c r="I111" s="144" t="str">
        <f>IF(①【入力】別紙_職員一覧!I111="","",①【入力】別紙_職員一覧!I111)</f>
        <v/>
      </c>
      <c r="J111" s="163" t="str">
        <f>IF(①【入力】別紙_職員一覧!J111="","",①【入力】別紙_職員一覧!J111)</f>
        <v/>
      </c>
      <c r="K111" s="164" t="str">
        <f t="shared" si="15"/>
        <v/>
      </c>
      <c r="L111" s="44" t="str">
        <f>IF(①【入力】別紙_職員一覧!L111="","",①【入力】別紙_職員一覧!L111)</f>
        <v/>
      </c>
      <c r="M111" s="165" t="str">
        <f>IF(①【入力】別紙_職員一覧!M111="","",①【入力】別紙_職員一覧!M111)</f>
        <v/>
      </c>
      <c r="N111" s="157" t="str">
        <f>IF(J111="","",IF(OR(J111="1",J111="2"),VLOOKUP(J111,'②【入力】就業規則等一覧（変更）'!$B$32:$AD$33,26,FALSE),VLOOKUP(J111,'②【入力】就業規則等一覧（変更）'!$B$13:$AD$27,26,FALSE)))</f>
        <v/>
      </c>
      <c r="O111" s="166" t="str">
        <f t="shared" si="16"/>
        <v/>
      </c>
      <c r="P111" s="166" t="str">
        <f t="shared" si="17"/>
        <v/>
      </c>
      <c r="Q111" s="167" t="str">
        <f t="shared" si="18"/>
        <v/>
      </c>
      <c r="T111" s="84"/>
    </row>
    <row r="112" spans="1:23" ht="18" customHeight="1">
      <c r="A112" s="83">
        <v>100</v>
      </c>
      <c r="B112" s="83" t="str">
        <f t="shared" ref="B112:B175" si="19">C112&amp;D112</f>
        <v/>
      </c>
      <c r="C112" s="44" t="str">
        <f>IF(①【入力】別紙_職員一覧!C112="","",①【入力】別紙_職員一覧!C112)</f>
        <v/>
      </c>
      <c r="D112" s="44" t="str">
        <f>IF(①【入力】別紙_職員一覧!D112="","",①【入力】別紙_職員一覧!D112)</f>
        <v/>
      </c>
      <c r="E112" s="44" t="str">
        <f>IF(①【入力】別紙_職員一覧!E112="","",①【入力】別紙_職員一覧!E112)</f>
        <v/>
      </c>
      <c r="F112" s="44" t="str">
        <f>IF(①【入力】別紙_職員一覧!F112="","",①【入力】別紙_職員一覧!F112)</f>
        <v/>
      </c>
      <c r="G112" s="162" t="str">
        <f>IF(①【入力】別紙_職員一覧!G112="","",①【入力】別紙_職員一覧!G112)</f>
        <v/>
      </c>
      <c r="H112" s="162" t="str">
        <f>IF(①【入力】別紙_職員一覧!H112="","",①【入力】別紙_職員一覧!H112)</f>
        <v/>
      </c>
      <c r="I112" s="144" t="str">
        <f>IF(①【入力】別紙_職員一覧!I112="","",①【入力】別紙_職員一覧!I112)</f>
        <v/>
      </c>
      <c r="J112" s="163" t="str">
        <f>IF(①【入力】別紙_職員一覧!J112="","",①【入力】別紙_職員一覧!J112)</f>
        <v/>
      </c>
      <c r="K112" s="164" t="str">
        <f t="shared" si="15"/>
        <v/>
      </c>
      <c r="L112" s="44" t="str">
        <f>IF(①【入力】別紙_職員一覧!L112="","",①【入力】別紙_職員一覧!L112)</f>
        <v/>
      </c>
      <c r="M112" s="165" t="str">
        <f>IF(①【入力】別紙_職員一覧!M112="","",①【入力】別紙_職員一覧!M112)</f>
        <v/>
      </c>
      <c r="N112" s="157" t="str">
        <f>IF(J112="","",IF(OR(J112="1",J112="2"),VLOOKUP(J112,'②【入力】就業規則等一覧（変更）'!$B$32:$AD$33,26,FALSE),VLOOKUP(J112,'②【入力】就業規則等一覧（変更）'!$B$13:$AD$27,26,FALSE)))</f>
        <v/>
      </c>
      <c r="O112" s="166" t="str">
        <f t="shared" si="16"/>
        <v/>
      </c>
      <c r="P112" s="166" t="str">
        <f t="shared" si="17"/>
        <v/>
      </c>
      <c r="Q112" s="167" t="str">
        <f t="shared" si="18"/>
        <v/>
      </c>
      <c r="T112" s="84"/>
    </row>
    <row r="113" spans="1:23" ht="18" customHeight="1">
      <c r="A113" s="83">
        <v>101</v>
      </c>
      <c r="B113" s="83" t="str">
        <f t="shared" si="19"/>
        <v/>
      </c>
      <c r="C113" s="44" t="str">
        <f>IF(①【入力】別紙_職員一覧!C113="","",①【入力】別紙_職員一覧!C113)</f>
        <v/>
      </c>
      <c r="D113" s="44" t="str">
        <f>IF(①【入力】別紙_職員一覧!D113="","",①【入力】別紙_職員一覧!D113)</f>
        <v/>
      </c>
      <c r="E113" s="44" t="str">
        <f>IF(①【入力】別紙_職員一覧!E113="","",①【入力】別紙_職員一覧!E113)</f>
        <v/>
      </c>
      <c r="F113" s="44" t="str">
        <f>IF(①【入力】別紙_職員一覧!F113="","",①【入力】別紙_職員一覧!F113)</f>
        <v/>
      </c>
      <c r="G113" s="162" t="str">
        <f>IF(①【入力】別紙_職員一覧!G113="","",①【入力】別紙_職員一覧!G113)</f>
        <v/>
      </c>
      <c r="H113" s="162" t="str">
        <f>IF(①【入力】別紙_職員一覧!H113="","",①【入力】別紙_職員一覧!H113)</f>
        <v/>
      </c>
      <c r="I113" s="144" t="str">
        <f>IF(①【入力】別紙_職員一覧!I113="","",①【入力】別紙_職員一覧!I113)</f>
        <v/>
      </c>
      <c r="J113" s="163" t="str">
        <f>IF(①【入力】別紙_職員一覧!J113="","",①【入力】別紙_職員一覧!J113)</f>
        <v/>
      </c>
      <c r="K113" s="164" t="str">
        <f t="shared" si="15"/>
        <v/>
      </c>
      <c r="L113" s="44" t="str">
        <f>IF(①【入力】別紙_職員一覧!L113="","",①【入力】別紙_職員一覧!L113)</f>
        <v/>
      </c>
      <c r="M113" s="165" t="str">
        <f>IF(①【入力】別紙_職員一覧!M113="","",①【入力】別紙_職員一覧!M113)</f>
        <v/>
      </c>
      <c r="N113" s="157" t="str">
        <f>IF(J113="","",IF(OR(J113="1",J113="2"),VLOOKUP(J113,'②【入力】就業規則等一覧（変更）'!$B$32:$AD$33,26,FALSE),VLOOKUP(J113,'②【入力】就業規則等一覧（変更）'!$B$13:$AD$27,26,FALSE)))</f>
        <v/>
      </c>
      <c r="O113" s="166" t="str">
        <f t="shared" si="16"/>
        <v/>
      </c>
      <c r="P113" s="166" t="str">
        <f t="shared" si="17"/>
        <v/>
      </c>
      <c r="Q113" s="167" t="str">
        <f t="shared" si="18"/>
        <v/>
      </c>
      <c r="T113" s="84"/>
    </row>
    <row r="114" spans="1:23" ht="18" customHeight="1">
      <c r="A114" s="83">
        <v>102</v>
      </c>
      <c r="B114" s="83" t="str">
        <f t="shared" si="19"/>
        <v/>
      </c>
      <c r="C114" s="44" t="str">
        <f>IF(①【入力】別紙_職員一覧!C114="","",①【入力】別紙_職員一覧!C114)</f>
        <v/>
      </c>
      <c r="D114" s="44" t="str">
        <f>IF(①【入力】別紙_職員一覧!D114="","",①【入力】別紙_職員一覧!D114)</f>
        <v/>
      </c>
      <c r="E114" s="44" t="str">
        <f>IF(①【入力】別紙_職員一覧!E114="","",①【入力】別紙_職員一覧!E114)</f>
        <v/>
      </c>
      <c r="F114" s="44" t="str">
        <f>IF(①【入力】別紙_職員一覧!F114="","",①【入力】別紙_職員一覧!F114)</f>
        <v/>
      </c>
      <c r="G114" s="162" t="str">
        <f>IF(①【入力】別紙_職員一覧!G114="","",①【入力】別紙_職員一覧!G114)</f>
        <v/>
      </c>
      <c r="H114" s="162" t="str">
        <f>IF(①【入力】別紙_職員一覧!H114="","",①【入力】別紙_職員一覧!H114)</f>
        <v/>
      </c>
      <c r="I114" s="144" t="str">
        <f>IF(①【入力】別紙_職員一覧!I114="","",①【入力】別紙_職員一覧!I114)</f>
        <v/>
      </c>
      <c r="J114" s="163" t="str">
        <f>IF(①【入力】別紙_職員一覧!J114="","",①【入力】別紙_職員一覧!J114)</f>
        <v/>
      </c>
      <c r="K114" s="164" t="str">
        <f t="shared" si="15"/>
        <v/>
      </c>
      <c r="L114" s="44" t="str">
        <f>IF(①【入力】別紙_職員一覧!L114="","",①【入力】別紙_職員一覧!L114)</f>
        <v/>
      </c>
      <c r="M114" s="165" t="str">
        <f>IF(①【入力】別紙_職員一覧!M114="","",①【入力】別紙_職員一覧!M114)</f>
        <v/>
      </c>
      <c r="N114" s="157" t="str">
        <f>IF(J114="","",IF(OR(J114="1",J114="2"),VLOOKUP(J114,'②【入力】就業規則等一覧（変更）'!$B$32:$AD$33,26,FALSE),VLOOKUP(J114,'②【入力】就業規則等一覧（変更）'!$B$13:$AD$27,26,FALSE)))</f>
        <v/>
      </c>
      <c r="O114" s="166" t="str">
        <f t="shared" si="16"/>
        <v/>
      </c>
      <c r="P114" s="166" t="str">
        <f t="shared" si="17"/>
        <v/>
      </c>
      <c r="Q114" s="167" t="str">
        <f t="shared" si="18"/>
        <v/>
      </c>
      <c r="T114" s="84"/>
    </row>
    <row r="115" spans="1:23" ht="18" customHeight="1">
      <c r="A115" s="83">
        <v>103</v>
      </c>
      <c r="B115" s="83" t="str">
        <f t="shared" si="19"/>
        <v/>
      </c>
      <c r="C115" s="44" t="str">
        <f>IF(①【入力】別紙_職員一覧!C115="","",①【入力】別紙_職員一覧!C115)</f>
        <v/>
      </c>
      <c r="D115" s="44" t="str">
        <f>IF(①【入力】別紙_職員一覧!D115="","",①【入力】別紙_職員一覧!D115)</f>
        <v/>
      </c>
      <c r="E115" s="44" t="str">
        <f>IF(①【入力】別紙_職員一覧!E115="","",①【入力】別紙_職員一覧!E115)</f>
        <v/>
      </c>
      <c r="F115" s="44" t="str">
        <f>IF(①【入力】別紙_職員一覧!F115="","",①【入力】別紙_職員一覧!F115)</f>
        <v/>
      </c>
      <c r="G115" s="162" t="str">
        <f>IF(①【入力】別紙_職員一覧!G115="","",①【入力】別紙_職員一覧!G115)</f>
        <v/>
      </c>
      <c r="H115" s="162" t="str">
        <f>IF(①【入力】別紙_職員一覧!H115="","",①【入力】別紙_職員一覧!H115)</f>
        <v/>
      </c>
      <c r="I115" s="144" t="str">
        <f>IF(①【入力】別紙_職員一覧!I115="","",①【入力】別紙_職員一覧!I115)</f>
        <v/>
      </c>
      <c r="J115" s="163" t="str">
        <f>IF(①【入力】別紙_職員一覧!J115="","",①【入力】別紙_職員一覧!J115)</f>
        <v/>
      </c>
      <c r="K115" s="164" t="str">
        <f t="shared" si="15"/>
        <v/>
      </c>
      <c r="L115" s="44" t="str">
        <f>IF(①【入力】別紙_職員一覧!L115="","",①【入力】別紙_職員一覧!L115)</f>
        <v/>
      </c>
      <c r="M115" s="165" t="str">
        <f>IF(①【入力】別紙_職員一覧!M115="","",①【入力】別紙_職員一覧!M115)</f>
        <v/>
      </c>
      <c r="N115" s="157" t="str">
        <f>IF(J115="","",IF(OR(J115="1",J115="2"),VLOOKUP(J115,'②【入力】就業規則等一覧（変更）'!$B$32:$AD$33,26,FALSE),VLOOKUP(J115,'②【入力】就業規則等一覧（変更）'!$B$13:$AD$27,26,FALSE)))</f>
        <v/>
      </c>
      <c r="O115" s="166" t="str">
        <f t="shared" si="16"/>
        <v/>
      </c>
      <c r="P115" s="166" t="str">
        <f t="shared" si="17"/>
        <v/>
      </c>
      <c r="Q115" s="167" t="str">
        <f t="shared" si="18"/>
        <v/>
      </c>
      <c r="T115" s="84"/>
    </row>
    <row r="116" spans="1:23" ht="18" customHeight="1">
      <c r="A116" s="83">
        <v>104</v>
      </c>
      <c r="B116" s="83" t="str">
        <f t="shared" si="19"/>
        <v/>
      </c>
      <c r="C116" s="44" t="str">
        <f>IF(①【入力】別紙_職員一覧!C116="","",①【入力】別紙_職員一覧!C116)</f>
        <v/>
      </c>
      <c r="D116" s="44" t="str">
        <f>IF(①【入力】別紙_職員一覧!D116="","",①【入力】別紙_職員一覧!D116)</f>
        <v/>
      </c>
      <c r="E116" s="44" t="str">
        <f>IF(①【入力】別紙_職員一覧!E116="","",①【入力】別紙_職員一覧!E116)</f>
        <v/>
      </c>
      <c r="F116" s="44" t="str">
        <f>IF(①【入力】別紙_職員一覧!F116="","",①【入力】別紙_職員一覧!F116)</f>
        <v/>
      </c>
      <c r="G116" s="162" t="str">
        <f>IF(①【入力】別紙_職員一覧!G116="","",①【入力】別紙_職員一覧!G116)</f>
        <v/>
      </c>
      <c r="H116" s="162" t="str">
        <f>IF(①【入力】別紙_職員一覧!H116="","",①【入力】別紙_職員一覧!H116)</f>
        <v/>
      </c>
      <c r="I116" s="144" t="str">
        <f>IF(①【入力】別紙_職員一覧!I116="","",①【入力】別紙_職員一覧!I116)</f>
        <v/>
      </c>
      <c r="J116" s="163" t="str">
        <f>IF(①【入力】別紙_職員一覧!J116="","",①【入力】別紙_職員一覧!J116)</f>
        <v/>
      </c>
      <c r="K116" s="164" t="str">
        <f t="shared" si="15"/>
        <v/>
      </c>
      <c r="L116" s="44" t="str">
        <f>IF(①【入力】別紙_職員一覧!L116="","",①【入力】別紙_職員一覧!L116)</f>
        <v/>
      </c>
      <c r="M116" s="165" t="str">
        <f>IF(①【入力】別紙_職員一覧!M116="","",①【入力】別紙_職員一覧!M116)</f>
        <v/>
      </c>
      <c r="N116" s="157" t="str">
        <f>IF(J116="","",IF(OR(J116="1",J116="2"),VLOOKUP(J116,'②【入力】就業規則等一覧（変更）'!$B$32:$AD$33,26,FALSE),VLOOKUP(J116,'②【入力】就業規則等一覧（変更）'!$B$13:$AD$27,26,FALSE)))</f>
        <v/>
      </c>
      <c r="O116" s="166" t="str">
        <f t="shared" si="16"/>
        <v/>
      </c>
      <c r="P116" s="166" t="str">
        <f t="shared" si="17"/>
        <v/>
      </c>
      <c r="Q116" s="167" t="str">
        <f t="shared" si="18"/>
        <v/>
      </c>
      <c r="T116" s="84"/>
    </row>
    <row r="117" spans="1:23" ht="18" customHeight="1">
      <c r="A117" s="83">
        <v>105</v>
      </c>
      <c r="B117" s="83" t="str">
        <f t="shared" si="19"/>
        <v/>
      </c>
      <c r="C117" s="44" t="str">
        <f>IF(①【入力】別紙_職員一覧!C117="","",①【入力】別紙_職員一覧!C117)</f>
        <v/>
      </c>
      <c r="D117" s="44" t="str">
        <f>IF(①【入力】別紙_職員一覧!D117="","",①【入力】別紙_職員一覧!D117)</f>
        <v/>
      </c>
      <c r="E117" s="44" t="str">
        <f>IF(①【入力】別紙_職員一覧!E117="","",①【入力】別紙_職員一覧!E117)</f>
        <v/>
      </c>
      <c r="F117" s="44" t="str">
        <f>IF(①【入力】別紙_職員一覧!F117="","",①【入力】別紙_職員一覧!F117)</f>
        <v/>
      </c>
      <c r="G117" s="162" t="str">
        <f>IF(①【入力】別紙_職員一覧!G117="","",①【入力】別紙_職員一覧!G117)</f>
        <v/>
      </c>
      <c r="H117" s="162" t="str">
        <f>IF(①【入力】別紙_職員一覧!H117="","",①【入力】別紙_職員一覧!H117)</f>
        <v/>
      </c>
      <c r="I117" s="144" t="str">
        <f>IF(①【入力】別紙_職員一覧!I117="","",①【入力】別紙_職員一覧!I117)</f>
        <v/>
      </c>
      <c r="J117" s="163" t="str">
        <f>IF(①【入力】別紙_職員一覧!J117="","",①【入力】別紙_職員一覧!J117)</f>
        <v/>
      </c>
      <c r="K117" s="164" t="str">
        <f t="shared" si="15"/>
        <v/>
      </c>
      <c r="L117" s="44" t="str">
        <f>IF(①【入力】別紙_職員一覧!L117="","",①【入力】別紙_職員一覧!L117)</f>
        <v/>
      </c>
      <c r="M117" s="165" t="str">
        <f>IF(①【入力】別紙_職員一覧!M117="","",①【入力】別紙_職員一覧!M117)</f>
        <v/>
      </c>
      <c r="N117" s="157" t="str">
        <f>IF(J117="","",IF(OR(J117="1",J117="2"),VLOOKUP(J117,'②【入力】就業規則等一覧（変更）'!$B$32:$AD$33,26,FALSE),VLOOKUP(J117,'②【入力】就業規則等一覧（変更）'!$B$13:$AD$27,26,FALSE)))</f>
        <v/>
      </c>
      <c r="O117" s="166" t="str">
        <f t="shared" si="16"/>
        <v/>
      </c>
      <c r="P117" s="166" t="str">
        <f t="shared" si="17"/>
        <v/>
      </c>
      <c r="Q117" s="167" t="str">
        <f t="shared" si="18"/>
        <v/>
      </c>
      <c r="T117" s="84"/>
    </row>
    <row r="118" spans="1:23" ht="18" customHeight="1">
      <c r="A118" s="83">
        <v>106</v>
      </c>
      <c r="B118" s="83" t="str">
        <f t="shared" si="19"/>
        <v/>
      </c>
      <c r="C118" s="44" t="str">
        <f>IF(①【入力】別紙_職員一覧!C118="","",①【入力】別紙_職員一覧!C118)</f>
        <v/>
      </c>
      <c r="D118" s="44" t="str">
        <f>IF(①【入力】別紙_職員一覧!D118="","",①【入力】別紙_職員一覧!D118)</f>
        <v/>
      </c>
      <c r="E118" s="44" t="str">
        <f>IF(①【入力】別紙_職員一覧!E118="","",①【入力】別紙_職員一覧!E118)</f>
        <v/>
      </c>
      <c r="F118" s="44" t="str">
        <f>IF(①【入力】別紙_職員一覧!F118="","",①【入力】別紙_職員一覧!F118)</f>
        <v/>
      </c>
      <c r="G118" s="162" t="str">
        <f>IF(①【入力】別紙_職員一覧!G118="","",①【入力】別紙_職員一覧!G118)</f>
        <v/>
      </c>
      <c r="H118" s="162" t="str">
        <f>IF(①【入力】別紙_職員一覧!H118="","",①【入力】別紙_職員一覧!H118)</f>
        <v/>
      </c>
      <c r="I118" s="144" t="str">
        <f>IF(①【入力】別紙_職員一覧!I118="","",①【入力】別紙_職員一覧!I118)</f>
        <v/>
      </c>
      <c r="J118" s="163" t="str">
        <f>IF(①【入力】別紙_職員一覧!J118="","",①【入力】別紙_職員一覧!J118)</f>
        <v/>
      </c>
      <c r="K118" s="164" t="str">
        <f t="shared" si="15"/>
        <v/>
      </c>
      <c r="L118" s="44" t="str">
        <f>IF(①【入力】別紙_職員一覧!L118="","",①【入力】別紙_職員一覧!L118)</f>
        <v/>
      </c>
      <c r="M118" s="165" t="str">
        <f>IF(①【入力】別紙_職員一覧!M118="","",①【入力】別紙_職員一覧!M118)</f>
        <v/>
      </c>
      <c r="N118" s="157" t="str">
        <f>IF(J118="","",IF(OR(J118="1",J118="2"),VLOOKUP(J118,'②【入力】就業規則等一覧（変更）'!$B$32:$AD$33,26,FALSE),VLOOKUP(J118,'②【入力】就業規則等一覧（変更）'!$B$13:$AD$27,26,FALSE)))</f>
        <v/>
      </c>
      <c r="O118" s="166" t="str">
        <f t="shared" si="16"/>
        <v/>
      </c>
      <c r="P118" s="166" t="str">
        <f t="shared" si="17"/>
        <v/>
      </c>
      <c r="Q118" s="167" t="str">
        <f t="shared" si="18"/>
        <v/>
      </c>
      <c r="T118" s="84"/>
    </row>
    <row r="119" spans="1:23" ht="18" customHeight="1">
      <c r="A119" s="83">
        <v>107</v>
      </c>
      <c r="B119" s="83" t="str">
        <f t="shared" si="19"/>
        <v/>
      </c>
      <c r="C119" s="44" t="str">
        <f>IF(①【入力】別紙_職員一覧!C119="","",①【入力】別紙_職員一覧!C119)</f>
        <v/>
      </c>
      <c r="D119" s="44" t="str">
        <f>IF(①【入力】別紙_職員一覧!D119="","",①【入力】別紙_職員一覧!D119)</f>
        <v/>
      </c>
      <c r="E119" s="44" t="str">
        <f>IF(①【入力】別紙_職員一覧!E119="","",①【入力】別紙_職員一覧!E119)</f>
        <v/>
      </c>
      <c r="F119" s="44" t="str">
        <f>IF(①【入力】別紙_職員一覧!F119="","",①【入力】別紙_職員一覧!F119)</f>
        <v/>
      </c>
      <c r="G119" s="162" t="str">
        <f>IF(①【入力】別紙_職員一覧!G119="","",①【入力】別紙_職員一覧!G119)</f>
        <v/>
      </c>
      <c r="H119" s="162" t="str">
        <f>IF(①【入力】別紙_職員一覧!H119="","",①【入力】別紙_職員一覧!H119)</f>
        <v/>
      </c>
      <c r="I119" s="144" t="str">
        <f>IF(①【入力】別紙_職員一覧!I119="","",①【入力】別紙_職員一覧!I119)</f>
        <v/>
      </c>
      <c r="J119" s="163" t="str">
        <f>IF(①【入力】別紙_職員一覧!J119="","",①【入力】別紙_職員一覧!J119)</f>
        <v/>
      </c>
      <c r="K119" s="164" t="str">
        <f t="shared" si="15"/>
        <v/>
      </c>
      <c r="L119" s="44" t="str">
        <f>IF(①【入力】別紙_職員一覧!L119="","",①【入力】別紙_職員一覧!L119)</f>
        <v/>
      </c>
      <c r="M119" s="165" t="str">
        <f>IF(①【入力】別紙_職員一覧!M119="","",①【入力】別紙_職員一覧!M119)</f>
        <v/>
      </c>
      <c r="N119" s="157" t="str">
        <f>IF(J119="","",IF(OR(J119="1",J119="2"),VLOOKUP(J119,'②【入力】就業規則等一覧（変更）'!$B$32:$AD$33,26,FALSE),VLOOKUP(J119,'②【入力】就業規則等一覧（変更）'!$B$13:$AD$27,26,FALSE)))</f>
        <v/>
      </c>
      <c r="O119" s="166" t="str">
        <f t="shared" si="16"/>
        <v/>
      </c>
      <c r="P119" s="166" t="str">
        <f t="shared" si="17"/>
        <v/>
      </c>
      <c r="Q119" s="167" t="str">
        <f t="shared" si="18"/>
        <v/>
      </c>
      <c r="T119" s="84"/>
    </row>
    <row r="120" spans="1:23" ht="18" customHeight="1">
      <c r="A120" s="83">
        <v>108</v>
      </c>
      <c r="B120" s="83" t="str">
        <f t="shared" si="19"/>
        <v/>
      </c>
      <c r="C120" s="44" t="str">
        <f>IF(①【入力】別紙_職員一覧!C120="","",①【入力】別紙_職員一覧!C120)</f>
        <v/>
      </c>
      <c r="D120" s="44" t="str">
        <f>IF(①【入力】別紙_職員一覧!D120="","",①【入力】別紙_職員一覧!D120)</f>
        <v/>
      </c>
      <c r="E120" s="44" t="str">
        <f>IF(①【入力】別紙_職員一覧!E120="","",①【入力】別紙_職員一覧!E120)</f>
        <v/>
      </c>
      <c r="F120" s="44" t="str">
        <f>IF(①【入力】別紙_職員一覧!F120="","",①【入力】別紙_職員一覧!F120)</f>
        <v/>
      </c>
      <c r="G120" s="162" t="str">
        <f>IF(①【入力】別紙_職員一覧!G120="","",①【入力】別紙_職員一覧!G120)</f>
        <v/>
      </c>
      <c r="H120" s="162" t="str">
        <f>IF(①【入力】別紙_職員一覧!H120="","",①【入力】別紙_職員一覧!H120)</f>
        <v/>
      </c>
      <c r="I120" s="144" t="str">
        <f>IF(①【入力】別紙_職員一覧!I120="","",①【入力】別紙_職員一覧!I120)</f>
        <v/>
      </c>
      <c r="J120" s="163" t="str">
        <f>IF(①【入力】別紙_職員一覧!J120="","",①【入力】別紙_職員一覧!J120)</f>
        <v/>
      </c>
      <c r="K120" s="164" t="str">
        <f t="shared" si="15"/>
        <v/>
      </c>
      <c r="L120" s="44" t="str">
        <f>IF(①【入力】別紙_職員一覧!L120="","",①【入力】別紙_職員一覧!L120)</f>
        <v/>
      </c>
      <c r="M120" s="165" t="str">
        <f>IF(①【入力】別紙_職員一覧!M120="","",①【入力】別紙_職員一覧!M120)</f>
        <v/>
      </c>
      <c r="N120" s="157" t="str">
        <f>IF(J120="","",IF(OR(J120="1",J120="2"),VLOOKUP(J120,'②【入力】就業規則等一覧（変更）'!$B$32:$AD$33,26,FALSE),VLOOKUP(J120,'②【入力】就業規則等一覧（変更）'!$B$13:$AD$27,26,FALSE)))</f>
        <v/>
      </c>
      <c r="O120" s="166" t="str">
        <f t="shared" si="16"/>
        <v/>
      </c>
      <c r="P120" s="166" t="str">
        <f t="shared" si="17"/>
        <v/>
      </c>
      <c r="Q120" s="167" t="str">
        <f t="shared" si="18"/>
        <v/>
      </c>
      <c r="T120" s="84"/>
    </row>
    <row r="121" spans="1:23" ht="18" customHeight="1">
      <c r="A121" s="83">
        <v>109</v>
      </c>
      <c r="B121" s="83" t="str">
        <f t="shared" si="19"/>
        <v/>
      </c>
      <c r="C121" s="44" t="str">
        <f>IF(①【入力】別紙_職員一覧!C121="","",①【入力】別紙_職員一覧!C121)</f>
        <v/>
      </c>
      <c r="D121" s="44" t="str">
        <f>IF(①【入力】別紙_職員一覧!D121="","",①【入力】別紙_職員一覧!D121)</f>
        <v/>
      </c>
      <c r="E121" s="44" t="str">
        <f>IF(①【入力】別紙_職員一覧!E121="","",①【入力】別紙_職員一覧!E121)</f>
        <v/>
      </c>
      <c r="F121" s="44" t="str">
        <f>IF(①【入力】別紙_職員一覧!F121="","",①【入力】別紙_職員一覧!F121)</f>
        <v/>
      </c>
      <c r="G121" s="162" t="str">
        <f>IF(①【入力】別紙_職員一覧!G121="","",①【入力】別紙_職員一覧!G121)</f>
        <v/>
      </c>
      <c r="H121" s="162" t="str">
        <f>IF(①【入力】別紙_職員一覧!H121="","",①【入力】別紙_職員一覧!H121)</f>
        <v/>
      </c>
      <c r="I121" s="144" t="str">
        <f>IF(①【入力】別紙_職員一覧!I121="","",①【入力】別紙_職員一覧!I121)</f>
        <v/>
      </c>
      <c r="J121" s="163" t="str">
        <f>IF(①【入力】別紙_職員一覧!J121="","",①【入力】別紙_職員一覧!J121)</f>
        <v/>
      </c>
      <c r="K121" s="164" t="str">
        <f t="shared" si="15"/>
        <v/>
      </c>
      <c r="L121" s="44" t="str">
        <f>IF(①【入力】別紙_職員一覧!L121="","",①【入力】別紙_職員一覧!L121)</f>
        <v/>
      </c>
      <c r="M121" s="165" t="str">
        <f>IF(①【入力】別紙_職員一覧!M121="","",①【入力】別紙_職員一覧!M121)</f>
        <v/>
      </c>
      <c r="N121" s="157" t="str">
        <f>IF(J121="","",IF(OR(J121="1",J121="2"),VLOOKUP(J121,'②【入力】就業規則等一覧（変更）'!$B$32:$AD$33,26,FALSE),VLOOKUP(J121,'②【入力】就業規則等一覧（変更）'!$B$13:$AD$27,26,FALSE)))</f>
        <v/>
      </c>
      <c r="O121" s="166" t="str">
        <f t="shared" si="16"/>
        <v/>
      </c>
      <c r="P121" s="166" t="str">
        <f t="shared" si="17"/>
        <v/>
      </c>
      <c r="Q121" s="167" t="str">
        <f t="shared" si="18"/>
        <v/>
      </c>
      <c r="T121" s="84"/>
    </row>
    <row r="122" spans="1:23" ht="18" customHeight="1">
      <c r="A122" s="83">
        <v>110</v>
      </c>
      <c r="B122" s="83" t="str">
        <f t="shared" si="19"/>
        <v/>
      </c>
      <c r="C122" s="44" t="str">
        <f>IF(①【入力】別紙_職員一覧!C122="","",①【入力】別紙_職員一覧!C122)</f>
        <v/>
      </c>
      <c r="D122" s="44" t="str">
        <f>IF(①【入力】別紙_職員一覧!D122="","",①【入力】別紙_職員一覧!D122)</f>
        <v/>
      </c>
      <c r="E122" s="44" t="str">
        <f>IF(①【入力】別紙_職員一覧!E122="","",①【入力】別紙_職員一覧!E122)</f>
        <v/>
      </c>
      <c r="F122" s="44" t="str">
        <f>IF(①【入力】別紙_職員一覧!F122="","",①【入力】別紙_職員一覧!F122)</f>
        <v/>
      </c>
      <c r="G122" s="162" t="str">
        <f>IF(①【入力】別紙_職員一覧!G122="","",①【入力】別紙_職員一覧!G122)</f>
        <v/>
      </c>
      <c r="H122" s="162" t="str">
        <f>IF(①【入力】別紙_職員一覧!H122="","",①【入力】別紙_職員一覧!H122)</f>
        <v/>
      </c>
      <c r="I122" s="144" t="str">
        <f>IF(①【入力】別紙_職員一覧!I122="","",①【入力】別紙_職員一覧!I122)</f>
        <v/>
      </c>
      <c r="J122" s="163" t="str">
        <f>IF(①【入力】別紙_職員一覧!J122="","",①【入力】別紙_職員一覧!J122)</f>
        <v/>
      </c>
      <c r="K122" s="164" t="str">
        <f t="shared" si="15"/>
        <v/>
      </c>
      <c r="L122" s="44" t="str">
        <f>IF(①【入力】別紙_職員一覧!L122="","",①【入力】別紙_職員一覧!L122)</f>
        <v/>
      </c>
      <c r="M122" s="165" t="str">
        <f>IF(①【入力】別紙_職員一覧!M122="","",①【入力】別紙_職員一覧!M122)</f>
        <v/>
      </c>
      <c r="N122" s="157" t="str">
        <f>IF(J122="","",IF(OR(J122="1",J122="2"),VLOOKUP(J122,'②【入力】就業規則等一覧（変更）'!$B$32:$AD$33,26,FALSE),VLOOKUP(J122,'②【入力】就業規則等一覧（変更）'!$B$13:$AD$27,26,FALSE)))</f>
        <v/>
      </c>
      <c r="O122" s="166" t="str">
        <f t="shared" si="16"/>
        <v/>
      </c>
      <c r="P122" s="166" t="str">
        <f t="shared" si="17"/>
        <v/>
      </c>
      <c r="Q122" s="167" t="str">
        <f t="shared" si="18"/>
        <v/>
      </c>
      <c r="T122" s="84"/>
      <c r="W122" s="79"/>
    </row>
    <row r="123" spans="1:23" ht="18" customHeight="1">
      <c r="A123" s="83">
        <v>111</v>
      </c>
      <c r="B123" s="83" t="str">
        <f t="shared" si="19"/>
        <v/>
      </c>
      <c r="C123" s="44" t="str">
        <f>IF(①【入力】別紙_職員一覧!C123="","",①【入力】別紙_職員一覧!C123)</f>
        <v/>
      </c>
      <c r="D123" s="44" t="str">
        <f>IF(①【入力】別紙_職員一覧!D123="","",①【入力】別紙_職員一覧!D123)</f>
        <v/>
      </c>
      <c r="E123" s="44" t="str">
        <f>IF(①【入力】別紙_職員一覧!E123="","",①【入力】別紙_職員一覧!E123)</f>
        <v/>
      </c>
      <c r="F123" s="44" t="str">
        <f>IF(①【入力】別紙_職員一覧!F123="","",①【入力】別紙_職員一覧!F123)</f>
        <v/>
      </c>
      <c r="G123" s="162" t="str">
        <f>IF(①【入力】別紙_職員一覧!G123="","",①【入力】別紙_職員一覧!G123)</f>
        <v/>
      </c>
      <c r="H123" s="162" t="str">
        <f>IF(①【入力】別紙_職員一覧!H123="","",①【入力】別紙_職員一覧!H123)</f>
        <v/>
      </c>
      <c r="I123" s="144" t="str">
        <f>IF(①【入力】別紙_職員一覧!I123="","",①【入力】別紙_職員一覧!I123)</f>
        <v/>
      </c>
      <c r="J123" s="163" t="str">
        <f>IF(①【入力】別紙_職員一覧!J123="","",①【入力】別紙_職員一覧!J123)</f>
        <v/>
      </c>
      <c r="K123" s="164" t="str">
        <f t="shared" si="15"/>
        <v/>
      </c>
      <c r="L123" s="44" t="str">
        <f>IF(①【入力】別紙_職員一覧!L123="","",①【入力】別紙_職員一覧!L123)</f>
        <v/>
      </c>
      <c r="M123" s="165" t="str">
        <f>IF(①【入力】別紙_職員一覧!M123="","",①【入力】別紙_職員一覧!M123)</f>
        <v/>
      </c>
      <c r="N123" s="157" t="str">
        <f>IF(J123="","",IF(OR(J123="1",J123="2"),VLOOKUP(J123,'②【入力】就業規則等一覧（変更）'!$B$32:$AD$33,26,FALSE),VLOOKUP(J123,'②【入力】就業規則等一覧（変更）'!$B$13:$AD$27,26,FALSE)))</f>
        <v/>
      </c>
      <c r="O123" s="166" t="str">
        <f t="shared" si="16"/>
        <v/>
      </c>
      <c r="P123" s="166" t="str">
        <f t="shared" si="17"/>
        <v/>
      </c>
      <c r="Q123" s="167" t="str">
        <f t="shared" si="18"/>
        <v/>
      </c>
      <c r="T123" s="84"/>
    </row>
    <row r="124" spans="1:23" ht="18" customHeight="1">
      <c r="A124" s="83">
        <v>112</v>
      </c>
      <c r="B124" s="83" t="str">
        <f t="shared" si="19"/>
        <v/>
      </c>
      <c r="C124" s="44" t="str">
        <f>IF(①【入力】別紙_職員一覧!C124="","",①【入力】別紙_職員一覧!C124)</f>
        <v/>
      </c>
      <c r="D124" s="44" t="str">
        <f>IF(①【入力】別紙_職員一覧!D124="","",①【入力】別紙_職員一覧!D124)</f>
        <v/>
      </c>
      <c r="E124" s="44" t="str">
        <f>IF(①【入力】別紙_職員一覧!E124="","",①【入力】別紙_職員一覧!E124)</f>
        <v/>
      </c>
      <c r="F124" s="44" t="str">
        <f>IF(①【入力】別紙_職員一覧!F124="","",①【入力】別紙_職員一覧!F124)</f>
        <v/>
      </c>
      <c r="G124" s="162" t="str">
        <f>IF(①【入力】別紙_職員一覧!G124="","",①【入力】別紙_職員一覧!G124)</f>
        <v/>
      </c>
      <c r="H124" s="162" t="str">
        <f>IF(①【入力】別紙_職員一覧!H124="","",①【入力】別紙_職員一覧!H124)</f>
        <v/>
      </c>
      <c r="I124" s="144" t="str">
        <f>IF(①【入力】別紙_職員一覧!I124="","",①【入力】別紙_職員一覧!I124)</f>
        <v/>
      </c>
      <c r="J124" s="163" t="str">
        <f>IF(①【入力】別紙_職員一覧!J124="","",①【入力】別紙_職員一覧!J124)</f>
        <v/>
      </c>
      <c r="K124" s="164" t="str">
        <f t="shared" si="15"/>
        <v/>
      </c>
      <c r="L124" s="44" t="str">
        <f>IF(①【入力】別紙_職員一覧!L124="","",①【入力】別紙_職員一覧!L124)</f>
        <v/>
      </c>
      <c r="M124" s="165" t="str">
        <f>IF(①【入力】別紙_職員一覧!M124="","",①【入力】別紙_職員一覧!M124)</f>
        <v/>
      </c>
      <c r="N124" s="157" t="str">
        <f>IF(J124="","",IF(OR(J124="1",J124="2"),VLOOKUP(J124,'②【入力】就業規則等一覧（変更）'!$B$32:$AD$33,26,FALSE),VLOOKUP(J124,'②【入力】就業規則等一覧（変更）'!$B$13:$AD$27,26,FALSE)))</f>
        <v/>
      </c>
      <c r="O124" s="166" t="str">
        <f t="shared" si="16"/>
        <v/>
      </c>
      <c r="P124" s="166" t="str">
        <f t="shared" si="17"/>
        <v/>
      </c>
      <c r="Q124" s="167" t="str">
        <f t="shared" si="18"/>
        <v/>
      </c>
      <c r="T124" s="84"/>
    </row>
    <row r="125" spans="1:23" ht="18" customHeight="1">
      <c r="A125" s="83">
        <v>113</v>
      </c>
      <c r="B125" s="83" t="str">
        <f t="shared" si="19"/>
        <v/>
      </c>
      <c r="C125" s="44" t="str">
        <f>IF(①【入力】別紙_職員一覧!C125="","",①【入力】別紙_職員一覧!C125)</f>
        <v/>
      </c>
      <c r="D125" s="44" t="str">
        <f>IF(①【入力】別紙_職員一覧!D125="","",①【入力】別紙_職員一覧!D125)</f>
        <v/>
      </c>
      <c r="E125" s="44" t="str">
        <f>IF(①【入力】別紙_職員一覧!E125="","",①【入力】別紙_職員一覧!E125)</f>
        <v/>
      </c>
      <c r="F125" s="44" t="str">
        <f>IF(①【入力】別紙_職員一覧!F125="","",①【入力】別紙_職員一覧!F125)</f>
        <v/>
      </c>
      <c r="G125" s="162" t="str">
        <f>IF(①【入力】別紙_職員一覧!G125="","",①【入力】別紙_職員一覧!G125)</f>
        <v/>
      </c>
      <c r="H125" s="162" t="str">
        <f>IF(①【入力】別紙_職員一覧!H125="","",①【入力】別紙_職員一覧!H125)</f>
        <v/>
      </c>
      <c r="I125" s="144" t="str">
        <f>IF(①【入力】別紙_職員一覧!I125="","",①【入力】別紙_職員一覧!I125)</f>
        <v/>
      </c>
      <c r="J125" s="163" t="str">
        <f>IF(①【入力】別紙_職員一覧!J125="","",①【入力】別紙_職員一覧!J125)</f>
        <v/>
      </c>
      <c r="K125" s="164" t="str">
        <f t="shared" si="15"/>
        <v/>
      </c>
      <c r="L125" s="44" t="str">
        <f>IF(①【入力】別紙_職員一覧!L125="","",①【入力】別紙_職員一覧!L125)</f>
        <v/>
      </c>
      <c r="M125" s="165" t="str">
        <f>IF(①【入力】別紙_職員一覧!M125="","",①【入力】別紙_職員一覧!M125)</f>
        <v/>
      </c>
      <c r="N125" s="157" t="str">
        <f>IF(J125="","",IF(OR(J125="1",J125="2"),VLOOKUP(J125,'②【入力】就業規則等一覧（変更）'!$B$32:$AD$33,26,FALSE),VLOOKUP(J125,'②【入力】就業規則等一覧（変更）'!$B$13:$AD$27,26,FALSE)))</f>
        <v/>
      </c>
      <c r="O125" s="166" t="str">
        <f t="shared" si="16"/>
        <v/>
      </c>
      <c r="P125" s="166" t="str">
        <f t="shared" si="17"/>
        <v/>
      </c>
      <c r="Q125" s="167" t="str">
        <f t="shared" si="18"/>
        <v/>
      </c>
      <c r="T125" s="84"/>
    </row>
    <row r="126" spans="1:23" ht="18" customHeight="1">
      <c r="A126" s="83">
        <v>114</v>
      </c>
      <c r="B126" s="83" t="str">
        <f t="shared" si="19"/>
        <v/>
      </c>
      <c r="C126" s="44" t="str">
        <f>IF(①【入力】別紙_職員一覧!C126="","",①【入力】別紙_職員一覧!C126)</f>
        <v/>
      </c>
      <c r="D126" s="44" t="str">
        <f>IF(①【入力】別紙_職員一覧!D126="","",①【入力】別紙_職員一覧!D126)</f>
        <v/>
      </c>
      <c r="E126" s="44" t="str">
        <f>IF(①【入力】別紙_職員一覧!E126="","",①【入力】別紙_職員一覧!E126)</f>
        <v/>
      </c>
      <c r="F126" s="44" t="str">
        <f>IF(①【入力】別紙_職員一覧!F126="","",①【入力】別紙_職員一覧!F126)</f>
        <v/>
      </c>
      <c r="G126" s="162" t="str">
        <f>IF(①【入力】別紙_職員一覧!G126="","",①【入力】別紙_職員一覧!G126)</f>
        <v/>
      </c>
      <c r="H126" s="162" t="str">
        <f>IF(①【入力】別紙_職員一覧!H126="","",①【入力】別紙_職員一覧!H126)</f>
        <v/>
      </c>
      <c r="I126" s="144" t="str">
        <f>IF(①【入力】別紙_職員一覧!I126="","",①【入力】別紙_職員一覧!I126)</f>
        <v/>
      </c>
      <c r="J126" s="163" t="str">
        <f>IF(①【入力】別紙_職員一覧!J126="","",①【入力】別紙_職員一覧!J126)</f>
        <v/>
      </c>
      <c r="K126" s="164" t="str">
        <f t="shared" si="15"/>
        <v/>
      </c>
      <c r="L126" s="44" t="str">
        <f>IF(①【入力】別紙_職員一覧!L126="","",①【入力】別紙_職員一覧!L126)</f>
        <v/>
      </c>
      <c r="M126" s="165" t="str">
        <f>IF(①【入力】別紙_職員一覧!M126="","",①【入力】別紙_職員一覧!M126)</f>
        <v/>
      </c>
      <c r="N126" s="157" t="str">
        <f>IF(J126="","",IF(OR(J126="1",J126="2"),VLOOKUP(J126,'②【入力】就業規則等一覧（変更）'!$B$32:$AD$33,26,FALSE),VLOOKUP(J126,'②【入力】就業規則等一覧（変更）'!$B$13:$AD$27,26,FALSE)))</f>
        <v/>
      </c>
      <c r="O126" s="166" t="str">
        <f t="shared" si="16"/>
        <v/>
      </c>
      <c r="P126" s="166" t="str">
        <f t="shared" si="17"/>
        <v/>
      </c>
      <c r="Q126" s="167" t="str">
        <f t="shared" si="18"/>
        <v/>
      </c>
      <c r="T126" s="84"/>
    </row>
    <row r="127" spans="1:23" ht="18" customHeight="1">
      <c r="A127" s="83">
        <v>115</v>
      </c>
      <c r="B127" s="83" t="str">
        <f t="shared" si="19"/>
        <v/>
      </c>
      <c r="C127" s="44" t="str">
        <f>IF(①【入力】別紙_職員一覧!C127="","",①【入力】別紙_職員一覧!C127)</f>
        <v/>
      </c>
      <c r="D127" s="44" t="str">
        <f>IF(①【入力】別紙_職員一覧!D127="","",①【入力】別紙_職員一覧!D127)</f>
        <v/>
      </c>
      <c r="E127" s="44" t="str">
        <f>IF(①【入力】別紙_職員一覧!E127="","",①【入力】別紙_職員一覧!E127)</f>
        <v/>
      </c>
      <c r="F127" s="44" t="str">
        <f>IF(①【入力】別紙_職員一覧!F127="","",①【入力】別紙_職員一覧!F127)</f>
        <v/>
      </c>
      <c r="G127" s="162" t="str">
        <f>IF(①【入力】別紙_職員一覧!G127="","",①【入力】別紙_職員一覧!G127)</f>
        <v/>
      </c>
      <c r="H127" s="162" t="str">
        <f>IF(①【入力】別紙_職員一覧!H127="","",①【入力】別紙_職員一覧!H127)</f>
        <v/>
      </c>
      <c r="I127" s="144" t="str">
        <f>IF(①【入力】別紙_職員一覧!I127="","",①【入力】別紙_職員一覧!I127)</f>
        <v/>
      </c>
      <c r="J127" s="163" t="str">
        <f>IF(①【入力】別紙_職員一覧!J127="","",①【入力】別紙_職員一覧!J127)</f>
        <v/>
      </c>
      <c r="K127" s="164" t="str">
        <f t="shared" si="15"/>
        <v/>
      </c>
      <c r="L127" s="44" t="str">
        <f>IF(①【入力】別紙_職員一覧!L127="","",①【入力】別紙_職員一覧!L127)</f>
        <v/>
      </c>
      <c r="M127" s="165" t="str">
        <f>IF(①【入力】別紙_職員一覧!M127="","",①【入力】別紙_職員一覧!M127)</f>
        <v/>
      </c>
      <c r="N127" s="157" t="str">
        <f>IF(J127="","",IF(OR(J127="1",J127="2"),VLOOKUP(J127,'②【入力】就業規則等一覧（変更）'!$B$32:$AD$33,26,FALSE),VLOOKUP(J127,'②【入力】就業規則等一覧（変更）'!$B$13:$AD$27,26,FALSE)))</f>
        <v/>
      </c>
      <c r="O127" s="166" t="str">
        <f t="shared" si="16"/>
        <v/>
      </c>
      <c r="P127" s="166" t="str">
        <f t="shared" si="17"/>
        <v/>
      </c>
      <c r="Q127" s="167" t="str">
        <f t="shared" si="18"/>
        <v/>
      </c>
      <c r="T127" s="84"/>
    </row>
    <row r="128" spans="1:23" ht="18" customHeight="1">
      <c r="A128" s="83">
        <v>116</v>
      </c>
      <c r="B128" s="83" t="str">
        <f t="shared" si="19"/>
        <v/>
      </c>
      <c r="C128" s="44" t="str">
        <f>IF(①【入力】別紙_職員一覧!C128="","",①【入力】別紙_職員一覧!C128)</f>
        <v/>
      </c>
      <c r="D128" s="44" t="str">
        <f>IF(①【入力】別紙_職員一覧!D128="","",①【入力】別紙_職員一覧!D128)</f>
        <v/>
      </c>
      <c r="E128" s="44" t="str">
        <f>IF(①【入力】別紙_職員一覧!E128="","",①【入力】別紙_職員一覧!E128)</f>
        <v/>
      </c>
      <c r="F128" s="44" t="str">
        <f>IF(①【入力】別紙_職員一覧!F128="","",①【入力】別紙_職員一覧!F128)</f>
        <v/>
      </c>
      <c r="G128" s="162" t="str">
        <f>IF(①【入力】別紙_職員一覧!G128="","",①【入力】別紙_職員一覧!G128)</f>
        <v/>
      </c>
      <c r="H128" s="162" t="str">
        <f>IF(①【入力】別紙_職員一覧!H128="","",①【入力】別紙_職員一覧!H128)</f>
        <v/>
      </c>
      <c r="I128" s="144" t="str">
        <f>IF(①【入力】別紙_職員一覧!I128="","",①【入力】別紙_職員一覧!I128)</f>
        <v/>
      </c>
      <c r="J128" s="163" t="str">
        <f>IF(①【入力】別紙_職員一覧!J128="","",①【入力】別紙_職員一覧!J128)</f>
        <v/>
      </c>
      <c r="K128" s="164" t="str">
        <f t="shared" si="15"/>
        <v/>
      </c>
      <c r="L128" s="44" t="str">
        <f>IF(①【入力】別紙_職員一覧!L128="","",①【入力】別紙_職員一覧!L128)</f>
        <v/>
      </c>
      <c r="M128" s="165" t="str">
        <f>IF(①【入力】別紙_職員一覧!M128="","",①【入力】別紙_職員一覧!M128)</f>
        <v/>
      </c>
      <c r="N128" s="157" t="str">
        <f>IF(J128="","",IF(OR(J128="1",J128="2"),VLOOKUP(J128,'②【入力】就業規則等一覧（変更）'!$B$32:$AD$33,26,FALSE),VLOOKUP(J128,'②【入力】就業規則等一覧（変更）'!$B$13:$AD$27,26,FALSE)))</f>
        <v/>
      </c>
      <c r="O128" s="166" t="str">
        <f t="shared" si="16"/>
        <v/>
      </c>
      <c r="P128" s="166" t="str">
        <f t="shared" si="17"/>
        <v/>
      </c>
      <c r="Q128" s="167" t="str">
        <f t="shared" si="18"/>
        <v/>
      </c>
      <c r="T128" s="84"/>
    </row>
    <row r="129" spans="1:23" ht="18" customHeight="1">
      <c r="A129" s="83">
        <v>117</v>
      </c>
      <c r="B129" s="83" t="str">
        <f t="shared" si="19"/>
        <v/>
      </c>
      <c r="C129" s="44" t="str">
        <f>IF(①【入力】別紙_職員一覧!C129="","",①【入力】別紙_職員一覧!C129)</f>
        <v/>
      </c>
      <c r="D129" s="44" t="str">
        <f>IF(①【入力】別紙_職員一覧!D129="","",①【入力】別紙_職員一覧!D129)</f>
        <v/>
      </c>
      <c r="E129" s="44" t="str">
        <f>IF(①【入力】別紙_職員一覧!E129="","",①【入力】別紙_職員一覧!E129)</f>
        <v/>
      </c>
      <c r="F129" s="44" t="str">
        <f>IF(①【入力】別紙_職員一覧!F129="","",①【入力】別紙_職員一覧!F129)</f>
        <v/>
      </c>
      <c r="G129" s="162" t="str">
        <f>IF(①【入力】別紙_職員一覧!G129="","",①【入力】別紙_職員一覧!G129)</f>
        <v/>
      </c>
      <c r="H129" s="162" t="str">
        <f>IF(①【入力】別紙_職員一覧!H129="","",①【入力】別紙_職員一覧!H129)</f>
        <v/>
      </c>
      <c r="I129" s="144" t="str">
        <f>IF(①【入力】別紙_職員一覧!I129="","",①【入力】別紙_職員一覧!I129)</f>
        <v/>
      </c>
      <c r="J129" s="163" t="str">
        <f>IF(①【入力】別紙_職員一覧!J129="","",①【入力】別紙_職員一覧!J129)</f>
        <v/>
      </c>
      <c r="K129" s="164" t="str">
        <f t="shared" si="15"/>
        <v/>
      </c>
      <c r="L129" s="44" t="str">
        <f>IF(①【入力】別紙_職員一覧!L129="","",①【入力】別紙_職員一覧!L129)</f>
        <v/>
      </c>
      <c r="M129" s="165" t="str">
        <f>IF(①【入力】別紙_職員一覧!M129="","",①【入力】別紙_職員一覧!M129)</f>
        <v/>
      </c>
      <c r="N129" s="157" t="str">
        <f>IF(J129="","",IF(OR(J129="1",J129="2"),VLOOKUP(J129,'②【入力】就業規則等一覧（変更）'!$B$32:$AD$33,26,FALSE),VLOOKUP(J129,'②【入力】就業規則等一覧（変更）'!$B$13:$AD$27,26,FALSE)))</f>
        <v/>
      </c>
      <c r="O129" s="166" t="str">
        <f t="shared" si="16"/>
        <v/>
      </c>
      <c r="P129" s="166" t="str">
        <f t="shared" si="17"/>
        <v/>
      </c>
      <c r="Q129" s="167" t="str">
        <f t="shared" si="18"/>
        <v/>
      </c>
      <c r="T129" s="84"/>
    </row>
    <row r="130" spans="1:23" ht="18" customHeight="1">
      <c r="A130" s="83">
        <v>118</v>
      </c>
      <c r="B130" s="83" t="str">
        <f t="shared" si="19"/>
        <v/>
      </c>
      <c r="C130" s="44" t="str">
        <f>IF(①【入力】別紙_職員一覧!C130="","",①【入力】別紙_職員一覧!C130)</f>
        <v/>
      </c>
      <c r="D130" s="44" t="str">
        <f>IF(①【入力】別紙_職員一覧!D130="","",①【入力】別紙_職員一覧!D130)</f>
        <v/>
      </c>
      <c r="E130" s="44" t="str">
        <f>IF(①【入力】別紙_職員一覧!E130="","",①【入力】別紙_職員一覧!E130)</f>
        <v/>
      </c>
      <c r="F130" s="44" t="str">
        <f>IF(①【入力】別紙_職員一覧!F130="","",①【入力】別紙_職員一覧!F130)</f>
        <v/>
      </c>
      <c r="G130" s="162" t="str">
        <f>IF(①【入力】別紙_職員一覧!G130="","",①【入力】別紙_職員一覧!G130)</f>
        <v/>
      </c>
      <c r="H130" s="162" t="str">
        <f>IF(①【入力】別紙_職員一覧!H130="","",①【入力】別紙_職員一覧!H130)</f>
        <v/>
      </c>
      <c r="I130" s="144" t="str">
        <f>IF(①【入力】別紙_職員一覧!I130="","",①【入力】別紙_職員一覧!I130)</f>
        <v/>
      </c>
      <c r="J130" s="163" t="str">
        <f>IF(①【入力】別紙_職員一覧!J130="","",①【入力】別紙_職員一覧!J130)</f>
        <v/>
      </c>
      <c r="K130" s="164" t="str">
        <f t="shared" si="15"/>
        <v/>
      </c>
      <c r="L130" s="44" t="str">
        <f>IF(①【入力】別紙_職員一覧!L130="","",①【入力】別紙_職員一覧!L130)</f>
        <v/>
      </c>
      <c r="M130" s="165" t="str">
        <f>IF(①【入力】別紙_職員一覧!M130="","",①【入力】別紙_職員一覧!M130)</f>
        <v/>
      </c>
      <c r="N130" s="157" t="str">
        <f>IF(J130="","",IF(OR(J130="1",J130="2"),VLOOKUP(J130,'②【入力】就業規則等一覧（変更）'!$B$32:$AD$33,26,FALSE),VLOOKUP(J130,'②【入力】就業規則等一覧（変更）'!$B$13:$AD$27,26,FALSE)))</f>
        <v/>
      </c>
      <c r="O130" s="166" t="str">
        <f t="shared" si="16"/>
        <v/>
      </c>
      <c r="P130" s="166" t="str">
        <f t="shared" si="17"/>
        <v/>
      </c>
      <c r="Q130" s="167" t="str">
        <f t="shared" si="18"/>
        <v/>
      </c>
      <c r="T130" s="84"/>
    </row>
    <row r="131" spans="1:23" ht="18" customHeight="1">
      <c r="A131" s="83">
        <v>119</v>
      </c>
      <c r="B131" s="83" t="str">
        <f t="shared" si="19"/>
        <v/>
      </c>
      <c r="C131" s="44" t="str">
        <f>IF(①【入力】別紙_職員一覧!C131="","",①【入力】別紙_職員一覧!C131)</f>
        <v/>
      </c>
      <c r="D131" s="44" t="str">
        <f>IF(①【入力】別紙_職員一覧!D131="","",①【入力】別紙_職員一覧!D131)</f>
        <v/>
      </c>
      <c r="E131" s="44" t="str">
        <f>IF(①【入力】別紙_職員一覧!E131="","",①【入力】別紙_職員一覧!E131)</f>
        <v/>
      </c>
      <c r="F131" s="44" t="str">
        <f>IF(①【入力】別紙_職員一覧!F131="","",①【入力】別紙_職員一覧!F131)</f>
        <v/>
      </c>
      <c r="G131" s="162" t="str">
        <f>IF(①【入力】別紙_職員一覧!G131="","",①【入力】別紙_職員一覧!G131)</f>
        <v/>
      </c>
      <c r="H131" s="162" t="str">
        <f>IF(①【入力】別紙_職員一覧!H131="","",①【入力】別紙_職員一覧!H131)</f>
        <v/>
      </c>
      <c r="I131" s="144" t="str">
        <f>IF(①【入力】別紙_職員一覧!I131="","",①【入力】別紙_職員一覧!I131)</f>
        <v/>
      </c>
      <c r="J131" s="163" t="str">
        <f>IF(①【入力】別紙_職員一覧!J131="","",①【入力】別紙_職員一覧!J131)</f>
        <v/>
      </c>
      <c r="K131" s="164" t="str">
        <f t="shared" si="15"/>
        <v/>
      </c>
      <c r="L131" s="44" t="str">
        <f>IF(①【入力】別紙_職員一覧!L131="","",①【入力】別紙_職員一覧!L131)</f>
        <v/>
      </c>
      <c r="M131" s="165" t="str">
        <f>IF(①【入力】別紙_職員一覧!M131="","",①【入力】別紙_職員一覧!M131)</f>
        <v/>
      </c>
      <c r="N131" s="157" t="str">
        <f>IF(J131="","",IF(OR(J131="1",J131="2"),VLOOKUP(J131,'②【入力】就業規則等一覧（変更）'!$B$32:$AD$33,26,FALSE),VLOOKUP(J131,'②【入力】就業規則等一覧（変更）'!$B$13:$AD$27,26,FALSE)))</f>
        <v/>
      </c>
      <c r="O131" s="166" t="str">
        <f t="shared" si="16"/>
        <v/>
      </c>
      <c r="P131" s="166" t="str">
        <f t="shared" si="17"/>
        <v/>
      </c>
      <c r="Q131" s="167" t="str">
        <f t="shared" si="18"/>
        <v/>
      </c>
      <c r="T131" s="84"/>
    </row>
    <row r="132" spans="1:23" ht="18" customHeight="1">
      <c r="A132" s="83">
        <v>120</v>
      </c>
      <c r="B132" s="83" t="str">
        <f t="shared" si="19"/>
        <v/>
      </c>
      <c r="C132" s="44" t="str">
        <f>IF(①【入力】別紙_職員一覧!C132="","",①【入力】別紙_職員一覧!C132)</f>
        <v/>
      </c>
      <c r="D132" s="44" t="str">
        <f>IF(①【入力】別紙_職員一覧!D132="","",①【入力】別紙_職員一覧!D132)</f>
        <v/>
      </c>
      <c r="E132" s="44" t="str">
        <f>IF(①【入力】別紙_職員一覧!E132="","",①【入力】別紙_職員一覧!E132)</f>
        <v/>
      </c>
      <c r="F132" s="44" t="str">
        <f>IF(①【入力】別紙_職員一覧!F132="","",①【入力】別紙_職員一覧!F132)</f>
        <v/>
      </c>
      <c r="G132" s="162" t="str">
        <f>IF(①【入力】別紙_職員一覧!G132="","",①【入力】別紙_職員一覧!G132)</f>
        <v/>
      </c>
      <c r="H132" s="162" t="str">
        <f>IF(①【入力】別紙_職員一覧!H132="","",①【入力】別紙_職員一覧!H132)</f>
        <v/>
      </c>
      <c r="I132" s="144" t="str">
        <f>IF(①【入力】別紙_職員一覧!I132="","",①【入力】別紙_職員一覧!I132)</f>
        <v/>
      </c>
      <c r="J132" s="163" t="str">
        <f>IF(①【入力】別紙_職員一覧!J132="","",①【入力】別紙_職員一覧!J132)</f>
        <v/>
      </c>
      <c r="K132" s="164" t="str">
        <f t="shared" si="15"/>
        <v/>
      </c>
      <c r="L132" s="44" t="str">
        <f>IF(①【入力】別紙_職員一覧!L132="","",①【入力】別紙_職員一覧!L132)</f>
        <v/>
      </c>
      <c r="M132" s="165" t="str">
        <f>IF(①【入力】別紙_職員一覧!M132="","",①【入力】別紙_職員一覧!M132)</f>
        <v/>
      </c>
      <c r="N132" s="157" t="str">
        <f>IF(J132="","",IF(OR(J132="1",J132="2"),VLOOKUP(J132,'②【入力】就業規則等一覧（変更）'!$B$32:$AD$33,26,FALSE),VLOOKUP(J132,'②【入力】就業規則等一覧（変更）'!$B$13:$AD$27,26,FALSE)))</f>
        <v/>
      </c>
      <c r="O132" s="166" t="str">
        <f t="shared" si="16"/>
        <v/>
      </c>
      <c r="P132" s="166" t="str">
        <f t="shared" si="17"/>
        <v/>
      </c>
      <c r="Q132" s="167" t="str">
        <f t="shared" si="18"/>
        <v/>
      </c>
      <c r="T132" s="84"/>
    </row>
    <row r="133" spans="1:23" ht="18" customHeight="1">
      <c r="A133" s="83">
        <v>121</v>
      </c>
      <c r="B133" s="83" t="str">
        <f t="shared" si="19"/>
        <v/>
      </c>
      <c r="C133" s="44" t="str">
        <f>IF(①【入力】別紙_職員一覧!C133="","",①【入力】別紙_職員一覧!C133)</f>
        <v/>
      </c>
      <c r="D133" s="44" t="str">
        <f>IF(①【入力】別紙_職員一覧!D133="","",①【入力】別紙_職員一覧!D133)</f>
        <v/>
      </c>
      <c r="E133" s="44" t="str">
        <f>IF(①【入力】別紙_職員一覧!E133="","",①【入力】別紙_職員一覧!E133)</f>
        <v/>
      </c>
      <c r="F133" s="44" t="str">
        <f>IF(①【入力】別紙_職員一覧!F133="","",①【入力】別紙_職員一覧!F133)</f>
        <v/>
      </c>
      <c r="G133" s="162" t="str">
        <f>IF(①【入力】別紙_職員一覧!G133="","",①【入力】別紙_職員一覧!G133)</f>
        <v/>
      </c>
      <c r="H133" s="162" t="str">
        <f>IF(①【入力】別紙_職員一覧!H133="","",①【入力】別紙_職員一覧!H133)</f>
        <v/>
      </c>
      <c r="I133" s="144" t="str">
        <f>IF(①【入力】別紙_職員一覧!I133="","",①【入力】別紙_職員一覧!I133)</f>
        <v/>
      </c>
      <c r="J133" s="163" t="str">
        <f>IF(①【入力】別紙_職員一覧!J133="","",①【入力】別紙_職員一覧!J133)</f>
        <v/>
      </c>
      <c r="K133" s="164" t="str">
        <f t="shared" si="15"/>
        <v/>
      </c>
      <c r="L133" s="44" t="str">
        <f>IF(①【入力】別紙_職員一覧!L133="","",①【入力】別紙_職員一覧!L133)</f>
        <v/>
      </c>
      <c r="M133" s="165" t="str">
        <f>IF(①【入力】別紙_職員一覧!M133="","",①【入力】別紙_職員一覧!M133)</f>
        <v/>
      </c>
      <c r="N133" s="157" t="str">
        <f>IF(J133="","",IF(OR(J133="1",J133="2"),VLOOKUP(J133,'②【入力】就業規則等一覧（変更）'!$B$32:$AD$33,26,FALSE),VLOOKUP(J133,'②【入力】就業規則等一覧（変更）'!$B$13:$AD$27,26,FALSE)))</f>
        <v/>
      </c>
      <c r="O133" s="166" t="str">
        <f t="shared" si="16"/>
        <v/>
      </c>
      <c r="P133" s="166" t="str">
        <f t="shared" si="17"/>
        <v/>
      </c>
      <c r="Q133" s="167" t="str">
        <f t="shared" si="18"/>
        <v/>
      </c>
      <c r="T133" s="84"/>
    </row>
    <row r="134" spans="1:23" ht="18" customHeight="1">
      <c r="A134" s="83">
        <v>122</v>
      </c>
      <c r="B134" s="83" t="str">
        <f t="shared" si="19"/>
        <v/>
      </c>
      <c r="C134" s="44" t="str">
        <f>IF(①【入力】別紙_職員一覧!C134="","",①【入力】別紙_職員一覧!C134)</f>
        <v/>
      </c>
      <c r="D134" s="44" t="str">
        <f>IF(①【入力】別紙_職員一覧!D134="","",①【入力】別紙_職員一覧!D134)</f>
        <v/>
      </c>
      <c r="E134" s="44" t="str">
        <f>IF(①【入力】別紙_職員一覧!E134="","",①【入力】別紙_職員一覧!E134)</f>
        <v/>
      </c>
      <c r="F134" s="44" t="str">
        <f>IF(①【入力】別紙_職員一覧!F134="","",①【入力】別紙_職員一覧!F134)</f>
        <v/>
      </c>
      <c r="G134" s="162" t="str">
        <f>IF(①【入力】別紙_職員一覧!G134="","",①【入力】別紙_職員一覧!G134)</f>
        <v/>
      </c>
      <c r="H134" s="162" t="str">
        <f>IF(①【入力】別紙_職員一覧!H134="","",①【入力】別紙_職員一覧!H134)</f>
        <v/>
      </c>
      <c r="I134" s="144" t="str">
        <f>IF(①【入力】別紙_職員一覧!I134="","",①【入力】別紙_職員一覧!I134)</f>
        <v/>
      </c>
      <c r="J134" s="163" t="str">
        <f>IF(①【入力】別紙_職員一覧!J134="","",①【入力】別紙_職員一覧!J134)</f>
        <v/>
      </c>
      <c r="K134" s="164" t="str">
        <f t="shared" si="15"/>
        <v/>
      </c>
      <c r="L134" s="44" t="str">
        <f>IF(①【入力】別紙_職員一覧!L134="","",①【入力】別紙_職員一覧!L134)</f>
        <v/>
      </c>
      <c r="M134" s="165" t="str">
        <f>IF(①【入力】別紙_職員一覧!M134="","",①【入力】別紙_職員一覧!M134)</f>
        <v/>
      </c>
      <c r="N134" s="157" t="str">
        <f>IF(J134="","",IF(OR(J134="1",J134="2"),VLOOKUP(J134,'②【入力】就業規則等一覧（変更）'!$B$32:$AD$33,26,FALSE),VLOOKUP(J134,'②【入力】就業規則等一覧（変更）'!$B$13:$AD$27,26,FALSE)))</f>
        <v/>
      </c>
      <c r="O134" s="166" t="str">
        <f t="shared" si="16"/>
        <v/>
      </c>
      <c r="P134" s="166" t="str">
        <f t="shared" si="17"/>
        <v/>
      </c>
      <c r="Q134" s="167" t="str">
        <f t="shared" si="18"/>
        <v/>
      </c>
      <c r="T134" s="84"/>
    </row>
    <row r="135" spans="1:23" ht="18" customHeight="1">
      <c r="A135" s="83">
        <v>123</v>
      </c>
      <c r="B135" s="83" t="str">
        <f t="shared" si="19"/>
        <v/>
      </c>
      <c r="C135" s="44" t="str">
        <f>IF(①【入力】別紙_職員一覧!C135="","",①【入力】別紙_職員一覧!C135)</f>
        <v/>
      </c>
      <c r="D135" s="44" t="str">
        <f>IF(①【入力】別紙_職員一覧!D135="","",①【入力】別紙_職員一覧!D135)</f>
        <v/>
      </c>
      <c r="E135" s="44" t="str">
        <f>IF(①【入力】別紙_職員一覧!E135="","",①【入力】別紙_職員一覧!E135)</f>
        <v/>
      </c>
      <c r="F135" s="44" t="str">
        <f>IF(①【入力】別紙_職員一覧!F135="","",①【入力】別紙_職員一覧!F135)</f>
        <v/>
      </c>
      <c r="G135" s="162" t="str">
        <f>IF(①【入力】別紙_職員一覧!G135="","",①【入力】別紙_職員一覧!G135)</f>
        <v/>
      </c>
      <c r="H135" s="162" t="str">
        <f>IF(①【入力】別紙_職員一覧!H135="","",①【入力】別紙_職員一覧!H135)</f>
        <v/>
      </c>
      <c r="I135" s="144" t="str">
        <f>IF(①【入力】別紙_職員一覧!I135="","",①【入力】別紙_職員一覧!I135)</f>
        <v/>
      </c>
      <c r="J135" s="163" t="str">
        <f>IF(①【入力】別紙_職員一覧!J135="","",①【入力】別紙_職員一覧!J135)</f>
        <v/>
      </c>
      <c r="K135" s="164" t="str">
        <f t="shared" si="15"/>
        <v/>
      </c>
      <c r="L135" s="44" t="str">
        <f>IF(①【入力】別紙_職員一覧!L135="","",①【入力】別紙_職員一覧!L135)</f>
        <v/>
      </c>
      <c r="M135" s="165" t="str">
        <f>IF(①【入力】別紙_職員一覧!M135="","",①【入力】別紙_職員一覧!M135)</f>
        <v/>
      </c>
      <c r="N135" s="157" t="str">
        <f>IF(J135="","",IF(OR(J135="1",J135="2"),VLOOKUP(J135,'②【入力】就業規則等一覧（変更）'!$B$32:$AD$33,26,FALSE),VLOOKUP(J135,'②【入力】就業規則等一覧（変更）'!$B$13:$AD$27,26,FALSE)))</f>
        <v/>
      </c>
      <c r="O135" s="166" t="str">
        <f t="shared" si="16"/>
        <v/>
      </c>
      <c r="P135" s="166" t="str">
        <f t="shared" si="17"/>
        <v/>
      </c>
      <c r="Q135" s="167" t="str">
        <f t="shared" si="18"/>
        <v/>
      </c>
      <c r="T135" s="84"/>
      <c r="W135" s="79"/>
    </row>
    <row r="136" spans="1:23" ht="18" customHeight="1">
      <c r="A136" s="83">
        <v>124</v>
      </c>
      <c r="B136" s="83" t="str">
        <f t="shared" si="19"/>
        <v/>
      </c>
      <c r="C136" s="44" t="str">
        <f>IF(①【入力】別紙_職員一覧!C136="","",①【入力】別紙_職員一覧!C136)</f>
        <v/>
      </c>
      <c r="D136" s="44" t="str">
        <f>IF(①【入力】別紙_職員一覧!D136="","",①【入力】別紙_職員一覧!D136)</f>
        <v/>
      </c>
      <c r="E136" s="44" t="str">
        <f>IF(①【入力】別紙_職員一覧!E136="","",①【入力】別紙_職員一覧!E136)</f>
        <v/>
      </c>
      <c r="F136" s="44" t="str">
        <f>IF(①【入力】別紙_職員一覧!F136="","",①【入力】別紙_職員一覧!F136)</f>
        <v/>
      </c>
      <c r="G136" s="162" t="str">
        <f>IF(①【入力】別紙_職員一覧!G136="","",①【入力】別紙_職員一覧!G136)</f>
        <v/>
      </c>
      <c r="H136" s="162" t="str">
        <f>IF(①【入力】別紙_職員一覧!H136="","",①【入力】別紙_職員一覧!H136)</f>
        <v/>
      </c>
      <c r="I136" s="144" t="str">
        <f>IF(①【入力】別紙_職員一覧!I136="","",①【入力】別紙_職員一覧!I136)</f>
        <v/>
      </c>
      <c r="J136" s="163" t="str">
        <f>IF(①【入力】別紙_職員一覧!J136="","",①【入力】別紙_職員一覧!J136)</f>
        <v/>
      </c>
      <c r="K136" s="164" t="str">
        <f t="shared" si="15"/>
        <v/>
      </c>
      <c r="L136" s="44" t="str">
        <f>IF(①【入力】別紙_職員一覧!L136="","",①【入力】別紙_職員一覧!L136)</f>
        <v/>
      </c>
      <c r="M136" s="165" t="str">
        <f>IF(①【入力】別紙_職員一覧!M136="","",①【入力】別紙_職員一覧!M136)</f>
        <v/>
      </c>
      <c r="N136" s="157" t="str">
        <f>IF(J136="","",IF(OR(J136="1",J136="2"),VLOOKUP(J136,'②【入力】就業規則等一覧（変更）'!$B$32:$AD$33,26,FALSE),VLOOKUP(J136,'②【入力】就業規則等一覧（変更）'!$B$13:$AD$27,26,FALSE)))</f>
        <v/>
      </c>
      <c r="O136" s="166" t="str">
        <f t="shared" si="16"/>
        <v/>
      </c>
      <c r="P136" s="166" t="str">
        <f t="shared" si="17"/>
        <v/>
      </c>
      <c r="Q136" s="167" t="str">
        <f t="shared" si="18"/>
        <v/>
      </c>
      <c r="T136" s="84"/>
    </row>
    <row r="137" spans="1:23" ht="18" customHeight="1">
      <c r="A137" s="83">
        <v>125</v>
      </c>
      <c r="B137" s="83" t="str">
        <f t="shared" si="19"/>
        <v/>
      </c>
      <c r="C137" s="44" t="str">
        <f>IF(①【入力】別紙_職員一覧!C137="","",①【入力】別紙_職員一覧!C137)</f>
        <v/>
      </c>
      <c r="D137" s="44" t="str">
        <f>IF(①【入力】別紙_職員一覧!D137="","",①【入力】別紙_職員一覧!D137)</f>
        <v/>
      </c>
      <c r="E137" s="44" t="str">
        <f>IF(①【入力】別紙_職員一覧!E137="","",①【入力】別紙_職員一覧!E137)</f>
        <v/>
      </c>
      <c r="F137" s="44" t="str">
        <f>IF(①【入力】別紙_職員一覧!F137="","",①【入力】別紙_職員一覧!F137)</f>
        <v/>
      </c>
      <c r="G137" s="162" t="str">
        <f>IF(①【入力】別紙_職員一覧!G137="","",①【入力】別紙_職員一覧!G137)</f>
        <v/>
      </c>
      <c r="H137" s="162" t="str">
        <f>IF(①【入力】別紙_職員一覧!H137="","",①【入力】別紙_職員一覧!H137)</f>
        <v/>
      </c>
      <c r="I137" s="144" t="str">
        <f>IF(①【入力】別紙_職員一覧!I137="","",①【入力】別紙_職員一覧!I137)</f>
        <v/>
      </c>
      <c r="J137" s="163" t="str">
        <f>IF(①【入力】別紙_職員一覧!J137="","",①【入力】別紙_職員一覧!J137)</f>
        <v/>
      </c>
      <c r="K137" s="164" t="str">
        <f t="shared" si="15"/>
        <v/>
      </c>
      <c r="L137" s="44" t="str">
        <f>IF(①【入力】別紙_職員一覧!L137="","",①【入力】別紙_職員一覧!L137)</f>
        <v/>
      </c>
      <c r="M137" s="165" t="str">
        <f>IF(①【入力】別紙_職員一覧!M137="","",①【入力】別紙_職員一覧!M137)</f>
        <v/>
      </c>
      <c r="N137" s="157" t="str">
        <f>IF(J137="","",IF(OR(J137="1",J137="2"),VLOOKUP(J137,'②【入力】就業規則等一覧（変更）'!$B$32:$AD$33,26,FALSE),VLOOKUP(J137,'②【入力】就業規則等一覧（変更）'!$B$13:$AD$27,26,FALSE)))</f>
        <v/>
      </c>
      <c r="O137" s="166" t="str">
        <f t="shared" si="16"/>
        <v/>
      </c>
      <c r="P137" s="166" t="str">
        <f t="shared" si="17"/>
        <v/>
      </c>
      <c r="Q137" s="167" t="str">
        <f t="shared" si="18"/>
        <v/>
      </c>
      <c r="T137" s="84"/>
    </row>
    <row r="138" spans="1:23" ht="18" customHeight="1">
      <c r="A138" s="83">
        <v>126</v>
      </c>
      <c r="B138" s="83" t="str">
        <f t="shared" si="19"/>
        <v/>
      </c>
      <c r="C138" s="44" t="str">
        <f>IF(①【入力】別紙_職員一覧!C138="","",①【入力】別紙_職員一覧!C138)</f>
        <v/>
      </c>
      <c r="D138" s="44" t="str">
        <f>IF(①【入力】別紙_職員一覧!D138="","",①【入力】別紙_職員一覧!D138)</f>
        <v/>
      </c>
      <c r="E138" s="44" t="str">
        <f>IF(①【入力】別紙_職員一覧!E138="","",①【入力】別紙_職員一覧!E138)</f>
        <v/>
      </c>
      <c r="F138" s="44" t="str">
        <f>IF(①【入力】別紙_職員一覧!F138="","",①【入力】別紙_職員一覧!F138)</f>
        <v/>
      </c>
      <c r="G138" s="162" t="str">
        <f>IF(①【入力】別紙_職員一覧!G138="","",①【入力】別紙_職員一覧!G138)</f>
        <v/>
      </c>
      <c r="H138" s="162" t="str">
        <f>IF(①【入力】別紙_職員一覧!H138="","",①【入力】別紙_職員一覧!H138)</f>
        <v/>
      </c>
      <c r="I138" s="144" t="str">
        <f>IF(①【入力】別紙_職員一覧!I138="","",①【入力】別紙_職員一覧!I138)</f>
        <v/>
      </c>
      <c r="J138" s="163" t="str">
        <f>IF(①【入力】別紙_職員一覧!J138="","",①【入力】別紙_職員一覧!J138)</f>
        <v/>
      </c>
      <c r="K138" s="164" t="str">
        <f t="shared" si="15"/>
        <v/>
      </c>
      <c r="L138" s="44" t="str">
        <f>IF(①【入力】別紙_職員一覧!L138="","",①【入力】別紙_職員一覧!L138)</f>
        <v/>
      </c>
      <c r="M138" s="165" t="str">
        <f>IF(①【入力】別紙_職員一覧!M138="","",①【入力】別紙_職員一覧!M138)</f>
        <v/>
      </c>
      <c r="N138" s="157" t="str">
        <f>IF(J138="","",IF(OR(J138="1",J138="2"),VLOOKUP(J138,'②【入力】就業規則等一覧（変更）'!$B$32:$AD$33,26,FALSE),VLOOKUP(J138,'②【入力】就業規則等一覧（変更）'!$B$13:$AD$27,26,FALSE)))</f>
        <v/>
      </c>
      <c r="O138" s="166" t="str">
        <f t="shared" si="16"/>
        <v/>
      </c>
      <c r="P138" s="166" t="str">
        <f t="shared" si="17"/>
        <v/>
      </c>
      <c r="Q138" s="167" t="str">
        <f t="shared" si="18"/>
        <v/>
      </c>
      <c r="T138" s="84"/>
    </row>
    <row r="139" spans="1:23" ht="18" customHeight="1">
      <c r="A139" s="83">
        <v>127</v>
      </c>
      <c r="B139" s="83" t="str">
        <f t="shared" si="19"/>
        <v/>
      </c>
      <c r="C139" s="44" t="str">
        <f>IF(①【入力】別紙_職員一覧!C139="","",①【入力】別紙_職員一覧!C139)</f>
        <v/>
      </c>
      <c r="D139" s="44" t="str">
        <f>IF(①【入力】別紙_職員一覧!D139="","",①【入力】別紙_職員一覧!D139)</f>
        <v/>
      </c>
      <c r="E139" s="44" t="str">
        <f>IF(①【入力】別紙_職員一覧!E139="","",①【入力】別紙_職員一覧!E139)</f>
        <v/>
      </c>
      <c r="F139" s="44" t="str">
        <f>IF(①【入力】別紙_職員一覧!F139="","",①【入力】別紙_職員一覧!F139)</f>
        <v/>
      </c>
      <c r="G139" s="162" t="str">
        <f>IF(①【入力】別紙_職員一覧!G139="","",①【入力】別紙_職員一覧!G139)</f>
        <v/>
      </c>
      <c r="H139" s="162" t="str">
        <f>IF(①【入力】別紙_職員一覧!H139="","",①【入力】別紙_職員一覧!H139)</f>
        <v/>
      </c>
      <c r="I139" s="144" t="str">
        <f>IF(①【入力】別紙_職員一覧!I139="","",①【入力】別紙_職員一覧!I139)</f>
        <v/>
      </c>
      <c r="J139" s="163" t="str">
        <f>IF(①【入力】別紙_職員一覧!J139="","",①【入力】別紙_職員一覧!J139)</f>
        <v/>
      </c>
      <c r="K139" s="164" t="str">
        <f t="shared" si="15"/>
        <v/>
      </c>
      <c r="L139" s="44" t="str">
        <f>IF(①【入力】別紙_職員一覧!L139="","",①【入力】別紙_職員一覧!L139)</f>
        <v/>
      </c>
      <c r="M139" s="165" t="str">
        <f>IF(①【入力】別紙_職員一覧!M139="","",①【入力】別紙_職員一覧!M139)</f>
        <v/>
      </c>
      <c r="N139" s="157" t="str">
        <f>IF(J139="","",IF(OR(J139="1",J139="2"),VLOOKUP(J139,'②【入力】就業規則等一覧（変更）'!$B$32:$AD$33,26,FALSE),VLOOKUP(J139,'②【入力】就業規則等一覧（変更）'!$B$13:$AD$27,26,FALSE)))</f>
        <v/>
      </c>
      <c r="O139" s="166" t="str">
        <f t="shared" si="16"/>
        <v/>
      </c>
      <c r="P139" s="166" t="str">
        <f t="shared" si="17"/>
        <v/>
      </c>
      <c r="Q139" s="167" t="str">
        <f t="shared" si="18"/>
        <v/>
      </c>
      <c r="T139" s="84"/>
    </row>
    <row r="140" spans="1:23" ht="18" customHeight="1">
      <c r="A140" s="83">
        <v>128</v>
      </c>
      <c r="B140" s="83" t="str">
        <f t="shared" si="19"/>
        <v/>
      </c>
      <c r="C140" s="44" t="str">
        <f>IF(①【入力】別紙_職員一覧!C140="","",①【入力】別紙_職員一覧!C140)</f>
        <v/>
      </c>
      <c r="D140" s="44" t="str">
        <f>IF(①【入力】別紙_職員一覧!D140="","",①【入力】別紙_職員一覧!D140)</f>
        <v/>
      </c>
      <c r="E140" s="44" t="str">
        <f>IF(①【入力】別紙_職員一覧!E140="","",①【入力】別紙_職員一覧!E140)</f>
        <v/>
      </c>
      <c r="F140" s="44" t="str">
        <f>IF(①【入力】別紙_職員一覧!F140="","",①【入力】別紙_職員一覧!F140)</f>
        <v/>
      </c>
      <c r="G140" s="162" t="str">
        <f>IF(①【入力】別紙_職員一覧!G140="","",①【入力】別紙_職員一覧!G140)</f>
        <v/>
      </c>
      <c r="H140" s="162" t="str">
        <f>IF(①【入力】別紙_職員一覧!H140="","",①【入力】別紙_職員一覧!H140)</f>
        <v/>
      </c>
      <c r="I140" s="144" t="str">
        <f>IF(①【入力】別紙_職員一覧!I140="","",①【入力】別紙_職員一覧!I140)</f>
        <v/>
      </c>
      <c r="J140" s="163" t="str">
        <f>IF(①【入力】別紙_職員一覧!J140="","",①【入力】別紙_職員一覧!J140)</f>
        <v/>
      </c>
      <c r="K140" s="164" t="str">
        <f t="shared" si="15"/>
        <v/>
      </c>
      <c r="L140" s="44" t="str">
        <f>IF(①【入力】別紙_職員一覧!L140="","",①【入力】別紙_職員一覧!L140)</f>
        <v/>
      </c>
      <c r="M140" s="165" t="str">
        <f>IF(①【入力】別紙_職員一覧!M140="","",①【入力】別紙_職員一覧!M140)</f>
        <v/>
      </c>
      <c r="N140" s="157" t="str">
        <f>IF(J140="","",IF(OR(J140="1",J140="2"),VLOOKUP(J140,'②【入力】就業規則等一覧（変更）'!$B$32:$AD$33,26,FALSE),VLOOKUP(J140,'②【入力】就業規則等一覧（変更）'!$B$13:$AD$27,26,FALSE)))</f>
        <v/>
      </c>
      <c r="O140" s="166" t="str">
        <f t="shared" si="16"/>
        <v/>
      </c>
      <c r="P140" s="166" t="str">
        <f t="shared" si="17"/>
        <v/>
      </c>
      <c r="Q140" s="167" t="str">
        <f t="shared" si="18"/>
        <v/>
      </c>
      <c r="T140" s="84"/>
    </row>
    <row r="141" spans="1:23" ht="18" customHeight="1">
      <c r="A141" s="83">
        <v>129</v>
      </c>
      <c r="B141" s="83" t="str">
        <f t="shared" si="19"/>
        <v/>
      </c>
      <c r="C141" s="44" t="str">
        <f>IF(①【入力】別紙_職員一覧!C141="","",①【入力】別紙_職員一覧!C141)</f>
        <v/>
      </c>
      <c r="D141" s="44" t="str">
        <f>IF(①【入力】別紙_職員一覧!D141="","",①【入力】別紙_職員一覧!D141)</f>
        <v/>
      </c>
      <c r="E141" s="44" t="str">
        <f>IF(①【入力】別紙_職員一覧!E141="","",①【入力】別紙_職員一覧!E141)</f>
        <v/>
      </c>
      <c r="F141" s="44" t="str">
        <f>IF(①【入力】別紙_職員一覧!F141="","",①【入力】別紙_職員一覧!F141)</f>
        <v/>
      </c>
      <c r="G141" s="162" t="str">
        <f>IF(①【入力】別紙_職員一覧!G141="","",①【入力】別紙_職員一覧!G141)</f>
        <v/>
      </c>
      <c r="H141" s="162" t="str">
        <f>IF(①【入力】別紙_職員一覧!H141="","",①【入力】別紙_職員一覧!H141)</f>
        <v/>
      </c>
      <c r="I141" s="144" t="str">
        <f>IF(①【入力】別紙_職員一覧!I141="","",①【入力】別紙_職員一覧!I141)</f>
        <v/>
      </c>
      <c r="J141" s="163" t="str">
        <f>IF(①【入力】別紙_職員一覧!J141="","",①【入力】別紙_職員一覧!J141)</f>
        <v/>
      </c>
      <c r="K141" s="164" t="str">
        <f t="shared" si="15"/>
        <v/>
      </c>
      <c r="L141" s="44" t="str">
        <f>IF(①【入力】別紙_職員一覧!L141="","",①【入力】別紙_職員一覧!L141)</f>
        <v/>
      </c>
      <c r="M141" s="165" t="str">
        <f>IF(①【入力】別紙_職員一覧!M141="","",①【入力】別紙_職員一覧!M141)</f>
        <v/>
      </c>
      <c r="N141" s="157" t="str">
        <f>IF(J141="","",IF(OR(J141="1",J141="2"),VLOOKUP(J141,'②【入力】就業規則等一覧（変更）'!$B$32:$AD$33,26,FALSE),VLOOKUP(J141,'②【入力】就業規則等一覧（変更）'!$B$13:$AD$27,26,FALSE)))</f>
        <v/>
      </c>
      <c r="O141" s="166" t="str">
        <f t="shared" si="16"/>
        <v/>
      </c>
      <c r="P141" s="166" t="str">
        <f t="shared" si="17"/>
        <v/>
      </c>
      <c r="Q141" s="167" t="str">
        <f t="shared" si="18"/>
        <v/>
      </c>
      <c r="T141" s="84"/>
    </row>
    <row r="142" spans="1:23" ht="18" customHeight="1">
      <c r="A142" s="83">
        <v>130</v>
      </c>
      <c r="B142" s="83" t="str">
        <f t="shared" si="19"/>
        <v/>
      </c>
      <c r="C142" s="44" t="str">
        <f>IF(①【入力】別紙_職員一覧!C142="","",①【入力】別紙_職員一覧!C142)</f>
        <v/>
      </c>
      <c r="D142" s="44" t="str">
        <f>IF(①【入力】別紙_職員一覧!D142="","",①【入力】別紙_職員一覧!D142)</f>
        <v/>
      </c>
      <c r="E142" s="44" t="str">
        <f>IF(①【入力】別紙_職員一覧!E142="","",①【入力】別紙_職員一覧!E142)</f>
        <v/>
      </c>
      <c r="F142" s="44" t="str">
        <f>IF(①【入力】別紙_職員一覧!F142="","",①【入力】別紙_職員一覧!F142)</f>
        <v/>
      </c>
      <c r="G142" s="162" t="str">
        <f>IF(①【入力】別紙_職員一覧!G142="","",①【入力】別紙_職員一覧!G142)</f>
        <v/>
      </c>
      <c r="H142" s="162" t="str">
        <f>IF(①【入力】別紙_職員一覧!H142="","",①【入力】別紙_職員一覧!H142)</f>
        <v/>
      </c>
      <c r="I142" s="144" t="str">
        <f>IF(①【入力】別紙_職員一覧!I142="","",①【入力】別紙_職員一覧!I142)</f>
        <v/>
      </c>
      <c r="J142" s="163" t="str">
        <f>IF(①【入力】別紙_職員一覧!J142="","",①【入力】別紙_職員一覧!J142)</f>
        <v/>
      </c>
      <c r="K142" s="164" t="str">
        <f t="shared" si="15"/>
        <v/>
      </c>
      <c r="L142" s="44" t="str">
        <f>IF(①【入力】別紙_職員一覧!L142="","",①【入力】別紙_職員一覧!L142)</f>
        <v/>
      </c>
      <c r="M142" s="165" t="str">
        <f>IF(①【入力】別紙_職員一覧!M142="","",①【入力】別紙_職員一覧!M142)</f>
        <v/>
      </c>
      <c r="N142" s="157" t="str">
        <f>IF(J142="","",IF(OR(J142="1",J142="2"),VLOOKUP(J142,'②【入力】就業規則等一覧（変更）'!$B$32:$AD$33,26,FALSE),VLOOKUP(J142,'②【入力】就業規則等一覧（変更）'!$B$13:$AD$27,26,FALSE)))</f>
        <v/>
      </c>
      <c r="O142" s="166" t="str">
        <f t="shared" si="16"/>
        <v/>
      </c>
      <c r="P142" s="166" t="str">
        <f t="shared" si="17"/>
        <v/>
      </c>
      <c r="Q142" s="167" t="str">
        <f t="shared" si="18"/>
        <v/>
      </c>
      <c r="T142" s="84"/>
    </row>
    <row r="143" spans="1:23" ht="18" customHeight="1">
      <c r="A143" s="83">
        <v>131</v>
      </c>
      <c r="B143" s="83" t="str">
        <f t="shared" si="19"/>
        <v/>
      </c>
      <c r="C143" s="44" t="str">
        <f>IF(①【入力】別紙_職員一覧!C143="","",①【入力】別紙_職員一覧!C143)</f>
        <v/>
      </c>
      <c r="D143" s="44" t="str">
        <f>IF(①【入力】別紙_職員一覧!D143="","",①【入力】別紙_職員一覧!D143)</f>
        <v/>
      </c>
      <c r="E143" s="44" t="str">
        <f>IF(①【入力】別紙_職員一覧!E143="","",①【入力】別紙_職員一覧!E143)</f>
        <v/>
      </c>
      <c r="F143" s="44" t="str">
        <f>IF(①【入力】別紙_職員一覧!F143="","",①【入力】別紙_職員一覧!F143)</f>
        <v/>
      </c>
      <c r="G143" s="162" t="str">
        <f>IF(①【入力】別紙_職員一覧!G143="","",①【入力】別紙_職員一覧!G143)</f>
        <v/>
      </c>
      <c r="H143" s="162" t="str">
        <f>IF(①【入力】別紙_職員一覧!H143="","",①【入力】別紙_職員一覧!H143)</f>
        <v/>
      </c>
      <c r="I143" s="144" t="str">
        <f>IF(①【入力】別紙_職員一覧!I143="","",①【入力】別紙_職員一覧!I143)</f>
        <v/>
      </c>
      <c r="J143" s="163" t="str">
        <f>IF(①【入力】別紙_職員一覧!J143="","",①【入力】別紙_職員一覧!J143)</f>
        <v/>
      </c>
      <c r="K143" s="164" t="str">
        <f t="shared" si="15"/>
        <v/>
      </c>
      <c r="L143" s="44" t="str">
        <f>IF(①【入力】別紙_職員一覧!L143="","",①【入力】別紙_職員一覧!L143)</f>
        <v/>
      </c>
      <c r="M143" s="165" t="str">
        <f>IF(①【入力】別紙_職員一覧!M143="","",①【入力】別紙_職員一覧!M143)</f>
        <v/>
      </c>
      <c r="N143" s="157" t="str">
        <f>IF(J143="","",IF(OR(J143="1",J143="2"),VLOOKUP(J143,'②【入力】就業規則等一覧（変更）'!$B$32:$AD$33,26,FALSE),VLOOKUP(J143,'②【入力】就業規則等一覧（変更）'!$B$13:$AD$27,26,FALSE)))</f>
        <v/>
      </c>
      <c r="O143" s="166" t="str">
        <f t="shared" si="16"/>
        <v/>
      </c>
      <c r="P143" s="166" t="str">
        <f t="shared" si="17"/>
        <v/>
      </c>
      <c r="Q143" s="167" t="str">
        <f t="shared" si="18"/>
        <v/>
      </c>
      <c r="T143" s="84"/>
    </row>
    <row r="144" spans="1:23" ht="18" customHeight="1">
      <c r="A144" s="83">
        <v>132</v>
      </c>
      <c r="B144" s="83" t="str">
        <f t="shared" si="19"/>
        <v/>
      </c>
      <c r="C144" s="44" t="str">
        <f>IF(①【入力】別紙_職員一覧!C144="","",①【入力】別紙_職員一覧!C144)</f>
        <v/>
      </c>
      <c r="D144" s="44" t="str">
        <f>IF(①【入力】別紙_職員一覧!D144="","",①【入力】別紙_職員一覧!D144)</f>
        <v/>
      </c>
      <c r="E144" s="44" t="str">
        <f>IF(①【入力】別紙_職員一覧!E144="","",①【入力】別紙_職員一覧!E144)</f>
        <v/>
      </c>
      <c r="F144" s="44" t="str">
        <f>IF(①【入力】別紙_職員一覧!F144="","",①【入力】別紙_職員一覧!F144)</f>
        <v/>
      </c>
      <c r="G144" s="162" t="str">
        <f>IF(①【入力】別紙_職員一覧!G144="","",①【入力】別紙_職員一覧!G144)</f>
        <v/>
      </c>
      <c r="H144" s="162" t="str">
        <f>IF(①【入力】別紙_職員一覧!H144="","",①【入力】別紙_職員一覧!H144)</f>
        <v/>
      </c>
      <c r="I144" s="144" t="str">
        <f>IF(①【入力】別紙_職員一覧!I144="","",①【入力】別紙_職員一覧!I144)</f>
        <v/>
      </c>
      <c r="J144" s="163" t="str">
        <f>IF(①【入力】別紙_職員一覧!J144="","",①【入力】別紙_職員一覧!J144)</f>
        <v/>
      </c>
      <c r="K144" s="164" t="str">
        <f t="shared" si="15"/>
        <v/>
      </c>
      <c r="L144" s="44" t="str">
        <f>IF(①【入力】別紙_職員一覧!L144="","",①【入力】別紙_職員一覧!L144)</f>
        <v/>
      </c>
      <c r="M144" s="165" t="str">
        <f>IF(①【入力】別紙_職員一覧!M144="","",①【入力】別紙_職員一覧!M144)</f>
        <v/>
      </c>
      <c r="N144" s="157" t="str">
        <f>IF(J144="","",IF(OR(J144="1",J144="2"),VLOOKUP(J144,'②【入力】就業規則等一覧（変更）'!$B$32:$AD$33,26,FALSE),VLOOKUP(J144,'②【入力】就業規則等一覧（変更）'!$B$13:$AD$27,26,FALSE)))</f>
        <v/>
      </c>
      <c r="O144" s="166" t="str">
        <f t="shared" si="16"/>
        <v/>
      </c>
      <c r="P144" s="166" t="str">
        <f t="shared" si="17"/>
        <v/>
      </c>
      <c r="Q144" s="167" t="str">
        <f t="shared" si="18"/>
        <v/>
      </c>
      <c r="T144" s="84"/>
    </row>
    <row r="145" spans="1:23" ht="18" customHeight="1">
      <c r="A145" s="83">
        <v>133</v>
      </c>
      <c r="B145" s="83" t="str">
        <f t="shared" si="19"/>
        <v/>
      </c>
      <c r="C145" s="44" t="str">
        <f>IF(①【入力】別紙_職員一覧!C145="","",①【入力】別紙_職員一覧!C145)</f>
        <v/>
      </c>
      <c r="D145" s="44" t="str">
        <f>IF(①【入力】別紙_職員一覧!D145="","",①【入力】別紙_職員一覧!D145)</f>
        <v/>
      </c>
      <c r="E145" s="44" t="str">
        <f>IF(①【入力】別紙_職員一覧!E145="","",①【入力】別紙_職員一覧!E145)</f>
        <v/>
      </c>
      <c r="F145" s="44" t="str">
        <f>IF(①【入力】別紙_職員一覧!F145="","",①【入力】別紙_職員一覧!F145)</f>
        <v/>
      </c>
      <c r="G145" s="162" t="str">
        <f>IF(①【入力】別紙_職員一覧!G145="","",①【入力】別紙_職員一覧!G145)</f>
        <v/>
      </c>
      <c r="H145" s="162" t="str">
        <f>IF(①【入力】別紙_職員一覧!H145="","",①【入力】別紙_職員一覧!H145)</f>
        <v/>
      </c>
      <c r="I145" s="144" t="str">
        <f>IF(①【入力】別紙_職員一覧!I145="","",①【入力】別紙_職員一覧!I145)</f>
        <v/>
      </c>
      <c r="J145" s="163" t="str">
        <f>IF(①【入力】別紙_職員一覧!J145="","",①【入力】別紙_職員一覧!J145)</f>
        <v/>
      </c>
      <c r="K145" s="164" t="str">
        <f t="shared" si="15"/>
        <v/>
      </c>
      <c r="L145" s="44" t="str">
        <f>IF(①【入力】別紙_職員一覧!L145="","",①【入力】別紙_職員一覧!L145)</f>
        <v/>
      </c>
      <c r="M145" s="165" t="str">
        <f>IF(①【入力】別紙_職員一覧!M145="","",①【入力】別紙_職員一覧!M145)</f>
        <v/>
      </c>
      <c r="N145" s="157" t="str">
        <f>IF(J145="","",IF(OR(J145="1",J145="2"),VLOOKUP(J145,'②【入力】就業規則等一覧（変更）'!$B$32:$AD$33,26,FALSE),VLOOKUP(J145,'②【入力】就業規則等一覧（変更）'!$B$13:$AD$27,26,FALSE)))</f>
        <v/>
      </c>
      <c r="O145" s="166" t="str">
        <f t="shared" si="16"/>
        <v/>
      </c>
      <c r="P145" s="166" t="str">
        <f t="shared" si="17"/>
        <v/>
      </c>
      <c r="Q145" s="167" t="str">
        <f t="shared" si="18"/>
        <v/>
      </c>
      <c r="T145" s="84"/>
    </row>
    <row r="146" spans="1:23" ht="18" customHeight="1">
      <c r="A146" s="83">
        <v>134</v>
      </c>
      <c r="B146" s="83" t="str">
        <f t="shared" si="19"/>
        <v/>
      </c>
      <c r="C146" s="44" t="str">
        <f>IF(①【入力】別紙_職員一覧!C146="","",①【入力】別紙_職員一覧!C146)</f>
        <v/>
      </c>
      <c r="D146" s="44" t="str">
        <f>IF(①【入力】別紙_職員一覧!D146="","",①【入力】別紙_職員一覧!D146)</f>
        <v/>
      </c>
      <c r="E146" s="44" t="str">
        <f>IF(①【入力】別紙_職員一覧!E146="","",①【入力】別紙_職員一覧!E146)</f>
        <v/>
      </c>
      <c r="F146" s="44" t="str">
        <f>IF(①【入力】別紙_職員一覧!F146="","",①【入力】別紙_職員一覧!F146)</f>
        <v/>
      </c>
      <c r="G146" s="162" t="str">
        <f>IF(①【入力】別紙_職員一覧!G146="","",①【入力】別紙_職員一覧!G146)</f>
        <v/>
      </c>
      <c r="H146" s="162" t="str">
        <f>IF(①【入力】別紙_職員一覧!H146="","",①【入力】別紙_職員一覧!H146)</f>
        <v/>
      </c>
      <c r="I146" s="144" t="str">
        <f>IF(①【入力】別紙_職員一覧!I146="","",①【入力】別紙_職員一覧!I146)</f>
        <v/>
      </c>
      <c r="J146" s="163" t="str">
        <f>IF(①【入力】別紙_職員一覧!J146="","",①【入力】別紙_職員一覧!J146)</f>
        <v/>
      </c>
      <c r="K146" s="164" t="str">
        <f t="shared" si="15"/>
        <v/>
      </c>
      <c r="L146" s="44" t="str">
        <f>IF(①【入力】別紙_職員一覧!L146="","",①【入力】別紙_職員一覧!L146)</f>
        <v/>
      </c>
      <c r="M146" s="165" t="str">
        <f>IF(①【入力】別紙_職員一覧!M146="","",①【入力】別紙_職員一覧!M146)</f>
        <v/>
      </c>
      <c r="N146" s="157" t="str">
        <f>IF(J146="","",IF(OR(J146="1",J146="2"),VLOOKUP(J146,'②【入力】就業規則等一覧（変更）'!$B$32:$AD$33,26,FALSE),VLOOKUP(J146,'②【入力】就業規則等一覧（変更）'!$B$13:$AD$27,26,FALSE)))</f>
        <v/>
      </c>
      <c r="O146" s="166" t="str">
        <f t="shared" si="16"/>
        <v/>
      </c>
      <c r="P146" s="166" t="str">
        <f t="shared" si="17"/>
        <v/>
      </c>
      <c r="Q146" s="167" t="str">
        <f t="shared" si="18"/>
        <v/>
      </c>
      <c r="T146" s="84"/>
    </row>
    <row r="147" spans="1:23" ht="18" customHeight="1">
      <c r="A147" s="83">
        <v>135</v>
      </c>
      <c r="B147" s="83" t="str">
        <f t="shared" si="19"/>
        <v/>
      </c>
      <c r="C147" s="44" t="str">
        <f>IF(①【入力】別紙_職員一覧!C147="","",①【入力】別紙_職員一覧!C147)</f>
        <v/>
      </c>
      <c r="D147" s="44" t="str">
        <f>IF(①【入力】別紙_職員一覧!D147="","",①【入力】別紙_職員一覧!D147)</f>
        <v/>
      </c>
      <c r="E147" s="44" t="str">
        <f>IF(①【入力】別紙_職員一覧!E147="","",①【入力】別紙_職員一覧!E147)</f>
        <v/>
      </c>
      <c r="F147" s="44" t="str">
        <f>IF(①【入力】別紙_職員一覧!F147="","",①【入力】別紙_職員一覧!F147)</f>
        <v/>
      </c>
      <c r="G147" s="162" t="str">
        <f>IF(①【入力】別紙_職員一覧!G147="","",①【入力】別紙_職員一覧!G147)</f>
        <v/>
      </c>
      <c r="H147" s="162" t="str">
        <f>IF(①【入力】別紙_職員一覧!H147="","",①【入力】別紙_職員一覧!H147)</f>
        <v/>
      </c>
      <c r="I147" s="144" t="str">
        <f>IF(①【入力】別紙_職員一覧!I147="","",①【入力】別紙_職員一覧!I147)</f>
        <v/>
      </c>
      <c r="J147" s="163" t="str">
        <f>IF(①【入力】別紙_職員一覧!J147="","",①【入力】別紙_職員一覧!J147)</f>
        <v/>
      </c>
      <c r="K147" s="164" t="str">
        <f t="shared" si="15"/>
        <v/>
      </c>
      <c r="L147" s="44" t="str">
        <f>IF(①【入力】別紙_職員一覧!L147="","",①【入力】別紙_職員一覧!L147)</f>
        <v/>
      </c>
      <c r="M147" s="165" t="str">
        <f>IF(①【入力】別紙_職員一覧!M147="","",①【入力】別紙_職員一覧!M147)</f>
        <v/>
      </c>
      <c r="N147" s="157" t="str">
        <f>IF(J147="","",IF(OR(J147="1",J147="2"),VLOOKUP(J147,'②【入力】就業規則等一覧（変更）'!$B$32:$AD$33,26,FALSE),VLOOKUP(J147,'②【入力】就業規則等一覧（変更）'!$B$13:$AD$27,26,FALSE)))</f>
        <v/>
      </c>
      <c r="O147" s="166" t="str">
        <f t="shared" si="16"/>
        <v/>
      </c>
      <c r="P147" s="166" t="str">
        <f t="shared" si="17"/>
        <v/>
      </c>
      <c r="Q147" s="167" t="str">
        <f t="shared" si="18"/>
        <v/>
      </c>
      <c r="T147" s="84"/>
    </row>
    <row r="148" spans="1:23" ht="18" customHeight="1">
      <c r="A148" s="83">
        <v>136</v>
      </c>
      <c r="B148" s="83" t="str">
        <f t="shared" si="19"/>
        <v/>
      </c>
      <c r="C148" s="44" t="str">
        <f>IF(①【入力】別紙_職員一覧!C148="","",①【入力】別紙_職員一覧!C148)</f>
        <v/>
      </c>
      <c r="D148" s="44" t="str">
        <f>IF(①【入力】別紙_職員一覧!D148="","",①【入力】別紙_職員一覧!D148)</f>
        <v/>
      </c>
      <c r="E148" s="44" t="str">
        <f>IF(①【入力】別紙_職員一覧!E148="","",①【入力】別紙_職員一覧!E148)</f>
        <v/>
      </c>
      <c r="F148" s="44" t="str">
        <f>IF(①【入力】別紙_職員一覧!F148="","",①【入力】別紙_職員一覧!F148)</f>
        <v/>
      </c>
      <c r="G148" s="162" t="str">
        <f>IF(①【入力】別紙_職員一覧!G148="","",①【入力】別紙_職員一覧!G148)</f>
        <v/>
      </c>
      <c r="H148" s="162" t="str">
        <f>IF(①【入力】別紙_職員一覧!H148="","",①【入力】別紙_職員一覧!H148)</f>
        <v/>
      </c>
      <c r="I148" s="144" t="str">
        <f>IF(①【入力】別紙_職員一覧!I148="","",①【入力】別紙_職員一覧!I148)</f>
        <v/>
      </c>
      <c r="J148" s="163" t="str">
        <f>IF(①【入力】別紙_職員一覧!J148="","",①【入力】別紙_職員一覧!J148)</f>
        <v/>
      </c>
      <c r="K148" s="164" t="str">
        <f t="shared" si="15"/>
        <v/>
      </c>
      <c r="L148" s="44" t="str">
        <f>IF(①【入力】別紙_職員一覧!L148="","",①【入力】別紙_職員一覧!L148)</f>
        <v/>
      </c>
      <c r="M148" s="165" t="str">
        <f>IF(①【入力】別紙_職員一覧!M148="","",①【入力】別紙_職員一覧!M148)</f>
        <v/>
      </c>
      <c r="N148" s="157" t="str">
        <f>IF(J148="","",IF(OR(J148="1",J148="2"),VLOOKUP(J148,'②【入力】就業規則等一覧（変更）'!$B$32:$AD$33,26,FALSE),VLOOKUP(J148,'②【入力】就業規則等一覧（変更）'!$B$13:$AD$27,26,FALSE)))</f>
        <v/>
      </c>
      <c r="O148" s="166" t="str">
        <f t="shared" si="16"/>
        <v/>
      </c>
      <c r="P148" s="166" t="str">
        <f t="shared" si="17"/>
        <v/>
      </c>
      <c r="Q148" s="167" t="str">
        <f t="shared" si="18"/>
        <v/>
      </c>
      <c r="T148" s="84"/>
      <c r="W148" s="79"/>
    </row>
    <row r="149" spans="1:23" ht="18" customHeight="1">
      <c r="A149" s="83">
        <v>137</v>
      </c>
      <c r="B149" s="83" t="str">
        <f t="shared" si="19"/>
        <v/>
      </c>
      <c r="C149" s="44" t="str">
        <f>IF(①【入力】別紙_職員一覧!C149="","",①【入力】別紙_職員一覧!C149)</f>
        <v/>
      </c>
      <c r="D149" s="44" t="str">
        <f>IF(①【入力】別紙_職員一覧!D149="","",①【入力】別紙_職員一覧!D149)</f>
        <v/>
      </c>
      <c r="E149" s="44" t="str">
        <f>IF(①【入力】別紙_職員一覧!E149="","",①【入力】別紙_職員一覧!E149)</f>
        <v/>
      </c>
      <c r="F149" s="44" t="str">
        <f>IF(①【入力】別紙_職員一覧!F149="","",①【入力】別紙_職員一覧!F149)</f>
        <v/>
      </c>
      <c r="G149" s="162" t="str">
        <f>IF(①【入力】別紙_職員一覧!G149="","",①【入力】別紙_職員一覧!G149)</f>
        <v/>
      </c>
      <c r="H149" s="162" t="str">
        <f>IF(①【入力】別紙_職員一覧!H149="","",①【入力】別紙_職員一覧!H149)</f>
        <v/>
      </c>
      <c r="I149" s="144" t="str">
        <f>IF(①【入力】別紙_職員一覧!I149="","",①【入力】別紙_職員一覧!I149)</f>
        <v/>
      </c>
      <c r="J149" s="163" t="str">
        <f>IF(①【入力】別紙_職員一覧!J149="","",①【入力】別紙_職員一覧!J149)</f>
        <v/>
      </c>
      <c r="K149" s="164" t="str">
        <f t="shared" si="15"/>
        <v/>
      </c>
      <c r="L149" s="44" t="str">
        <f>IF(①【入力】別紙_職員一覧!L149="","",①【入力】別紙_職員一覧!L149)</f>
        <v/>
      </c>
      <c r="M149" s="165" t="str">
        <f>IF(①【入力】別紙_職員一覧!M149="","",①【入力】別紙_職員一覧!M149)</f>
        <v/>
      </c>
      <c r="N149" s="157" t="str">
        <f>IF(J149="","",IF(OR(J149="1",J149="2"),VLOOKUP(J149,'②【入力】就業規則等一覧（変更）'!$B$32:$AD$33,26,FALSE),VLOOKUP(J149,'②【入力】就業規則等一覧（変更）'!$B$13:$AD$27,26,FALSE)))</f>
        <v/>
      </c>
      <c r="O149" s="166" t="str">
        <f t="shared" si="16"/>
        <v/>
      </c>
      <c r="P149" s="166" t="str">
        <f t="shared" si="17"/>
        <v/>
      </c>
      <c r="Q149" s="167" t="str">
        <f t="shared" si="18"/>
        <v/>
      </c>
      <c r="T149" s="84"/>
    </row>
    <row r="150" spans="1:23" ht="18" customHeight="1">
      <c r="A150" s="83">
        <v>138</v>
      </c>
      <c r="B150" s="83" t="str">
        <f t="shared" si="19"/>
        <v/>
      </c>
      <c r="C150" s="44" t="str">
        <f>IF(①【入力】別紙_職員一覧!C150="","",①【入力】別紙_職員一覧!C150)</f>
        <v/>
      </c>
      <c r="D150" s="44" t="str">
        <f>IF(①【入力】別紙_職員一覧!D150="","",①【入力】別紙_職員一覧!D150)</f>
        <v/>
      </c>
      <c r="E150" s="44" t="str">
        <f>IF(①【入力】別紙_職員一覧!E150="","",①【入力】別紙_職員一覧!E150)</f>
        <v/>
      </c>
      <c r="F150" s="44" t="str">
        <f>IF(①【入力】別紙_職員一覧!F150="","",①【入力】別紙_職員一覧!F150)</f>
        <v/>
      </c>
      <c r="G150" s="162" t="str">
        <f>IF(①【入力】別紙_職員一覧!G150="","",①【入力】別紙_職員一覧!G150)</f>
        <v/>
      </c>
      <c r="H150" s="162" t="str">
        <f>IF(①【入力】別紙_職員一覧!H150="","",①【入力】別紙_職員一覧!H150)</f>
        <v/>
      </c>
      <c r="I150" s="144" t="str">
        <f>IF(①【入力】別紙_職員一覧!I150="","",①【入力】別紙_職員一覧!I150)</f>
        <v/>
      </c>
      <c r="J150" s="163" t="str">
        <f>IF(①【入力】別紙_職員一覧!J150="","",①【入力】別紙_職員一覧!J150)</f>
        <v/>
      </c>
      <c r="K150" s="164" t="str">
        <f t="shared" si="15"/>
        <v/>
      </c>
      <c r="L150" s="44" t="str">
        <f>IF(①【入力】別紙_職員一覧!L150="","",①【入力】別紙_職員一覧!L150)</f>
        <v/>
      </c>
      <c r="M150" s="165" t="str">
        <f>IF(①【入力】別紙_職員一覧!M150="","",①【入力】別紙_職員一覧!M150)</f>
        <v/>
      </c>
      <c r="N150" s="157" t="str">
        <f>IF(J150="","",IF(OR(J150="1",J150="2"),VLOOKUP(J150,'②【入力】就業規則等一覧（変更）'!$B$32:$AD$33,26,FALSE),VLOOKUP(J150,'②【入力】就業規則等一覧（変更）'!$B$13:$AD$27,26,FALSE)))</f>
        <v/>
      </c>
      <c r="O150" s="166" t="str">
        <f t="shared" si="16"/>
        <v/>
      </c>
      <c r="P150" s="166" t="str">
        <f t="shared" si="17"/>
        <v/>
      </c>
      <c r="Q150" s="167" t="str">
        <f t="shared" si="18"/>
        <v/>
      </c>
      <c r="T150" s="84"/>
    </row>
    <row r="151" spans="1:23" ht="18" customHeight="1">
      <c r="A151" s="83">
        <v>139</v>
      </c>
      <c r="B151" s="83" t="str">
        <f t="shared" si="19"/>
        <v/>
      </c>
      <c r="C151" s="44" t="str">
        <f>IF(①【入力】別紙_職員一覧!C151="","",①【入力】別紙_職員一覧!C151)</f>
        <v/>
      </c>
      <c r="D151" s="44" t="str">
        <f>IF(①【入力】別紙_職員一覧!D151="","",①【入力】別紙_職員一覧!D151)</f>
        <v/>
      </c>
      <c r="E151" s="44" t="str">
        <f>IF(①【入力】別紙_職員一覧!E151="","",①【入力】別紙_職員一覧!E151)</f>
        <v/>
      </c>
      <c r="F151" s="44" t="str">
        <f>IF(①【入力】別紙_職員一覧!F151="","",①【入力】別紙_職員一覧!F151)</f>
        <v/>
      </c>
      <c r="G151" s="162" t="str">
        <f>IF(①【入力】別紙_職員一覧!G151="","",①【入力】別紙_職員一覧!G151)</f>
        <v/>
      </c>
      <c r="H151" s="162" t="str">
        <f>IF(①【入力】別紙_職員一覧!H151="","",①【入力】別紙_職員一覧!H151)</f>
        <v/>
      </c>
      <c r="I151" s="144" t="str">
        <f>IF(①【入力】別紙_職員一覧!I151="","",①【入力】別紙_職員一覧!I151)</f>
        <v/>
      </c>
      <c r="J151" s="163" t="str">
        <f>IF(①【入力】別紙_職員一覧!J151="","",①【入力】別紙_職員一覧!J151)</f>
        <v/>
      </c>
      <c r="K151" s="164" t="str">
        <f t="shared" si="15"/>
        <v/>
      </c>
      <c r="L151" s="44" t="str">
        <f>IF(①【入力】別紙_職員一覧!L151="","",①【入力】別紙_職員一覧!L151)</f>
        <v/>
      </c>
      <c r="M151" s="165" t="str">
        <f>IF(①【入力】別紙_職員一覧!M151="","",①【入力】別紙_職員一覧!M151)</f>
        <v/>
      </c>
      <c r="N151" s="157" t="str">
        <f>IF(J151="","",IF(OR(J151="1",J151="2"),VLOOKUP(J151,'②【入力】就業規則等一覧（変更）'!$B$32:$AD$33,26,FALSE),VLOOKUP(J151,'②【入力】就業規則等一覧（変更）'!$B$13:$AD$27,26,FALSE)))</f>
        <v/>
      </c>
      <c r="O151" s="166" t="str">
        <f t="shared" si="16"/>
        <v/>
      </c>
      <c r="P151" s="166" t="str">
        <f t="shared" si="17"/>
        <v/>
      </c>
      <c r="Q151" s="167" t="str">
        <f t="shared" si="18"/>
        <v/>
      </c>
      <c r="T151" s="84"/>
    </row>
    <row r="152" spans="1:23" ht="18" customHeight="1">
      <c r="A152" s="83">
        <v>140</v>
      </c>
      <c r="B152" s="83" t="str">
        <f t="shared" si="19"/>
        <v/>
      </c>
      <c r="C152" s="44" t="str">
        <f>IF(①【入力】別紙_職員一覧!C152="","",①【入力】別紙_職員一覧!C152)</f>
        <v/>
      </c>
      <c r="D152" s="44" t="str">
        <f>IF(①【入力】別紙_職員一覧!D152="","",①【入力】別紙_職員一覧!D152)</f>
        <v/>
      </c>
      <c r="E152" s="44" t="str">
        <f>IF(①【入力】別紙_職員一覧!E152="","",①【入力】別紙_職員一覧!E152)</f>
        <v/>
      </c>
      <c r="F152" s="44" t="str">
        <f>IF(①【入力】別紙_職員一覧!F152="","",①【入力】別紙_職員一覧!F152)</f>
        <v/>
      </c>
      <c r="G152" s="162" t="str">
        <f>IF(①【入力】別紙_職員一覧!G152="","",①【入力】別紙_職員一覧!G152)</f>
        <v/>
      </c>
      <c r="H152" s="162" t="str">
        <f>IF(①【入力】別紙_職員一覧!H152="","",①【入力】別紙_職員一覧!H152)</f>
        <v/>
      </c>
      <c r="I152" s="144" t="str">
        <f>IF(①【入力】別紙_職員一覧!I152="","",①【入力】別紙_職員一覧!I152)</f>
        <v/>
      </c>
      <c r="J152" s="163" t="str">
        <f>IF(①【入力】別紙_職員一覧!J152="","",①【入力】別紙_職員一覧!J152)</f>
        <v/>
      </c>
      <c r="K152" s="164" t="str">
        <f t="shared" si="15"/>
        <v/>
      </c>
      <c r="L152" s="44" t="str">
        <f>IF(①【入力】別紙_職員一覧!L152="","",①【入力】別紙_職員一覧!L152)</f>
        <v/>
      </c>
      <c r="M152" s="165" t="str">
        <f>IF(①【入力】別紙_職員一覧!M152="","",①【入力】別紙_職員一覧!M152)</f>
        <v/>
      </c>
      <c r="N152" s="157" t="str">
        <f>IF(J152="","",IF(OR(J152="1",J152="2"),VLOOKUP(J152,'②【入力】就業規則等一覧（変更）'!$B$32:$AD$33,26,FALSE),VLOOKUP(J152,'②【入力】就業規則等一覧（変更）'!$B$13:$AD$27,26,FALSE)))</f>
        <v/>
      </c>
      <c r="O152" s="166" t="str">
        <f t="shared" si="16"/>
        <v/>
      </c>
      <c r="P152" s="166" t="str">
        <f t="shared" si="17"/>
        <v/>
      </c>
      <c r="Q152" s="167" t="str">
        <f t="shared" si="18"/>
        <v/>
      </c>
      <c r="T152" s="84"/>
    </row>
    <row r="153" spans="1:23" ht="18" customHeight="1">
      <c r="A153" s="83">
        <v>141</v>
      </c>
      <c r="B153" s="83" t="str">
        <f t="shared" si="19"/>
        <v/>
      </c>
      <c r="C153" s="44" t="str">
        <f>IF(①【入力】別紙_職員一覧!C153="","",①【入力】別紙_職員一覧!C153)</f>
        <v/>
      </c>
      <c r="D153" s="44" t="str">
        <f>IF(①【入力】別紙_職員一覧!D153="","",①【入力】別紙_職員一覧!D153)</f>
        <v/>
      </c>
      <c r="E153" s="44" t="str">
        <f>IF(①【入力】別紙_職員一覧!E153="","",①【入力】別紙_職員一覧!E153)</f>
        <v/>
      </c>
      <c r="F153" s="44" t="str">
        <f>IF(①【入力】別紙_職員一覧!F153="","",①【入力】別紙_職員一覧!F153)</f>
        <v/>
      </c>
      <c r="G153" s="162" t="str">
        <f>IF(①【入力】別紙_職員一覧!G153="","",①【入力】別紙_職員一覧!G153)</f>
        <v/>
      </c>
      <c r="H153" s="162" t="str">
        <f>IF(①【入力】別紙_職員一覧!H153="","",①【入力】別紙_職員一覧!H153)</f>
        <v/>
      </c>
      <c r="I153" s="144" t="str">
        <f>IF(①【入力】別紙_職員一覧!I153="","",①【入力】別紙_職員一覧!I153)</f>
        <v/>
      </c>
      <c r="J153" s="163" t="str">
        <f>IF(①【入力】別紙_職員一覧!J153="","",①【入力】別紙_職員一覧!J153)</f>
        <v/>
      </c>
      <c r="K153" s="164" t="str">
        <f t="shared" si="15"/>
        <v/>
      </c>
      <c r="L153" s="44" t="str">
        <f>IF(①【入力】別紙_職員一覧!L153="","",①【入力】別紙_職員一覧!L153)</f>
        <v/>
      </c>
      <c r="M153" s="165" t="str">
        <f>IF(①【入力】別紙_職員一覧!M153="","",①【入力】別紙_職員一覧!M153)</f>
        <v/>
      </c>
      <c r="N153" s="157" t="str">
        <f>IF(J153="","",IF(OR(J153="1",J153="2"),VLOOKUP(J153,'②【入力】就業規則等一覧（変更）'!$B$32:$AD$33,26,FALSE),VLOOKUP(J153,'②【入力】就業規則等一覧（変更）'!$B$13:$AD$27,26,FALSE)))</f>
        <v/>
      </c>
      <c r="O153" s="166" t="str">
        <f t="shared" si="16"/>
        <v/>
      </c>
      <c r="P153" s="166" t="str">
        <f t="shared" si="17"/>
        <v/>
      </c>
      <c r="Q153" s="167" t="str">
        <f t="shared" si="18"/>
        <v/>
      </c>
      <c r="T153" s="84"/>
    </row>
    <row r="154" spans="1:23" ht="18" customHeight="1">
      <c r="A154" s="83">
        <v>142</v>
      </c>
      <c r="B154" s="83" t="str">
        <f t="shared" si="19"/>
        <v/>
      </c>
      <c r="C154" s="44" t="str">
        <f>IF(①【入力】別紙_職員一覧!C154="","",①【入力】別紙_職員一覧!C154)</f>
        <v/>
      </c>
      <c r="D154" s="44" t="str">
        <f>IF(①【入力】別紙_職員一覧!D154="","",①【入力】別紙_職員一覧!D154)</f>
        <v/>
      </c>
      <c r="E154" s="44" t="str">
        <f>IF(①【入力】別紙_職員一覧!E154="","",①【入力】別紙_職員一覧!E154)</f>
        <v/>
      </c>
      <c r="F154" s="44" t="str">
        <f>IF(①【入力】別紙_職員一覧!F154="","",①【入力】別紙_職員一覧!F154)</f>
        <v/>
      </c>
      <c r="G154" s="162" t="str">
        <f>IF(①【入力】別紙_職員一覧!G154="","",①【入力】別紙_職員一覧!G154)</f>
        <v/>
      </c>
      <c r="H154" s="162" t="str">
        <f>IF(①【入力】別紙_職員一覧!H154="","",①【入力】別紙_職員一覧!H154)</f>
        <v/>
      </c>
      <c r="I154" s="144" t="str">
        <f>IF(①【入力】別紙_職員一覧!I154="","",①【入力】別紙_職員一覧!I154)</f>
        <v/>
      </c>
      <c r="J154" s="163" t="str">
        <f>IF(①【入力】別紙_職員一覧!J154="","",①【入力】別紙_職員一覧!J154)</f>
        <v/>
      </c>
      <c r="K154" s="164" t="str">
        <f t="shared" si="15"/>
        <v/>
      </c>
      <c r="L154" s="44" t="str">
        <f>IF(①【入力】別紙_職員一覧!L154="","",①【入力】別紙_職員一覧!L154)</f>
        <v/>
      </c>
      <c r="M154" s="165" t="str">
        <f>IF(①【入力】別紙_職員一覧!M154="","",①【入力】別紙_職員一覧!M154)</f>
        <v/>
      </c>
      <c r="N154" s="157" t="str">
        <f>IF(J154="","",IF(OR(J154="1",J154="2"),VLOOKUP(J154,'②【入力】就業規則等一覧（変更）'!$B$32:$AD$33,26,FALSE),VLOOKUP(J154,'②【入力】就業規則等一覧（変更）'!$B$13:$AD$27,26,FALSE)))</f>
        <v/>
      </c>
      <c r="O154" s="166" t="str">
        <f t="shared" si="16"/>
        <v/>
      </c>
      <c r="P154" s="166" t="str">
        <f t="shared" si="17"/>
        <v/>
      </c>
      <c r="Q154" s="167" t="str">
        <f t="shared" si="18"/>
        <v/>
      </c>
      <c r="T154" s="84"/>
    </row>
    <row r="155" spans="1:23" ht="18" customHeight="1">
      <c r="A155" s="83">
        <v>143</v>
      </c>
      <c r="B155" s="83" t="str">
        <f t="shared" si="19"/>
        <v/>
      </c>
      <c r="C155" s="44" t="str">
        <f>IF(①【入力】別紙_職員一覧!C155="","",①【入力】別紙_職員一覧!C155)</f>
        <v/>
      </c>
      <c r="D155" s="44" t="str">
        <f>IF(①【入力】別紙_職員一覧!D155="","",①【入力】別紙_職員一覧!D155)</f>
        <v/>
      </c>
      <c r="E155" s="44" t="str">
        <f>IF(①【入力】別紙_職員一覧!E155="","",①【入力】別紙_職員一覧!E155)</f>
        <v/>
      </c>
      <c r="F155" s="44" t="str">
        <f>IF(①【入力】別紙_職員一覧!F155="","",①【入力】別紙_職員一覧!F155)</f>
        <v/>
      </c>
      <c r="G155" s="162" t="str">
        <f>IF(①【入力】別紙_職員一覧!G155="","",①【入力】別紙_職員一覧!G155)</f>
        <v/>
      </c>
      <c r="H155" s="162" t="str">
        <f>IF(①【入力】別紙_職員一覧!H155="","",①【入力】別紙_職員一覧!H155)</f>
        <v/>
      </c>
      <c r="I155" s="144" t="str">
        <f>IF(①【入力】別紙_職員一覧!I155="","",①【入力】別紙_職員一覧!I155)</f>
        <v/>
      </c>
      <c r="J155" s="163" t="str">
        <f>IF(①【入力】別紙_職員一覧!J155="","",①【入力】別紙_職員一覧!J155)</f>
        <v/>
      </c>
      <c r="K155" s="164" t="str">
        <f t="shared" si="15"/>
        <v/>
      </c>
      <c r="L155" s="44" t="str">
        <f>IF(①【入力】別紙_職員一覧!L155="","",①【入力】別紙_職員一覧!L155)</f>
        <v/>
      </c>
      <c r="M155" s="165" t="str">
        <f>IF(①【入力】別紙_職員一覧!M155="","",①【入力】別紙_職員一覧!M155)</f>
        <v/>
      </c>
      <c r="N155" s="157" t="str">
        <f>IF(J155="","",IF(OR(J155="1",J155="2"),VLOOKUP(J155,'②【入力】就業規則等一覧（変更）'!$B$32:$AD$33,26,FALSE),VLOOKUP(J155,'②【入力】就業規則等一覧（変更）'!$B$13:$AD$27,26,FALSE)))</f>
        <v/>
      </c>
      <c r="O155" s="166" t="str">
        <f t="shared" si="16"/>
        <v/>
      </c>
      <c r="P155" s="166" t="str">
        <f t="shared" si="17"/>
        <v/>
      </c>
      <c r="Q155" s="167" t="str">
        <f t="shared" si="18"/>
        <v/>
      </c>
      <c r="T155" s="84"/>
    </row>
    <row r="156" spans="1:23" ht="18" customHeight="1">
      <c r="A156" s="83">
        <v>144</v>
      </c>
      <c r="B156" s="83" t="str">
        <f t="shared" si="19"/>
        <v/>
      </c>
      <c r="C156" s="44" t="str">
        <f>IF(①【入力】別紙_職員一覧!C156="","",①【入力】別紙_職員一覧!C156)</f>
        <v/>
      </c>
      <c r="D156" s="44" t="str">
        <f>IF(①【入力】別紙_職員一覧!D156="","",①【入力】別紙_職員一覧!D156)</f>
        <v/>
      </c>
      <c r="E156" s="44" t="str">
        <f>IF(①【入力】別紙_職員一覧!E156="","",①【入力】別紙_職員一覧!E156)</f>
        <v/>
      </c>
      <c r="F156" s="44" t="str">
        <f>IF(①【入力】別紙_職員一覧!F156="","",①【入力】別紙_職員一覧!F156)</f>
        <v/>
      </c>
      <c r="G156" s="162" t="str">
        <f>IF(①【入力】別紙_職員一覧!G156="","",①【入力】別紙_職員一覧!G156)</f>
        <v/>
      </c>
      <c r="H156" s="162" t="str">
        <f>IF(①【入力】別紙_職員一覧!H156="","",①【入力】別紙_職員一覧!H156)</f>
        <v/>
      </c>
      <c r="I156" s="144" t="str">
        <f>IF(①【入力】別紙_職員一覧!I156="","",①【入力】別紙_職員一覧!I156)</f>
        <v/>
      </c>
      <c r="J156" s="163" t="str">
        <f>IF(①【入力】別紙_職員一覧!J156="","",①【入力】別紙_職員一覧!J156)</f>
        <v/>
      </c>
      <c r="K156" s="164" t="str">
        <f t="shared" si="15"/>
        <v/>
      </c>
      <c r="L156" s="44" t="str">
        <f>IF(①【入力】別紙_職員一覧!L156="","",①【入力】別紙_職員一覧!L156)</f>
        <v/>
      </c>
      <c r="M156" s="165" t="str">
        <f>IF(①【入力】別紙_職員一覧!M156="","",①【入力】別紙_職員一覧!M156)</f>
        <v/>
      </c>
      <c r="N156" s="157" t="str">
        <f>IF(J156="","",IF(OR(J156="1",J156="2"),VLOOKUP(J156,'②【入力】就業規則等一覧（変更）'!$B$32:$AD$33,26,FALSE),VLOOKUP(J156,'②【入力】就業規則等一覧（変更）'!$B$13:$AD$27,26,FALSE)))</f>
        <v/>
      </c>
      <c r="O156" s="166" t="str">
        <f t="shared" si="16"/>
        <v/>
      </c>
      <c r="P156" s="166" t="str">
        <f t="shared" si="17"/>
        <v/>
      </c>
      <c r="Q156" s="167" t="str">
        <f t="shared" si="18"/>
        <v/>
      </c>
      <c r="T156" s="84"/>
    </row>
    <row r="157" spans="1:23" ht="18" customHeight="1">
      <c r="A157" s="83">
        <v>145</v>
      </c>
      <c r="B157" s="83" t="str">
        <f t="shared" si="19"/>
        <v/>
      </c>
      <c r="C157" s="44" t="str">
        <f>IF(①【入力】別紙_職員一覧!C157="","",①【入力】別紙_職員一覧!C157)</f>
        <v/>
      </c>
      <c r="D157" s="44" t="str">
        <f>IF(①【入力】別紙_職員一覧!D157="","",①【入力】別紙_職員一覧!D157)</f>
        <v/>
      </c>
      <c r="E157" s="44" t="str">
        <f>IF(①【入力】別紙_職員一覧!E157="","",①【入力】別紙_職員一覧!E157)</f>
        <v/>
      </c>
      <c r="F157" s="44" t="str">
        <f>IF(①【入力】別紙_職員一覧!F157="","",①【入力】別紙_職員一覧!F157)</f>
        <v/>
      </c>
      <c r="G157" s="162" t="str">
        <f>IF(①【入力】別紙_職員一覧!G157="","",①【入力】別紙_職員一覧!G157)</f>
        <v/>
      </c>
      <c r="H157" s="162" t="str">
        <f>IF(①【入力】別紙_職員一覧!H157="","",①【入力】別紙_職員一覧!H157)</f>
        <v/>
      </c>
      <c r="I157" s="144" t="str">
        <f>IF(①【入力】別紙_職員一覧!I157="","",①【入力】別紙_職員一覧!I157)</f>
        <v/>
      </c>
      <c r="J157" s="163" t="str">
        <f>IF(①【入力】別紙_職員一覧!J157="","",①【入力】別紙_職員一覧!J157)</f>
        <v/>
      </c>
      <c r="K157" s="164" t="str">
        <f t="shared" si="15"/>
        <v/>
      </c>
      <c r="L157" s="44" t="str">
        <f>IF(①【入力】別紙_職員一覧!L157="","",①【入力】別紙_職員一覧!L157)</f>
        <v/>
      </c>
      <c r="M157" s="165" t="str">
        <f>IF(①【入力】別紙_職員一覧!M157="","",①【入力】別紙_職員一覧!M157)</f>
        <v/>
      </c>
      <c r="N157" s="157" t="str">
        <f>IF(J157="","",IF(OR(J157="1",J157="2"),VLOOKUP(J157,'②【入力】就業規則等一覧（変更）'!$B$32:$AD$33,26,FALSE),VLOOKUP(J157,'②【入力】就業規則等一覧（変更）'!$B$13:$AD$27,26,FALSE)))</f>
        <v/>
      </c>
      <c r="O157" s="166" t="str">
        <f t="shared" si="16"/>
        <v/>
      </c>
      <c r="P157" s="166" t="str">
        <f t="shared" si="17"/>
        <v/>
      </c>
      <c r="Q157" s="167" t="str">
        <f t="shared" si="18"/>
        <v/>
      </c>
      <c r="T157" s="84"/>
    </row>
    <row r="158" spans="1:23" ht="18" customHeight="1">
      <c r="A158" s="83">
        <v>146</v>
      </c>
      <c r="B158" s="83" t="str">
        <f t="shared" si="19"/>
        <v/>
      </c>
      <c r="C158" s="44" t="str">
        <f>IF(①【入力】別紙_職員一覧!C158="","",①【入力】別紙_職員一覧!C158)</f>
        <v/>
      </c>
      <c r="D158" s="44" t="str">
        <f>IF(①【入力】別紙_職員一覧!D158="","",①【入力】別紙_職員一覧!D158)</f>
        <v/>
      </c>
      <c r="E158" s="44" t="str">
        <f>IF(①【入力】別紙_職員一覧!E158="","",①【入力】別紙_職員一覧!E158)</f>
        <v/>
      </c>
      <c r="F158" s="44" t="str">
        <f>IF(①【入力】別紙_職員一覧!F158="","",①【入力】別紙_職員一覧!F158)</f>
        <v/>
      </c>
      <c r="G158" s="162" t="str">
        <f>IF(①【入力】別紙_職員一覧!G158="","",①【入力】別紙_職員一覧!G158)</f>
        <v/>
      </c>
      <c r="H158" s="162" t="str">
        <f>IF(①【入力】別紙_職員一覧!H158="","",①【入力】別紙_職員一覧!H158)</f>
        <v/>
      </c>
      <c r="I158" s="144" t="str">
        <f>IF(①【入力】別紙_職員一覧!I158="","",①【入力】別紙_職員一覧!I158)</f>
        <v/>
      </c>
      <c r="J158" s="163" t="str">
        <f>IF(①【入力】別紙_職員一覧!J158="","",①【入力】別紙_職員一覧!J158)</f>
        <v/>
      </c>
      <c r="K158" s="164" t="str">
        <f t="shared" si="15"/>
        <v/>
      </c>
      <c r="L158" s="44" t="str">
        <f>IF(①【入力】別紙_職員一覧!L158="","",①【入力】別紙_職員一覧!L158)</f>
        <v/>
      </c>
      <c r="M158" s="165" t="str">
        <f>IF(①【入力】別紙_職員一覧!M158="","",①【入力】別紙_職員一覧!M158)</f>
        <v/>
      </c>
      <c r="N158" s="157" t="str">
        <f>IF(J158="","",IF(OR(J158="1",J158="2"),VLOOKUP(J158,'②【入力】就業規則等一覧（変更）'!$B$32:$AD$33,26,FALSE),VLOOKUP(J158,'②【入力】就業規則等一覧（変更）'!$B$13:$AD$27,26,FALSE)))</f>
        <v/>
      </c>
      <c r="O158" s="166" t="str">
        <f t="shared" si="16"/>
        <v/>
      </c>
      <c r="P158" s="166" t="str">
        <f t="shared" si="17"/>
        <v/>
      </c>
      <c r="Q158" s="167" t="str">
        <f t="shared" si="18"/>
        <v/>
      </c>
      <c r="T158" s="84"/>
    </row>
    <row r="159" spans="1:23" ht="18" customHeight="1">
      <c r="A159" s="83">
        <v>147</v>
      </c>
      <c r="B159" s="83" t="str">
        <f t="shared" si="19"/>
        <v/>
      </c>
      <c r="C159" s="44" t="str">
        <f>IF(①【入力】別紙_職員一覧!C159="","",①【入力】別紙_職員一覧!C159)</f>
        <v/>
      </c>
      <c r="D159" s="44" t="str">
        <f>IF(①【入力】別紙_職員一覧!D159="","",①【入力】別紙_職員一覧!D159)</f>
        <v/>
      </c>
      <c r="E159" s="44" t="str">
        <f>IF(①【入力】別紙_職員一覧!E159="","",①【入力】別紙_職員一覧!E159)</f>
        <v/>
      </c>
      <c r="F159" s="44" t="str">
        <f>IF(①【入力】別紙_職員一覧!F159="","",①【入力】別紙_職員一覧!F159)</f>
        <v/>
      </c>
      <c r="G159" s="162" t="str">
        <f>IF(①【入力】別紙_職員一覧!G159="","",①【入力】別紙_職員一覧!G159)</f>
        <v/>
      </c>
      <c r="H159" s="162" t="str">
        <f>IF(①【入力】別紙_職員一覧!H159="","",①【入力】別紙_職員一覧!H159)</f>
        <v/>
      </c>
      <c r="I159" s="144" t="str">
        <f>IF(①【入力】別紙_職員一覧!I159="","",①【入力】別紙_職員一覧!I159)</f>
        <v/>
      </c>
      <c r="J159" s="163" t="str">
        <f>IF(①【入力】別紙_職員一覧!J159="","",①【入力】別紙_職員一覧!J159)</f>
        <v/>
      </c>
      <c r="K159" s="164" t="str">
        <f t="shared" si="15"/>
        <v/>
      </c>
      <c r="L159" s="44" t="str">
        <f>IF(①【入力】別紙_職員一覧!L159="","",①【入力】別紙_職員一覧!L159)</f>
        <v/>
      </c>
      <c r="M159" s="165" t="str">
        <f>IF(①【入力】別紙_職員一覧!M159="","",①【入力】別紙_職員一覧!M159)</f>
        <v/>
      </c>
      <c r="N159" s="157" t="str">
        <f>IF(J159="","",IF(OR(J159="1",J159="2"),VLOOKUP(J159,'②【入力】就業規則等一覧（変更）'!$B$32:$AD$33,26,FALSE),VLOOKUP(J159,'②【入力】就業規則等一覧（変更）'!$B$13:$AD$27,26,FALSE)))</f>
        <v/>
      </c>
      <c r="O159" s="166" t="str">
        <f t="shared" si="16"/>
        <v/>
      </c>
      <c r="P159" s="166" t="str">
        <f t="shared" si="17"/>
        <v/>
      </c>
      <c r="Q159" s="167" t="str">
        <f t="shared" si="18"/>
        <v/>
      </c>
      <c r="T159" s="84"/>
    </row>
    <row r="160" spans="1:23" ht="18" customHeight="1">
      <c r="A160" s="83">
        <v>148</v>
      </c>
      <c r="B160" s="83" t="str">
        <f t="shared" si="19"/>
        <v/>
      </c>
      <c r="C160" s="44" t="str">
        <f>IF(①【入力】別紙_職員一覧!C160="","",①【入力】別紙_職員一覧!C160)</f>
        <v/>
      </c>
      <c r="D160" s="44" t="str">
        <f>IF(①【入力】別紙_職員一覧!D160="","",①【入力】別紙_職員一覧!D160)</f>
        <v/>
      </c>
      <c r="E160" s="44" t="str">
        <f>IF(①【入力】別紙_職員一覧!E160="","",①【入力】別紙_職員一覧!E160)</f>
        <v/>
      </c>
      <c r="F160" s="44" t="str">
        <f>IF(①【入力】別紙_職員一覧!F160="","",①【入力】別紙_職員一覧!F160)</f>
        <v/>
      </c>
      <c r="G160" s="162" t="str">
        <f>IF(①【入力】別紙_職員一覧!G160="","",①【入力】別紙_職員一覧!G160)</f>
        <v/>
      </c>
      <c r="H160" s="162" t="str">
        <f>IF(①【入力】別紙_職員一覧!H160="","",①【入力】別紙_職員一覧!H160)</f>
        <v/>
      </c>
      <c r="I160" s="144" t="str">
        <f>IF(①【入力】別紙_職員一覧!I160="","",①【入力】別紙_職員一覧!I160)</f>
        <v/>
      </c>
      <c r="J160" s="163" t="str">
        <f>IF(①【入力】別紙_職員一覧!J160="","",①【入力】別紙_職員一覧!J160)</f>
        <v/>
      </c>
      <c r="K160" s="164" t="str">
        <f t="shared" si="15"/>
        <v/>
      </c>
      <c r="L160" s="44" t="str">
        <f>IF(①【入力】別紙_職員一覧!L160="","",①【入力】別紙_職員一覧!L160)</f>
        <v/>
      </c>
      <c r="M160" s="165" t="str">
        <f>IF(①【入力】別紙_職員一覧!M160="","",①【入力】別紙_職員一覧!M160)</f>
        <v/>
      </c>
      <c r="N160" s="157" t="str">
        <f>IF(J160="","",IF(OR(J160="1",J160="2"),VLOOKUP(J160,'②【入力】就業規則等一覧（変更）'!$B$32:$AD$33,26,FALSE),VLOOKUP(J160,'②【入力】就業規則等一覧（変更）'!$B$13:$AD$27,26,FALSE)))</f>
        <v/>
      </c>
      <c r="O160" s="166" t="str">
        <f t="shared" si="16"/>
        <v/>
      </c>
      <c r="P160" s="166" t="str">
        <f t="shared" si="17"/>
        <v/>
      </c>
      <c r="Q160" s="167" t="str">
        <f t="shared" si="18"/>
        <v/>
      </c>
      <c r="T160" s="84"/>
    </row>
    <row r="161" spans="1:23" ht="18" customHeight="1">
      <c r="A161" s="83">
        <v>149</v>
      </c>
      <c r="B161" s="83" t="str">
        <f t="shared" si="19"/>
        <v/>
      </c>
      <c r="C161" s="44" t="str">
        <f>IF(①【入力】別紙_職員一覧!C161="","",①【入力】別紙_職員一覧!C161)</f>
        <v/>
      </c>
      <c r="D161" s="44" t="str">
        <f>IF(①【入力】別紙_職員一覧!D161="","",①【入力】別紙_職員一覧!D161)</f>
        <v/>
      </c>
      <c r="E161" s="44" t="str">
        <f>IF(①【入力】別紙_職員一覧!E161="","",①【入力】別紙_職員一覧!E161)</f>
        <v/>
      </c>
      <c r="F161" s="44" t="str">
        <f>IF(①【入力】別紙_職員一覧!F161="","",①【入力】別紙_職員一覧!F161)</f>
        <v/>
      </c>
      <c r="G161" s="162" t="str">
        <f>IF(①【入力】別紙_職員一覧!G161="","",①【入力】別紙_職員一覧!G161)</f>
        <v/>
      </c>
      <c r="H161" s="162" t="str">
        <f>IF(①【入力】別紙_職員一覧!H161="","",①【入力】別紙_職員一覧!H161)</f>
        <v/>
      </c>
      <c r="I161" s="144" t="str">
        <f>IF(①【入力】別紙_職員一覧!I161="","",①【入力】別紙_職員一覧!I161)</f>
        <v/>
      </c>
      <c r="J161" s="163" t="str">
        <f>IF(①【入力】別紙_職員一覧!J161="","",①【入力】別紙_職員一覧!J161)</f>
        <v/>
      </c>
      <c r="K161" s="164" t="str">
        <f t="shared" si="15"/>
        <v/>
      </c>
      <c r="L161" s="44" t="str">
        <f>IF(①【入力】別紙_職員一覧!L161="","",①【入力】別紙_職員一覧!L161)</f>
        <v/>
      </c>
      <c r="M161" s="165" t="str">
        <f>IF(①【入力】別紙_職員一覧!M161="","",①【入力】別紙_職員一覧!M161)</f>
        <v/>
      </c>
      <c r="N161" s="157" t="str">
        <f>IF(J161="","",IF(OR(J161="1",J161="2"),VLOOKUP(J161,'②【入力】就業規則等一覧（変更）'!$B$32:$AD$33,26,FALSE),VLOOKUP(J161,'②【入力】就業規則等一覧（変更）'!$B$13:$AD$27,26,FALSE)))</f>
        <v/>
      </c>
      <c r="O161" s="166" t="str">
        <f t="shared" si="16"/>
        <v/>
      </c>
      <c r="P161" s="166" t="str">
        <f t="shared" si="17"/>
        <v/>
      </c>
      <c r="Q161" s="167" t="str">
        <f t="shared" si="18"/>
        <v/>
      </c>
      <c r="T161" s="84"/>
      <c r="W161" s="79"/>
    </row>
    <row r="162" spans="1:23" ht="18" customHeight="1">
      <c r="A162" s="83">
        <v>150</v>
      </c>
      <c r="B162" s="83" t="str">
        <f t="shared" si="19"/>
        <v/>
      </c>
      <c r="C162" s="44" t="str">
        <f>IF(①【入力】別紙_職員一覧!C162="","",①【入力】別紙_職員一覧!C162)</f>
        <v/>
      </c>
      <c r="D162" s="44" t="str">
        <f>IF(①【入力】別紙_職員一覧!D162="","",①【入力】別紙_職員一覧!D162)</f>
        <v/>
      </c>
      <c r="E162" s="44" t="str">
        <f>IF(①【入力】別紙_職員一覧!E162="","",①【入力】別紙_職員一覧!E162)</f>
        <v/>
      </c>
      <c r="F162" s="44" t="str">
        <f>IF(①【入力】別紙_職員一覧!F162="","",①【入力】別紙_職員一覧!F162)</f>
        <v/>
      </c>
      <c r="G162" s="162" t="str">
        <f>IF(①【入力】別紙_職員一覧!G162="","",①【入力】別紙_職員一覧!G162)</f>
        <v/>
      </c>
      <c r="H162" s="162" t="str">
        <f>IF(①【入力】別紙_職員一覧!H162="","",①【入力】別紙_職員一覧!H162)</f>
        <v/>
      </c>
      <c r="I162" s="144" t="str">
        <f>IF(①【入力】別紙_職員一覧!I162="","",①【入力】別紙_職員一覧!I162)</f>
        <v/>
      </c>
      <c r="J162" s="163" t="str">
        <f>IF(①【入力】別紙_職員一覧!J162="","",①【入力】別紙_職員一覧!J162)</f>
        <v/>
      </c>
      <c r="K162" s="164" t="str">
        <f t="shared" si="15"/>
        <v/>
      </c>
      <c r="L162" s="44" t="str">
        <f>IF(①【入力】別紙_職員一覧!L162="","",①【入力】別紙_職員一覧!L162)</f>
        <v/>
      </c>
      <c r="M162" s="165" t="str">
        <f>IF(①【入力】別紙_職員一覧!M162="","",①【入力】別紙_職員一覧!M162)</f>
        <v/>
      </c>
      <c r="N162" s="157" t="str">
        <f>IF(J162="","",IF(OR(J162="1",J162="2"),VLOOKUP(J162,'②【入力】就業規則等一覧（変更）'!$B$32:$AD$33,26,FALSE),VLOOKUP(J162,'②【入力】就業規則等一覧（変更）'!$B$13:$AD$27,26,FALSE)))</f>
        <v/>
      </c>
      <c r="O162" s="166" t="str">
        <f t="shared" si="16"/>
        <v/>
      </c>
      <c r="P162" s="166" t="str">
        <f t="shared" si="17"/>
        <v/>
      </c>
      <c r="Q162" s="167" t="str">
        <f t="shared" si="18"/>
        <v/>
      </c>
      <c r="T162" s="84"/>
    </row>
    <row r="163" spans="1:23" ht="18" customHeight="1">
      <c r="A163" s="83">
        <v>151</v>
      </c>
      <c r="B163" s="83" t="str">
        <f t="shared" si="19"/>
        <v/>
      </c>
      <c r="C163" s="44" t="str">
        <f>IF(①【入力】別紙_職員一覧!C163="","",①【入力】別紙_職員一覧!C163)</f>
        <v/>
      </c>
      <c r="D163" s="44" t="str">
        <f>IF(①【入力】別紙_職員一覧!D163="","",①【入力】別紙_職員一覧!D163)</f>
        <v/>
      </c>
      <c r="E163" s="44" t="str">
        <f>IF(①【入力】別紙_職員一覧!E163="","",①【入力】別紙_職員一覧!E163)</f>
        <v/>
      </c>
      <c r="F163" s="44" t="str">
        <f>IF(①【入力】別紙_職員一覧!F163="","",①【入力】別紙_職員一覧!F163)</f>
        <v/>
      </c>
      <c r="G163" s="162" t="str">
        <f>IF(①【入力】別紙_職員一覧!G163="","",①【入力】別紙_職員一覧!G163)</f>
        <v/>
      </c>
      <c r="H163" s="162" t="str">
        <f>IF(①【入力】別紙_職員一覧!H163="","",①【入力】別紙_職員一覧!H163)</f>
        <v/>
      </c>
      <c r="I163" s="144" t="str">
        <f>IF(①【入力】別紙_職員一覧!I163="","",①【入力】別紙_職員一覧!I163)</f>
        <v/>
      </c>
      <c r="J163" s="163" t="str">
        <f>IF(①【入力】別紙_職員一覧!J163="","",①【入力】別紙_職員一覧!J163)</f>
        <v/>
      </c>
      <c r="K163" s="164" t="str">
        <f t="shared" si="15"/>
        <v/>
      </c>
      <c r="L163" s="44" t="str">
        <f>IF(①【入力】別紙_職員一覧!L163="","",①【入力】別紙_職員一覧!L163)</f>
        <v/>
      </c>
      <c r="M163" s="165" t="str">
        <f>IF(①【入力】別紙_職員一覧!M163="","",①【入力】別紙_職員一覧!M163)</f>
        <v/>
      </c>
      <c r="N163" s="157" t="str">
        <f>IF(J163="","",IF(OR(J163="1",J163="2"),VLOOKUP(J163,'②【入力】就業規則等一覧（変更）'!$B$32:$AD$33,26,FALSE),VLOOKUP(J163,'②【入力】就業規則等一覧（変更）'!$B$13:$AD$27,26,FALSE)))</f>
        <v/>
      </c>
      <c r="O163" s="166" t="str">
        <f t="shared" si="16"/>
        <v/>
      </c>
      <c r="P163" s="166" t="str">
        <f t="shared" si="17"/>
        <v/>
      </c>
      <c r="Q163" s="167" t="str">
        <f t="shared" si="18"/>
        <v/>
      </c>
      <c r="T163" s="84"/>
    </row>
    <row r="164" spans="1:23" ht="18" customHeight="1">
      <c r="A164" s="83">
        <v>152</v>
      </c>
      <c r="B164" s="83" t="str">
        <f t="shared" si="19"/>
        <v/>
      </c>
      <c r="C164" s="44" t="str">
        <f>IF(①【入力】別紙_職員一覧!C164="","",①【入力】別紙_職員一覧!C164)</f>
        <v/>
      </c>
      <c r="D164" s="44" t="str">
        <f>IF(①【入力】別紙_職員一覧!D164="","",①【入力】別紙_職員一覧!D164)</f>
        <v/>
      </c>
      <c r="E164" s="44" t="str">
        <f>IF(①【入力】別紙_職員一覧!E164="","",①【入力】別紙_職員一覧!E164)</f>
        <v/>
      </c>
      <c r="F164" s="44" t="str">
        <f>IF(①【入力】別紙_職員一覧!F164="","",①【入力】別紙_職員一覧!F164)</f>
        <v/>
      </c>
      <c r="G164" s="162" t="str">
        <f>IF(①【入力】別紙_職員一覧!G164="","",①【入力】別紙_職員一覧!G164)</f>
        <v/>
      </c>
      <c r="H164" s="162" t="str">
        <f>IF(①【入力】別紙_職員一覧!H164="","",①【入力】別紙_職員一覧!H164)</f>
        <v/>
      </c>
      <c r="I164" s="144" t="str">
        <f>IF(①【入力】別紙_職員一覧!I164="","",①【入力】別紙_職員一覧!I164)</f>
        <v/>
      </c>
      <c r="J164" s="163" t="str">
        <f>IF(①【入力】別紙_職員一覧!J164="","",①【入力】別紙_職員一覧!J164)</f>
        <v/>
      </c>
      <c r="K164" s="164" t="str">
        <f t="shared" si="15"/>
        <v/>
      </c>
      <c r="L164" s="44" t="str">
        <f>IF(①【入力】別紙_職員一覧!L164="","",①【入力】別紙_職員一覧!L164)</f>
        <v/>
      </c>
      <c r="M164" s="165" t="str">
        <f>IF(①【入力】別紙_職員一覧!M164="","",①【入力】別紙_職員一覧!M164)</f>
        <v/>
      </c>
      <c r="N164" s="157" t="str">
        <f>IF(J164="","",IF(OR(J164="1",J164="2"),VLOOKUP(J164,'②【入力】就業規則等一覧（変更）'!$B$32:$AD$33,26,FALSE),VLOOKUP(J164,'②【入力】就業規則等一覧（変更）'!$B$13:$AD$27,26,FALSE)))</f>
        <v/>
      </c>
      <c r="O164" s="166" t="str">
        <f t="shared" si="16"/>
        <v/>
      </c>
      <c r="P164" s="166" t="str">
        <f t="shared" si="17"/>
        <v/>
      </c>
      <c r="Q164" s="167" t="str">
        <f t="shared" si="18"/>
        <v/>
      </c>
      <c r="T164" s="84"/>
    </row>
    <row r="165" spans="1:23" ht="18" customHeight="1">
      <c r="A165" s="83">
        <v>153</v>
      </c>
      <c r="B165" s="83" t="str">
        <f t="shared" si="19"/>
        <v/>
      </c>
      <c r="C165" s="44" t="str">
        <f>IF(①【入力】別紙_職員一覧!C165="","",①【入力】別紙_職員一覧!C165)</f>
        <v/>
      </c>
      <c r="D165" s="44" t="str">
        <f>IF(①【入力】別紙_職員一覧!D165="","",①【入力】別紙_職員一覧!D165)</f>
        <v/>
      </c>
      <c r="E165" s="44" t="str">
        <f>IF(①【入力】別紙_職員一覧!E165="","",①【入力】別紙_職員一覧!E165)</f>
        <v/>
      </c>
      <c r="F165" s="44" t="str">
        <f>IF(①【入力】別紙_職員一覧!F165="","",①【入力】別紙_職員一覧!F165)</f>
        <v/>
      </c>
      <c r="G165" s="162" t="str">
        <f>IF(①【入力】別紙_職員一覧!G165="","",①【入力】別紙_職員一覧!G165)</f>
        <v/>
      </c>
      <c r="H165" s="162" t="str">
        <f>IF(①【入力】別紙_職員一覧!H165="","",①【入力】別紙_職員一覧!H165)</f>
        <v/>
      </c>
      <c r="I165" s="144" t="str">
        <f>IF(①【入力】別紙_職員一覧!I165="","",①【入力】別紙_職員一覧!I165)</f>
        <v/>
      </c>
      <c r="J165" s="163" t="str">
        <f>IF(①【入力】別紙_職員一覧!J165="","",①【入力】別紙_職員一覧!J165)</f>
        <v/>
      </c>
      <c r="K165" s="164" t="str">
        <f t="shared" si="15"/>
        <v/>
      </c>
      <c r="L165" s="44" t="str">
        <f>IF(①【入力】別紙_職員一覧!L165="","",①【入力】別紙_職員一覧!L165)</f>
        <v/>
      </c>
      <c r="M165" s="165" t="str">
        <f>IF(①【入力】別紙_職員一覧!M165="","",①【入力】別紙_職員一覧!M165)</f>
        <v/>
      </c>
      <c r="N165" s="157" t="str">
        <f>IF(J165="","",IF(OR(J165="1",J165="2"),VLOOKUP(J165,'②【入力】就業規則等一覧（変更）'!$B$32:$AD$33,26,FALSE),VLOOKUP(J165,'②【入力】就業規則等一覧（変更）'!$B$13:$AD$27,26,FALSE)))</f>
        <v/>
      </c>
      <c r="O165" s="166" t="str">
        <f t="shared" si="16"/>
        <v/>
      </c>
      <c r="P165" s="166" t="str">
        <f t="shared" si="17"/>
        <v/>
      </c>
      <c r="Q165" s="167" t="str">
        <f t="shared" si="18"/>
        <v/>
      </c>
      <c r="T165" s="84"/>
    </row>
    <row r="166" spans="1:23" ht="18" customHeight="1">
      <c r="A166" s="83">
        <v>154</v>
      </c>
      <c r="B166" s="83" t="str">
        <f t="shared" si="19"/>
        <v/>
      </c>
      <c r="C166" s="44" t="str">
        <f>IF(①【入力】別紙_職員一覧!C166="","",①【入力】別紙_職員一覧!C166)</f>
        <v/>
      </c>
      <c r="D166" s="44" t="str">
        <f>IF(①【入力】別紙_職員一覧!D166="","",①【入力】別紙_職員一覧!D166)</f>
        <v/>
      </c>
      <c r="E166" s="44" t="str">
        <f>IF(①【入力】別紙_職員一覧!E166="","",①【入力】別紙_職員一覧!E166)</f>
        <v/>
      </c>
      <c r="F166" s="44" t="str">
        <f>IF(①【入力】別紙_職員一覧!F166="","",①【入力】別紙_職員一覧!F166)</f>
        <v/>
      </c>
      <c r="G166" s="162" t="str">
        <f>IF(①【入力】別紙_職員一覧!G166="","",①【入力】別紙_職員一覧!G166)</f>
        <v/>
      </c>
      <c r="H166" s="162" t="str">
        <f>IF(①【入力】別紙_職員一覧!H166="","",①【入力】別紙_職員一覧!H166)</f>
        <v/>
      </c>
      <c r="I166" s="144" t="str">
        <f>IF(①【入力】別紙_職員一覧!I166="","",①【入力】別紙_職員一覧!I166)</f>
        <v/>
      </c>
      <c r="J166" s="163" t="str">
        <f>IF(①【入力】別紙_職員一覧!J166="","",①【入力】別紙_職員一覧!J166)</f>
        <v/>
      </c>
      <c r="K166" s="164" t="str">
        <f t="shared" ref="K166:K229" si="20">IF(OR(J166="1",J166=1),"〇","")</f>
        <v/>
      </c>
      <c r="L166" s="44" t="str">
        <f>IF(①【入力】別紙_職員一覧!L166="","",①【入力】別紙_職員一覧!L166)</f>
        <v/>
      </c>
      <c r="M166" s="165" t="str">
        <f>IF(①【入力】別紙_職員一覧!M166="","",①【入力】別紙_職員一覧!M166)</f>
        <v/>
      </c>
      <c r="N166" s="157" t="str">
        <f>IF(J166="","",IF(OR(J166="1",J166="2"),VLOOKUP(J166,'②【入力】就業規則等一覧（変更）'!$B$32:$AD$33,26,FALSE),VLOOKUP(J166,'②【入力】就業規則等一覧（変更）'!$B$13:$AD$27,26,FALSE)))</f>
        <v/>
      </c>
      <c r="O166" s="166" t="str">
        <f t="shared" ref="O166:O229" si="21">IF(M166="","",10000)</f>
        <v/>
      </c>
      <c r="P166" s="166" t="str">
        <f t="shared" ref="P166:P229" si="22">IF(N166="","",MIN(N166,10000))</f>
        <v/>
      </c>
      <c r="Q166" s="167" t="str">
        <f t="shared" ref="Q166:Q229" si="23">IF(OR(M166="",N166=""),"",M166*P166)</f>
        <v/>
      </c>
      <c r="T166" s="84"/>
    </row>
    <row r="167" spans="1:23" ht="18" customHeight="1">
      <c r="A167" s="83">
        <v>155</v>
      </c>
      <c r="B167" s="83" t="str">
        <f t="shared" si="19"/>
        <v/>
      </c>
      <c r="C167" s="44" t="str">
        <f>IF(①【入力】別紙_職員一覧!C167="","",①【入力】別紙_職員一覧!C167)</f>
        <v/>
      </c>
      <c r="D167" s="44" t="str">
        <f>IF(①【入力】別紙_職員一覧!D167="","",①【入力】別紙_職員一覧!D167)</f>
        <v/>
      </c>
      <c r="E167" s="44" t="str">
        <f>IF(①【入力】別紙_職員一覧!E167="","",①【入力】別紙_職員一覧!E167)</f>
        <v/>
      </c>
      <c r="F167" s="44" t="str">
        <f>IF(①【入力】別紙_職員一覧!F167="","",①【入力】別紙_職員一覧!F167)</f>
        <v/>
      </c>
      <c r="G167" s="162" t="str">
        <f>IF(①【入力】別紙_職員一覧!G167="","",①【入力】別紙_職員一覧!G167)</f>
        <v/>
      </c>
      <c r="H167" s="162" t="str">
        <f>IF(①【入力】別紙_職員一覧!H167="","",①【入力】別紙_職員一覧!H167)</f>
        <v/>
      </c>
      <c r="I167" s="144" t="str">
        <f>IF(①【入力】別紙_職員一覧!I167="","",①【入力】別紙_職員一覧!I167)</f>
        <v/>
      </c>
      <c r="J167" s="163" t="str">
        <f>IF(①【入力】別紙_職員一覧!J167="","",①【入力】別紙_職員一覧!J167)</f>
        <v/>
      </c>
      <c r="K167" s="164" t="str">
        <f t="shared" si="20"/>
        <v/>
      </c>
      <c r="L167" s="44" t="str">
        <f>IF(①【入力】別紙_職員一覧!L167="","",①【入力】別紙_職員一覧!L167)</f>
        <v/>
      </c>
      <c r="M167" s="165" t="str">
        <f>IF(①【入力】別紙_職員一覧!M167="","",①【入力】別紙_職員一覧!M167)</f>
        <v/>
      </c>
      <c r="N167" s="157" t="str">
        <f>IF(J167="","",IF(OR(J167="1",J167="2"),VLOOKUP(J167,'②【入力】就業規則等一覧（変更）'!$B$32:$AD$33,26,FALSE),VLOOKUP(J167,'②【入力】就業規則等一覧（変更）'!$B$13:$AD$27,26,FALSE)))</f>
        <v/>
      </c>
      <c r="O167" s="166" t="str">
        <f t="shared" si="21"/>
        <v/>
      </c>
      <c r="P167" s="166" t="str">
        <f t="shared" si="22"/>
        <v/>
      </c>
      <c r="Q167" s="167" t="str">
        <f t="shared" si="23"/>
        <v/>
      </c>
      <c r="T167" s="84"/>
    </row>
    <row r="168" spans="1:23" ht="18" customHeight="1">
      <c r="A168" s="83">
        <v>156</v>
      </c>
      <c r="B168" s="83" t="str">
        <f t="shared" si="19"/>
        <v/>
      </c>
      <c r="C168" s="44" t="str">
        <f>IF(①【入力】別紙_職員一覧!C168="","",①【入力】別紙_職員一覧!C168)</f>
        <v/>
      </c>
      <c r="D168" s="44" t="str">
        <f>IF(①【入力】別紙_職員一覧!D168="","",①【入力】別紙_職員一覧!D168)</f>
        <v/>
      </c>
      <c r="E168" s="44" t="str">
        <f>IF(①【入力】別紙_職員一覧!E168="","",①【入力】別紙_職員一覧!E168)</f>
        <v/>
      </c>
      <c r="F168" s="44" t="str">
        <f>IF(①【入力】別紙_職員一覧!F168="","",①【入力】別紙_職員一覧!F168)</f>
        <v/>
      </c>
      <c r="G168" s="162" t="str">
        <f>IF(①【入力】別紙_職員一覧!G168="","",①【入力】別紙_職員一覧!G168)</f>
        <v/>
      </c>
      <c r="H168" s="162" t="str">
        <f>IF(①【入力】別紙_職員一覧!H168="","",①【入力】別紙_職員一覧!H168)</f>
        <v/>
      </c>
      <c r="I168" s="144" t="str">
        <f>IF(①【入力】別紙_職員一覧!I168="","",①【入力】別紙_職員一覧!I168)</f>
        <v/>
      </c>
      <c r="J168" s="163" t="str">
        <f>IF(①【入力】別紙_職員一覧!J168="","",①【入力】別紙_職員一覧!J168)</f>
        <v/>
      </c>
      <c r="K168" s="164" t="str">
        <f t="shared" si="20"/>
        <v/>
      </c>
      <c r="L168" s="44" t="str">
        <f>IF(①【入力】別紙_職員一覧!L168="","",①【入力】別紙_職員一覧!L168)</f>
        <v/>
      </c>
      <c r="M168" s="165" t="str">
        <f>IF(①【入力】別紙_職員一覧!M168="","",①【入力】別紙_職員一覧!M168)</f>
        <v/>
      </c>
      <c r="N168" s="157" t="str">
        <f>IF(J168="","",IF(OR(J168="1",J168="2"),VLOOKUP(J168,'②【入力】就業規則等一覧（変更）'!$B$32:$AD$33,26,FALSE),VLOOKUP(J168,'②【入力】就業規則等一覧（変更）'!$B$13:$AD$27,26,FALSE)))</f>
        <v/>
      </c>
      <c r="O168" s="166" t="str">
        <f t="shared" si="21"/>
        <v/>
      </c>
      <c r="P168" s="166" t="str">
        <f t="shared" si="22"/>
        <v/>
      </c>
      <c r="Q168" s="167" t="str">
        <f t="shared" si="23"/>
        <v/>
      </c>
      <c r="T168" s="84"/>
    </row>
    <row r="169" spans="1:23" ht="18" customHeight="1">
      <c r="A169" s="83">
        <v>157</v>
      </c>
      <c r="B169" s="83" t="str">
        <f t="shared" si="19"/>
        <v/>
      </c>
      <c r="C169" s="44" t="str">
        <f>IF(①【入力】別紙_職員一覧!C169="","",①【入力】別紙_職員一覧!C169)</f>
        <v/>
      </c>
      <c r="D169" s="44" t="str">
        <f>IF(①【入力】別紙_職員一覧!D169="","",①【入力】別紙_職員一覧!D169)</f>
        <v/>
      </c>
      <c r="E169" s="44" t="str">
        <f>IF(①【入力】別紙_職員一覧!E169="","",①【入力】別紙_職員一覧!E169)</f>
        <v/>
      </c>
      <c r="F169" s="44" t="str">
        <f>IF(①【入力】別紙_職員一覧!F169="","",①【入力】別紙_職員一覧!F169)</f>
        <v/>
      </c>
      <c r="G169" s="162" t="str">
        <f>IF(①【入力】別紙_職員一覧!G169="","",①【入力】別紙_職員一覧!G169)</f>
        <v/>
      </c>
      <c r="H169" s="162" t="str">
        <f>IF(①【入力】別紙_職員一覧!H169="","",①【入力】別紙_職員一覧!H169)</f>
        <v/>
      </c>
      <c r="I169" s="144" t="str">
        <f>IF(①【入力】別紙_職員一覧!I169="","",①【入力】別紙_職員一覧!I169)</f>
        <v/>
      </c>
      <c r="J169" s="163" t="str">
        <f>IF(①【入力】別紙_職員一覧!J169="","",①【入力】別紙_職員一覧!J169)</f>
        <v/>
      </c>
      <c r="K169" s="164" t="str">
        <f t="shared" si="20"/>
        <v/>
      </c>
      <c r="L169" s="44" t="str">
        <f>IF(①【入力】別紙_職員一覧!L169="","",①【入力】別紙_職員一覧!L169)</f>
        <v/>
      </c>
      <c r="M169" s="165" t="str">
        <f>IF(①【入力】別紙_職員一覧!M169="","",①【入力】別紙_職員一覧!M169)</f>
        <v/>
      </c>
      <c r="N169" s="157" t="str">
        <f>IF(J169="","",IF(OR(J169="1",J169="2"),VLOOKUP(J169,'②【入力】就業規則等一覧（変更）'!$B$32:$AD$33,26,FALSE),VLOOKUP(J169,'②【入力】就業規則等一覧（変更）'!$B$13:$AD$27,26,FALSE)))</f>
        <v/>
      </c>
      <c r="O169" s="166" t="str">
        <f t="shared" si="21"/>
        <v/>
      </c>
      <c r="P169" s="166" t="str">
        <f t="shared" si="22"/>
        <v/>
      </c>
      <c r="Q169" s="167" t="str">
        <f t="shared" si="23"/>
        <v/>
      </c>
      <c r="T169" s="84"/>
    </row>
    <row r="170" spans="1:23" ht="18" customHeight="1">
      <c r="A170" s="83">
        <v>158</v>
      </c>
      <c r="B170" s="83" t="str">
        <f t="shared" si="19"/>
        <v/>
      </c>
      <c r="C170" s="44" t="str">
        <f>IF(①【入力】別紙_職員一覧!C170="","",①【入力】別紙_職員一覧!C170)</f>
        <v/>
      </c>
      <c r="D170" s="44" t="str">
        <f>IF(①【入力】別紙_職員一覧!D170="","",①【入力】別紙_職員一覧!D170)</f>
        <v/>
      </c>
      <c r="E170" s="44" t="str">
        <f>IF(①【入力】別紙_職員一覧!E170="","",①【入力】別紙_職員一覧!E170)</f>
        <v/>
      </c>
      <c r="F170" s="44" t="str">
        <f>IF(①【入力】別紙_職員一覧!F170="","",①【入力】別紙_職員一覧!F170)</f>
        <v/>
      </c>
      <c r="G170" s="162" t="str">
        <f>IF(①【入力】別紙_職員一覧!G170="","",①【入力】別紙_職員一覧!G170)</f>
        <v/>
      </c>
      <c r="H170" s="162" t="str">
        <f>IF(①【入力】別紙_職員一覧!H170="","",①【入力】別紙_職員一覧!H170)</f>
        <v/>
      </c>
      <c r="I170" s="144" t="str">
        <f>IF(①【入力】別紙_職員一覧!I170="","",①【入力】別紙_職員一覧!I170)</f>
        <v/>
      </c>
      <c r="J170" s="163" t="str">
        <f>IF(①【入力】別紙_職員一覧!J170="","",①【入力】別紙_職員一覧!J170)</f>
        <v/>
      </c>
      <c r="K170" s="164" t="str">
        <f t="shared" si="20"/>
        <v/>
      </c>
      <c r="L170" s="44" t="str">
        <f>IF(①【入力】別紙_職員一覧!L170="","",①【入力】別紙_職員一覧!L170)</f>
        <v/>
      </c>
      <c r="M170" s="165" t="str">
        <f>IF(①【入力】別紙_職員一覧!M170="","",①【入力】別紙_職員一覧!M170)</f>
        <v/>
      </c>
      <c r="N170" s="157" t="str">
        <f>IF(J170="","",IF(OR(J170="1",J170="2"),VLOOKUP(J170,'②【入力】就業規則等一覧（変更）'!$B$32:$AD$33,26,FALSE),VLOOKUP(J170,'②【入力】就業規則等一覧（変更）'!$B$13:$AD$27,26,FALSE)))</f>
        <v/>
      </c>
      <c r="O170" s="166" t="str">
        <f t="shared" si="21"/>
        <v/>
      </c>
      <c r="P170" s="166" t="str">
        <f t="shared" si="22"/>
        <v/>
      </c>
      <c r="Q170" s="167" t="str">
        <f t="shared" si="23"/>
        <v/>
      </c>
      <c r="T170" s="84"/>
    </row>
    <row r="171" spans="1:23" ht="18" customHeight="1">
      <c r="A171" s="83">
        <v>159</v>
      </c>
      <c r="B171" s="83" t="str">
        <f t="shared" si="19"/>
        <v/>
      </c>
      <c r="C171" s="44" t="str">
        <f>IF(①【入力】別紙_職員一覧!C171="","",①【入力】別紙_職員一覧!C171)</f>
        <v/>
      </c>
      <c r="D171" s="44" t="str">
        <f>IF(①【入力】別紙_職員一覧!D171="","",①【入力】別紙_職員一覧!D171)</f>
        <v/>
      </c>
      <c r="E171" s="44" t="str">
        <f>IF(①【入力】別紙_職員一覧!E171="","",①【入力】別紙_職員一覧!E171)</f>
        <v/>
      </c>
      <c r="F171" s="44" t="str">
        <f>IF(①【入力】別紙_職員一覧!F171="","",①【入力】別紙_職員一覧!F171)</f>
        <v/>
      </c>
      <c r="G171" s="162" t="str">
        <f>IF(①【入力】別紙_職員一覧!G171="","",①【入力】別紙_職員一覧!G171)</f>
        <v/>
      </c>
      <c r="H171" s="162" t="str">
        <f>IF(①【入力】別紙_職員一覧!H171="","",①【入力】別紙_職員一覧!H171)</f>
        <v/>
      </c>
      <c r="I171" s="144" t="str">
        <f>IF(①【入力】別紙_職員一覧!I171="","",①【入力】別紙_職員一覧!I171)</f>
        <v/>
      </c>
      <c r="J171" s="163" t="str">
        <f>IF(①【入力】別紙_職員一覧!J171="","",①【入力】別紙_職員一覧!J171)</f>
        <v/>
      </c>
      <c r="K171" s="164" t="str">
        <f t="shared" si="20"/>
        <v/>
      </c>
      <c r="L171" s="44" t="str">
        <f>IF(①【入力】別紙_職員一覧!L171="","",①【入力】別紙_職員一覧!L171)</f>
        <v/>
      </c>
      <c r="M171" s="165" t="str">
        <f>IF(①【入力】別紙_職員一覧!M171="","",①【入力】別紙_職員一覧!M171)</f>
        <v/>
      </c>
      <c r="N171" s="157" t="str">
        <f>IF(J171="","",IF(OR(J171="1",J171="2"),VLOOKUP(J171,'②【入力】就業規則等一覧（変更）'!$B$32:$AD$33,26,FALSE),VLOOKUP(J171,'②【入力】就業規則等一覧（変更）'!$B$13:$AD$27,26,FALSE)))</f>
        <v/>
      </c>
      <c r="O171" s="166" t="str">
        <f t="shared" si="21"/>
        <v/>
      </c>
      <c r="P171" s="166" t="str">
        <f t="shared" si="22"/>
        <v/>
      </c>
      <c r="Q171" s="167" t="str">
        <f t="shared" si="23"/>
        <v/>
      </c>
      <c r="T171" s="84"/>
    </row>
    <row r="172" spans="1:23" ht="18" customHeight="1">
      <c r="A172" s="83">
        <v>160</v>
      </c>
      <c r="B172" s="83" t="str">
        <f t="shared" si="19"/>
        <v/>
      </c>
      <c r="C172" s="44" t="str">
        <f>IF(①【入力】別紙_職員一覧!C172="","",①【入力】別紙_職員一覧!C172)</f>
        <v/>
      </c>
      <c r="D172" s="44" t="str">
        <f>IF(①【入力】別紙_職員一覧!D172="","",①【入力】別紙_職員一覧!D172)</f>
        <v/>
      </c>
      <c r="E172" s="44" t="str">
        <f>IF(①【入力】別紙_職員一覧!E172="","",①【入力】別紙_職員一覧!E172)</f>
        <v/>
      </c>
      <c r="F172" s="44" t="str">
        <f>IF(①【入力】別紙_職員一覧!F172="","",①【入力】別紙_職員一覧!F172)</f>
        <v/>
      </c>
      <c r="G172" s="162" t="str">
        <f>IF(①【入力】別紙_職員一覧!G172="","",①【入力】別紙_職員一覧!G172)</f>
        <v/>
      </c>
      <c r="H172" s="162" t="str">
        <f>IF(①【入力】別紙_職員一覧!H172="","",①【入力】別紙_職員一覧!H172)</f>
        <v/>
      </c>
      <c r="I172" s="144" t="str">
        <f>IF(①【入力】別紙_職員一覧!I172="","",①【入力】別紙_職員一覧!I172)</f>
        <v/>
      </c>
      <c r="J172" s="163" t="str">
        <f>IF(①【入力】別紙_職員一覧!J172="","",①【入力】別紙_職員一覧!J172)</f>
        <v/>
      </c>
      <c r="K172" s="164" t="str">
        <f t="shared" si="20"/>
        <v/>
      </c>
      <c r="L172" s="44" t="str">
        <f>IF(①【入力】別紙_職員一覧!L172="","",①【入力】別紙_職員一覧!L172)</f>
        <v/>
      </c>
      <c r="M172" s="165" t="str">
        <f>IF(①【入力】別紙_職員一覧!M172="","",①【入力】別紙_職員一覧!M172)</f>
        <v/>
      </c>
      <c r="N172" s="157" t="str">
        <f>IF(J172="","",IF(OR(J172="1",J172="2"),VLOOKUP(J172,'②【入力】就業規則等一覧（変更）'!$B$32:$AD$33,26,FALSE),VLOOKUP(J172,'②【入力】就業規則等一覧（変更）'!$B$13:$AD$27,26,FALSE)))</f>
        <v/>
      </c>
      <c r="O172" s="166" t="str">
        <f t="shared" si="21"/>
        <v/>
      </c>
      <c r="P172" s="166" t="str">
        <f t="shared" si="22"/>
        <v/>
      </c>
      <c r="Q172" s="167" t="str">
        <f t="shared" si="23"/>
        <v/>
      </c>
      <c r="T172" s="84"/>
    </row>
    <row r="173" spans="1:23" ht="18" customHeight="1">
      <c r="A173" s="83">
        <v>161</v>
      </c>
      <c r="B173" s="83" t="str">
        <f t="shared" si="19"/>
        <v/>
      </c>
      <c r="C173" s="44" t="str">
        <f>IF(①【入力】別紙_職員一覧!C173="","",①【入力】別紙_職員一覧!C173)</f>
        <v/>
      </c>
      <c r="D173" s="44" t="str">
        <f>IF(①【入力】別紙_職員一覧!D173="","",①【入力】別紙_職員一覧!D173)</f>
        <v/>
      </c>
      <c r="E173" s="44" t="str">
        <f>IF(①【入力】別紙_職員一覧!E173="","",①【入力】別紙_職員一覧!E173)</f>
        <v/>
      </c>
      <c r="F173" s="44" t="str">
        <f>IF(①【入力】別紙_職員一覧!F173="","",①【入力】別紙_職員一覧!F173)</f>
        <v/>
      </c>
      <c r="G173" s="162" t="str">
        <f>IF(①【入力】別紙_職員一覧!G173="","",①【入力】別紙_職員一覧!G173)</f>
        <v/>
      </c>
      <c r="H173" s="162" t="str">
        <f>IF(①【入力】別紙_職員一覧!H173="","",①【入力】別紙_職員一覧!H173)</f>
        <v/>
      </c>
      <c r="I173" s="144" t="str">
        <f>IF(①【入力】別紙_職員一覧!I173="","",①【入力】別紙_職員一覧!I173)</f>
        <v/>
      </c>
      <c r="J173" s="163" t="str">
        <f>IF(①【入力】別紙_職員一覧!J173="","",①【入力】別紙_職員一覧!J173)</f>
        <v/>
      </c>
      <c r="K173" s="164" t="str">
        <f t="shared" si="20"/>
        <v/>
      </c>
      <c r="L173" s="44" t="str">
        <f>IF(①【入力】別紙_職員一覧!L173="","",①【入力】別紙_職員一覧!L173)</f>
        <v/>
      </c>
      <c r="M173" s="165" t="str">
        <f>IF(①【入力】別紙_職員一覧!M173="","",①【入力】別紙_職員一覧!M173)</f>
        <v/>
      </c>
      <c r="N173" s="157" t="str">
        <f>IF(J173="","",IF(OR(J173="1",J173="2"),VLOOKUP(J173,'②【入力】就業規則等一覧（変更）'!$B$32:$AD$33,26,FALSE),VLOOKUP(J173,'②【入力】就業規則等一覧（変更）'!$B$13:$AD$27,26,FALSE)))</f>
        <v/>
      </c>
      <c r="O173" s="166" t="str">
        <f t="shared" si="21"/>
        <v/>
      </c>
      <c r="P173" s="166" t="str">
        <f t="shared" si="22"/>
        <v/>
      </c>
      <c r="Q173" s="167" t="str">
        <f t="shared" si="23"/>
        <v/>
      </c>
      <c r="T173" s="84"/>
    </row>
    <row r="174" spans="1:23" ht="18" customHeight="1">
      <c r="A174" s="83">
        <v>162</v>
      </c>
      <c r="B174" s="83" t="str">
        <f t="shared" si="19"/>
        <v/>
      </c>
      <c r="C174" s="44" t="str">
        <f>IF(①【入力】別紙_職員一覧!C174="","",①【入力】別紙_職員一覧!C174)</f>
        <v/>
      </c>
      <c r="D174" s="44" t="str">
        <f>IF(①【入力】別紙_職員一覧!D174="","",①【入力】別紙_職員一覧!D174)</f>
        <v/>
      </c>
      <c r="E174" s="44" t="str">
        <f>IF(①【入力】別紙_職員一覧!E174="","",①【入力】別紙_職員一覧!E174)</f>
        <v/>
      </c>
      <c r="F174" s="44" t="str">
        <f>IF(①【入力】別紙_職員一覧!F174="","",①【入力】別紙_職員一覧!F174)</f>
        <v/>
      </c>
      <c r="G174" s="162" t="str">
        <f>IF(①【入力】別紙_職員一覧!G174="","",①【入力】別紙_職員一覧!G174)</f>
        <v/>
      </c>
      <c r="H174" s="162" t="str">
        <f>IF(①【入力】別紙_職員一覧!H174="","",①【入力】別紙_職員一覧!H174)</f>
        <v/>
      </c>
      <c r="I174" s="144" t="str">
        <f>IF(①【入力】別紙_職員一覧!I174="","",①【入力】別紙_職員一覧!I174)</f>
        <v/>
      </c>
      <c r="J174" s="163" t="str">
        <f>IF(①【入力】別紙_職員一覧!J174="","",①【入力】別紙_職員一覧!J174)</f>
        <v/>
      </c>
      <c r="K174" s="164" t="str">
        <f t="shared" si="20"/>
        <v/>
      </c>
      <c r="L174" s="44" t="str">
        <f>IF(①【入力】別紙_職員一覧!L174="","",①【入力】別紙_職員一覧!L174)</f>
        <v/>
      </c>
      <c r="M174" s="165" t="str">
        <f>IF(①【入力】別紙_職員一覧!M174="","",①【入力】別紙_職員一覧!M174)</f>
        <v/>
      </c>
      <c r="N174" s="157" t="str">
        <f>IF(J174="","",IF(OR(J174="1",J174="2"),VLOOKUP(J174,'②【入力】就業規則等一覧（変更）'!$B$32:$AD$33,26,FALSE),VLOOKUP(J174,'②【入力】就業規則等一覧（変更）'!$B$13:$AD$27,26,FALSE)))</f>
        <v/>
      </c>
      <c r="O174" s="166" t="str">
        <f t="shared" si="21"/>
        <v/>
      </c>
      <c r="P174" s="166" t="str">
        <f t="shared" si="22"/>
        <v/>
      </c>
      <c r="Q174" s="167" t="str">
        <f t="shared" si="23"/>
        <v/>
      </c>
      <c r="T174" s="84"/>
      <c r="W174" s="79"/>
    </row>
    <row r="175" spans="1:23" ht="18" customHeight="1">
      <c r="A175" s="83">
        <v>163</v>
      </c>
      <c r="B175" s="83" t="str">
        <f t="shared" si="19"/>
        <v/>
      </c>
      <c r="C175" s="44" t="str">
        <f>IF(①【入力】別紙_職員一覧!C175="","",①【入力】別紙_職員一覧!C175)</f>
        <v/>
      </c>
      <c r="D175" s="44" t="str">
        <f>IF(①【入力】別紙_職員一覧!D175="","",①【入力】別紙_職員一覧!D175)</f>
        <v/>
      </c>
      <c r="E175" s="44" t="str">
        <f>IF(①【入力】別紙_職員一覧!E175="","",①【入力】別紙_職員一覧!E175)</f>
        <v/>
      </c>
      <c r="F175" s="44" t="str">
        <f>IF(①【入力】別紙_職員一覧!F175="","",①【入力】別紙_職員一覧!F175)</f>
        <v/>
      </c>
      <c r="G175" s="162" t="str">
        <f>IF(①【入力】別紙_職員一覧!G175="","",①【入力】別紙_職員一覧!G175)</f>
        <v/>
      </c>
      <c r="H175" s="162" t="str">
        <f>IF(①【入力】別紙_職員一覧!H175="","",①【入力】別紙_職員一覧!H175)</f>
        <v/>
      </c>
      <c r="I175" s="144" t="str">
        <f>IF(①【入力】別紙_職員一覧!I175="","",①【入力】別紙_職員一覧!I175)</f>
        <v/>
      </c>
      <c r="J175" s="163" t="str">
        <f>IF(①【入力】別紙_職員一覧!J175="","",①【入力】別紙_職員一覧!J175)</f>
        <v/>
      </c>
      <c r="K175" s="164" t="str">
        <f t="shared" si="20"/>
        <v/>
      </c>
      <c r="L175" s="44" t="str">
        <f>IF(①【入力】別紙_職員一覧!L175="","",①【入力】別紙_職員一覧!L175)</f>
        <v/>
      </c>
      <c r="M175" s="165" t="str">
        <f>IF(①【入力】別紙_職員一覧!M175="","",①【入力】別紙_職員一覧!M175)</f>
        <v/>
      </c>
      <c r="N175" s="157" t="str">
        <f>IF(J175="","",IF(OR(J175="1",J175="2"),VLOOKUP(J175,'②【入力】就業規則等一覧（変更）'!$B$32:$AD$33,26,FALSE),VLOOKUP(J175,'②【入力】就業規則等一覧（変更）'!$B$13:$AD$27,26,FALSE)))</f>
        <v/>
      </c>
      <c r="O175" s="166" t="str">
        <f t="shared" si="21"/>
        <v/>
      </c>
      <c r="P175" s="166" t="str">
        <f t="shared" si="22"/>
        <v/>
      </c>
      <c r="Q175" s="167" t="str">
        <f t="shared" si="23"/>
        <v/>
      </c>
      <c r="T175" s="84"/>
    </row>
    <row r="176" spans="1:23" ht="18" customHeight="1">
      <c r="A176" s="83">
        <v>164</v>
      </c>
      <c r="B176" s="83" t="str">
        <f t="shared" ref="B176:B209" si="24">C176&amp;D176</f>
        <v/>
      </c>
      <c r="C176" s="44" t="str">
        <f>IF(①【入力】別紙_職員一覧!C176="","",①【入力】別紙_職員一覧!C176)</f>
        <v/>
      </c>
      <c r="D176" s="44" t="str">
        <f>IF(①【入力】別紙_職員一覧!D176="","",①【入力】別紙_職員一覧!D176)</f>
        <v/>
      </c>
      <c r="E176" s="44" t="str">
        <f>IF(①【入力】別紙_職員一覧!E176="","",①【入力】別紙_職員一覧!E176)</f>
        <v/>
      </c>
      <c r="F176" s="44" t="str">
        <f>IF(①【入力】別紙_職員一覧!F176="","",①【入力】別紙_職員一覧!F176)</f>
        <v/>
      </c>
      <c r="G176" s="162" t="str">
        <f>IF(①【入力】別紙_職員一覧!G176="","",①【入力】別紙_職員一覧!G176)</f>
        <v/>
      </c>
      <c r="H176" s="162" t="str">
        <f>IF(①【入力】別紙_職員一覧!H176="","",①【入力】別紙_職員一覧!H176)</f>
        <v/>
      </c>
      <c r="I176" s="144" t="str">
        <f>IF(①【入力】別紙_職員一覧!I176="","",①【入力】別紙_職員一覧!I176)</f>
        <v/>
      </c>
      <c r="J176" s="163" t="str">
        <f>IF(①【入力】別紙_職員一覧!J176="","",①【入力】別紙_職員一覧!J176)</f>
        <v/>
      </c>
      <c r="K176" s="164" t="str">
        <f t="shared" si="20"/>
        <v/>
      </c>
      <c r="L176" s="44" t="str">
        <f>IF(①【入力】別紙_職員一覧!L176="","",①【入力】別紙_職員一覧!L176)</f>
        <v/>
      </c>
      <c r="M176" s="165" t="str">
        <f>IF(①【入力】別紙_職員一覧!M176="","",①【入力】別紙_職員一覧!M176)</f>
        <v/>
      </c>
      <c r="N176" s="157" t="str">
        <f>IF(J176="","",IF(OR(J176="1",J176="2"),VLOOKUP(J176,'②【入力】就業規則等一覧（変更）'!$B$32:$AD$33,26,FALSE),VLOOKUP(J176,'②【入力】就業規則等一覧（変更）'!$B$13:$AD$27,26,FALSE)))</f>
        <v/>
      </c>
      <c r="O176" s="166" t="str">
        <f t="shared" si="21"/>
        <v/>
      </c>
      <c r="P176" s="166" t="str">
        <f t="shared" si="22"/>
        <v/>
      </c>
      <c r="Q176" s="167" t="str">
        <f t="shared" si="23"/>
        <v/>
      </c>
      <c r="T176" s="84"/>
    </row>
    <row r="177" spans="1:23" ht="18" customHeight="1">
      <c r="A177" s="83">
        <v>165</v>
      </c>
      <c r="B177" s="83" t="str">
        <f t="shared" si="24"/>
        <v/>
      </c>
      <c r="C177" s="44" t="str">
        <f>IF(①【入力】別紙_職員一覧!C177="","",①【入力】別紙_職員一覧!C177)</f>
        <v/>
      </c>
      <c r="D177" s="44" t="str">
        <f>IF(①【入力】別紙_職員一覧!D177="","",①【入力】別紙_職員一覧!D177)</f>
        <v/>
      </c>
      <c r="E177" s="44" t="str">
        <f>IF(①【入力】別紙_職員一覧!E177="","",①【入力】別紙_職員一覧!E177)</f>
        <v/>
      </c>
      <c r="F177" s="44" t="str">
        <f>IF(①【入力】別紙_職員一覧!F177="","",①【入力】別紙_職員一覧!F177)</f>
        <v/>
      </c>
      <c r="G177" s="162" t="str">
        <f>IF(①【入力】別紙_職員一覧!G177="","",①【入力】別紙_職員一覧!G177)</f>
        <v/>
      </c>
      <c r="H177" s="162" t="str">
        <f>IF(①【入力】別紙_職員一覧!H177="","",①【入力】別紙_職員一覧!H177)</f>
        <v/>
      </c>
      <c r="I177" s="144" t="str">
        <f>IF(①【入力】別紙_職員一覧!I177="","",①【入力】別紙_職員一覧!I177)</f>
        <v/>
      </c>
      <c r="J177" s="163" t="str">
        <f>IF(①【入力】別紙_職員一覧!J177="","",①【入力】別紙_職員一覧!J177)</f>
        <v/>
      </c>
      <c r="K177" s="164" t="str">
        <f t="shared" si="20"/>
        <v/>
      </c>
      <c r="L177" s="44" t="str">
        <f>IF(①【入力】別紙_職員一覧!L177="","",①【入力】別紙_職員一覧!L177)</f>
        <v/>
      </c>
      <c r="M177" s="165" t="str">
        <f>IF(①【入力】別紙_職員一覧!M177="","",①【入力】別紙_職員一覧!M177)</f>
        <v/>
      </c>
      <c r="N177" s="157" t="str">
        <f>IF(J177="","",IF(OR(J177="1",J177="2"),VLOOKUP(J177,'②【入力】就業規則等一覧（変更）'!$B$32:$AD$33,26,FALSE),VLOOKUP(J177,'②【入力】就業規則等一覧（変更）'!$B$13:$AD$27,26,FALSE)))</f>
        <v/>
      </c>
      <c r="O177" s="166" t="str">
        <f t="shared" si="21"/>
        <v/>
      </c>
      <c r="P177" s="166" t="str">
        <f t="shared" si="22"/>
        <v/>
      </c>
      <c r="Q177" s="167" t="str">
        <f t="shared" si="23"/>
        <v/>
      </c>
      <c r="T177" s="84"/>
    </row>
    <row r="178" spans="1:23" ht="18" customHeight="1">
      <c r="A178" s="83">
        <v>166</v>
      </c>
      <c r="B178" s="83" t="str">
        <f t="shared" si="24"/>
        <v/>
      </c>
      <c r="C178" s="44" t="str">
        <f>IF(①【入力】別紙_職員一覧!C178="","",①【入力】別紙_職員一覧!C178)</f>
        <v/>
      </c>
      <c r="D178" s="44" t="str">
        <f>IF(①【入力】別紙_職員一覧!D178="","",①【入力】別紙_職員一覧!D178)</f>
        <v/>
      </c>
      <c r="E178" s="44" t="str">
        <f>IF(①【入力】別紙_職員一覧!E178="","",①【入力】別紙_職員一覧!E178)</f>
        <v/>
      </c>
      <c r="F178" s="44" t="str">
        <f>IF(①【入力】別紙_職員一覧!F178="","",①【入力】別紙_職員一覧!F178)</f>
        <v/>
      </c>
      <c r="G178" s="162" t="str">
        <f>IF(①【入力】別紙_職員一覧!G178="","",①【入力】別紙_職員一覧!G178)</f>
        <v/>
      </c>
      <c r="H178" s="162" t="str">
        <f>IF(①【入力】別紙_職員一覧!H178="","",①【入力】別紙_職員一覧!H178)</f>
        <v/>
      </c>
      <c r="I178" s="144" t="str">
        <f>IF(①【入力】別紙_職員一覧!I178="","",①【入力】別紙_職員一覧!I178)</f>
        <v/>
      </c>
      <c r="J178" s="163" t="str">
        <f>IF(①【入力】別紙_職員一覧!J178="","",①【入力】別紙_職員一覧!J178)</f>
        <v/>
      </c>
      <c r="K178" s="164" t="str">
        <f t="shared" si="20"/>
        <v/>
      </c>
      <c r="L178" s="44" t="str">
        <f>IF(①【入力】別紙_職員一覧!L178="","",①【入力】別紙_職員一覧!L178)</f>
        <v/>
      </c>
      <c r="M178" s="165" t="str">
        <f>IF(①【入力】別紙_職員一覧!M178="","",①【入力】別紙_職員一覧!M178)</f>
        <v/>
      </c>
      <c r="N178" s="157" t="str">
        <f>IF(J178="","",IF(OR(J178="1",J178="2"),VLOOKUP(J178,'②【入力】就業規則等一覧（変更）'!$B$32:$AD$33,26,FALSE),VLOOKUP(J178,'②【入力】就業規則等一覧（変更）'!$B$13:$AD$27,26,FALSE)))</f>
        <v/>
      </c>
      <c r="O178" s="166" t="str">
        <f t="shared" si="21"/>
        <v/>
      </c>
      <c r="P178" s="166" t="str">
        <f t="shared" si="22"/>
        <v/>
      </c>
      <c r="Q178" s="167" t="str">
        <f t="shared" si="23"/>
        <v/>
      </c>
      <c r="T178" s="84"/>
    </row>
    <row r="179" spans="1:23" ht="18" customHeight="1">
      <c r="A179" s="83">
        <v>167</v>
      </c>
      <c r="B179" s="83" t="str">
        <f t="shared" si="24"/>
        <v/>
      </c>
      <c r="C179" s="44" t="str">
        <f>IF(①【入力】別紙_職員一覧!C179="","",①【入力】別紙_職員一覧!C179)</f>
        <v/>
      </c>
      <c r="D179" s="44" t="str">
        <f>IF(①【入力】別紙_職員一覧!D179="","",①【入力】別紙_職員一覧!D179)</f>
        <v/>
      </c>
      <c r="E179" s="44" t="str">
        <f>IF(①【入力】別紙_職員一覧!E179="","",①【入力】別紙_職員一覧!E179)</f>
        <v/>
      </c>
      <c r="F179" s="44" t="str">
        <f>IF(①【入力】別紙_職員一覧!F179="","",①【入力】別紙_職員一覧!F179)</f>
        <v/>
      </c>
      <c r="G179" s="162" t="str">
        <f>IF(①【入力】別紙_職員一覧!G179="","",①【入力】別紙_職員一覧!G179)</f>
        <v/>
      </c>
      <c r="H179" s="162" t="str">
        <f>IF(①【入力】別紙_職員一覧!H179="","",①【入力】別紙_職員一覧!H179)</f>
        <v/>
      </c>
      <c r="I179" s="144" t="str">
        <f>IF(①【入力】別紙_職員一覧!I179="","",①【入力】別紙_職員一覧!I179)</f>
        <v/>
      </c>
      <c r="J179" s="163" t="str">
        <f>IF(①【入力】別紙_職員一覧!J179="","",①【入力】別紙_職員一覧!J179)</f>
        <v/>
      </c>
      <c r="K179" s="164" t="str">
        <f t="shared" si="20"/>
        <v/>
      </c>
      <c r="L179" s="44" t="str">
        <f>IF(①【入力】別紙_職員一覧!L179="","",①【入力】別紙_職員一覧!L179)</f>
        <v/>
      </c>
      <c r="M179" s="165" t="str">
        <f>IF(①【入力】別紙_職員一覧!M179="","",①【入力】別紙_職員一覧!M179)</f>
        <v/>
      </c>
      <c r="N179" s="157" t="str">
        <f>IF(J179="","",IF(OR(J179="1",J179="2"),VLOOKUP(J179,'②【入力】就業規則等一覧（変更）'!$B$32:$AD$33,26,FALSE),VLOOKUP(J179,'②【入力】就業規則等一覧（変更）'!$B$13:$AD$27,26,FALSE)))</f>
        <v/>
      </c>
      <c r="O179" s="166" t="str">
        <f t="shared" si="21"/>
        <v/>
      </c>
      <c r="P179" s="166" t="str">
        <f t="shared" si="22"/>
        <v/>
      </c>
      <c r="Q179" s="167" t="str">
        <f t="shared" si="23"/>
        <v/>
      </c>
      <c r="T179" s="84"/>
    </row>
    <row r="180" spans="1:23" ht="18" customHeight="1">
      <c r="A180" s="83">
        <v>168</v>
      </c>
      <c r="B180" s="83" t="str">
        <f t="shared" si="24"/>
        <v/>
      </c>
      <c r="C180" s="44" t="str">
        <f>IF(①【入力】別紙_職員一覧!C180="","",①【入力】別紙_職員一覧!C180)</f>
        <v/>
      </c>
      <c r="D180" s="44" t="str">
        <f>IF(①【入力】別紙_職員一覧!D180="","",①【入力】別紙_職員一覧!D180)</f>
        <v/>
      </c>
      <c r="E180" s="44" t="str">
        <f>IF(①【入力】別紙_職員一覧!E180="","",①【入力】別紙_職員一覧!E180)</f>
        <v/>
      </c>
      <c r="F180" s="44" t="str">
        <f>IF(①【入力】別紙_職員一覧!F180="","",①【入力】別紙_職員一覧!F180)</f>
        <v/>
      </c>
      <c r="G180" s="162" t="str">
        <f>IF(①【入力】別紙_職員一覧!G180="","",①【入力】別紙_職員一覧!G180)</f>
        <v/>
      </c>
      <c r="H180" s="162" t="str">
        <f>IF(①【入力】別紙_職員一覧!H180="","",①【入力】別紙_職員一覧!H180)</f>
        <v/>
      </c>
      <c r="I180" s="144" t="str">
        <f>IF(①【入力】別紙_職員一覧!I180="","",①【入力】別紙_職員一覧!I180)</f>
        <v/>
      </c>
      <c r="J180" s="163" t="str">
        <f>IF(①【入力】別紙_職員一覧!J180="","",①【入力】別紙_職員一覧!J180)</f>
        <v/>
      </c>
      <c r="K180" s="164" t="str">
        <f t="shared" si="20"/>
        <v/>
      </c>
      <c r="L180" s="44" t="str">
        <f>IF(①【入力】別紙_職員一覧!L180="","",①【入力】別紙_職員一覧!L180)</f>
        <v/>
      </c>
      <c r="M180" s="165" t="str">
        <f>IF(①【入力】別紙_職員一覧!M180="","",①【入力】別紙_職員一覧!M180)</f>
        <v/>
      </c>
      <c r="N180" s="157" t="str">
        <f>IF(J180="","",IF(OR(J180="1",J180="2"),VLOOKUP(J180,'②【入力】就業規則等一覧（変更）'!$B$32:$AD$33,26,FALSE),VLOOKUP(J180,'②【入力】就業規則等一覧（変更）'!$B$13:$AD$27,26,FALSE)))</f>
        <v/>
      </c>
      <c r="O180" s="166" t="str">
        <f t="shared" si="21"/>
        <v/>
      </c>
      <c r="P180" s="166" t="str">
        <f t="shared" si="22"/>
        <v/>
      </c>
      <c r="Q180" s="167" t="str">
        <f t="shared" si="23"/>
        <v/>
      </c>
      <c r="T180" s="84"/>
    </row>
    <row r="181" spans="1:23" ht="18" customHeight="1">
      <c r="A181" s="83">
        <v>169</v>
      </c>
      <c r="B181" s="83" t="str">
        <f t="shared" si="24"/>
        <v/>
      </c>
      <c r="C181" s="44" t="str">
        <f>IF(①【入力】別紙_職員一覧!C181="","",①【入力】別紙_職員一覧!C181)</f>
        <v/>
      </c>
      <c r="D181" s="44" t="str">
        <f>IF(①【入力】別紙_職員一覧!D181="","",①【入力】別紙_職員一覧!D181)</f>
        <v/>
      </c>
      <c r="E181" s="44" t="str">
        <f>IF(①【入力】別紙_職員一覧!E181="","",①【入力】別紙_職員一覧!E181)</f>
        <v/>
      </c>
      <c r="F181" s="44" t="str">
        <f>IF(①【入力】別紙_職員一覧!F181="","",①【入力】別紙_職員一覧!F181)</f>
        <v/>
      </c>
      <c r="G181" s="162" t="str">
        <f>IF(①【入力】別紙_職員一覧!G181="","",①【入力】別紙_職員一覧!G181)</f>
        <v/>
      </c>
      <c r="H181" s="162" t="str">
        <f>IF(①【入力】別紙_職員一覧!H181="","",①【入力】別紙_職員一覧!H181)</f>
        <v/>
      </c>
      <c r="I181" s="144" t="str">
        <f>IF(①【入力】別紙_職員一覧!I181="","",①【入力】別紙_職員一覧!I181)</f>
        <v/>
      </c>
      <c r="J181" s="163" t="str">
        <f>IF(①【入力】別紙_職員一覧!J181="","",①【入力】別紙_職員一覧!J181)</f>
        <v/>
      </c>
      <c r="K181" s="164" t="str">
        <f t="shared" si="20"/>
        <v/>
      </c>
      <c r="L181" s="44" t="str">
        <f>IF(①【入力】別紙_職員一覧!L181="","",①【入力】別紙_職員一覧!L181)</f>
        <v/>
      </c>
      <c r="M181" s="165" t="str">
        <f>IF(①【入力】別紙_職員一覧!M181="","",①【入力】別紙_職員一覧!M181)</f>
        <v/>
      </c>
      <c r="N181" s="157" t="str">
        <f>IF(J181="","",IF(OR(J181="1",J181="2"),VLOOKUP(J181,'②【入力】就業規則等一覧（変更）'!$B$32:$AD$33,26,FALSE),VLOOKUP(J181,'②【入力】就業規則等一覧（変更）'!$B$13:$AD$27,26,FALSE)))</f>
        <v/>
      </c>
      <c r="O181" s="166" t="str">
        <f t="shared" si="21"/>
        <v/>
      </c>
      <c r="P181" s="166" t="str">
        <f t="shared" si="22"/>
        <v/>
      </c>
      <c r="Q181" s="167" t="str">
        <f t="shared" si="23"/>
        <v/>
      </c>
      <c r="T181" s="84"/>
    </row>
    <row r="182" spans="1:23" ht="18" customHeight="1">
      <c r="A182" s="83">
        <v>170</v>
      </c>
      <c r="B182" s="83" t="str">
        <f t="shared" si="24"/>
        <v/>
      </c>
      <c r="C182" s="44" t="str">
        <f>IF(①【入力】別紙_職員一覧!C182="","",①【入力】別紙_職員一覧!C182)</f>
        <v/>
      </c>
      <c r="D182" s="44" t="str">
        <f>IF(①【入力】別紙_職員一覧!D182="","",①【入力】別紙_職員一覧!D182)</f>
        <v/>
      </c>
      <c r="E182" s="44" t="str">
        <f>IF(①【入力】別紙_職員一覧!E182="","",①【入力】別紙_職員一覧!E182)</f>
        <v/>
      </c>
      <c r="F182" s="44" t="str">
        <f>IF(①【入力】別紙_職員一覧!F182="","",①【入力】別紙_職員一覧!F182)</f>
        <v/>
      </c>
      <c r="G182" s="162" t="str">
        <f>IF(①【入力】別紙_職員一覧!G182="","",①【入力】別紙_職員一覧!G182)</f>
        <v/>
      </c>
      <c r="H182" s="162" t="str">
        <f>IF(①【入力】別紙_職員一覧!H182="","",①【入力】別紙_職員一覧!H182)</f>
        <v/>
      </c>
      <c r="I182" s="144" t="str">
        <f>IF(①【入力】別紙_職員一覧!I182="","",①【入力】別紙_職員一覧!I182)</f>
        <v/>
      </c>
      <c r="J182" s="163" t="str">
        <f>IF(①【入力】別紙_職員一覧!J182="","",①【入力】別紙_職員一覧!J182)</f>
        <v/>
      </c>
      <c r="K182" s="164" t="str">
        <f t="shared" si="20"/>
        <v/>
      </c>
      <c r="L182" s="44" t="str">
        <f>IF(①【入力】別紙_職員一覧!L182="","",①【入力】別紙_職員一覧!L182)</f>
        <v/>
      </c>
      <c r="M182" s="165" t="str">
        <f>IF(①【入力】別紙_職員一覧!M182="","",①【入力】別紙_職員一覧!M182)</f>
        <v/>
      </c>
      <c r="N182" s="157" t="str">
        <f>IF(J182="","",IF(OR(J182="1",J182="2"),VLOOKUP(J182,'②【入力】就業規則等一覧（変更）'!$B$32:$AD$33,26,FALSE),VLOOKUP(J182,'②【入力】就業規則等一覧（変更）'!$B$13:$AD$27,26,FALSE)))</f>
        <v/>
      </c>
      <c r="O182" s="166" t="str">
        <f t="shared" si="21"/>
        <v/>
      </c>
      <c r="P182" s="166" t="str">
        <f t="shared" si="22"/>
        <v/>
      </c>
      <c r="Q182" s="167" t="str">
        <f t="shared" si="23"/>
        <v/>
      </c>
      <c r="T182" s="84"/>
    </row>
    <row r="183" spans="1:23" ht="18" customHeight="1">
      <c r="A183" s="83">
        <v>171</v>
      </c>
      <c r="B183" s="83" t="str">
        <f t="shared" si="24"/>
        <v/>
      </c>
      <c r="C183" s="44" t="str">
        <f>IF(①【入力】別紙_職員一覧!C183="","",①【入力】別紙_職員一覧!C183)</f>
        <v/>
      </c>
      <c r="D183" s="44" t="str">
        <f>IF(①【入力】別紙_職員一覧!D183="","",①【入力】別紙_職員一覧!D183)</f>
        <v/>
      </c>
      <c r="E183" s="44" t="str">
        <f>IF(①【入力】別紙_職員一覧!E183="","",①【入力】別紙_職員一覧!E183)</f>
        <v/>
      </c>
      <c r="F183" s="44" t="str">
        <f>IF(①【入力】別紙_職員一覧!F183="","",①【入力】別紙_職員一覧!F183)</f>
        <v/>
      </c>
      <c r="G183" s="162" t="str">
        <f>IF(①【入力】別紙_職員一覧!G183="","",①【入力】別紙_職員一覧!G183)</f>
        <v/>
      </c>
      <c r="H183" s="162" t="str">
        <f>IF(①【入力】別紙_職員一覧!H183="","",①【入力】別紙_職員一覧!H183)</f>
        <v/>
      </c>
      <c r="I183" s="144" t="str">
        <f>IF(①【入力】別紙_職員一覧!I183="","",①【入力】別紙_職員一覧!I183)</f>
        <v/>
      </c>
      <c r="J183" s="163" t="str">
        <f>IF(①【入力】別紙_職員一覧!J183="","",①【入力】別紙_職員一覧!J183)</f>
        <v/>
      </c>
      <c r="K183" s="164" t="str">
        <f t="shared" si="20"/>
        <v/>
      </c>
      <c r="L183" s="44" t="str">
        <f>IF(①【入力】別紙_職員一覧!L183="","",①【入力】別紙_職員一覧!L183)</f>
        <v/>
      </c>
      <c r="M183" s="165" t="str">
        <f>IF(①【入力】別紙_職員一覧!M183="","",①【入力】別紙_職員一覧!M183)</f>
        <v/>
      </c>
      <c r="N183" s="157" t="str">
        <f>IF(J183="","",IF(OR(J183="1",J183="2"),VLOOKUP(J183,'②【入力】就業規則等一覧（変更）'!$B$32:$AD$33,26,FALSE),VLOOKUP(J183,'②【入力】就業規則等一覧（変更）'!$B$13:$AD$27,26,FALSE)))</f>
        <v/>
      </c>
      <c r="O183" s="166" t="str">
        <f t="shared" si="21"/>
        <v/>
      </c>
      <c r="P183" s="166" t="str">
        <f t="shared" si="22"/>
        <v/>
      </c>
      <c r="Q183" s="167" t="str">
        <f t="shared" si="23"/>
        <v/>
      </c>
      <c r="T183" s="84"/>
    </row>
    <row r="184" spans="1:23" ht="18" customHeight="1">
      <c r="A184" s="83">
        <v>172</v>
      </c>
      <c r="B184" s="83" t="str">
        <f t="shared" si="24"/>
        <v/>
      </c>
      <c r="C184" s="44" t="str">
        <f>IF(①【入力】別紙_職員一覧!C184="","",①【入力】別紙_職員一覧!C184)</f>
        <v/>
      </c>
      <c r="D184" s="44" t="str">
        <f>IF(①【入力】別紙_職員一覧!D184="","",①【入力】別紙_職員一覧!D184)</f>
        <v/>
      </c>
      <c r="E184" s="44" t="str">
        <f>IF(①【入力】別紙_職員一覧!E184="","",①【入力】別紙_職員一覧!E184)</f>
        <v/>
      </c>
      <c r="F184" s="44" t="str">
        <f>IF(①【入力】別紙_職員一覧!F184="","",①【入力】別紙_職員一覧!F184)</f>
        <v/>
      </c>
      <c r="G184" s="162" t="str">
        <f>IF(①【入力】別紙_職員一覧!G184="","",①【入力】別紙_職員一覧!G184)</f>
        <v/>
      </c>
      <c r="H184" s="162" t="str">
        <f>IF(①【入力】別紙_職員一覧!H184="","",①【入力】別紙_職員一覧!H184)</f>
        <v/>
      </c>
      <c r="I184" s="144" t="str">
        <f>IF(①【入力】別紙_職員一覧!I184="","",①【入力】別紙_職員一覧!I184)</f>
        <v/>
      </c>
      <c r="J184" s="163" t="str">
        <f>IF(①【入力】別紙_職員一覧!J184="","",①【入力】別紙_職員一覧!J184)</f>
        <v/>
      </c>
      <c r="K184" s="164" t="str">
        <f t="shared" si="20"/>
        <v/>
      </c>
      <c r="L184" s="44" t="str">
        <f>IF(①【入力】別紙_職員一覧!L184="","",①【入力】別紙_職員一覧!L184)</f>
        <v/>
      </c>
      <c r="M184" s="165" t="str">
        <f>IF(①【入力】別紙_職員一覧!M184="","",①【入力】別紙_職員一覧!M184)</f>
        <v/>
      </c>
      <c r="N184" s="157" t="str">
        <f>IF(J184="","",IF(OR(J184="1",J184="2"),VLOOKUP(J184,'②【入力】就業規則等一覧（変更）'!$B$32:$AD$33,26,FALSE),VLOOKUP(J184,'②【入力】就業規則等一覧（変更）'!$B$13:$AD$27,26,FALSE)))</f>
        <v/>
      </c>
      <c r="O184" s="166" t="str">
        <f t="shared" si="21"/>
        <v/>
      </c>
      <c r="P184" s="166" t="str">
        <f t="shared" si="22"/>
        <v/>
      </c>
      <c r="Q184" s="167" t="str">
        <f t="shared" si="23"/>
        <v/>
      </c>
      <c r="T184" s="84"/>
    </row>
    <row r="185" spans="1:23" ht="18" customHeight="1">
      <c r="A185" s="83">
        <v>173</v>
      </c>
      <c r="B185" s="83" t="str">
        <f t="shared" si="24"/>
        <v/>
      </c>
      <c r="C185" s="44" t="str">
        <f>IF(①【入力】別紙_職員一覧!C185="","",①【入力】別紙_職員一覧!C185)</f>
        <v/>
      </c>
      <c r="D185" s="44" t="str">
        <f>IF(①【入力】別紙_職員一覧!D185="","",①【入力】別紙_職員一覧!D185)</f>
        <v/>
      </c>
      <c r="E185" s="44" t="str">
        <f>IF(①【入力】別紙_職員一覧!E185="","",①【入力】別紙_職員一覧!E185)</f>
        <v/>
      </c>
      <c r="F185" s="44" t="str">
        <f>IF(①【入力】別紙_職員一覧!F185="","",①【入力】別紙_職員一覧!F185)</f>
        <v/>
      </c>
      <c r="G185" s="162" t="str">
        <f>IF(①【入力】別紙_職員一覧!G185="","",①【入力】別紙_職員一覧!G185)</f>
        <v/>
      </c>
      <c r="H185" s="162" t="str">
        <f>IF(①【入力】別紙_職員一覧!H185="","",①【入力】別紙_職員一覧!H185)</f>
        <v/>
      </c>
      <c r="I185" s="144" t="str">
        <f>IF(①【入力】別紙_職員一覧!I185="","",①【入力】別紙_職員一覧!I185)</f>
        <v/>
      </c>
      <c r="J185" s="163" t="str">
        <f>IF(①【入力】別紙_職員一覧!J185="","",①【入力】別紙_職員一覧!J185)</f>
        <v/>
      </c>
      <c r="K185" s="164" t="str">
        <f t="shared" si="20"/>
        <v/>
      </c>
      <c r="L185" s="44" t="str">
        <f>IF(①【入力】別紙_職員一覧!L185="","",①【入力】別紙_職員一覧!L185)</f>
        <v/>
      </c>
      <c r="M185" s="165" t="str">
        <f>IF(①【入力】別紙_職員一覧!M185="","",①【入力】別紙_職員一覧!M185)</f>
        <v/>
      </c>
      <c r="N185" s="157" t="str">
        <f>IF(J185="","",IF(OR(J185="1",J185="2"),VLOOKUP(J185,'②【入力】就業規則等一覧（変更）'!$B$32:$AD$33,26,FALSE),VLOOKUP(J185,'②【入力】就業規則等一覧（変更）'!$B$13:$AD$27,26,FALSE)))</f>
        <v/>
      </c>
      <c r="O185" s="166" t="str">
        <f t="shared" si="21"/>
        <v/>
      </c>
      <c r="P185" s="166" t="str">
        <f t="shared" si="22"/>
        <v/>
      </c>
      <c r="Q185" s="167" t="str">
        <f t="shared" si="23"/>
        <v/>
      </c>
      <c r="T185" s="84"/>
    </row>
    <row r="186" spans="1:23" ht="18" customHeight="1">
      <c r="A186" s="83">
        <v>174</v>
      </c>
      <c r="B186" s="83" t="str">
        <f t="shared" si="24"/>
        <v/>
      </c>
      <c r="C186" s="44" t="str">
        <f>IF(①【入力】別紙_職員一覧!C186="","",①【入力】別紙_職員一覧!C186)</f>
        <v/>
      </c>
      <c r="D186" s="44" t="str">
        <f>IF(①【入力】別紙_職員一覧!D186="","",①【入力】別紙_職員一覧!D186)</f>
        <v/>
      </c>
      <c r="E186" s="44" t="str">
        <f>IF(①【入力】別紙_職員一覧!E186="","",①【入力】別紙_職員一覧!E186)</f>
        <v/>
      </c>
      <c r="F186" s="44" t="str">
        <f>IF(①【入力】別紙_職員一覧!F186="","",①【入力】別紙_職員一覧!F186)</f>
        <v/>
      </c>
      <c r="G186" s="162" t="str">
        <f>IF(①【入力】別紙_職員一覧!G186="","",①【入力】別紙_職員一覧!G186)</f>
        <v/>
      </c>
      <c r="H186" s="162" t="str">
        <f>IF(①【入力】別紙_職員一覧!H186="","",①【入力】別紙_職員一覧!H186)</f>
        <v/>
      </c>
      <c r="I186" s="144" t="str">
        <f>IF(①【入力】別紙_職員一覧!I186="","",①【入力】別紙_職員一覧!I186)</f>
        <v/>
      </c>
      <c r="J186" s="163" t="str">
        <f>IF(①【入力】別紙_職員一覧!J186="","",①【入力】別紙_職員一覧!J186)</f>
        <v/>
      </c>
      <c r="K186" s="164" t="str">
        <f t="shared" si="20"/>
        <v/>
      </c>
      <c r="L186" s="44" t="str">
        <f>IF(①【入力】別紙_職員一覧!L186="","",①【入力】別紙_職員一覧!L186)</f>
        <v/>
      </c>
      <c r="M186" s="165" t="str">
        <f>IF(①【入力】別紙_職員一覧!M186="","",①【入力】別紙_職員一覧!M186)</f>
        <v/>
      </c>
      <c r="N186" s="157" t="str">
        <f>IF(J186="","",IF(OR(J186="1",J186="2"),VLOOKUP(J186,'②【入力】就業規則等一覧（変更）'!$B$32:$AD$33,26,FALSE),VLOOKUP(J186,'②【入力】就業規則等一覧（変更）'!$B$13:$AD$27,26,FALSE)))</f>
        <v/>
      </c>
      <c r="O186" s="166" t="str">
        <f t="shared" si="21"/>
        <v/>
      </c>
      <c r="P186" s="166" t="str">
        <f t="shared" si="22"/>
        <v/>
      </c>
      <c r="Q186" s="167" t="str">
        <f t="shared" si="23"/>
        <v/>
      </c>
      <c r="T186" s="84"/>
    </row>
    <row r="187" spans="1:23" ht="18" customHeight="1">
      <c r="A187" s="83">
        <v>175</v>
      </c>
      <c r="B187" s="83" t="str">
        <f t="shared" si="24"/>
        <v/>
      </c>
      <c r="C187" s="44" t="str">
        <f>IF(①【入力】別紙_職員一覧!C187="","",①【入力】別紙_職員一覧!C187)</f>
        <v/>
      </c>
      <c r="D187" s="44" t="str">
        <f>IF(①【入力】別紙_職員一覧!D187="","",①【入力】別紙_職員一覧!D187)</f>
        <v/>
      </c>
      <c r="E187" s="44" t="str">
        <f>IF(①【入力】別紙_職員一覧!E187="","",①【入力】別紙_職員一覧!E187)</f>
        <v/>
      </c>
      <c r="F187" s="44" t="str">
        <f>IF(①【入力】別紙_職員一覧!F187="","",①【入力】別紙_職員一覧!F187)</f>
        <v/>
      </c>
      <c r="G187" s="162" t="str">
        <f>IF(①【入力】別紙_職員一覧!G187="","",①【入力】別紙_職員一覧!G187)</f>
        <v/>
      </c>
      <c r="H187" s="162" t="str">
        <f>IF(①【入力】別紙_職員一覧!H187="","",①【入力】別紙_職員一覧!H187)</f>
        <v/>
      </c>
      <c r="I187" s="144" t="str">
        <f>IF(①【入力】別紙_職員一覧!I187="","",①【入力】別紙_職員一覧!I187)</f>
        <v/>
      </c>
      <c r="J187" s="163" t="str">
        <f>IF(①【入力】別紙_職員一覧!J187="","",①【入力】別紙_職員一覧!J187)</f>
        <v/>
      </c>
      <c r="K187" s="164" t="str">
        <f t="shared" si="20"/>
        <v/>
      </c>
      <c r="L187" s="44" t="str">
        <f>IF(①【入力】別紙_職員一覧!L187="","",①【入力】別紙_職員一覧!L187)</f>
        <v/>
      </c>
      <c r="M187" s="165" t="str">
        <f>IF(①【入力】別紙_職員一覧!M187="","",①【入力】別紙_職員一覧!M187)</f>
        <v/>
      </c>
      <c r="N187" s="157" t="str">
        <f>IF(J187="","",IF(OR(J187="1",J187="2"),VLOOKUP(J187,'②【入力】就業規則等一覧（変更）'!$B$32:$AD$33,26,FALSE),VLOOKUP(J187,'②【入力】就業規則等一覧（変更）'!$B$13:$AD$27,26,FALSE)))</f>
        <v/>
      </c>
      <c r="O187" s="166" t="str">
        <f t="shared" si="21"/>
        <v/>
      </c>
      <c r="P187" s="166" t="str">
        <f t="shared" si="22"/>
        <v/>
      </c>
      <c r="Q187" s="167" t="str">
        <f t="shared" si="23"/>
        <v/>
      </c>
      <c r="T187" s="84"/>
      <c r="W187" s="79"/>
    </row>
    <row r="188" spans="1:23" ht="18" customHeight="1">
      <c r="A188" s="83">
        <v>176</v>
      </c>
      <c r="B188" s="83" t="str">
        <f t="shared" si="24"/>
        <v/>
      </c>
      <c r="C188" s="44" t="str">
        <f>IF(①【入力】別紙_職員一覧!C188="","",①【入力】別紙_職員一覧!C188)</f>
        <v/>
      </c>
      <c r="D188" s="44" t="str">
        <f>IF(①【入力】別紙_職員一覧!D188="","",①【入力】別紙_職員一覧!D188)</f>
        <v/>
      </c>
      <c r="E188" s="44" t="str">
        <f>IF(①【入力】別紙_職員一覧!E188="","",①【入力】別紙_職員一覧!E188)</f>
        <v/>
      </c>
      <c r="F188" s="44" t="str">
        <f>IF(①【入力】別紙_職員一覧!F188="","",①【入力】別紙_職員一覧!F188)</f>
        <v/>
      </c>
      <c r="G188" s="162" t="str">
        <f>IF(①【入力】別紙_職員一覧!G188="","",①【入力】別紙_職員一覧!G188)</f>
        <v/>
      </c>
      <c r="H188" s="162" t="str">
        <f>IF(①【入力】別紙_職員一覧!H188="","",①【入力】別紙_職員一覧!H188)</f>
        <v/>
      </c>
      <c r="I188" s="144" t="str">
        <f>IF(①【入力】別紙_職員一覧!I188="","",①【入力】別紙_職員一覧!I188)</f>
        <v/>
      </c>
      <c r="J188" s="163" t="str">
        <f>IF(①【入力】別紙_職員一覧!J188="","",①【入力】別紙_職員一覧!J188)</f>
        <v/>
      </c>
      <c r="K188" s="164" t="str">
        <f t="shared" si="20"/>
        <v/>
      </c>
      <c r="L188" s="44" t="str">
        <f>IF(①【入力】別紙_職員一覧!L188="","",①【入力】別紙_職員一覧!L188)</f>
        <v/>
      </c>
      <c r="M188" s="165" t="str">
        <f>IF(①【入力】別紙_職員一覧!M188="","",①【入力】別紙_職員一覧!M188)</f>
        <v/>
      </c>
      <c r="N188" s="157" t="str">
        <f>IF(J188="","",IF(OR(J188="1",J188="2"),VLOOKUP(J188,'②【入力】就業規則等一覧（変更）'!$B$32:$AD$33,26,FALSE),VLOOKUP(J188,'②【入力】就業規則等一覧（変更）'!$B$13:$AD$27,26,FALSE)))</f>
        <v/>
      </c>
      <c r="O188" s="166" t="str">
        <f t="shared" si="21"/>
        <v/>
      </c>
      <c r="P188" s="166" t="str">
        <f t="shared" si="22"/>
        <v/>
      </c>
      <c r="Q188" s="167" t="str">
        <f t="shared" si="23"/>
        <v/>
      </c>
      <c r="T188" s="84"/>
    </row>
    <row r="189" spans="1:23" ht="18" customHeight="1">
      <c r="A189" s="83">
        <v>177</v>
      </c>
      <c r="B189" s="83" t="str">
        <f t="shared" si="24"/>
        <v/>
      </c>
      <c r="C189" s="44" t="str">
        <f>IF(①【入力】別紙_職員一覧!C189="","",①【入力】別紙_職員一覧!C189)</f>
        <v/>
      </c>
      <c r="D189" s="44" t="str">
        <f>IF(①【入力】別紙_職員一覧!D189="","",①【入力】別紙_職員一覧!D189)</f>
        <v/>
      </c>
      <c r="E189" s="44" t="str">
        <f>IF(①【入力】別紙_職員一覧!E189="","",①【入力】別紙_職員一覧!E189)</f>
        <v/>
      </c>
      <c r="F189" s="44" t="str">
        <f>IF(①【入力】別紙_職員一覧!F189="","",①【入力】別紙_職員一覧!F189)</f>
        <v/>
      </c>
      <c r="G189" s="162" t="str">
        <f>IF(①【入力】別紙_職員一覧!G189="","",①【入力】別紙_職員一覧!G189)</f>
        <v/>
      </c>
      <c r="H189" s="162" t="str">
        <f>IF(①【入力】別紙_職員一覧!H189="","",①【入力】別紙_職員一覧!H189)</f>
        <v/>
      </c>
      <c r="I189" s="144" t="str">
        <f>IF(①【入力】別紙_職員一覧!I189="","",①【入力】別紙_職員一覧!I189)</f>
        <v/>
      </c>
      <c r="J189" s="163" t="str">
        <f>IF(①【入力】別紙_職員一覧!J189="","",①【入力】別紙_職員一覧!J189)</f>
        <v/>
      </c>
      <c r="K189" s="164" t="str">
        <f t="shared" si="20"/>
        <v/>
      </c>
      <c r="L189" s="44" t="str">
        <f>IF(①【入力】別紙_職員一覧!L189="","",①【入力】別紙_職員一覧!L189)</f>
        <v/>
      </c>
      <c r="M189" s="165" t="str">
        <f>IF(①【入力】別紙_職員一覧!M189="","",①【入力】別紙_職員一覧!M189)</f>
        <v/>
      </c>
      <c r="N189" s="157" t="str">
        <f>IF(J189="","",IF(OR(J189="1",J189="2"),VLOOKUP(J189,'②【入力】就業規則等一覧（変更）'!$B$32:$AD$33,26,FALSE),VLOOKUP(J189,'②【入力】就業規則等一覧（変更）'!$B$13:$AD$27,26,FALSE)))</f>
        <v/>
      </c>
      <c r="O189" s="166" t="str">
        <f t="shared" si="21"/>
        <v/>
      </c>
      <c r="P189" s="166" t="str">
        <f t="shared" si="22"/>
        <v/>
      </c>
      <c r="Q189" s="167" t="str">
        <f t="shared" si="23"/>
        <v/>
      </c>
      <c r="T189" s="84"/>
    </row>
    <row r="190" spans="1:23" ht="18" customHeight="1">
      <c r="A190" s="83">
        <v>178</v>
      </c>
      <c r="B190" s="83" t="str">
        <f t="shared" si="24"/>
        <v/>
      </c>
      <c r="C190" s="44" t="str">
        <f>IF(①【入力】別紙_職員一覧!C190="","",①【入力】別紙_職員一覧!C190)</f>
        <v/>
      </c>
      <c r="D190" s="44" t="str">
        <f>IF(①【入力】別紙_職員一覧!D190="","",①【入力】別紙_職員一覧!D190)</f>
        <v/>
      </c>
      <c r="E190" s="44" t="str">
        <f>IF(①【入力】別紙_職員一覧!E190="","",①【入力】別紙_職員一覧!E190)</f>
        <v/>
      </c>
      <c r="F190" s="44" t="str">
        <f>IF(①【入力】別紙_職員一覧!F190="","",①【入力】別紙_職員一覧!F190)</f>
        <v/>
      </c>
      <c r="G190" s="162" t="str">
        <f>IF(①【入力】別紙_職員一覧!G190="","",①【入力】別紙_職員一覧!G190)</f>
        <v/>
      </c>
      <c r="H190" s="162" t="str">
        <f>IF(①【入力】別紙_職員一覧!H190="","",①【入力】別紙_職員一覧!H190)</f>
        <v/>
      </c>
      <c r="I190" s="144" t="str">
        <f>IF(①【入力】別紙_職員一覧!I190="","",①【入力】別紙_職員一覧!I190)</f>
        <v/>
      </c>
      <c r="J190" s="163" t="str">
        <f>IF(①【入力】別紙_職員一覧!J190="","",①【入力】別紙_職員一覧!J190)</f>
        <v/>
      </c>
      <c r="K190" s="164" t="str">
        <f t="shared" si="20"/>
        <v/>
      </c>
      <c r="L190" s="44" t="str">
        <f>IF(①【入力】別紙_職員一覧!L190="","",①【入力】別紙_職員一覧!L190)</f>
        <v/>
      </c>
      <c r="M190" s="165" t="str">
        <f>IF(①【入力】別紙_職員一覧!M190="","",①【入力】別紙_職員一覧!M190)</f>
        <v/>
      </c>
      <c r="N190" s="157" t="str">
        <f>IF(J190="","",IF(OR(J190="1",J190="2"),VLOOKUP(J190,'②【入力】就業規則等一覧（変更）'!$B$32:$AD$33,26,FALSE),VLOOKUP(J190,'②【入力】就業規則等一覧（変更）'!$B$13:$AD$27,26,FALSE)))</f>
        <v/>
      </c>
      <c r="O190" s="166" t="str">
        <f t="shared" si="21"/>
        <v/>
      </c>
      <c r="P190" s="166" t="str">
        <f t="shared" si="22"/>
        <v/>
      </c>
      <c r="Q190" s="167" t="str">
        <f t="shared" si="23"/>
        <v/>
      </c>
      <c r="T190" s="84"/>
    </row>
    <row r="191" spans="1:23" ht="18" customHeight="1">
      <c r="A191" s="83">
        <v>179</v>
      </c>
      <c r="B191" s="83" t="str">
        <f t="shared" si="24"/>
        <v/>
      </c>
      <c r="C191" s="44" t="str">
        <f>IF(①【入力】別紙_職員一覧!C191="","",①【入力】別紙_職員一覧!C191)</f>
        <v/>
      </c>
      <c r="D191" s="44" t="str">
        <f>IF(①【入力】別紙_職員一覧!D191="","",①【入力】別紙_職員一覧!D191)</f>
        <v/>
      </c>
      <c r="E191" s="44" t="str">
        <f>IF(①【入力】別紙_職員一覧!E191="","",①【入力】別紙_職員一覧!E191)</f>
        <v/>
      </c>
      <c r="F191" s="44" t="str">
        <f>IF(①【入力】別紙_職員一覧!F191="","",①【入力】別紙_職員一覧!F191)</f>
        <v/>
      </c>
      <c r="G191" s="162" t="str">
        <f>IF(①【入力】別紙_職員一覧!G191="","",①【入力】別紙_職員一覧!G191)</f>
        <v/>
      </c>
      <c r="H191" s="162" t="str">
        <f>IF(①【入力】別紙_職員一覧!H191="","",①【入力】別紙_職員一覧!H191)</f>
        <v/>
      </c>
      <c r="I191" s="144" t="str">
        <f>IF(①【入力】別紙_職員一覧!I191="","",①【入力】別紙_職員一覧!I191)</f>
        <v/>
      </c>
      <c r="J191" s="163" t="str">
        <f>IF(①【入力】別紙_職員一覧!J191="","",①【入力】別紙_職員一覧!J191)</f>
        <v/>
      </c>
      <c r="K191" s="164" t="str">
        <f t="shared" si="20"/>
        <v/>
      </c>
      <c r="L191" s="44" t="str">
        <f>IF(①【入力】別紙_職員一覧!L191="","",①【入力】別紙_職員一覧!L191)</f>
        <v/>
      </c>
      <c r="M191" s="165" t="str">
        <f>IF(①【入力】別紙_職員一覧!M191="","",①【入力】別紙_職員一覧!M191)</f>
        <v/>
      </c>
      <c r="N191" s="157" t="str">
        <f>IF(J191="","",IF(OR(J191="1",J191="2"),VLOOKUP(J191,'②【入力】就業規則等一覧（変更）'!$B$32:$AD$33,26,FALSE),VLOOKUP(J191,'②【入力】就業規則等一覧（変更）'!$B$13:$AD$27,26,FALSE)))</f>
        <v/>
      </c>
      <c r="O191" s="166" t="str">
        <f t="shared" si="21"/>
        <v/>
      </c>
      <c r="P191" s="166" t="str">
        <f t="shared" si="22"/>
        <v/>
      </c>
      <c r="Q191" s="167" t="str">
        <f t="shared" si="23"/>
        <v/>
      </c>
      <c r="T191" s="84"/>
    </row>
    <row r="192" spans="1:23" ht="18" customHeight="1">
      <c r="A192" s="83">
        <v>180</v>
      </c>
      <c r="B192" s="83" t="str">
        <f t="shared" si="24"/>
        <v/>
      </c>
      <c r="C192" s="44" t="str">
        <f>IF(①【入力】別紙_職員一覧!C192="","",①【入力】別紙_職員一覧!C192)</f>
        <v/>
      </c>
      <c r="D192" s="44" t="str">
        <f>IF(①【入力】別紙_職員一覧!D192="","",①【入力】別紙_職員一覧!D192)</f>
        <v/>
      </c>
      <c r="E192" s="44" t="str">
        <f>IF(①【入力】別紙_職員一覧!E192="","",①【入力】別紙_職員一覧!E192)</f>
        <v/>
      </c>
      <c r="F192" s="44" t="str">
        <f>IF(①【入力】別紙_職員一覧!F192="","",①【入力】別紙_職員一覧!F192)</f>
        <v/>
      </c>
      <c r="G192" s="162" t="str">
        <f>IF(①【入力】別紙_職員一覧!G192="","",①【入力】別紙_職員一覧!G192)</f>
        <v/>
      </c>
      <c r="H192" s="162" t="str">
        <f>IF(①【入力】別紙_職員一覧!H192="","",①【入力】別紙_職員一覧!H192)</f>
        <v/>
      </c>
      <c r="I192" s="144" t="str">
        <f>IF(①【入力】別紙_職員一覧!I192="","",①【入力】別紙_職員一覧!I192)</f>
        <v/>
      </c>
      <c r="J192" s="163" t="str">
        <f>IF(①【入力】別紙_職員一覧!J192="","",①【入力】別紙_職員一覧!J192)</f>
        <v/>
      </c>
      <c r="K192" s="164" t="str">
        <f t="shared" si="20"/>
        <v/>
      </c>
      <c r="L192" s="44" t="str">
        <f>IF(①【入力】別紙_職員一覧!L192="","",①【入力】別紙_職員一覧!L192)</f>
        <v/>
      </c>
      <c r="M192" s="165" t="str">
        <f>IF(①【入力】別紙_職員一覧!M192="","",①【入力】別紙_職員一覧!M192)</f>
        <v/>
      </c>
      <c r="N192" s="157" t="str">
        <f>IF(J192="","",IF(OR(J192="1",J192="2"),VLOOKUP(J192,'②【入力】就業規則等一覧（変更）'!$B$32:$AD$33,26,FALSE),VLOOKUP(J192,'②【入力】就業規則等一覧（変更）'!$B$13:$AD$27,26,FALSE)))</f>
        <v/>
      </c>
      <c r="O192" s="166" t="str">
        <f t="shared" si="21"/>
        <v/>
      </c>
      <c r="P192" s="166" t="str">
        <f t="shared" si="22"/>
        <v/>
      </c>
      <c r="Q192" s="167" t="str">
        <f t="shared" si="23"/>
        <v/>
      </c>
      <c r="T192" s="84"/>
    </row>
    <row r="193" spans="1:23" ht="18" customHeight="1">
      <c r="A193" s="83">
        <v>181</v>
      </c>
      <c r="B193" s="83" t="str">
        <f t="shared" si="24"/>
        <v/>
      </c>
      <c r="C193" s="44" t="str">
        <f>IF(①【入力】別紙_職員一覧!C193="","",①【入力】別紙_職員一覧!C193)</f>
        <v/>
      </c>
      <c r="D193" s="44" t="str">
        <f>IF(①【入力】別紙_職員一覧!D193="","",①【入力】別紙_職員一覧!D193)</f>
        <v/>
      </c>
      <c r="E193" s="44" t="str">
        <f>IF(①【入力】別紙_職員一覧!E193="","",①【入力】別紙_職員一覧!E193)</f>
        <v/>
      </c>
      <c r="F193" s="44" t="str">
        <f>IF(①【入力】別紙_職員一覧!F193="","",①【入力】別紙_職員一覧!F193)</f>
        <v/>
      </c>
      <c r="G193" s="162" t="str">
        <f>IF(①【入力】別紙_職員一覧!G193="","",①【入力】別紙_職員一覧!G193)</f>
        <v/>
      </c>
      <c r="H193" s="162" t="str">
        <f>IF(①【入力】別紙_職員一覧!H193="","",①【入力】別紙_職員一覧!H193)</f>
        <v/>
      </c>
      <c r="I193" s="144" t="str">
        <f>IF(①【入力】別紙_職員一覧!I193="","",①【入力】別紙_職員一覧!I193)</f>
        <v/>
      </c>
      <c r="J193" s="163" t="str">
        <f>IF(①【入力】別紙_職員一覧!J193="","",①【入力】別紙_職員一覧!J193)</f>
        <v/>
      </c>
      <c r="K193" s="164" t="str">
        <f t="shared" si="20"/>
        <v/>
      </c>
      <c r="L193" s="44" t="str">
        <f>IF(①【入力】別紙_職員一覧!L193="","",①【入力】別紙_職員一覧!L193)</f>
        <v/>
      </c>
      <c r="M193" s="165" t="str">
        <f>IF(①【入力】別紙_職員一覧!M193="","",①【入力】別紙_職員一覧!M193)</f>
        <v/>
      </c>
      <c r="N193" s="157" t="str">
        <f>IF(J193="","",IF(OR(J193="1",J193="2"),VLOOKUP(J193,'②【入力】就業規則等一覧（変更）'!$B$32:$AD$33,26,FALSE),VLOOKUP(J193,'②【入力】就業規則等一覧（変更）'!$B$13:$AD$27,26,FALSE)))</f>
        <v/>
      </c>
      <c r="O193" s="166" t="str">
        <f t="shared" si="21"/>
        <v/>
      </c>
      <c r="P193" s="166" t="str">
        <f t="shared" si="22"/>
        <v/>
      </c>
      <c r="Q193" s="167" t="str">
        <f t="shared" si="23"/>
        <v/>
      </c>
      <c r="T193" s="84"/>
    </row>
    <row r="194" spans="1:23" ht="18" customHeight="1">
      <c r="A194" s="83">
        <v>182</v>
      </c>
      <c r="B194" s="83" t="str">
        <f t="shared" si="24"/>
        <v/>
      </c>
      <c r="C194" s="44" t="str">
        <f>IF(①【入力】別紙_職員一覧!C194="","",①【入力】別紙_職員一覧!C194)</f>
        <v/>
      </c>
      <c r="D194" s="44" t="str">
        <f>IF(①【入力】別紙_職員一覧!D194="","",①【入力】別紙_職員一覧!D194)</f>
        <v/>
      </c>
      <c r="E194" s="44" t="str">
        <f>IF(①【入力】別紙_職員一覧!E194="","",①【入力】別紙_職員一覧!E194)</f>
        <v/>
      </c>
      <c r="F194" s="44" t="str">
        <f>IF(①【入力】別紙_職員一覧!F194="","",①【入力】別紙_職員一覧!F194)</f>
        <v/>
      </c>
      <c r="G194" s="162" t="str">
        <f>IF(①【入力】別紙_職員一覧!G194="","",①【入力】別紙_職員一覧!G194)</f>
        <v/>
      </c>
      <c r="H194" s="162" t="str">
        <f>IF(①【入力】別紙_職員一覧!H194="","",①【入力】別紙_職員一覧!H194)</f>
        <v/>
      </c>
      <c r="I194" s="144" t="str">
        <f>IF(①【入力】別紙_職員一覧!I194="","",①【入力】別紙_職員一覧!I194)</f>
        <v/>
      </c>
      <c r="J194" s="163" t="str">
        <f>IF(①【入力】別紙_職員一覧!J194="","",①【入力】別紙_職員一覧!J194)</f>
        <v/>
      </c>
      <c r="K194" s="164" t="str">
        <f t="shared" si="20"/>
        <v/>
      </c>
      <c r="L194" s="44" t="str">
        <f>IF(①【入力】別紙_職員一覧!L194="","",①【入力】別紙_職員一覧!L194)</f>
        <v/>
      </c>
      <c r="M194" s="165" t="str">
        <f>IF(①【入力】別紙_職員一覧!M194="","",①【入力】別紙_職員一覧!M194)</f>
        <v/>
      </c>
      <c r="N194" s="157" t="str">
        <f>IF(J194="","",IF(OR(J194="1",J194="2"),VLOOKUP(J194,'②【入力】就業規則等一覧（変更）'!$B$32:$AD$33,26,FALSE),VLOOKUP(J194,'②【入力】就業規則等一覧（変更）'!$B$13:$AD$27,26,FALSE)))</f>
        <v/>
      </c>
      <c r="O194" s="166" t="str">
        <f t="shared" si="21"/>
        <v/>
      </c>
      <c r="P194" s="166" t="str">
        <f t="shared" si="22"/>
        <v/>
      </c>
      <c r="Q194" s="167" t="str">
        <f t="shared" si="23"/>
        <v/>
      </c>
      <c r="T194" s="84"/>
    </row>
    <row r="195" spans="1:23" ht="18" customHeight="1">
      <c r="A195" s="83">
        <v>183</v>
      </c>
      <c r="B195" s="83" t="str">
        <f t="shared" si="24"/>
        <v/>
      </c>
      <c r="C195" s="44" t="str">
        <f>IF(①【入力】別紙_職員一覧!C195="","",①【入力】別紙_職員一覧!C195)</f>
        <v/>
      </c>
      <c r="D195" s="44" t="str">
        <f>IF(①【入力】別紙_職員一覧!D195="","",①【入力】別紙_職員一覧!D195)</f>
        <v/>
      </c>
      <c r="E195" s="44" t="str">
        <f>IF(①【入力】別紙_職員一覧!E195="","",①【入力】別紙_職員一覧!E195)</f>
        <v/>
      </c>
      <c r="F195" s="44" t="str">
        <f>IF(①【入力】別紙_職員一覧!F195="","",①【入力】別紙_職員一覧!F195)</f>
        <v/>
      </c>
      <c r="G195" s="162" t="str">
        <f>IF(①【入力】別紙_職員一覧!G195="","",①【入力】別紙_職員一覧!G195)</f>
        <v/>
      </c>
      <c r="H195" s="162" t="str">
        <f>IF(①【入力】別紙_職員一覧!H195="","",①【入力】別紙_職員一覧!H195)</f>
        <v/>
      </c>
      <c r="I195" s="144" t="str">
        <f>IF(①【入力】別紙_職員一覧!I195="","",①【入力】別紙_職員一覧!I195)</f>
        <v/>
      </c>
      <c r="J195" s="163" t="str">
        <f>IF(①【入力】別紙_職員一覧!J195="","",①【入力】別紙_職員一覧!J195)</f>
        <v/>
      </c>
      <c r="K195" s="164" t="str">
        <f t="shared" si="20"/>
        <v/>
      </c>
      <c r="L195" s="44" t="str">
        <f>IF(①【入力】別紙_職員一覧!L195="","",①【入力】別紙_職員一覧!L195)</f>
        <v/>
      </c>
      <c r="M195" s="165" t="str">
        <f>IF(①【入力】別紙_職員一覧!M195="","",①【入力】別紙_職員一覧!M195)</f>
        <v/>
      </c>
      <c r="N195" s="157" t="str">
        <f>IF(J195="","",IF(OR(J195="1",J195="2"),VLOOKUP(J195,'②【入力】就業規則等一覧（変更）'!$B$32:$AD$33,26,FALSE),VLOOKUP(J195,'②【入力】就業規則等一覧（変更）'!$B$13:$AD$27,26,FALSE)))</f>
        <v/>
      </c>
      <c r="O195" s="166" t="str">
        <f t="shared" si="21"/>
        <v/>
      </c>
      <c r="P195" s="166" t="str">
        <f t="shared" si="22"/>
        <v/>
      </c>
      <c r="Q195" s="167" t="str">
        <f t="shared" si="23"/>
        <v/>
      </c>
      <c r="T195" s="84"/>
    </row>
    <row r="196" spans="1:23" ht="18" customHeight="1">
      <c r="A196" s="83">
        <v>184</v>
      </c>
      <c r="B196" s="83" t="str">
        <f t="shared" si="24"/>
        <v/>
      </c>
      <c r="C196" s="44" t="str">
        <f>IF(①【入力】別紙_職員一覧!C196="","",①【入力】別紙_職員一覧!C196)</f>
        <v/>
      </c>
      <c r="D196" s="44" t="str">
        <f>IF(①【入力】別紙_職員一覧!D196="","",①【入力】別紙_職員一覧!D196)</f>
        <v/>
      </c>
      <c r="E196" s="44" t="str">
        <f>IF(①【入力】別紙_職員一覧!E196="","",①【入力】別紙_職員一覧!E196)</f>
        <v/>
      </c>
      <c r="F196" s="44" t="str">
        <f>IF(①【入力】別紙_職員一覧!F196="","",①【入力】別紙_職員一覧!F196)</f>
        <v/>
      </c>
      <c r="G196" s="162" t="str">
        <f>IF(①【入力】別紙_職員一覧!G196="","",①【入力】別紙_職員一覧!G196)</f>
        <v/>
      </c>
      <c r="H196" s="162" t="str">
        <f>IF(①【入力】別紙_職員一覧!H196="","",①【入力】別紙_職員一覧!H196)</f>
        <v/>
      </c>
      <c r="I196" s="144" t="str">
        <f>IF(①【入力】別紙_職員一覧!I196="","",①【入力】別紙_職員一覧!I196)</f>
        <v/>
      </c>
      <c r="J196" s="163" t="str">
        <f>IF(①【入力】別紙_職員一覧!J196="","",①【入力】別紙_職員一覧!J196)</f>
        <v/>
      </c>
      <c r="K196" s="164" t="str">
        <f t="shared" si="20"/>
        <v/>
      </c>
      <c r="L196" s="44" t="str">
        <f>IF(①【入力】別紙_職員一覧!L196="","",①【入力】別紙_職員一覧!L196)</f>
        <v/>
      </c>
      <c r="M196" s="165" t="str">
        <f>IF(①【入力】別紙_職員一覧!M196="","",①【入力】別紙_職員一覧!M196)</f>
        <v/>
      </c>
      <c r="N196" s="157" t="str">
        <f>IF(J196="","",IF(OR(J196="1",J196="2"),VLOOKUP(J196,'②【入力】就業規則等一覧（変更）'!$B$32:$AD$33,26,FALSE),VLOOKUP(J196,'②【入力】就業規則等一覧（変更）'!$B$13:$AD$27,26,FALSE)))</f>
        <v/>
      </c>
      <c r="O196" s="166" t="str">
        <f t="shared" si="21"/>
        <v/>
      </c>
      <c r="P196" s="166" t="str">
        <f t="shared" si="22"/>
        <v/>
      </c>
      <c r="Q196" s="167" t="str">
        <f t="shared" si="23"/>
        <v/>
      </c>
      <c r="T196" s="84"/>
    </row>
    <row r="197" spans="1:23" ht="18" customHeight="1">
      <c r="A197" s="83">
        <v>185</v>
      </c>
      <c r="B197" s="83" t="str">
        <f t="shared" si="24"/>
        <v/>
      </c>
      <c r="C197" s="44" t="str">
        <f>IF(①【入力】別紙_職員一覧!C197="","",①【入力】別紙_職員一覧!C197)</f>
        <v/>
      </c>
      <c r="D197" s="44" t="str">
        <f>IF(①【入力】別紙_職員一覧!D197="","",①【入力】別紙_職員一覧!D197)</f>
        <v/>
      </c>
      <c r="E197" s="44" t="str">
        <f>IF(①【入力】別紙_職員一覧!E197="","",①【入力】別紙_職員一覧!E197)</f>
        <v/>
      </c>
      <c r="F197" s="44" t="str">
        <f>IF(①【入力】別紙_職員一覧!F197="","",①【入力】別紙_職員一覧!F197)</f>
        <v/>
      </c>
      <c r="G197" s="162" t="str">
        <f>IF(①【入力】別紙_職員一覧!G197="","",①【入力】別紙_職員一覧!G197)</f>
        <v/>
      </c>
      <c r="H197" s="162" t="str">
        <f>IF(①【入力】別紙_職員一覧!H197="","",①【入力】別紙_職員一覧!H197)</f>
        <v/>
      </c>
      <c r="I197" s="144" t="str">
        <f>IF(①【入力】別紙_職員一覧!I197="","",①【入力】別紙_職員一覧!I197)</f>
        <v/>
      </c>
      <c r="J197" s="163" t="str">
        <f>IF(①【入力】別紙_職員一覧!J197="","",①【入力】別紙_職員一覧!J197)</f>
        <v/>
      </c>
      <c r="K197" s="164" t="str">
        <f t="shared" si="20"/>
        <v/>
      </c>
      <c r="L197" s="44" t="str">
        <f>IF(①【入力】別紙_職員一覧!L197="","",①【入力】別紙_職員一覧!L197)</f>
        <v/>
      </c>
      <c r="M197" s="165" t="str">
        <f>IF(①【入力】別紙_職員一覧!M197="","",①【入力】別紙_職員一覧!M197)</f>
        <v/>
      </c>
      <c r="N197" s="157" t="str">
        <f>IF(J197="","",IF(OR(J197="1",J197="2"),VLOOKUP(J197,'②【入力】就業規則等一覧（変更）'!$B$32:$AD$33,26,FALSE),VLOOKUP(J197,'②【入力】就業規則等一覧（変更）'!$B$13:$AD$27,26,FALSE)))</f>
        <v/>
      </c>
      <c r="O197" s="166" t="str">
        <f t="shared" si="21"/>
        <v/>
      </c>
      <c r="P197" s="166" t="str">
        <f t="shared" si="22"/>
        <v/>
      </c>
      <c r="Q197" s="167" t="str">
        <f t="shared" si="23"/>
        <v/>
      </c>
      <c r="T197" s="84"/>
    </row>
    <row r="198" spans="1:23" ht="18" customHeight="1">
      <c r="A198" s="83">
        <v>186</v>
      </c>
      <c r="B198" s="83" t="str">
        <f t="shared" si="24"/>
        <v/>
      </c>
      <c r="C198" s="44" t="str">
        <f>IF(①【入力】別紙_職員一覧!C198="","",①【入力】別紙_職員一覧!C198)</f>
        <v/>
      </c>
      <c r="D198" s="44" t="str">
        <f>IF(①【入力】別紙_職員一覧!D198="","",①【入力】別紙_職員一覧!D198)</f>
        <v/>
      </c>
      <c r="E198" s="44" t="str">
        <f>IF(①【入力】別紙_職員一覧!E198="","",①【入力】別紙_職員一覧!E198)</f>
        <v/>
      </c>
      <c r="F198" s="44" t="str">
        <f>IF(①【入力】別紙_職員一覧!F198="","",①【入力】別紙_職員一覧!F198)</f>
        <v/>
      </c>
      <c r="G198" s="162" t="str">
        <f>IF(①【入力】別紙_職員一覧!G198="","",①【入力】別紙_職員一覧!G198)</f>
        <v/>
      </c>
      <c r="H198" s="162" t="str">
        <f>IF(①【入力】別紙_職員一覧!H198="","",①【入力】別紙_職員一覧!H198)</f>
        <v/>
      </c>
      <c r="I198" s="144" t="str">
        <f>IF(①【入力】別紙_職員一覧!I198="","",①【入力】別紙_職員一覧!I198)</f>
        <v/>
      </c>
      <c r="J198" s="163" t="str">
        <f>IF(①【入力】別紙_職員一覧!J198="","",①【入力】別紙_職員一覧!J198)</f>
        <v/>
      </c>
      <c r="K198" s="164" t="str">
        <f t="shared" si="20"/>
        <v/>
      </c>
      <c r="L198" s="44" t="str">
        <f>IF(①【入力】別紙_職員一覧!L198="","",①【入力】別紙_職員一覧!L198)</f>
        <v/>
      </c>
      <c r="M198" s="165" t="str">
        <f>IF(①【入力】別紙_職員一覧!M198="","",①【入力】別紙_職員一覧!M198)</f>
        <v/>
      </c>
      <c r="N198" s="157" t="str">
        <f>IF(J198="","",IF(OR(J198="1",J198="2"),VLOOKUP(J198,'②【入力】就業規則等一覧（変更）'!$B$32:$AD$33,26,FALSE),VLOOKUP(J198,'②【入力】就業規則等一覧（変更）'!$B$13:$AD$27,26,FALSE)))</f>
        <v/>
      </c>
      <c r="O198" s="166" t="str">
        <f t="shared" si="21"/>
        <v/>
      </c>
      <c r="P198" s="166" t="str">
        <f t="shared" si="22"/>
        <v/>
      </c>
      <c r="Q198" s="167" t="str">
        <f t="shared" si="23"/>
        <v/>
      </c>
      <c r="T198" s="84"/>
    </row>
    <row r="199" spans="1:23" ht="18" customHeight="1">
      <c r="A199" s="83">
        <v>187</v>
      </c>
      <c r="B199" s="83" t="str">
        <f t="shared" si="24"/>
        <v/>
      </c>
      <c r="C199" s="44" t="str">
        <f>IF(①【入力】別紙_職員一覧!C199="","",①【入力】別紙_職員一覧!C199)</f>
        <v/>
      </c>
      <c r="D199" s="44" t="str">
        <f>IF(①【入力】別紙_職員一覧!D199="","",①【入力】別紙_職員一覧!D199)</f>
        <v/>
      </c>
      <c r="E199" s="44" t="str">
        <f>IF(①【入力】別紙_職員一覧!E199="","",①【入力】別紙_職員一覧!E199)</f>
        <v/>
      </c>
      <c r="F199" s="44" t="str">
        <f>IF(①【入力】別紙_職員一覧!F199="","",①【入力】別紙_職員一覧!F199)</f>
        <v/>
      </c>
      <c r="G199" s="162" t="str">
        <f>IF(①【入力】別紙_職員一覧!G199="","",①【入力】別紙_職員一覧!G199)</f>
        <v/>
      </c>
      <c r="H199" s="162" t="str">
        <f>IF(①【入力】別紙_職員一覧!H199="","",①【入力】別紙_職員一覧!H199)</f>
        <v/>
      </c>
      <c r="I199" s="144" t="str">
        <f>IF(①【入力】別紙_職員一覧!I199="","",①【入力】別紙_職員一覧!I199)</f>
        <v/>
      </c>
      <c r="J199" s="163" t="str">
        <f>IF(①【入力】別紙_職員一覧!J199="","",①【入力】別紙_職員一覧!J199)</f>
        <v/>
      </c>
      <c r="K199" s="164" t="str">
        <f t="shared" si="20"/>
        <v/>
      </c>
      <c r="L199" s="44" t="str">
        <f>IF(①【入力】別紙_職員一覧!L199="","",①【入力】別紙_職員一覧!L199)</f>
        <v/>
      </c>
      <c r="M199" s="165" t="str">
        <f>IF(①【入力】別紙_職員一覧!M199="","",①【入力】別紙_職員一覧!M199)</f>
        <v/>
      </c>
      <c r="N199" s="157" t="str">
        <f>IF(J199="","",IF(OR(J199="1",J199="2"),VLOOKUP(J199,'②【入力】就業規則等一覧（変更）'!$B$32:$AD$33,26,FALSE),VLOOKUP(J199,'②【入力】就業規則等一覧（変更）'!$B$13:$AD$27,26,FALSE)))</f>
        <v/>
      </c>
      <c r="O199" s="166" t="str">
        <f t="shared" si="21"/>
        <v/>
      </c>
      <c r="P199" s="166" t="str">
        <f t="shared" si="22"/>
        <v/>
      </c>
      <c r="Q199" s="167" t="str">
        <f t="shared" si="23"/>
        <v/>
      </c>
      <c r="T199" s="84"/>
    </row>
    <row r="200" spans="1:23" ht="18" customHeight="1">
      <c r="A200" s="83">
        <v>188</v>
      </c>
      <c r="B200" s="83" t="str">
        <f t="shared" si="24"/>
        <v/>
      </c>
      <c r="C200" s="44" t="str">
        <f>IF(①【入力】別紙_職員一覧!C200="","",①【入力】別紙_職員一覧!C200)</f>
        <v/>
      </c>
      <c r="D200" s="44" t="str">
        <f>IF(①【入力】別紙_職員一覧!D200="","",①【入力】別紙_職員一覧!D200)</f>
        <v/>
      </c>
      <c r="E200" s="44" t="str">
        <f>IF(①【入力】別紙_職員一覧!E200="","",①【入力】別紙_職員一覧!E200)</f>
        <v/>
      </c>
      <c r="F200" s="44" t="str">
        <f>IF(①【入力】別紙_職員一覧!F200="","",①【入力】別紙_職員一覧!F200)</f>
        <v/>
      </c>
      <c r="G200" s="162" t="str">
        <f>IF(①【入力】別紙_職員一覧!G200="","",①【入力】別紙_職員一覧!G200)</f>
        <v/>
      </c>
      <c r="H200" s="162" t="str">
        <f>IF(①【入力】別紙_職員一覧!H200="","",①【入力】別紙_職員一覧!H200)</f>
        <v/>
      </c>
      <c r="I200" s="144" t="str">
        <f>IF(①【入力】別紙_職員一覧!I200="","",①【入力】別紙_職員一覧!I200)</f>
        <v/>
      </c>
      <c r="J200" s="163" t="str">
        <f>IF(①【入力】別紙_職員一覧!J200="","",①【入力】別紙_職員一覧!J200)</f>
        <v/>
      </c>
      <c r="K200" s="164" t="str">
        <f t="shared" si="20"/>
        <v/>
      </c>
      <c r="L200" s="44" t="str">
        <f>IF(①【入力】別紙_職員一覧!L200="","",①【入力】別紙_職員一覧!L200)</f>
        <v/>
      </c>
      <c r="M200" s="165" t="str">
        <f>IF(①【入力】別紙_職員一覧!M200="","",①【入力】別紙_職員一覧!M200)</f>
        <v/>
      </c>
      <c r="N200" s="157" t="str">
        <f>IF(J200="","",IF(OR(J200="1",J200="2"),VLOOKUP(J200,'②【入力】就業規則等一覧（変更）'!$B$32:$AD$33,26,FALSE),VLOOKUP(J200,'②【入力】就業規則等一覧（変更）'!$B$13:$AD$27,26,FALSE)))</f>
        <v/>
      </c>
      <c r="O200" s="166" t="str">
        <f t="shared" si="21"/>
        <v/>
      </c>
      <c r="P200" s="166" t="str">
        <f t="shared" si="22"/>
        <v/>
      </c>
      <c r="Q200" s="167" t="str">
        <f t="shared" si="23"/>
        <v/>
      </c>
      <c r="T200" s="84"/>
      <c r="W200" s="79"/>
    </row>
    <row r="201" spans="1:23" ht="18" customHeight="1">
      <c r="A201" s="83">
        <v>189</v>
      </c>
      <c r="B201" s="83" t="str">
        <f t="shared" si="24"/>
        <v/>
      </c>
      <c r="C201" s="44" t="str">
        <f>IF(①【入力】別紙_職員一覧!C201="","",①【入力】別紙_職員一覧!C201)</f>
        <v/>
      </c>
      <c r="D201" s="44" t="str">
        <f>IF(①【入力】別紙_職員一覧!D201="","",①【入力】別紙_職員一覧!D201)</f>
        <v/>
      </c>
      <c r="E201" s="44" t="str">
        <f>IF(①【入力】別紙_職員一覧!E201="","",①【入力】別紙_職員一覧!E201)</f>
        <v/>
      </c>
      <c r="F201" s="44" t="str">
        <f>IF(①【入力】別紙_職員一覧!F201="","",①【入力】別紙_職員一覧!F201)</f>
        <v/>
      </c>
      <c r="G201" s="162" t="str">
        <f>IF(①【入力】別紙_職員一覧!G201="","",①【入力】別紙_職員一覧!G201)</f>
        <v/>
      </c>
      <c r="H201" s="162" t="str">
        <f>IF(①【入力】別紙_職員一覧!H201="","",①【入力】別紙_職員一覧!H201)</f>
        <v/>
      </c>
      <c r="I201" s="144" t="str">
        <f>IF(①【入力】別紙_職員一覧!I201="","",①【入力】別紙_職員一覧!I201)</f>
        <v/>
      </c>
      <c r="J201" s="163" t="str">
        <f>IF(①【入力】別紙_職員一覧!J201="","",①【入力】別紙_職員一覧!J201)</f>
        <v/>
      </c>
      <c r="K201" s="164" t="str">
        <f t="shared" si="20"/>
        <v/>
      </c>
      <c r="L201" s="44" t="str">
        <f>IF(①【入力】別紙_職員一覧!L201="","",①【入力】別紙_職員一覧!L201)</f>
        <v/>
      </c>
      <c r="M201" s="165" t="str">
        <f>IF(①【入力】別紙_職員一覧!M201="","",①【入力】別紙_職員一覧!M201)</f>
        <v/>
      </c>
      <c r="N201" s="157" t="str">
        <f>IF(J201="","",IF(OR(J201="1",J201="2"),VLOOKUP(J201,'②【入力】就業規則等一覧（変更）'!$B$32:$AD$33,26,FALSE),VLOOKUP(J201,'②【入力】就業規則等一覧（変更）'!$B$13:$AD$27,26,FALSE)))</f>
        <v/>
      </c>
      <c r="O201" s="166" t="str">
        <f t="shared" si="21"/>
        <v/>
      </c>
      <c r="P201" s="166" t="str">
        <f t="shared" si="22"/>
        <v/>
      </c>
      <c r="Q201" s="167" t="str">
        <f t="shared" si="23"/>
        <v/>
      </c>
      <c r="T201" s="84"/>
    </row>
    <row r="202" spans="1:23" ht="18" customHeight="1">
      <c r="A202" s="83">
        <v>190</v>
      </c>
      <c r="B202" s="83" t="str">
        <f t="shared" si="24"/>
        <v/>
      </c>
      <c r="C202" s="44" t="str">
        <f>IF(①【入力】別紙_職員一覧!C202="","",①【入力】別紙_職員一覧!C202)</f>
        <v/>
      </c>
      <c r="D202" s="44" t="str">
        <f>IF(①【入力】別紙_職員一覧!D202="","",①【入力】別紙_職員一覧!D202)</f>
        <v/>
      </c>
      <c r="E202" s="44" t="str">
        <f>IF(①【入力】別紙_職員一覧!E202="","",①【入力】別紙_職員一覧!E202)</f>
        <v/>
      </c>
      <c r="F202" s="44" t="str">
        <f>IF(①【入力】別紙_職員一覧!F202="","",①【入力】別紙_職員一覧!F202)</f>
        <v/>
      </c>
      <c r="G202" s="162" t="str">
        <f>IF(①【入力】別紙_職員一覧!G202="","",①【入力】別紙_職員一覧!G202)</f>
        <v/>
      </c>
      <c r="H202" s="162" t="str">
        <f>IF(①【入力】別紙_職員一覧!H202="","",①【入力】別紙_職員一覧!H202)</f>
        <v/>
      </c>
      <c r="I202" s="144" t="str">
        <f>IF(①【入力】別紙_職員一覧!I202="","",①【入力】別紙_職員一覧!I202)</f>
        <v/>
      </c>
      <c r="J202" s="163" t="str">
        <f>IF(①【入力】別紙_職員一覧!J202="","",①【入力】別紙_職員一覧!J202)</f>
        <v/>
      </c>
      <c r="K202" s="164" t="str">
        <f t="shared" si="20"/>
        <v/>
      </c>
      <c r="L202" s="44" t="str">
        <f>IF(①【入力】別紙_職員一覧!L202="","",①【入力】別紙_職員一覧!L202)</f>
        <v/>
      </c>
      <c r="M202" s="165" t="str">
        <f>IF(①【入力】別紙_職員一覧!M202="","",①【入力】別紙_職員一覧!M202)</f>
        <v/>
      </c>
      <c r="N202" s="157" t="str">
        <f>IF(J202="","",IF(OR(J202="1",J202="2"),VLOOKUP(J202,'②【入力】就業規則等一覧（変更）'!$B$32:$AD$33,26,FALSE),VLOOKUP(J202,'②【入力】就業規則等一覧（変更）'!$B$13:$AD$27,26,FALSE)))</f>
        <v/>
      </c>
      <c r="O202" s="166" t="str">
        <f t="shared" si="21"/>
        <v/>
      </c>
      <c r="P202" s="166" t="str">
        <f t="shared" si="22"/>
        <v/>
      </c>
      <c r="Q202" s="167" t="str">
        <f t="shared" si="23"/>
        <v/>
      </c>
      <c r="T202" s="84"/>
    </row>
    <row r="203" spans="1:23" ht="18" customHeight="1">
      <c r="A203" s="83">
        <v>191</v>
      </c>
      <c r="B203" s="83" t="str">
        <f t="shared" si="24"/>
        <v/>
      </c>
      <c r="C203" s="44" t="str">
        <f>IF(①【入力】別紙_職員一覧!C203="","",①【入力】別紙_職員一覧!C203)</f>
        <v/>
      </c>
      <c r="D203" s="44" t="str">
        <f>IF(①【入力】別紙_職員一覧!D203="","",①【入力】別紙_職員一覧!D203)</f>
        <v/>
      </c>
      <c r="E203" s="44" t="str">
        <f>IF(①【入力】別紙_職員一覧!E203="","",①【入力】別紙_職員一覧!E203)</f>
        <v/>
      </c>
      <c r="F203" s="44" t="str">
        <f>IF(①【入力】別紙_職員一覧!F203="","",①【入力】別紙_職員一覧!F203)</f>
        <v/>
      </c>
      <c r="G203" s="162" t="str">
        <f>IF(①【入力】別紙_職員一覧!G203="","",①【入力】別紙_職員一覧!G203)</f>
        <v/>
      </c>
      <c r="H203" s="162" t="str">
        <f>IF(①【入力】別紙_職員一覧!H203="","",①【入力】別紙_職員一覧!H203)</f>
        <v/>
      </c>
      <c r="I203" s="144" t="str">
        <f>IF(①【入力】別紙_職員一覧!I203="","",①【入力】別紙_職員一覧!I203)</f>
        <v/>
      </c>
      <c r="J203" s="163" t="str">
        <f>IF(①【入力】別紙_職員一覧!J203="","",①【入力】別紙_職員一覧!J203)</f>
        <v/>
      </c>
      <c r="K203" s="164" t="str">
        <f t="shared" si="20"/>
        <v/>
      </c>
      <c r="L203" s="44" t="str">
        <f>IF(①【入力】別紙_職員一覧!L203="","",①【入力】別紙_職員一覧!L203)</f>
        <v/>
      </c>
      <c r="M203" s="165" t="str">
        <f>IF(①【入力】別紙_職員一覧!M203="","",①【入力】別紙_職員一覧!M203)</f>
        <v/>
      </c>
      <c r="N203" s="157" t="str">
        <f>IF(J203="","",IF(OR(J203="1",J203="2"),VLOOKUP(J203,'②【入力】就業規則等一覧（変更）'!$B$32:$AD$33,26,FALSE),VLOOKUP(J203,'②【入力】就業規則等一覧（変更）'!$B$13:$AD$27,26,FALSE)))</f>
        <v/>
      </c>
      <c r="O203" s="166" t="str">
        <f t="shared" si="21"/>
        <v/>
      </c>
      <c r="P203" s="166" t="str">
        <f t="shared" si="22"/>
        <v/>
      </c>
      <c r="Q203" s="167" t="str">
        <f t="shared" si="23"/>
        <v/>
      </c>
      <c r="T203" s="84"/>
    </row>
    <row r="204" spans="1:23" ht="18" customHeight="1">
      <c r="A204" s="83">
        <v>192</v>
      </c>
      <c r="B204" s="83" t="str">
        <f t="shared" si="24"/>
        <v/>
      </c>
      <c r="C204" s="44" t="str">
        <f>IF(①【入力】別紙_職員一覧!C204="","",①【入力】別紙_職員一覧!C204)</f>
        <v/>
      </c>
      <c r="D204" s="44" t="str">
        <f>IF(①【入力】別紙_職員一覧!D204="","",①【入力】別紙_職員一覧!D204)</f>
        <v/>
      </c>
      <c r="E204" s="44" t="str">
        <f>IF(①【入力】別紙_職員一覧!E204="","",①【入力】別紙_職員一覧!E204)</f>
        <v/>
      </c>
      <c r="F204" s="44" t="str">
        <f>IF(①【入力】別紙_職員一覧!F204="","",①【入力】別紙_職員一覧!F204)</f>
        <v/>
      </c>
      <c r="G204" s="162" t="str">
        <f>IF(①【入力】別紙_職員一覧!G204="","",①【入力】別紙_職員一覧!G204)</f>
        <v/>
      </c>
      <c r="H204" s="162" t="str">
        <f>IF(①【入力】別紙_職員一覧!H204="","",①【入力】別紙_職員一覧!H204)</f>
        <v/>
      </c>
      <c r="I204" s="144" t="str">
        <f>IF(①【入力】別紙_職員一覧!I204="","",①【入力】別紙_職員一覧!I204)</f>
        <v/>
      </c>
      <c r="J204" s="163" t="str">
        <f>IF(①【入力】別紙_職員一覧!J204="","",①【入力】別紙_職員一覧!J204)</f>
        <v/>
      </c>
      <c r="K204" s="164" t="str">
        <f t="shared" si="20"/>
        <v/>
      </c>
      <c r="L204" s="44" t="str">
        <f>IF(①【入力】別紙_職員一覧!L204="","",①【入力】別紙_職員一覧!L204)</f>
        <v/>
      </c>
      <c r="M204" s="165" t="str">
        <f>IF(①【入力】別紙_職員一覧!M204="","",①【入力】別紙_職員一覧!M204)</f>
        <v/>
      </c>
      <c r="N204" s="157" t="str">
        <f>IF(J204="","",IF(OR(J204="1",J204="2"),VLOOKUP(J204,'②【入力】就業規則等一覧（変更）'!$B$32:$AD$33,26,FALSE),VLOOKUP(J204,'②【入力】就業規則等一覧（変更）'!$B$13:$AD$27,26,FALSE)))</f>
        <v/>
      </c>
      <c r="O204" s="166" t="str">
        <f t="shared" si="21"/>
        <v/>
      </c>
      <c r="P204" s="166" t="str">
        <f t="shared" si="22"/>
        <v/>
      </c>
      <c r="Q204" s="167" t="str">
        <f t="shared" si="23"/>
        <v/>
      </c>
      <c r="T204" s="84"/>
    </row>
    <row r="205" spans="1:23" ht="18" customHeight="1">
      <c r="A205" s="83">
        <v>193</v>
      </c>
      <c r="B205" s="83" t="str">
        <f t="shared" si="24"/>
        <v/>
      </c>
      <c r="C205" s="44" t="str">
        <f>IF(①【入力】別紙_職員一覧!C205="","",①【入力】別紙_職員一覧!C205)</f>
        <v/>
      </c>
      <c r="D205" s="44" t="str">
        <f>IF(①【入力】別紙_職員一覧!D205="","",①【入力】別紙_職員一覧!D205)</f>
        <v/>
      </c>
      <c r="E205" s="44" t="str">
        <f>IF(①【入力】別紙_職員一覧!E205="","",①【入力】別紙_職員一覧!E205)</f>
        <v/>
      </c>
      <c r="F205" s="44" t="str">
        <f>IF(①【入力】別紙_職員一覧!F205="","",①【入力】別紙_職員一覧!F205)</f>
        <v/>
      </c>
      <c r="G205" s="162" t="str">
        <f>IF(①【入力】別紙_職員一覧!G205="","",①【入力】別紙_職員一覧!G205)</f>
        <v/>
      </c>
      <c r="H205" s="162" t="str">
        <f>IF(①【入力】別紙_職員一覧!H205="","",①【入力】別紙_職員一覧!H205)</f>
        <v/>
      </c>
      <c r="I205" s="144" t="str">
        <f>IF(①【入力】別紙_職員一覧!I205="","",①【入力】別紙_職員一覧!I205)</f>
        <v/>
      </c>
      <c r="J205" s="163" t="str">
        <f>IF(①【入力】別紙_職員一覧!J205="","",①【入力】別紙_職員一覧!J205)</f>
        <v/>
      </c>
      <c r="K205" s="164" t="str">
        <f t="shared" si="20"/>
        <v/>
      </c>
      <c r="L205" s="44" t="str">
        <f>IF(①【入力】別紙_職員一覧!L205="","",①【入力】別紙_職員一覧!L205)</f>
        <v/>
      </c>
      <c r="M205" s="165" t="str">
        <f>IF(①【入力】別紙_職員一覧!M205="","",①【入力】別紙_職員一覧!M205)</f>
        <v/>
      </c>
      <c r="N205" s="157" t="str">
        <f>IF(J205="","",IF(OR(J205="1",J205="2"),VLOOKUP(J205,'②【入力】就業規則等一覧（変更）'!$B$32:$AD$33,26,FALSE),VLOOKUP(J205,'②【入力】就業規則等一覧（変更）'!$B$13:$AD$27,26,FALSE)))</f>
        <v/>
      </c>
      <c r="O205" s="166" t="str">
        <f t="shared" si="21"/>
        <v/>
      </c>
      <c r="P205" s="166" t="str">
        <f t="shared" si="22"/>
        <v/>
      </c>
      <c r="Q205" s="167" t="str">
        <f t="shared" si="23"/>
        <v/>
      </c>
      <c r="T205" s="84"/>
    </row>
    <row r="206" spans="1:23" ht="18" customHeight="1">
      <c r="A206" s="83">
        <v>194</v>
      </c>
      <c r="B206" s="83" t="str">
        <f t="shared" si="24"/>
        <v/>
      </c>
      <c r="C206" s="44" t="str">
        <f>IF(①【入力】別紙_職員一覧!C206="","",①【入力】別紙_職員一覧!C206)</f>
        <v/>
      </c>
      <c r="D206" s="44" t="str">
        <f>IF(①【入力】別紙_職員一覧!D206="","",①【入力】別紙_職員一覧!D206)</f>
        <v/>
      </c>
      <c r="E206" s="44" t="str">
        <f>IF(①【入力】別紙_職員一覧!E206="","",①【入力】別紙_職員一覧!E206)</f>
        <v/>
      </c>
      <c r="F206" s="44" t="str">
        <f>IF(①【入力】別紙_職員一覧!F206="","",①【入力】別紙_職員一覧!F206)</f>
        <v/>
      </c>
      <c r="G206" s="162" t="str">
        <f>IF(①【入力】別紙_職員一覧!G206="","",①【入力】別紙_職員一覧!G206)</f>
        <v/>
      </c>
      <c r="H206" s="162" t="str">
        <f>IF(①【入力】別紙_職員一覧!H206="","",①【入力】別紙_職員一覧!H206)</f>
        <v/>
      </c>
      <c r="I206" s="144" t="str">
        <f>IF(①【入力】別紙_職員一覧!I206="","",①【入力】別紙_職員一覧!I206)</f>
        <v/>
      </c>
      <c r="J206" s="163" t="str">
        <f>IF(①【入力】別紙_職員一覧!J206="","",①【入力】別紙_職員一覧!J206)</f>
        <v/>
      </c>
      <c r="K206" s="164" t="str">
        <f t="shared" si="20"/>
        <v/>
      </c>
      <c r="L206" s="44" t="str">
        <f>IF(①【入力】別紙_職員一覧!L206="","",①【入力】別紙_職員一覧!L206)</f>
        <v/>
      </c>
      <c r="M206" s="165" t="str">
        <f>IF(①【入力】別紙_職員一覧!M206="","",①【入力】別紙_職員一覧!M206)</f>
        <v/>
      </c>
      <c r="N206" s="157" t="str">
        <f>IF(J206="","",IF(OR(J206="1",J206="2"),VLOOKUP(J206,'②【入力】就業規則等一覧（変更）'!$B$32:$AD$33,26,FALSE),VLOOKUP(J206,'②【入力】就業規則等一覧（変更）'!$B$13:$AD$27,26,FALSE)))</f>
        <v/>
      </c>
      <c r="O206" s="166" t="str">
        <f t="shared" si="21"/>
        <v/>
      </c>
      <c r="P206" s="166" t="str">
        <f t="shared" si="22"/>
        <v/>
      </c>
      <c r="Q206" s="167" t="str">
        <f t="shared" si="23"/>
        <v/>
      </c>
      <c r="T206" s="84"/>
    </row>
    <row r="207" spans="1:23" ht="18" customHeight="1">
      <c r="A207" s="83">
        <v>195</v>
      </c>
      <c r="B207" s="83" t="str">
        <f t="shared" si="24"/>
        <v/>
      </c>
      <c r="C207" s="44" t="str">
        <f>IF(①【入力】別紙_職員一覧!C207="","",①【入力】別紙_職員一覧!C207)</f>
        <v/>
      </c>
      <c r="D207" s="44" t="str">
        <f>IF(①【入力】別紙_職員一覧!D207="","",①【入力】別紙_職員一覧!D207)</f>
        <v/>
      </c>
      <c r="E207" s="44" t="str">
        <f>IF(①【入力】別紙_職員一覧!E207="","",①【入力】別紙_職員一覧!E207)</f>
        <v/>
      </c>
      <c r="F207" s="44" t="str">
        <f>IF(①【入力】別紙_職員一覧!F207="","",①【入力】別紙_職員一覧!F207)</f>
        <v/>
      </c>
      <c r="G207" s="162" t="str">
        <f>IF(①【入力】別紙_職員一覧!G207="","",①【入力】別紙_職員一覧!G207)</f>
        <v/>
      </c>
      <c r="H207" s="162" t="str">
        <f>IF(①【入力】別紙_職員一覧!H207="","",①【入力】別紙_職員一覧!H207)</f>
        <v/>
      </c>
      <c r="I207" s="144" t="str">
        <f>IF(①【入力】別紙_職員一覧!I207="","",①【入力】別紙_職員一覧!I207)</f>
        <v/>
      </c>
      <c r="J207" s="163" t="str">
        <f>IF(①【入力】別紙_職員一覧!J207="","",①【入力】別紙_職員一覧!J207)</f>
        <v/>
      </c>
      <c r="K207" s="164" t="str">
        <f t="shared" si="20"/>
        <v/>
      </c>
      <c r="L207" s="44" t="str">
        <f>IF(①【入力】別紙_職員一覧!L207="","",①【入力】別紙_職員一覧!L207)</f>
        <v/>
      </c>
      <c r="M207" s="165" t="str">
        <f>IF(①【入力】別紙_職員一覧!M207="","",①【入力】別紙_職員一覧!M207)</f>
        <v/>
      </c>
      <c r="N207" s="157" t="str">
        <f>IF(J207="","",IF(OR(J207="1",J207="2"),VLOOKUP(J207,'②【入力】就業規則等一覧（変更）'!$B$32:$AD$33,26,FALSE),VLOOKUP(J207,'②【入力】就業規則等一覧（変更）'!$B$13:$AD$27,26,FALSE)))</f>
        <v/>
      </c>
      <c r="O207" s="166" t="str">
        <f t="shared" si="21"/>
        <v/>
      </c>
      <c r="P207" s="166" t="str">
        <f t="shared" si="22"/>
        <v/>
      </c>
      <c r="Q207" s="167" t="str">
        <f t="shared" si="23"/>
        <v/>
      </c>
      <c r="T207" s="84"/>
    </row>
    <row r="208" spans="1:23" ht="18" customHeight="1">
      <c r="A208" s="83">
        <v>196</v>
      </c>
      <c r="B208" s="83" t="str">
        <f t="shared" si="24"/>
        <v/>
      </c>
      <c r="C208" s="44" t="str">
        <f>IF(①【入力】別紙_職員一覧!C208="","",①【入力】別紙_職員一覧!C208)</f>
        <v/>
      </c>
      <c r="D208" s="44" t="str">
        <f>IF(①【入力】別紙_職員一覧!D208="","",①【入力】別紙_職員一覧!D208)</f>
        <v/>
      </c>
      <c r="E208" s="44" t="str">
        <f>IF(①【入力】別紙_職員一覧!E208="","",①【入力】別紙_職員一覧!E208)</f>
        <v/>
      </c>
      <c r="F208" s="44" t="str">
        <f>IF(①【入力】別紙_職員一覧!F208="","",①【入力】別紙_職員一覧!F208)</f>
        <v/>
      </c>
      <c r="G208" s="162" t="str">
        <f>IF(①【入力】別紙_職員一覧!G208="","",①【入力】別紙_職員一覧!G208)</f>
        <v/>
      </c>
      <c r="H208" s="162" t="str">
        <f>IF(①【入力】別紙_職員一覧!H208="","",①【入力】別紙_職員一覧!H208)</f>
        <v/>
      </c>
      <c r="I208" s="144" t="str">
        <f>IF(①【入力】別紙_職員一覧!I208="","",①【入力】別紙_職員一覧!I208)</f>
        <v/>
      </c>
      <c r="J208" s="163" t="str">
        <f>IF(①【入力】別紙_職員一覧!J208="","",①【入力】別紙_職員一覧!J208)</f>
        <v/>
      </c>
      <c r="K208" s="164" t="str">
        <f t="shared" si="20"/>
        <v/>
      </c>
      <c r="L208" s="44" t="str">
        <f>IF(①【入力】別紙_職員一覧!L208="","",①【入力】別紙_職員一覧!L208)</f>
        <v/>
      </c>
      <c r="M208" s="165" t="str">
        <f>IF(①【入力】別紙_職員一覧!M208="","",①【入力】別紙_職員一覧!M208)</f>
        <v/>
      </c>
      <c r="N208" s="157" t="str">
        <f>IF(J208="","",IF(OR(J208="1",J208="2"),VLOOKUP(J208,'②【入力】就業規則等一覧（変更）'!$B$32:$AD$33,26,FALSE),VLOOKUP(J208,'②【入力】就業規則等一覧（変更）'!$B$13:$AD$27,26,FALSE)))</f>
        <v/>
      </c>
      <c r="O208" s="166" t="str">
        <f t="shared" si="21"/>
        <v/>
      </c>
      <c r="P208" s="166" t="str">
        <f t="shared" si="22"/>
        <v/>
      </c>
      <c r="Q208" s="167" t="str">
        <f t="shared" si="23"/>
        <v/>
      </c>
      <c r="T208" s="84"/>
    </row>
    <row r="209" spans="1:23" ht="18" customHeight="1">
      <c r="A209" s="83">
        <v>197</v>
      </c>
      <c r="B209" s="83" t="str">
        <f t="shared" si="24"/>
        <v/>
      </c>
      <c r="C209" s="44" t="str">
        <f>IF(①【入力】別紙_職員一覧!C209="","",①【入力】別紙_職員一覧!C209)</f>
        <v/>
      </c>
      <c r="D209" s="44" t="str">
        <f>IF(①【入力】別紙_職員一覧!D209="","",①【入力】別紙_職員一覧!D209)</f>
        <v/>
      </c>
      <c r="E209" s="44" t="str">
        <f>IF(①【入力】別紙_職員一覧!E209="","",①【入力】別紙_職員一覧!E209)</f>
        <v/>
      </c>
      <c r="F209" s="44" t="str">
        <f>IF(①【入力】別紙_職員一覧!F209="","",①【入力】別紙_職員一覧!F209)</f>
        <v/>
      </c>
      <c r="G209" s="162" t="str">
        <f>IF(①【入力】別紙_職員一覧!G209="","",①【入力】別紙_職員一覧!G209)</f>
        <v/>
      </c>
      <c r="H209" s="162" t="str">
        <f>IF(①【入力】別紙_職員一覧!H209="","",①【入力】別紙_職員一覧!H209)</f>
        <v/>
      </c>
      <c r="I209" s="144" t="str">
        <f>IF(①【入力】別紙_職員一覧!I209="","",①【入力】別紙_職員一覧!I209)</f>
        <v/>
      </c>
      <c r="J209" s="163" t="str">
        <f>IF(①【入力】別紙_職員一覧!J209="","",①【入力】別紙_職員一覧!J209)</f>
        <v/>
      </c>
      <c r="K209" s="164" t="str">
        <f t="shared" si="20"/>
        <v/>
      </c>
      <c r="L209" s="44" t="str">
        <f>IF(①【入力】別紙_職員一覧!L209="","",①【入力】別紙_職員一覧!L209)</f>
        <v/>
      </c>
      <c r="M209" s="165" t="str">
        <f>IF(①【入力】別紙_職員一覧!M209="","",①【入力】別紙_職員一覧!M209)</f>
        <v/>
      </c>
      <c r="N209" s="157" t="str">
        <f>IF(J209="","",IF(OR(J209="1",J209="2"),VLOOKUP(J209,'②【入力】就業規則等一覧（変更）'!$B$32:$AD$33,26,FALSE),VLOOKUP(J209,'②【入力】就業規則等一覧（変更）'!$B$13:$AD$27,26,FALSE)))</f>
        <v/>
      </c>
      <c r="O209" s="166" t="str">
        <f t="shared" si="21"/>
        <v/>
      </c>
      <c r="P209" s="166" t="str">
        <f t="shared" si="22"/>
        <v/>
      </c>
      <c r="Q209" s="167" t="str">
        <f t="shared" si="23"/>
        <v/>
      </c>
      <c r="T209" s="84"/>
    </row>
    <row r="210" spans="1:23" ht="18" customHeight="1">
      <c r="A210" s="83">
        <v>198</v>
      </c>
      <c r="B210" s="83" t="str">
        <f t="shared" ref="B210:B273" si="25">C210&amp;D210</f>
        <v/>
      </c>
      <c r="C210" s="44" t="str">
        <f>IF(①【入力】別紙_職員一覧!C210="","",①【入力】別紙_職員一覧!C210)</f>
        <v/>
      </c>
      <c r="D210" s="44" t="str">
        <f>IF(①【入力】別紙_職員一覧!D210="","",①【入力】別紙_職員一覧!D210)</f>
        <v/>
      </c>
      <c r="E210" s="44" t="str">
        <f>IF(①【入力】別紙_職員一覧!E210="","",①【入力】別紙_職員一覧!E210)</f>
        <v/>
      </c>
      <c r="F210" s="44" t="str">
        <f>IF(①【入力】別紙_職員一覧!F210="","",①【入力】別紙_職員一覧!F210)</f>
        <v/>
      </c>
      <c r="G210" s="162" t="str">
        <f>IF(①【入力】別紙_職員一覧!G210="","",①【入力】別紙_職員一覧!G210)</f>
        <v/>
      </c>
      <c r="H210" s="162" t="str">
        <f>IF(①【入力】別紙_職員一覧!H210="","",①【入力】別紙_職員一覧!H210)</f>
        <v/>
      </c>
      <c r="I210" s="144" t="str">
        <f>IF(①【入力】別紙_職員一覧!I210="","",①【入力】別紙_職員一覧!I210)</f>
        <v/>
      </c>
      <c r="J210" s="163" t="str">
        <f>IF(①【入力】別紙_職員一覧!J210="","",①【入力】別紙_職員一覧!J210)</f>
        <v/>
      </c>
      <c r="K210" s="164" t="str">
        <f t="shared" si="20"/>
        <v/>
      </c>
      <c r="L210" s="44" t="str">
        <f>IF(①【入力】別紙_職員一覧!L210="","",①【入力】別紙_職員一覧!L210)</f>
        <v/>
      </c>
      <c r="M210" s="165" t="str">
        <f>IF(①【入力】別紙_職員一覧!M210="","",①【入力】別紙_職員一覧!M210)</f>
        <v/>
      </c>
      <c r="N210" s="157" t="str">
        <f>IF(J210="","",IF(OR(J210="1",J210="2"),VLOOKUP(J210,'②【入力】就業規則等一覧（変更）'!$B$32:$AD$33,26,FALSE),VLOOKUP(J210,'②【入力】就業規則等一覧（変更）'!$B$13:$AD$27,26,FALSE)))</f>
        <v/>
      </c>
      <c r="O210" s="166" t="str">
        <f t="shared" si="21"/>
        <v/>
      </c>
      <c r="P210" s="166" t="str">
        <f t="shared" si="22"/>
        <v/>
      </c>
      <c r="Q210" s="167" t="str">
        <f t="shared" si="23"/>
        <v/>
      </c>
      <c r="T210" s="84"/>
    </row>
    <row r="211" spans="1:23" ht="18" customHeight="1">
      <c r="A211" s="83">
        <v>199</v>
      </c>
      <c r="B211" s="83" t="str">
        <f t="shared" si="25"/>
        <v/>
      </c>
      <c r="C211" s="44" t="str">
        <f>IF(①【入力】別紙_職員一覧!C211="","",①【入力】別紙_職員一覧!C211)</f>
        <v/>
      </c>
      <c r="D211" s="44" t="str">
        <f>IF(①【入力】別紙_職員一覧!D211="","",①【入力】別紙_職員一覧!D211)</f>
        <v/>
      </c>
      <c r="E211" s="44" t="str">
        <f>IF(①【入力】別紙_職員一覧!E211="","",①【入力】別紙_職員一覧!E211)</f>
        <v/>
      </c>
      <c r="F211" s="44" t="str">
        <f>IF(①【入力】別紙_職員一覧!F211="","",①【入力】別紙_職員一覧!F211)</f>
        <v/>
      </c>
      <c r="G211" s="162" t="str">
        <f>IF(①【入力】別紙_職員一覧!G211="","",①【入力】別紙_職員一覧!G211)</f>
        <v/>
      </c>
      <c r="H211" s="162" t="str">
        <f>IF(①【入力】別紙_職員一覧!H211="","",①【入力】別紙_職員一覧!H211)</f>
        <v/>
      </c>
      <c r="I211" s="144" t="str">
        <f>IF(①【入力】別紙_職員一覧!I211="","",①【入力】別紙_職員一覧!I211)</f>
        <v/>
      </c>
      <c r="J211" s="163" t="str">
        <f>IF(①【入力】別紙_職員一覧!J211="","",①【入力】別紙_職員一覧!J211)</f>
        <v/>
      </c>
      <c r="K211" s="164" t="str">
        <f t="shared" si="20"/>
        <v/>
      </c>
      <c r="L211" s="44" t="str">
        <f>IF(①【入力】別紙_職員一覧!L211="","",①【入力】別紙_職員一覧!L211)</f>
        <v/>
      </c>
      <c r="M211" s="165" t="str">
        <f>IF(①【入力】別紙_職員一覧!M211="","",①【入力】別紙_職員一覧!M211)</f>
        <v/>
      </c>
      <c r="N211" s="157" t="str">
        <f>IF(J211="","",IF(OR(J211="1",J211="2"),VLOOKUP(J211,'②【入力】就業規則等一覧（変更）'!$B$32:$AD$33,26,FALSE),VLOOKUP(J211,'②【入力】就業規則等一覧（変更）'!$B$13:$AD$27,26,FALSE)))</f>
        <v/>
      </c>
      <c r="O211" s="166" t="str">
        <f t="shared" si="21"/>
        <v/>
      </c>
      <c r="P211" s="166" t="str">
        <f t="shared" si="22"/>
        <v/>
      </c>
      <c r="Q211" s="167" t="str">
        <f t="shared" si="23"/>
        <v/>
      </c>
      <c r="T211" s="84"/>
    </row>
    <row r="212" spans="1:23" ht="18" customHeight="1">
      <c r="A212" s="83">
        <v>200</v>
      </c>
      <c r="B212" s="83" t="str">
        <f t="shared" si="25"/>
        <v/>
      </c>
      <c r="C212" s="44" t="str">
        <f>IF(①【入力】別紙_職員一覧!C212="","",①【入力】別紙_職員一覧!C212)</f>
        <v/>
      </c>
      <c r="D212" s="44" t="str">
        <f>IF(①【入力】別紙_職員一覧!D212="","",①【入力】別紙_職員一覧!D212)</f>
        <v/>
      </c>
      <c r="E212" s="44" t="str">
        <f>IF(①【入力】別紙_職員一覧!E212="","",①【入力】別紙_職員一覧!E212)</f>
        <v/>
      </c>
      <c r="F212" s="44" t="str">
        <f>IF(①【入力】別紙_職員一覧!F212="","",①【入力】別紙_職員一覧!F212)</f>
        <v/>
      </c>
      <c r="G212" s="162" t="str">
        <f>IF(①【入力】別紙_職員一覧!G212="","",①【入力】別紙_職員一覧!G212)</f>
        <v/>
      </c>
      <c r="H212" s="162" t="str">
        <f>IF(①【入力】別紙_職員一覧!H212="","",①【入力】別紙_職員一覧!H212)</f>
        <v/>
      </c>
      <c r="I212" s="144" t="str">
        <f>IF(①【入力】別紙_職員一覧!I212="","",①【入力】別紙_職員一覧!I212)</f>
        <v/>
      </c>
      <c r="J212" s="163" t="str">
        <f>IF(①【入力】別紙_職員一覧!J212="","",①【入力】別紙_職員一覧!J212)</f>
        <v/>
      </c>
      <c r="K212" s="164" t="str">
        <f t="shared" si="20"/>
        <v/>
      </c>
      <c r="L212" s="44" t="str">
        <f>IF(①【入力】別紙_職員一覧!L212="","",①【入力】別紙_職員一覧!L212)</f>
        <v/>
      </c>
      <c r="M212" s="165" t="str">
        <f>IF(①【入力】別紙_職員一覧!M212="","",①【入力】別紙_職員一覧!M212)</f>
        <v/>
      </c>
      <c r="N212" s="157" t="str">
        <f>IF(J212="","",IF(OR(J212="1",J212="2"),VLOOKUP(J212,'②【入力】就業規則等一覧（変更）'!$B$32:$AD$33,26,FALSE),VLOOKUP(J212,'②【入力】就業規則等一覧（変更）'!$B$13:$AD$27,26,FALSE)))</f>
        <v/>
      </c>
      <c r="O212" s="166" t="str">
        <f t="shared" si="21"/>
        <v/>
      </c>
      <c r="P212" s="166" t="str">
        <f t="shared" si="22"/>
        <v/>
      </c>
      <c r="Q212" s="167" t="str">
        <f t="shared" si="23"/>
        <v/>
      </c>
      <c r="T212" s="84"/>
    </row>
    <row r="213" spans="1:23" ht="18" customHeight="1">
      <c r="A213" s="83">
        <v>201</v>
      </c>
      <c r="B213" s="83" t="str">
        <f t="shared" si="25"/>
        <v/>
      </c>
      <c r="C213" s="44" t="str">
        <f>IF(①【入力】別紙_職員一覧!C213="","",①【入力】別紙_職員一覧!C213)</f>
        <v/>
      </c>
      <c r="D213" s="44" t="str">
        <f>IF(①【入力】別紙_職員一覧!D213="","",①【入力】別紙_職員一覧!D213)</f>
        <v/>
      </c>
      <c r="E213" s="44" t="str">
        <f>IF(①【入力】別紙_職員一覧!E213="","",①【入力】別紙_職員一覧!E213)</f>
        <v/>
      </c>
      <c r="F213" s="44" t="str">
        <f>IF(①【入力】別紙_職員一覧!F213="","",①【入力】別紙_職員一覧!F213)</f>
        <v/>
      </c>
      <c r="G213" s="162" t="str">
        <f>IF(①【入力】別紙_職員一覧!G213="","",①【入力】別紙_職員一覧!G213)</f>
        <v/>
      </c>
      <c r="H213" s="162" t="str">
        <f>IF(①【入力】別紙_職員一覧!H213="","",①【入力】別紙_職員一覧!H213)</f>
        <v/>
      </c>
      <c r="I213" s="144" t="str">
        <f>IF(①【入力】別紙_職員一覧!I213="","",①【入力】別紙_職員一覧!I213)</f>
        <v/>
      </c>
      <c r="J213" s="163" t="str">
        <f>IF(①【入力】別紙_職員一覧!J213="","",①【入力】別紙_職員一覧!J213)</f>
        <v/>
      </c>
      <c r="K213" s="164" t="str">
        <f t="shared" si="20"/>
        <v/>
      </c>
      <c r="L213" s="44" t="str">
        <f>IF(①【入力】別紙_職員一覧!L213="","",①【入力】別紙_職員一覧!L213)</f>
        <v/>
      </c>
      <c r="M213" s="165" t="str">
        <f>IF(①【入力】別紙_職員一覧!M213="","",①【入力】別紙_職員一覧!M213)</f>
        <v/>
      </c>
      <c r="N213" s="157" t="str">
        <f>IF(J213="","",IF(OR(J213="1",J213="2"),VLOOKUP(J213,'②【入力】就業規則等一覧（変更）'!$B$32:$AD$33,26,FALSE),VLOOKUP(J213,'②【入力】就業規則等一覧（変更）'!$B$13:$AD$27,26,FALSE)))</f>
        <v/>
      </c>
      <c r="O213" s="166" t="str">
        <f t="shared" si="21"/>
        <v/>
      </c>
      <c r="P213" s="166" t="str">
        <f t="shared" si="22"/>
        <v/>
      </c>
      <c r="Q213" s="167" t="str">
        <f t="shared" si="23"/>
        <v/>
      </c>
      <c r="T213" s="84"/>
    </row>
    <row r="214" spans="1:23" ht="18" customHeight="1">
      <c r="A214" s="83">
        <v>202</v>
      </c>
      <c r="B214" s="83" t="str">
        <f t="shared" si="25"/>
        <v/>
      </c>
      <c r="C214" s="44" t="str">
        <f>IF(①【入力】別紙_職員一覧!C214="","",①【入力】別紙_職員一覧!C214)</f>
        <v/>
      </c>
      <c r="D214" s="44" t="str">
        <f>IF(①【入力】別紙_職員一覧!D214="","",①【入力】別紙_職員一覧!D214)</f>
        <v/>
      </c>
      <c r="E214" s="44" t="str">
        <f>IF(①【入力】別紙_職員一覧!E214="","",①【入力】別紙_職員一覧!E214)</f>
        <v/>
      </c>
      <c r="F214" s="44" t="str">
        <f>IF(①【入力】別紙_職員一覧!F214="","",①【入力】別紙_職員一覧!F214)</f>
        <v/>
      </c>
      <c r="G214" s="162" t="str">
        <f>IF(①【入力】別紙_職員一覧!G214="","",①【入力】別紙_職員一覧!G214)</f>
        <v/>
      </c>
      <c r="H214" s="162" t="str">
        <f>IF(①【入力】別紙_職員一覧!H214="","",①【入力】別紙_職員一覧!H214)</f>
        <v/>
      </c>
      <c r="I214" s="144" t="str">
        <f>IF(①【入力】別紙_職員一覧!I214="","",①【入力】別紙_職員一覧!I214)</f>
        <v/>
      </c>
      <c r="J214" s="163" t="str">
        <f>IF(①【入力】別紙_職員一覧!J214="","",①【入力】別紙_職員一覧!J214)</f>
        <v/>
      </c>
      <c r="K214" s="164" t="str">
        <f t="shared" si="20"/>
        <v/>
      </c>
      <c r="L214" s="44" t="str">
        <f>IF(①【入力】別紙_職員一覧!L214="","",①【入力】別紙_職員一覧!L214)</f>
        <v/>
      </c>
      <c r="M214" s="165" t="str">
        <f>IF(①【入力】別紙_職員一覧!M214="","",①【入力】別紙_職員一覧!M214)</f>
        <v/>
      </c>
      <c r="N214" s="157" t="str">
        <f>IF(J214="","",IF(OR(J214="1",J214="2"),VLOOKUP(J214,'②【入力】就業規則等一覧（変更）'!$B$32:$AD$33,26,FALSE),VLOOKUP(J214,'②【入力】就業規則等一覧（変更）'!$B$13:$AD$27,26,FALSE)))</f>
        <v/>
      </c>
      <c r="O214" s="166" t="str">
        <f t="shared" si="21"/>
        <v/>
      </c>
      <c r="P214" s="166" t="str">
        <f t="shared" si="22"/>
        <v/>
      </c>
      <c r="Q214" s="167" t="str">
        <f t="shared" si="23"/>
        <v/>
      </c>
      <c r="T214" s="84"/>
    </row>
    <row r="215" spans="1:23" ht="18" customHeight="1">
      <c r="A215" s="83">
        <v>203</v>
      </c>
      <c r="B215" s="83" t="str">
        <f t="shared" si="25"/>
        <v/>
      </c>
      <c r="C215" s="44" t="str">
        <f>IF(①【入力】別紙_職員一覧!C215="","",①【入力】別紙_職員一覧!C215)</f>
        <v/>
      </c>
      <c r="D215" s="44" t="str">
        <f>IF(①【入力】別紙_職員一覧!D215="","",①【入力】別紙_職員一覧!D215)</f>
        <v/>
      </c>
      <c r="E215" s="44" t="str">
        <f>IF(①【入力】別紙_職員一覧!E215="","",①【入力】別紙_職員一覧!E215)</f>
        <v/>
      </c>
      <c r="F215" s="44" t="str">
        <f>IF(①【入力】別紙_職員一覧!F215="","",①【入力】別紙_職員一覧!F215)</f>
        <v/>
      </c>
      <c r="G215" s="162" t="str">
        <f>IF(①【入力】別紙_職員一覧!G215="","",①【入力】別紙_職員一覧!G215)</f>
        <v/>
      </c>
      <c r="H215" s="162" t="str">
        <f>IF(①【入力】別紙_職員一覧!H215="","",①【入力】別紙_職員一覧!H215)</f>
        <v/>
      </c>
      <c r="I215" s="144" t="str">
        <f>IF(①【入力】別紙_職員一覧!I215="","",①【入力】別紙_職員一覧!I215)</f>
        <v/>
      </c>
      <c r="J215" s="163" t="str">
        <f>IF(①【入力】別紙_職員一覧!J215="","",①【入力】別紙_職員一覧!J215)</f>
        <v/>
      </c>
      <c r="K215" s="164" t="str">
        <f t="shared" si="20"/>
        <v/>
      </c>
      <c r="L215" s="44" t="str">
        <f>IF(①【入力】別紙_職員一覧!L215="","",①【入力】別紙_職員一覧!L215)</f>
        <v/>
      </c>
      <c r="M215" s="165" t="str">
        <f>IF(①【入力】別紙_職員一覧!M215="","",①【入力】別紙_職員一覧!M215)</f>
        <v/>
      </c>
      <c r="N215" s="157" t="str">
        <f>IF(J215="","",IF(OR(J215="1",J215="2"),VLOOKUP(J215,'②【入力】就業規則等一覧（変更）'!$B$32:$AD$33,26,FALSE),VLOOKUP(J215,'②【入力】就業規則等一覧（変更）'!$B$13:$AD$27,26,FALSE)))</f>
        <v/>
      </c>
      <c r="O215" s="166" t="str">
        <f t="shared" si="21"/>
        <v/>
      </c>
      <c r="P215" s="166" t="str">
        <f t="shared" si="22"/>
        <v/>
      </c>
      <c r="Q215" s="167" t="str">
        <f t="shared" si="23"/>
        <v/>
      </c>
      <c r="T215" s="84"/>
    </row>
    <row r="216" spans="1:23" ht="18" customHeight="1">
      <c r="A216" s="83">
        <v>204</v>
      </c>
      <c r="B216" s="83" t="str">
        <f t="shared" si="25"/>
        <v/>
      </c>
      <c r="C216" s="44" t="str">
        <f>IF(①【入力】別紙_職員一覧!C216="","",①【入力】別紙_職員一覧!C216)</f>
        <v/>
      </c>
      <c r="D216" s="44" t="str">
        <f>IF(①【入力】別紙_職員一覧!D216="","",①【入力】別紙_職員一覧!D216)</f>
        <v/>
      </c>
      <c r="E216" s="44" t="str">
        <f>IF(①【入力】別紙_職員一覧!E216="","",①【入力】別紙_職員一覧!E216)</f>
        <v/>
      </c>
      <c r="F216" s="44" t="str">
        <f>IF(①【入力】別紙_職員一覧!F216="","",①【入力】別紙_職員一覧!F216)</f>
        <v/>
      </c>
      <c r="G216" s="162" t="str">
        <f>IF(①【入力】別紙_職員一覧!G216="","",①【入力】別紙_職員一覧!G216)</f>
        <v/>
      </c>
      <c r="H216" s="162" t="str">
        <f>IF(①【入力】別紙_職員一覧!H216="","",①【入力】別紙_職員一覧!H216)</f>
        <v/>
      </c>
      <c r="I216" s="144" t="str">
        <f>IF(①【入力】別紙_職員一覧!I216="","",①【入力】別紙_職員一覧!I216)</f>
        <v/>
      </c>
      <c r="J216" s="163" t="str">
        <f>IF(①【入力】別紙_職員一覧!J216="","",①【入力】別紙_職員一覧!J216)</f>
        <v/>
      </c>
      <c r="K216" s="164" t="str">
        <f t="shared" si="20"/>
        <v/>
      </c>
      <c r="L216" s="44" t="str">
        <f>IF(①【入力】別紙_職員一覧!L216="","",①【入力】別紙_職員一覧!L216)</f>
        <v/>
      </c>
      <c r="M216" s="165" t="str">
        <f>IF(①【入力】別紙_職員一覧!M216="","",①【入力】別紙_職員一覧!M216)</f>
        <v/>
      </c>
      <c r="N216" s="157" t="str">
        <f>IF(J216="","",IF(OR(J216="1",J216="2"),VLOOKUP(J216,'②【入力】就業規則等一覧（変更）'!$B$32:$AD$33,26,FALSE),VLOOKUP(J216,'②【入力】就業規則等一覧（変更）'!$B$13:$AD$27,26,FALSE)))</f>
        <v/>
      </c>
      <c r="O216" s="166" t="str">
        <f t="shared" si="21"/>
        <v/>
      </c>
      <c r="P216" s="166" t="str">
        <f t="shared" si="22"/>
        <v/>
      </c>
      <c r="Q216" s="167" t="str">
        <f t="shared" si="23"/>
        <v/>
      </c>
      <c r="T216" s="84"/>
    </row>
    <row r="217" spans="1:23" ht="18" customHeight="1">
      <c r="A217" s="83">
        <v>205</v>
      </c>
      <c r="B217" s="83" t="str">
        <f t="shared" si="25"/>
        <v/>
      </c>
      <c r="C217" s="44" t="str">
        <f>IF(①【入力】別紙_職員一覧!C217="","",①【入力】別紙_職員一覧!C217)</f>
        <v/>
      </c>
      <c r="D217" s="44" t="str">
        <f>IF(①【入力】別紙_職員一覧!D217="","",①【入力】別紙_職員一覧!D217)</f>
        <v/>
      </c>
      <c r="E217" s="44" t="str">
        <f>IF(①【入力】別紙_職員一覧!E217="","",①【入力】別紙_職員一覧!E217)</f>
        <v/>
      </c>
      <c r="F217" s="44" t="str">
        <f>IF(①【入力】別紙_職員一覧!F217="","",①【入力】別紙_職員一覧!F217)</f>
        <v/>
      </c>
      <c r="G217" s="162" t="str">
        <f>IF(①【入力】別紙_職員一覧!G217="","",①【入力】別紙_職員一覧!G217)</f>
        <v/>
      </c>
      <c r="H217" s="162" t="str">
        <f>IF(①【入力】別紙_職員一覧!H217="","",①【入力】別紙_職員一覧!H217)</f>
        <v/>
      </c>
      <c r="I217" s="144" t="str">
        <f>IF(①【入力】別紙_職員一覧!I217="","",①【入力】別紙_職員一覧!I217)</f>
        <v/>
      </c>
      <c r="J217" s="163" t="str">
        <f>IF(①【入力】別紙_職員一覧!J217="","",①【入力】別紙_職員一覧!J217)</f>
        <v/>
      </c>
      <c r="K217" s="164" t="str">
        <f t="shared" si="20"/>
        <v/>
      </c>
      <c r="L217" s="44" t="str">
        <f>IF(①【入力】別紙_職員一覧!L217="","",①【入力】別紙_職員一覧!L217)</f>
        <v/>
      </c>
      <c r="M217" s="165" t="str">
        <f>IF(①【入力】別紙_職員一覧!M217="","",①【入力】別紙_職員一覧!M217)</f>
        <v/>
      </c>
      <c r="N217" s="157" t="str">
        <f>IF(J217="","",IF(OR(J217="1",J217="2"),VLOOKUP(J217,'②【入力】就業規則等一覧（変更）'!$B$32:$AD$33,26,FALSE),VLOOKUP(J217,'②【入力】就業規則等一覧（変更）'!$B$13:$AD$27,26,FALSE)))</f>
        <v/>
      </c>
      <c r="O217" s="166" t="str">
        <f t="shared" si="21"/>
        <v/>
      </c>
      <c r="P217" s="166" t="str">
        <f t="shared" si="22"/>
        <v/>
      </c>
      <c r="Q217" s="167" t="str">
        <f t="shared" si="23"/>
        <v/>
      </c>
      <c r="T217" s="84"/>
    </row>
    <row r="218" spans="1:23" ht="18" customHeight="1">
      <c r="A218" s="83">
        <v>206</v>
      </c>
      <c r="B218" s="83" t="str">
        <f t="shared" si="25"/>
        <v/>
      </c>
      <c r="C218" s="44" t="str">
        <f>IF(①【入力】別紙_職員一覧!C218="","",①【入力】別紙_職員一覧!C218)</f>
        <v/>
      </c>
      <c r="D218" s="44" t="str">
        <f>IF(①【入力】別紙_職員一覧!D218="","",①【入力】別紙_職員一覧!D218)</f>
        <v/>
      </c>
      <c r="E218" s="44" t="str">
        <f>IF(①【入力】別紙_職員一覧!E218="","",①【入力】別紙_職員一覧!E218)</f>
        <v/>
      </c>
      <c r="F218" s="44" t="str">
        <f>IF(①【入力】別紙_職員一覧!F218="","",①【入力】別紙_職員一覧!F218)</f>
        <v/>
      </c>
      <c r="G218" s="162" t="str">
        <f>IF(①【入力】別紙_職員一覧!G218="","",①【入力】別紙_職員一覧!G218)</f>
        <v/>
      </c>
      <c r="H218" s="162" t="str">
        <f>IF(①【入力】別紙_職員一覧!H218="","",①【入力】別紙_職員一覧!H218)</f>
        <v/>
      </c>
      <c r="I218" s="144" t="str">
        <f>IF(①【入力】別紙_職員一覧!I218="","",①【入力】別紙_職員一覧!I218)</f>
        <v/>
      </c>
      <c r="J218" s="163" t="str">
        <f>IF(①【入力】別紙_職員一覧!J218="","",①【入力】別紙_職員一覧!J218)</f>
        <v/>
      </c>
      <c r="K218" s="164" t="str">
        <f t="shared" si="20"/>
        <v/>
      </c>
      <c r="L218" s="44" t="str">
        <f>IF(①【入力】別紙_職員一覧!L218="","",①【入力】別紙_職員一覧!L218)</f>
        <v/>
      </c>
      <c r="M218" s="165" t="str">
        <f>IF(①【入力】別紙_職員一覧!M218="","",①【入力】別紙_職員一覧!M218)</f>
        <v/>
      </c>
      <c r="N218" s="157" t="str">
        <f>IF(J218="","",IF(OR(J218="1",J218="2"),VLOOKUP(J218,'②【入力】就業規則等一覧（変更）'!$B$32:$AD$33,26,FALSE),VLOOKUP(J218,'②【入力】就業規則等一覧（変更）'!$B$13:$AD$27,26,FALSE)))</f>
        <v/>
      </c>
      <c r="O218" s="166" t="str">
        <f t="shared" si="21"/>
        <v/>
      </c>
      <c r="P218" s="166" t="str">
        <f t="shared" si="22"/>
        <v/>
      </c>
      <c r="Q218" s="167" t="str">
        <f t="shared" si="23"/>
        <v/>
      </c>
      <c r="T218" s="84"/>
    </row>
    <row r="219" spans="1:23" ht="18" customHeight="1">
      <c r="A219" s="83">
        <v>207</v>
      </c>
      <c r="B219" s="83" t="str">
        <f t="shared" si="25"/>
        <v/>
      </c>
      <c r="C219" s="44" t="str">
        <f>IF(①【入力】別紙_職員一覧!C219="","",①【入力】別紙_職員一覧!C219)</f>
        <v/>
      </c>
      <c r="D219" s="44" t="str">
        <f>IF(①【入力】別紙_職員一覧!D219="","",①【入力】別紙_職員一覧!D219)</f>
        <v/>
      </c>
      <c r="E219" s="44" t="str">
        <f>IF(①【入力】別紙_職員一覧!E219="","",①【入力】別紙_職員一覧!E219)</f>
        <v/>
      </c>
      <c r="F219" s="44" t="str">
        <f>IF(①【入力】別紙_職員一覧!F219="","",①【入力】別紙_職員一覧!F219)</f>
        <v/>
      </c>
      <c r="G219" s="162" t="str">
        <f>IF(①【入力】別紙_職員一覧!G219="","",①【入力】別紙_職員一覧!G219)</f>
        <v/>
      </c>
      <c r="H219" s="162" t="str">
        <f>IF(①【入力】別紙_職員一覧!H219="","",①【入力】別紙_職員一覧!H219)</f>
        <v/>
      </c>
      <c r="I219" s="144" t="str">
        <f>IF(①【入力】別紙_職員一覧!I219="","",①【入力】別紙_職員一覧!I219)</f>
        <v/>
      </c>
      <c r="J219" s="163" t="str">
        <f>IF(①【入力】別紙_職員一覧!J219="","",①【入力】別紙_職員一覧!J219)</f>
        <v/>
      </c>
      <c r="K219" s="164" t="str">
        <f t="shared" si="20"/>
        <v/>
      </c>
      <c r="L219" s="44" t="str">
        <f>IF(①【入力】別紙_職員一覧!L219="","",①【入力】別紙_職員一覧!L219)</f>
        <v/>
      </c>
      <c r="M219" s="165" t="str">
        <f>IF(①【入力】別紙_職員一覧!M219="","",①【入力】別紙_職員一覧!M219)</f>
        <v/>
      </c>
      <c r="N219" s="157" t="str">
        <f>IF(J219="","",IF(OR(J219="1",J219="2"),VLOOKUP(J219,'②【入力】就業規則等一覧（変更）'!$B$32:$AD$33,26,FALSE),VLOOKUP(J219,'②【入力】就業規則等一覧（変更）'!$B$13:$AD$27,26,FALSE)))</f>
        <v/>
      </c>
      <c r="O219" s="166" t="str">
        <f t="shared" si="21"/>
        <v/>
      </c>
      <c r="P219" s="166" t="str">
        <f t="shared" si="22"/>
        <v/>
      </c>
      <c r="Q219" s="167" t="str">
        <f t="shared" si="23"/>
        <v/>
      </c>
      <c r="T219" s="84"/>
    </row>
    <row r="220" spans="1:23" ht="18" customHeight="1">
      <c r="A220" s="83">
        <v>208</v>
      </c>
      <c r="B220" s="83" t="str">
        <f t="shared" si="25"/>
        <v/>
      </c>
      <c r="C220" s="44" t="str">
        <f>IF(①【入力】別紙_職員一覧!C220="","",①【入力】別紙_職員一覧!C220)</f>
        <v/>
      </c>
      <c r="D220" s="44" t="str">
        <f>IF(①【入力】別紙_職員一覧!D220="","",①【入力】別紙_職員一覧!D220)</f>
        <v/>
      </c>
      <c r="E220" s="44" t="str">
        <f>IF(①【入力】別紙_職員一覧!E220="","",①【入力】別紙_職員一覧!E220)</f>
        <v/>
      </c>
      <c r="F220" s="44" t="str">
        <f>IF(①【入力】別紙_職員一覧!F220="","",①【入力】別紙_職員一覧!F220)</f>
        <v/>
      </c>
      <c r="G220" s="162" t="str">
        <f>IF(①【入力】別紙_職員一覧!G220="","",①【入力】別紙_職員一覧!G220)</f>
        <v/>
      </c>
      <c r="H220" s="162" t="str">
        <f>IF(①【入力】別紙_職員一覧!H220="","",①【入力】別紙_職員一覧!H220)</f>
        <v/>
      </c>
      <c r="I220" s="144" t="str">
        <f>IF(①【入力】別紙_職員一覧!I220="","",①【入力】別紙_職員一覧!I220)</f>
        <v/>
      </c>
      <c r="J220" s="163" t="str">
        <f>IF(①【入力】別紙_職員一覧!J220="","",①【入力】別紙_職員一覧!J220)</f>
        <v/>
      </c>
      <c r="K220" s="164" t="str">
        <f t="shared" si="20"/>
        <v/>
      </c>
      <c r="L220" s="44" t="str">
        <f>IF(①【入力】別紙_職員一覧!L220="","",①【入力】別紙_職員一覧!L220)</f>
        <v/>
      </c>
      <c r="M220" s="165" t="str">
        <f>IF(①【入力】別紙_職員一覧!M220="","",①【入力】別紙_職員一覧!M220)</f>
        <v/>
      </c>
      <c r="N220" s="157" t="str">
        <f>IF(J220="","",IF(OR(J220="1",J220="2"),VLOOKUP(J220,'②【入力】就業規則等一覧（変更）'!$B$32:$AD$33,26,FALSE),VLOOKUP(J220,'②【入力】就業規則等一覧（変更）'!$B$13:$AD$27,26,FALSE)))</f>
        <v/>
      </c>
      <c r="O220" s="166" t="str">
        <f t="shared" si="21"/>
        <v/>
      </c>
      <c r="P220" s="166" t="str">
        <f t="shared" si="22"/>
        <v/>
      </c>
      <c r="Q220" s="167" t="str">
        <f t="shared" si="23"/>
        <v/>
      </c>
      <c r="T220" s="84"/>
      <c r="W220" s="79"/>
    </row>
    <row r="221" spans="1:23" ht="18" customHeight="1">
      <c r="A221" s="83">
        <v>209</v>
      </c>
      <c r="B221" s="83" t="str">
        <f t="shared" si="25"/>
        <v/>
      </c>
      <c r="C221" s="44" t="str">
        <f>IF(①【入力】別紙_職員一覧!C221="","",①【入力】別紙_職員一覧!C221)</f>
        <v/>
      </c>
      <c r="D221" s="44" t="str">
        <f>IF(①【入力】別紙_職員一覧!D221="","",①【入力】別紙_職員一覧!D221)</f>
        <v/>
      </c>
      <c r="E221" s="44" t="str">
        <f>IF(①【入力】別紙_職員一覧!E221="","",①【入力】別紙_職員一覧!E221)</f>
        <v/>
      </c>
      <c r="F221" s="44" t="str">
        <f>IF(①【入力】別紙_職員一覧!F221="","",①【入力】別紙_職員一覧!F221)</f>
        <v/>
      </c>
      <c r="G221" s="162" t="str">
        <f>IF(①【入力】別紙_職員一覧!G221="","",①【入力】別紙_職員一覧!G221)</f>
        <v/>
      </c>
      <c r="H221" s="162" t="str">
        <f>IF(①【入力】別紙_職員一覧!H221="","",①【入力】別紙_職員一覧!H221)</f>
        <v/>
      </c>
      <c r="I221" s="144" t="str">
        <f>IF(①【入力】別紙_職員一覧!I221="","",①【入力】別紙_職員一覧!I221)</f>
        <v/>
      </c>
      <c r="J221" s="163" t="str">
        <f>IF(①【入力】別紙_職員一覧!J221="","",①【入力】別紙_職員一覧!J221)</f>
        <v/>
      </c>
      <c r="K221" s="164" t="str">
        <f t="shared" si="20"/>
        <v/>
      </c>
      <c r="L221" s="44" t="str">
        <f>IF(①【入力】別紙_職員一覧!L221="","",①【入力】別紙_職員一覧!L221)</f>
        <v/>
      </c>
      <c r="M221" s="165" t="str">
        <f>IF(①【入力】別紙_職員一覧!M221="","",①【入力】別紙_職員一覧!M221)</f>
        <v/>
      </c>
      <c r="N221" s="157" t="str">
        <f>IF(J221="","",IF(OR(J221="1",J221="2"),VLOOKUP(J221,'②【入力】就業規則等一覧（変更）'!$B$32:$AD$33,26,FALSE),VLOOKUP(J221,'②【入力】就業規則等一覧（変更）'!$B$13:$AD$27,26,FALSE)))</f>
        <v/>
      </c>
      <c r="O221" s="166" t="str">
        <f t="shared" si="21"/>
        <v/>
      </c>
      <c r="P221" s="166" t="str">
        <f t="shared" si="22"/>
        <v/>
      </c>
      <c r="Q221" s="167" t="str">
        <f t="shared" si="23"/>
        <v/>
      </c>
      <c r="T221" s="84"/>
    </row>
    <row r="222" spans="1:23" ht="18" customHeight="1">
      <c r="A222" s="83">
        <v>210</v>
      </c>
      <c r="B222" s="83" t="str">
        <f t="shared" si="25"/>
        <v/>
      </c>
      <c r="C222" s="44" t="str">
        <f>IF(①【入力】別紙_職員一覧!C222="","",①【入力】別紙_職員一覧!C222)</f>
        <v/>
      </c>
      <c r="D222" s="44" t="str">
        <f>IF(①【入力】別紙_職員一覧!D222="","",①【入力】別紙_職員一覧!D222)</f>
        <v/>
      </c>
      <c r="E222" s="44" t="str">
        <f>IF(①【入力】別紙_職員一覧!E222="","",①【入力】別紙_職員一覧!E222)</f>
        <v/>
      </c>
      <c r="F222" s="44" t="str">
        <f>IF(①【入力】別紙_職員一覧!F222="","",①【入力】別紙_職員一覧!F222)</f>
        <v/>
      </c>
      <c r="G222" s="162" t="str">
        <f>IF(①【入力】別紙_職員一覧!G222="","",①【入力】別紙_職員一覧!G222)</f>
        <v/>
      </c>
      <c r="H222" s="162" t="str">
        <f>IF(①【入力】別紙_職員一覧!H222="","",①【入力】別紙_職員一覧!H222)</f>
        <v/>
      </c>
      <c r="I222" s="144" t="str">
        <f>IF(①【入力】別紙_職員一覧!I222="","",①【入力】別紙_職員一覧!I222)</f>
        <v/>
      </c>
      <c r="J222" s="163" t="str">
        <f>IF(①【入力】別紙_職員一覧!J222="","",①【入力】別紙_職員一覧!J222)</f>
        <v/>
      </c>
      <c r="K222" s="164" t="str">
        <f t="shared" si="20"/>
        <v/>
      </c>
      <c r="L222" s="44" t="str">
        <f>IF(①【入力】別紙_職員一覧!L222="","",①【入力】別紙_職員一覧!L222)</f>
        <v/>
      </c>
      <c r="M222" s="165" t="str">
        <f>IF(①【入力】別紙_職員一覧!M222="","",①【入力】別紙_職員一覧!M222)</f>
        <v/>
      </c>
      <c r="N222" s="157" t="str">
        <f>IF(J222="","",IF(OR(J222="1",J222="2"),VLOOKUP(J222,'②【入力】就業規則等一覧（変更）'!$B$32:$AD$33,26,FALSE),VLOOKUP(J222,'②【入力】就業規則等一覧（変更）'!$B$13:$AD$27,26,FALSE)))</f>
        <v/>
      </c>
      <c r="O222" s="166" t="str">
        <f t="shared" si="21"/>
        <v/>
      </c>
      <c r="P222" s="166" t="str">
        <f t="shared" si="22"/>
        <v/>
      </c>
      <c r="Q222" s="167" t="str">
        <f t="shared" si="23"/>
        <v/>
      </c>
      <c r="T222" s="84"/>
    </row>
    <row r="223" spans="1:23" ht="18" customHeight="1">
      <c r="A223" s="83">
        <v>211</v>
      </c>
      <c r="B223" s="83" t="str">
        <f t="shared" si="25"/>
        <v/>
      </c>
      <c r="C223" s="44" t="str">
        <f>IF(①【入力】別紙_職員一覧!C223="","",①【入力】別紙_職員一覧!C223)</f>
        <v/>
      </c>
      <c r="D223" s="44" t="str">
        <f>IF(①【入力】別紙_職員一覧!D223="","",①【入力】別紙_職員一覧!D223)</f>
        <v/>
      </c>
      <c r="E223" s="44" t="str">
        <f>IF(①【入力】別紙_職員一覧!E223="","",①【入力】別紙_職員一覧!E223)</f>
        <v/>
      </c>
      <c r="F223" s="44" t="str">
        <f>IF(①【入力】別紙_職員一覧!F223="","",①【入力】別紙_職員一覧!F223)</f>
        <v/>
      </c>
      <c r="G223" s="162" t="str">
        <f>IF(①【入力】別紙_職員一覧!G223="","",①【入力】別紙_職員一覧!G223)</f>
        <v/>
      </c>
      <c r="H223" s="162" t="str">
        <f>IF(①【入力】別紙_職員一覧!H223="","",①【入力】別紙_職員一覧!H223)</f>
        <v/>
      </c>
      <c r="I223" s="144" t="str">
        <f>IF(①【入力】別紙_職員一覧!I223="","",①【入力】別紙_職員一覧!I223)</f>
        <v/>
      </c>
      <c r="J223" s="163" t="str">
        <f>IF(①【入力】別紙_職員一覧!J223="","",①【入力】別紙_職員一覧!J223)</f>
        <v/>
      </c>
      <c r="K223" s="164" t="str">
        <f t="shared" si="20"/>
        <v/>
      </c>
      <c r="L223" s="44" t="str">
        <f>IF(①【入力】別紙_職員一覧!L223="","",①【入力】別紙_職員一覧!L223)</f>
        <v/>
      </c>
      <c r="M223" s="165" t="str">
        <f>IF(①【入力】別紙_職員一覧!M223="","",①【入力】別紙_職員一覧!M223)</f>
        <v/>
      </c>
      <c r="N223" s="157" t="str">
        <f>IF(J223="","",IF(OR(J223="1",J223="2"),VLOOKUP(J223,'②【入力】就業規則等一覧（変更）'!$B$32:$AD$33,26,FALSE),VLOOKUP(J223,'②【入力】就業規則等一覧（変更）'!$B$13:$AD$27,26,FALSE)))</f>
        <v/>
      </c>
      <c r="O223" s="166" t="str">
        <f t="shared" si="21"/>
        <v/>
      </c>
      <c r="P223" s="166" t="str">
        <f t="shared" si="22"/>
        <v/>
      </c>
      <c r="Q223" s="167" t="str">
        <f t="shared" si="23"/>
        <v/>
      </c>
      <c r="T223" s="84"/>
    </row>
    <row r="224" spans="1:23" ht="18" customHeight="1">
      <c r="A224" s="83">
        <v>212</v>
      </c>
      <c r="B224" s="83" t="str">
        <f t="shared" si="25"/>
        <v/>
      </c>
      <c r="C224" s="44" t="str">
        <f>IF(①【入力】別紙_職員一覧!C224="","",①【入力】別紙_職員一覧!C224)</f>
        <v/>
      </c>
      <c r="D224" s="44" t="str">
        <f>IF(①【入力】別紙_職員一覧!D224="","",①【入力】別紙_職員一覧!D224)</f>
        <v/>
      </c>
      <c r="E224" s="44" t="str">
        <f>IF(①【入力】別紙_職員一覧!E224="","",①【入力】別紙_職員一覧!E224)</f>
        <v/>
      </c>
      <c r="F224" s="44" t="str">
        <f>IF(①【入力】別紙_職員一覧!F224="","",①【入力】別紙_職員一覧!F224)</f>
        <v/>
      </c>
      <c r="G224" s="162" t="str">
        <f>IF(①【入力】別紙_職員一覧!G224="","",①【入力】別紙_職員一覧!G224)</f>
        <v/>
      </c>
      <c r="H224" s="162" t="str">
        <f>IF(①【入力】別紙_職員一覧!H224="","",①【入力】別紙_職員一覧!H224)</f>
        <v/>
      </c>
      <c r="I224" s="144" t="str">
        <f>IF(①【入力】別紙_職員一覧!I224="","",①【入力】別紙_職員一覧!I224)</f>
        <v/>
      </c>
      <c r="J224" s="163" t="str">
        <f>IF(①【入力】別紙_職員一覧!J224="","",①【入力】別紙_職員一覧!J224)</f>
        <v/>
      </c>
      <c r="K224" s="164" t="str">
        <f t="shared" si="20"/>
        <v/>
      </c>
      <c r="L224" s="44" t="str">
        <f>IF(①【入力】別紙_職員一覧!L224="","",①【入力】別紙_職員一覧!L224)</f>
        <v/>
      </c>
      <c r="M224" s="165" t="str">
        <f>IF(①【入力】別紙_職員一覧!M224="","",①【入力】別紙_職員一覧!M224)</f>
        <v/>
      </c>
      <c r="N224" s="157" t="str">
        <f>IF(J224="","",IF(OR(J224="1",J224="2"),VLOOKUP(J224,'②【入力】就業規則等一覧（変更）'!$B$32:$AD$33,26,FALSE),VLOOKUP(J224,'②【入力】就業規則等一覧（変更）'!$B$13:$AD$27,26,FALSE)))</f>
        <v/>
      </c>
      <c r="O224" s="166" t="str">
        <f t="shared" si="21"/>
        <v/>
      </c>
      <c r="P224" s="166" t="str">
        <f t="shared" si="22"/>
        <v/>
      </c>
      <c r="Q224" s="167" t="str">
        <f t="shared" si="23"/>
        <v/>
      </c>
      <c r="T224" s="84"/>
    </row>
    <row r="225" spans="1:23" ht="18" customHeight="1">
      <c r="A225" s="83">
        <v>213</v>
      </c>
      <c r="B225" s="83" t="str">
        <f t="shared" si="25"/>
        <v/>
      </c>
      <c r="C225" s="44" t="str">
        <f>IF(①【入力】別紙_職員一覧!C225="","",①【入力】別紙_職員一覧!C225)</f>
        <v/>
      </c>
      <c r="D225" s="44" t="str">
        <f>IF(①【入力】別紙_職員一覧!D225="","",①【入力】別紙_職員一覧!D225)</f>
        <v/>
      </c>
      <c r="E225" s="44" t="str">
        <f>IF(①【入力】別紙_職員一覧!E225="","",①【入力】別紙_職員一覧!E225)</f>
        <v/>
      </c>
      <c r="F225" s="44" t="str">
        <f>IF(①【入力】別紙_職員一覧!F225="","",①【入力】別紙_職員一覧!F225)</f>
        <v/>
      </c>
      <c r="G225" s="162" t="str">
        <f>IF(①【入力】別紙_職員一覧!G225="","",①【入力】別紙_職員一覧!G225)</f>
        <v/>
      </c>
      <c r="H225" s="162" t="str">
        <f>IF(①【入力】別紙_職員一覧!H225="","",①【入力】別紙_職員一覧!H225)</f>
        <v/>
      </c>
      <c r="I225" s="144" t="str">
        <f>IF(①【入力】別紙_職員一覧!I225="","",①【入力】別紙_職員一覧!I225)</f>
        <v/>
      </c>
      <c r="J225" s="163" t="str">
        <f>IF(①【入力】別紙_職員一覧!J225="","",①【入力】別紙_職員一覧!J225)</f>
        <v/>
      </c>
      <c r="K225" s="164" t="str">
        <f t="shared" si="20"/>
        <v/>
      </c>
      <c r="L225" s="44" t="str">
        <f>IF(①【入力】別紙_職員一覧!L225="","",①【入力】別紙_職員一覧!L225)</f>
        <v/>
      </c>
      <c r="M225" s="165" t="str">
        <f>IF(①【入力】別紙_職員一覧!M225="","",①【入力】別紙_職員一覧!M225)</f>
        <v/>
      </c>
      <c r="N225" s="157" t="str">
        <f>IF(J225="","",IF(OR(J225="1",J225="2"),VLOOKUP(J225,'②【入力】就業規則等一覧（変更）'!$B$32:$AD$33,26,FALSE),VLOOKUP(J225,'②【入力】就業規則等一覧（変更）'!$B$13:$AD$27,26,FALSE)))</f>
        <v/>
      </c>
      <c r="O225" s="166" t="str">
        <f t="shared" si="21"/>
        <v/>
      </c>
      <c r="P225" s="166" t="str">
        <f t="shared" si="22"/>
        <v/>
      </c>
      <c r="Q225" s="167" t="str">
        <f t="shared" si="23"/>
        <v/>
      </c>
      <c r="T225" s="84"/>
    </row>
    <row r="226" spans="1:23" ht="18" customHeight="1">
      <c r="A226" s="83">
        <v>214</v>
      </c>
      <c r="B226" s="83" t="str">
        <f t="shared" si="25"/>
        <v/>
      </c>
      <c r="C226" s="44" t="str">
        <f>IF(①【入力】別紙_職員一覧!C226="","",①【入力】別紙_職員一覧!C226)</f>
        <v/>
      </c>
      <c r="D226" s="44" t="str">
        <f>IF(①【入力】別紙_職員一覧!D226="","",①【入力】別紙_職員一覧!D226)</f>
        <v/>
      </c>
      <c r="E226" s="44" t="str">
        <f>IF(①【入力】別紙_職員一覧!E226="","",①【入力】別紙_職員一覧!E226)</f>
        <v/>
      </c>
      <c r="F226" s="44" t="str">
        <f>IF(①【入力】別紙_職員一覧!F226="","",①【入力】別紙_職員一覧!F226)</f>
        <v/>
      </c>
      <c r="G226" s="162" t="str">
        <f>IF(①【入力】別紙_職員一覧!G226="","",①【入力】別紙_職員一覧!G226)</f>
        <v/>
      </c>
      <c r="H226" s="162" t="str">
        <f>IF(①【入力】別紙_職員一覧!H226="","",①【入力】別紙_職員一覧!H226)</f>
        <v/>
      </c>
      <c r="I226" s="144" t="str">
        <f>IF(①【入力】別紙_職員一覧!I226="","",①【入力】別紙_職員一覧!I226)</f>
        <v/>
      </c>
      <c r="J226" s="163" t="str">
        <f>IF(①【入力】別紙_職員一覧!J226="","",①【入力】別紙_職員一覧!J226)</f>
        <v/>
      </c>
      <c r="K226" s="164" t="str">
        <f t="shared" si="20"/>
        <v/>
      </c>
      <c r="L226" s="44" t="str">
        <f>IF(①【入力】別紙_職員一覧!L226="","",①【入力】別紙_職員一覧!L226)</f>
        <v/>
      </c>
      <c r="M226" s="165" t="str">
        <f>IF(①【入力】別紙_職員一覧!M226="","",①【入力】別紙_職員一覧!M226)</f>
        <v/>
      </c>
      <c r="N226" s="157" t="str">
        <f>IF(J226="","",IF(OR(J226="1",J226="2"),VLOOKUP(J226,'②【入力】就業規則等一覧（変更）'!$B$32:$AD$33,26,FALSE),VLOOKUP(J226,'②【入力】就業規則等一覧（変更）'!$B$13:$AD$27,26,FALSE)))</f>
        <v/>
      </c>
      <c r="O226" s="166" t="str">
        <f t="shared" si="21"/>
        <v/>
      </c>
      <c r="P226" s="166" t="str">
        <f t="shared" si="22"/>
        <v/>
      </c>
      <c r="Q226" s="167" t="str">
        <f t="shared" si="23"/>
        <v/>
      </c>
      <c r="T226" s="84"/>
    </row>
    <row r="227" spans="1:23" ht="18" customHeight="1">
      <c r="A227" s="83">
        <v>215</v>
      </c>
      <c r="B227" s="83" t="str">
        <f t="shared" si="25"/>
        <v/>
      </c>
      <c r="C227" s="44" t="str">
        <f>IF(①【入力】別紙_職員一覧!C227="","",①【入力】別紙_職員一覧!C227)</f>
        <v/>
      </c>
      <c r="D227" s="44" t="str">
        <f>IF(①【入力】別紙_職員一覧!D227="","",①【入力】別紙_職員一覧!D227)</f>
        <v/>
      </c>
      <c r="E227" s="44" t="str">
        <f>IF(①【入力】別紙_職員一覧!E227="","",①【入力】別紙_職員一覧!E227)</f>
        <v/>
      </c>
      <c r="F227" s="44" t="str">
        <f>IF(①【入力】別紙_職員一覧!F227="","",①【入力】別紙_職員一覧!F227)</f>
        <v/>
      </c>
      <c r="G227" s="162" t="str">
        <f>IF(①【入力】別紙_職員一覧!G227="","",①【入力】別紙_職員一覧!G227)</f>
        <v/>
      </c>
      <c r="H227" s="162" t="str">
        <f>IF(①【入力】別紙_職員一覧!H227="","",①【入力】別紙_職員一覧!H227)</f>
        <v/>
      </c>
      <c r="I227" s="144" t="str">
        <f>IF(①【入力】別紙_職員一覧!I227="","",①【入力】別紙_職員一覧!I227)</f>
        <v/>
      </c>
      <c r="J227" s="163" t="str">
        <f>IF(①【入力】別紙_職員一覧!J227="","",①【入力】別紙_職員一覧!J227)</f>
        <v/>
      </c>
      <c r="K227" s="164" t="str">
        <f t="shared" si="20"/>
        <v/>
      </c>
      <c r="L227" s="44" t="str">
        <f>IF(①【入力】別紙_職員一覧!L227="","",①【入力】別紙_職員一覧!L227)</f>
        <v/>
      </c>
      <c r="M227" s="165" t="str">
        <f>IF(①【入力】別紙_職員一覧!M227="","",①【入力】別紙_職員一覧!M227)</f>
        <v/>
      </c>
      <c r="N227" s="157" t="str">
        <f>IF(J227="","",IF(OR(J227="1",J227="2"),VLOOKUP(J227,'②【入力】就業規則等一覧（変更）'!$B$32:$AD$33,26,FALSE),VLOOKUP(J227,'②【入力】就業規則等一覧（変更）'!$B$13:$AD$27,26,FALSE)))</f>
        <v/>
      </c>
      <c r="O227" s="166" t="str">
        <f t="shared" si="21"/>
        <v/>
      </c>
      <c r="P227" s="166" t="str">
        <f t="shared" si="22"/>
        <v/>
      </c>
      <c r="Q227" s="167" t="str">
        <f t="shared" si="23"/>
        <v/>
      </c>
      <c r="T227" s="84"/>
    </row>
    <row r="228" spans="1:23" ht="18" customHeight="1">
      <c r="A228" s="83">
        <v>216</v>
      </c>
      <c r="B228" s="83" t="str">
        <f t="shared" si="25"/>
        <v/>
      </c>
      <c r="C228" s="44" t="str">
        <f>IF(①【入力】別紙_職員一覧!C228="","",①【入力】別紙_職員一覧!C228)</f>
        <v/>
      </c>
      <c r="D228" s="44" t="str">
        <f>IF(①【入力】別紙_職員一覧!D228="","",①【入力】別紙_職員一覧!D228)</f>
        <v/>
      </c>
      <c r="E228" s="44" t="str">
        <f>IF(①【入力】別紙_職員一覧!E228="","",①【入力】別紙_職員一覧!E228)</f>
        <v/>
      </c>
      <c r="F228" s="44" t="str">
        <f>IF(①【入力】別紙_職員一覧!F228="","",①【入力】別紙_職員一覧!F228)</f>
        <v/>
      </c>
      <c r="G228" s="162" t="str">
        <f>IF(①【入力】別紙_職員一覧!G228="","",①【入力】別紙_職員一覧!G228)</f>
        <v/>
      </c>
      <c r="H228" s="162" t="str">
        <f>IF(①【入力】別紙_職員一覧!H228="","",①【入力】別紙_職員一覧!H228)</f>
        <v/>
      </c>
      <c r="I228" s="144" t="str">
        <f>IF(①【入力】別紙_職員一覧!I228="","",①【入力】別紙_職員一覧!I228)</f>
        <v/>
      </c>
      <c r="J228" s="163" t="str">
        <f>IF(①【入力】別紙_職員一覧!J228="","",①【入力】別紙_職員一覧!J228)</f>
        <v/>
      </c>
      <c r="K228" s="164" t="str">
        <f t="shared" si="20"/>
        <v/>
      </c>
      <c r="L228" s="44" t="str">
        <f>IF(①【入力】別紙_職員一覧!L228="","",①【入力】別紙_職員一覧!L228)</f>
        <v/>
      </c>
      <c r="M228" s="165" t="str">
        <f>IF(①【入力】別紙_職員一覧!M228="","",①【入力】別紙_職員一覧!M228)</f>
        <v/>
      </c>
      <c r="N228" s="157" t="str">
        <f>IF(J228="","",IF(OR(J228="1",J228="2"),VLOOKUP(J228,'②【入力】就業規則等一覧（変更）'!$B$32:$AD$33,26,FALSE),VLOOKUP(J228,'②【入力】就業規則等一覧（変更）'!$B$13:$AD$27,26,FALSE)))</f>
        <v/>
      </c>
      <c r="O228" s="166" t="str">
        <f t="shared" si="21"/>
        <v/>
      </c>
      <c r="P228" s="166" t="str">
        <f t="shared" si="22"/>
        <v/>
      </c>
      <c r="Q228" s="167" t="str">
        <f t="shared" si="23"/>
        <v/>
      </c>
      <c r="T228" s="84"/>
    </row>
    <row r="229" spans="1:23" ht="18" customHeight="1">
      <c r="A229" s="83">
        <v>217</v>
      </c>
      <c r="B229" s="83" t="str">
        <f t="shared" si="25"/>
        <v/>
      </c>
      <c r="C229" s="44" t="str">
        <f>IF(①【入力】別紙_職員一覧!C229="","",①【入力】別紙_職員一覧!C229)</f>
        <v/>
      </c>
      <c r="D229" s="44" t="str">
        <f>IF(①【入力】別紙_職員一覧!D229="","",①【入力】別紙_職員一覧!D229)</f>
        <v/>
      </c>
      <c r="E229" s="44" t="str">
        <f>IF(①【入力】別紙_職員一覧!E229="","",①【入力】別紙_職員一覧!E229)</f>
        <v/>
      </c>
      <c r="F229" s="44" t="str">
        <f>IF(①【入力】別紙_職員一覧!F229="","",①【入力】別紙_職員一覧!F229)</f>
        <v/>
      </c>
      <c r="G229" s="162" t="str">
        <f>IF(①【入力】別紙_職員一覧!G229="","",①【入力】別紙_職員一覧!G229)</f>
        <v/>
      </c>
      <c r="H229" s="162" t="str">
        <f>IF(①【入力】別紙_職員一覧!H229="","",①【入力】別紙_職員一覧!H229)</f>
        <v/>
      </c>
      <c r="I229" s="144" t="str">
        <f>IF(①【入力】別紙_職員一覧!I229="","",①【入力】別紙_職員一覧!I229)</f>
        <v/>
      </c>
      <c r="J229" s="163" t="str">
        <f>IF(①【入力】別紙_職員一覧!J229="","",①【入力】別紙_職員一覧!J229)</f>
        <v/>
      </c>
      <c r="K229" s="164" t="str">
        <f t="shared" si="20"/>
        <v/>
      </c>
      <c r="L229" s="44" t="str">
        <f>IF(①【入力】別紙_職員一覧!L229="","",①【入力】別紙_職員一覧!L229)</f>
        <v/>
      </c>
      <c r="M229" s="165" t="str">
        <f>IF(①【入力】別紙_職員一覧!M229="","",①【入力】別紙_職員一覧!M229)</f>
        <v/>
      </c>
      <c r="N229" s="157" t="str">
        <f>IF(J229="","",IF(OR(J229="1",J229="2"),VLOOKUP(J229,'②【入力】就業規則等一覧（変更）'!$B$32:$AD$33,26,FALSE),VLOOKUP(J229,'②【入力】就業規則等一覧（変更）'!$B$13:$AD$27,26,FALSE)))</f>
        <v/>
      </c>
      <c r="O229" s="166" t="str">
        <f t="shared" si="21"/>
        <v/>
      </c>
      <c r="P229" s="166" t="str">
        <f t="shared" si="22"/>
        <v/>
      </c>
      <c r="Q229" s="167" t="str">
        <f t="shared" si="23"/>
        <v/>
      </c>
      <c r="T229" s="84"/>
    </row>
    <row r="230" spans="1:23" ht="18" customHeight="1">
      <c r="A230" s="83">
        <v>218</v>
      </c>
      <c r="B230" s="83" t="str">
        <f t="shared" si="25"/>
        <v/>
      </c>
      <c r="C230" s="44" t="str">
        <f>IF(①【入力】別紙_職員一覧!C230="","",①【入力】別紙_職員一覧!C230)</f>
        <v/>
      </c>
      <c r="D230" s="44" t="str">
        <f>IF(①【入力】別紙_職員一覧!D230="","",①【入力】別紙_職員一覧!D230)</f>
        <v/>
      </c>
      <c r="E230" s="44" t="str">
        <f>IF(①【入力】別紙_職員一覧!E230="","",①【入力】別紙_職員一覧!E230)</f>
        <v/>
      </c>
      <c r="F230" s="44" t="str">
        <f>IF(①【入力】別紙_職員一覧!F230="","",①【入力】別紙_職員一覧!F230)</f>
        <v/>
      </c>
      <c r="G230" s="162" t="str">
        <f>IF(①【入力】別紙_職員一覧!G230="","",①【入力】別紙_職員一覧!G230)</f>
        <v/>
      </c>
      <c r="H230" s="162" t="str">
        <f>IF(①【入力】別紙_職員一覧!H230="","",①【入力】別紙_職員一覧!H230)</f>
        <v/>
      </c>
      <c r="I230" s="144" t="str">
        <f>IF(①【入力】別紙_職員一覧!I230="","",①【入力】別紙_職員一覧!I230)</f>
        <v/>
      </c>
      <c r="J230" s="163" t="str">
        <f>IF(①【入力】別紙_職員一覧!J230="","",①【入力】別紙_職員一覧!J230)</f>
        <v/>
      </c>
      <c r="K230" s="164" t="str">
        <f t="shared" ref="K230:K293" si="26">IF(OR(J230="1",J230=1),"〇","")</f>
        <v/>
      </c>
      <c r="L230" s="44" t="str">
        <f>IF(①【入力】別紙_職員一覧!L230="","",①【入力】別紙_職員一覧!L230)</f>
        <v/>
      </c>
      <c r="M230" s="165" t="str">
        <f>IF(①【入力】別紙_職員一覧!M230="","",①【入力】別紙_職員一覧!M230)</f>
        <v/>
      </c>
      <c r="N230" s="157" t="str">
        <f>IF(J230="","",IF(OR(J230="1",J230="2"),VLOOKUP(J230,'②【入力】就業規則等一覧（変更）'!$B$32:$AD$33,26,FALSE),VLOOKUP(J230,'②【入力】就業規則等一覧（変更）'!$B$13:$AD$27,26,FALSE)))</f>
        <v/>
      </c>
      <c r="O230" s="166" t="str">
        <f t="shared" ref="O230:O293" si="27">IF(M230="","",10000)</f>
        <v/>
      </c>
      <c r="P230" s="166" t="str">
        <f t="shared" ref="P230:P293" si="28">IF(N230="","",MIN(N230,10000))</f>
        <v/>
      </c>
      <c r="Q230" s="167" t="str">
        <f t="shared" ref="Q230:Q293" si="29">IF(OR(M230="",N230=""),"",M230*P230)</f>
        <v/>
      </c>
      <c r="T230" s="84"/>
    </row>
    <row r="231" spans="1:23" ht="18" customHeight="1">
      <c r="A231" s="83">
        <v>219</v>
      </c>
      <c r="B231" s="83" t="str">
        <f t="shared" si="25"/>
        <v/>
      </c>
      <c r="C231" s="44" t="str">
        <f>IF(①【入力】別紙_職員一覧!C231="","",①【入力】別紙_職員一覧!C231)</f>
        <v/>
      </c>
      <c r="D231" s="44" t="str">
        <f>IF(①【入力】別紙_職員一覧!D231="","",①【入力】別紙_職員一覧!D231)</f>
        <v/>
      </c>
      <c r="E231" s="44" t="str">
        <f>IF(①【入力】別紙_職員一覧!E231="","",①【入力】別紙_職員一覧!E231)</f>
        <v/>
      </c>
      <c r="F231" s="44" t="str">
        <f>IF(①【入力】別紙_職員一覧!F231="","",①【入力】別紙_職員一覧!F231)</f>
        <v/>
      </c>
      <c r="G231" s="162" t="str">
        <f>IF(①【入力】別紙_職員一覧!G231="","",①【入力】別紙_職員一覧!G231)</f>
        <v/>
      </c>
      <c r="H231" s="162" t="str">
        <f>IF(①【入力】別紙_職員一覧!H231="","",①【入力】別紙_職員一覧!H231)</f>
        <v/>
      </c>
      <c r="I231" s="144" t="str">
        <f>IF(①【入力】別紙_職員一覧!I231="","",①【入力】別紙_職員一覧!I231)</f>
        <v/>
      </c>
      <c r="J231" s="163" t="str">
        <f>IF(①【入力】別紙_職員一覧!J231="","",①【入力】別紙_職員一覧!J231)</f>
        <v/>
      </c>
      <c r="K231" s="164" t="str">
        <f t="shared" si="26"/>
        <v/>
      </c>
      <c r="L231" s="44" t="str">
        <f>IF(①【入力】別紙_職員一覧!L231="","",①【入力】別紙_職員一覧!L231)</f>
        <v/>
      </c>
      <c r="M231" s="165" t="str">
        <f>IF(①【入力】別紙_職員一覧!M231="","",①【入力】別紙_職員一覧!M231)</f>
        <v/>
      </c>
      <c r="N231" s="157" t="str">
        <f>IF(J231="","",IF(OR(J231="1",J231="2"),VLOOKUP(J231,'②【入力】就業規則等一覧（変更）'!$B$32:$AD$33,26,FALSE),VLOOKUP(J231,'②【入力】就業規則等一覧（変更）'!$B$13:$AD$27,26,FALSE)))</f>
        <v/>
      </c>
      <c r="O231" s="166" t="str">
        <f t="shared" si="27"/>
        <v/>
      </c>
      <c r="P231" s="166" t="str">
        <f t="shared" si="28"/>
        <v/>
      </c>
      <c r="Q231" s="167" t="str">
        <f t="shared" si="29"/>
        <v/>
      </c>
      <c r="T231" s="84"/>
    </row>
    <row r="232" spans="1:23" ht="18" customHeight="1">
      <c r="A232" s="83">
        <v>220</v>
      </c>
      <c r="B232" s="83" t="str">
        <f t="shared" si="25"/>
        <v/>
      </c>
      <c r="C232" s="44" t="str">
        <f>IF(①【入力】別紙_職員一覧!C232="","",①【入力】別紙_職員一覧!C232)</f>
        <v/>
      </c>
      <c r="D232" s="44" t="str">
        <f>IF(①【入力】別紙_職員一覧!D232="","",①【入力】別紙_職員一覧!D232)</f>
        <v/>
      </c>
      <c r="E232" s="44" t="str">
        <f>IF(①【入力】別紙_職員一覧!E232="","",①【入力】別紙_職員一覧!E232)</f>
        <v/>
      </c>
      <c r="F232" s="44" t="str">
        <f>IF(①【入力】別紙_職員一覧!F232="","",①【入力】別紙_職員一覧!F232)</f>
        <v/>
      </c>
      <c r="G232" s="162" t="str">
        <f>IF(①【入力】別紙_職員一覧!G232="","",①【入力】別紙_職員一覧!G232)</f>
        <v/>
      </c>
      <c r="H232" s="162" t="str">
        <f>IF(①【入力】別紙_職員一覧!H232="","",①【入力】別紙_職員一覧!H232)</f>
        <v/>
      </c>
      <c r="I232" s="144" t="str">
        <f>IF(①【入力】別紙_職員一覧!I232="","",①【入力】別紙_職員一覧!I232)</f>
        <v/>
      </c>
      <c r="J232" s="163" t="str">
        <f>IF(①【入力】別紙_職員一覧!J232="","",①【入力】別紙_職員一覧!J232)</f>
        <v/>
      </c>
      <c r="K232" s="164" t="str">
        <f t="shared" si="26"/>
        <v/>
      </c>
      <c r="L232" s="44" t="str">
        <f>IF(①【入力】別紙_職員一覧!L232="","",①【入力】別紙_職員一覧!L232)</f>
        <v/>
      </c>
      <c r="M232" s="165" t="str">
        <f>IF(①【入力】別紙_職員一覧!M232="","",①【入力】別紙_職員一覧!M232)</f>
        <v/>
      </c>
      <c r="N232" s="157" t="str">
        <f>IF(J232="","",IF(OR(J232="1",J232="2"),VLOOKUP(J232,'②【入力】就業規則等一覧（変更）'!$B$32:$AD$33,26,FALSE),VLOOKUP(J232,'②【入力】就業規則等一覧（変更）'!$B$13:$AD$27,26,FALSE)))</f>
        <v/>
      </c>
      <c r="O232" s="166" t="str">
        <f t="shared" si="27"/>
        <v/>
      </c>
      <c r="P232" s="166" t="str">
        <f t="shared" si="28"/>
        <v/>
      </c>
      <c r="Q232" s="167" t="str">
        <f t="shared" si="29"/>
        <v/>
      </c>
      <c r="T232" s="84"/>
    </row>
    <row r="233" spans="1:23" ht="18" customHeight="1">
      <c r="A233" s="83">
        <v>221</v>
      </c>
      <c r="B233" s="83" t="str">
        <f t="shared" si="25"/>
        <v/>
      </c>
      <c r="C233" s="44" t="str">
        <f>IF(①【入力】別紙_職員一覧!C233="","",①【入力】別紙_職員一覧!C233)</f>
        <v/>
      </c>
      <c r="D233" s="44" t="str">
        <f>IF(①【入力】別紙_職員一覧!D233="","",①【入力】別紙_職員一覧!D233)</f>
        <v/>
      </c>
      <c r="E233" s="44" t="str">
        <f>IF(①【入力】別紙_職員一覧!E233="","",①【入力】別紙_職員一覧!E233)</f>
        <v/>
      </c>
      <c r="F233" s="44" t="str">
        <f>IF(①【入力】別紙_職員一覧!F233="","",①【入力】別紙_職員一覧!F233)</f>
        <v/>
      </c>
      <c r="G233" s="162" t="str">
        <f>IF(①【入力】別紙_職員一覧!G233="","",①【入力】別紙_職員一覧!G233)</f>
        <v/>
      </c>
      <c r="H233" s="162" t="str">
        <f>IF(①【入力】別紙_職員一覧!H233="","",①【入力】別紙_職員一覧!H233)</f>
        <v/>
      </c>
      <c r="I233" s="144" t="str">
        <f>IF(①【入力】別紙_職員一覧!I233="","",①【入力】別紙_職員一覧!I233)</f>
        <v/>
      </c>
      <c r="J233" s="163" t="str">
        <f>IF(①【入力】別紙_職員一覧!J233="","",①【入力】別紙_職員一覧!J233)</f>
        <v/>
      </c>
      <c r="K233" s="164" t="str">
        <f t="shared" si="26"/>
        <v/>
      </c>
      <c r="L233" s="44" t="str">
        <f>IF(①【入力】別紙_職員一覧!L233="","",①【入力】別紙_職員一覧!L233)</f>
        <v/>
      </c>
      <c r="M233" s="165" t="str">
        <f>IF(①【入力】別紙_職員一覧!M233="","",①【入力】別紙_職員一覧!M233)</f>
        <v/>
      </c>
      <c r="N233" s="157" t="str">
        <f>IF(J233="","",IF(OR(J233="1",J233="2"),VLOOKUP(J233,'②【入力】就業規則等一覧（変更）'!$B$32:$AD$33,26,FALSE),VLOOKUP(J233,'②【入力】就業規則等一覧（変更）'!$B$13:$AD$27,26,FALSE)))</f>
        <v/>
      </c>
      <c r="O233" s="166" t="str">
        <f t="shared" si="27"/>
        <v/>
      </c>
      <c r="P233" s="166" t="str">
        <f t="shared" si="28"/>
        <v/>
      </c>
      <c r="Q233" s="167" t="str">
        <f t="shared" si="29"/>
        <v/>
      </c>
      <c r="T233" s="84"/>
      <c r="W233" s="79"/>
    </row>
    <row r="234" spans="1:23" ht="18" customHeight="1">
      <c r="A234" s="83">
        <v>222</v>
      </c>
      <c r="B234" s="83" t="str">
        <f t="shared" si="25"/>
        <v/>
      </c>
      <c r="C234" s="44" t="str">
        <f>IF(①【入力】別紙_職員一覧!C234="","",①【入力】別紙_職員一覧!C234)</f>
        <v/>
      </c>
      <c r="D234" s="44" t="str">
        <f>IF(①【入力】別紙_職員一覧!D234="","",①【入力】別紙_職員一覧!D234)</f>
        <v/>
      </c>
      <c r="E234" s="44" t="str">
        <f>IF(①【入力】別紙_職員一覧!E234="","",①【入力】別紙_職員一覧!E234)</f>
        <v/>
      </c>
      <c r="F234" s="44" t="str">
        <f>IF(①【入力】別紙_職員一覧!F234="","",①【入力】別紙_職員一覧!F234)</f>
        <v/>
      </c>
      <c r="G234" s="162" t="str">
        <f>IF(①【入力】別紙_職員一覧!G234="","",①【入力】別紙_職員一覧!G234)</f>
        <v/>
      </c>
      <c r="H234" s="162" t="str">
        <f>IF(①【入力】別紙_職員一覧!H234="","",①【入力】別紙_職員一覧!H234)</f>
        <v/>
      </c>
      <c r="I234" s="144" t="str">
        <f>IF(①【入力】別紙_職員一覧!I234="","",①【入力】別紙_職員一覧!I234)</f>
        <v/>
      </c>
      <c r="J234" s="163" t="str">
        <f>IF(①【入力】別紙_職員一覧!J234="","",①【入力】別紙_職員一覧!J234)</f>
        <v/>
      </c>
      <c r="K234" s="164" t="str">
        <f t="shared" si="26"/>
        <v/>
      </c>
      <c r="L234" s="44" t="str">
        <f>IF(①【入力】別紙_職員一覧!L234="","",①【入力】別紙_職員一覧!L234)</f>
        <v/>
      </c>
      <c r="M234" s="165" t="str">
        <f>IF(①【入力】別紙_職員一覧!M234="","",①【入力】別紙_職員一覧!M234)</f>
        <v/>
      </c>
      <c r="N234" s="157" t="str">
        <f>IF(J234="","",IF(OR(J234="1",J234="2"),VLOOKUP(J234,'②【入力】就業規則等一覧（変更）'!$B$32:$AD$33,26,FALSE),VLOOKUP(J234,'②【入力】就業規則等一覧（変更）'!$B$13:$AD$27,26,FALSE)))</f>
        <v/>
      </c>
      <c r="O234" s="166" t="str">
        <f t="shared" si="27"/>
        <v/>
      </c>
      <c r="P234" s="166" t="str">
        <f t="shared" si="28"/>
        <v/>
      </c>
      <c r="Q234" s="167" t="str">
        <f t="shared" si="29"/>
        <v/>
      </c>
      <c r="T234" s="84"/>
    </row>
    <row r="235" spans="1:23" ht="18" customHeight="1">
      <c r="A235" s="83">
        <v>223</v>
      </c>
      <c r="B235" s="83" t="str">
        <f t="shared" si="25"/>
        <v/>
      </c>
      <c r="C235" s="44" t="str">
        <f>IF(①【入力】別紙_職員一覧!C235="","",①【入力】別紙_職員一覧!C235)</f>
        <v/>
      </c>
      <c r="D235" s="44" t="str">
        <f>IF(①【入力】別紙_職員一覧!D235="","",①【入力】別紙_職員一覧!D235)</f>
        <v/>
      </c>
      <c r="E235" s="44" t="str">
        <f>IF(①【入力】別紙_職員一覧!E235="","",①【入力】別紙_職員一覧!E235)</f>
        <v/>
      </c>
      <c r="F235" s="44" t="str">
        <f>IF(①【入力】別紙_職員一覧!F235="","",①【入力】別紙_職員一覧!F235)</f>
        <v/>
      </c>
      <c r="G235" s="162" t="str">
        <f>IF(①【入力】別紙_職員一覧!G235="","",①【入力】別紙_職員一覧!G235)</f>
        <v/>
      </c>
      <c r="H235" s="162" t="str">
        <f>IF(①【入力】別紙_職員一覧!H235="","",①【入力】別紙_職員一覧!H235)</f>
        <v/>
      </c>
      <c r="I235" s="144" t="str">
        <f>IF(①【入力】別紙_職員一覧!I235="","",①【入力】別紙_職員一覧!I235)</f>
        <v/>
      </c>
      <c r="J235" s="163" t="str">
        <f>IF(①【入力】別紙_職員一覧!J235="","",①【入力】別紙_職員一覧!J235)</f>
        <v/>
      </c>
      <c r="K235" s="164" t="str">
        <f t="shared" si="26"/>
        <v/>
      </c>
      <c r="L235" s="44" t="str">
        <f>IF(①【入力】別紙_職員一覧!L235="","",①【入力】別紙_職員一覧!L235)</f>
        <v/>
      </c>
      <c r="M235" s="165" t="str">
        <f>IF(①【入力】別紙_職員一覧!M235="","",①【入力】別紙_職員一覧!M235)</f>
        <v/>
      </c>
      <c r="N235" s="157" t="str">
        <f>IF(J235="","",IF(OR(J235="1",J235="2"),VLOOKUP(J235,'②【入力】就業規則等一覧（変更）'!$B$32:$AD$33,26,FALSE),VLOOKUP(J235,'②【入力】就業規則等一覧（変更）'!$B$13:$AD$27,26,FALSE)))</f>
        <v/>
      </c>
      <c r="O235" s="166" t="str">
        <f t="shared" si="27"/>
        <v/>
      </c>
      <c r="P235" s="166" t="str">
        <f t="shared" si="28"/>
        <v/>
      </c>
      <c r="Q235" s="167" t="str">
        <f t="shared" si="29"/>
        <v/>
      </c>
      <c r="T235" s="84"/>
    </row>
    <row r="236" spans="1:23" ht="18" customHeight="1">
      <c r="A236" s="83">
        <v>224</v>
      </c>
      <c r="B236" s="83" t="str">
        <f t="shared" si="25"/>
        <v/>
      </c>
      <c r="C236" s="44" t="str">
        <f>IF(①【入力】別紙_職員一覧!C236="","",①【入力】別紙_職員一覧!C236)</f>
        <v/>
      </c>
      <c r="D236" s="44" t="str">
        <f>IF(①【入力】別紙_職員一覧!D236="","",①【入力】別紙_職員一覧!D236)</f>
        <v/>
      </c>
      <c r="E236" s="44" t="str">
        <f>IF(①【入力】別紙_職員一覧!E236="","",①【入力】別紙_職員一覧!E236)</f>
        <v/>
      </c>
      <c r="F236" s="44" t="str">
        <f>IF(①【入力】別紙_職員一覧!F236="","",①【入力】別紙_職員一覧!F236)</f>
        <v/>
      </c>
      <c r="G236" s="162" t="str">
        <f>IF(①【入力】別紙_職員一覧!G236="","",①【入力】別紙_職員一覧!G236)</f>
        <v/>
      </c>
      <c r="H236" s="162" t="str">
        <f>IF(①【入力】別紙_職員一覧!H236="","",①【入力】別紙_職員一覧!H236)</f>
        <v/>
      </c>
      <c r="I236" s="144" t="str">
        <f>IF(①【入力】別紙_職員一覧!I236="","",①【入力】別紙_職員一覧!I236)</f>
        <v/>
      </c>
      <c r="J236" s="163" t="str">
        <f>IF(①【入力】別紙_職員一覧!J236="","",①【入力】別紙_職員一覧!J236)</f>
        <v/>
      </c>
      <c r="K236" s="164" t="str">
        <f t="shared" si="26"/>
        <v/>
      </c>
      <c r="L236" s="44" t="str">
        <f>IF(①【入力】別紙_職員一覧!L236="","",①【入力】別紙_職員一覧!L236)</f>
        <v/>
      </c>
      <c r="M236" s="165" t="str">
        <f>IF(①【入力】別紙_職員一覧!M236="","",①【入力】別紙_職員一覧!M236)</f>
        <v/>
      </c>
      <c r="N236" s="157" t="str">
        <f>IF(J236="","",IF(OR(J236="1",J236="2"),VLOOKUP(J236,'②【入力】就業規則等一覧（変更）'!$B$32:$AD$33,26,FALSE),VLOOKUP(J236,'②【入力】就業規則等一覧（変更）'!$B$13:$AD$27,26,FALSE)))</f>
        <v/>
      </c>
      <c r="O236" s="166" t="str">
        <f t="shared" si="27"/>
        <v/>
      </c>
      <c r="P236" s="166" t="str">
        <f t="shared" si="28"/>
        <v/>
      </c>
      <c r="Q236" s="167" t="str">
        <f t="shared" si="29"/>
        <v/>
      </c>
      <c r="T236" s="84"/>
    </row>
    <row r="237" spans="1:23" ht="18" customHeight="1">
      <c r="A237" s="83">
        <v>225</v>
      </c>
      <c r="B237" s="83" t="str">
        <f t="shared" si="25"/>
        <v/>
      </c>
      <c r="C237" s="44" t="str">
        <f>IF(①【入力】別紙_職員一覧!C237="","",①【入力】別紙_職員一覧!C237)</f>
        <v/>
      </c>
      <c r="D237" s="44" t="str">
        <f>IF(①【入力】別紙_職員一覧!D237="","",①【入力】別紙_職員一覧!D237)</f>
        <v/>
      </c>
      <c r="E237" s="44" t="str">
        <f>IF(①【入力】別紙_職員一覧!E237="","",①【入力】別紙_職員一覧!E237)</f>
        <v/>
      </c>
      <c r="F237" s="44" t="str">
        <f>IF(①【入力】別紙_職員一覧!F237="","",①【入力】別紙_職員一覧!F237)</f>
        <v/>
      </c>
      <c r="G237" s="162" t="str">
        <f>IF(①【入力】別紙_職員一覧!G237="","",①【入力】別紙_職員一覧!G237)</f>
        <v/>
      </c>
      <c r="H237" s="162" t="str">
        <f>IF(①【入力】別紙_職員一覧!H237="","",①【入力】別紙_職員一覧!H237)</f>
        <v/>
      </c>
      <c r="I237" s="144" t="str">
        <f>IF(①【入力】別紙_職員一覧!I237="","",①【入力】別紙_職員一覧!I237)</f>
        <v/>
      </c>
      <c r="J237" s="163" t="str">
        <f>IF(①【入力】別紙_職員一覧!J237="","",①【入力】別紙_職員一覧!J237)</f>
        <v/>
      </c>
      <c r="K237" s="164" t="str">
        <f t="shared" si="26"/>
        <v/>
      </c>
      <c r="L237" s="44" t="str">
        <f>IF(①【入力】別紙_職員一覧!L237="","",①【入力】別紙_職員一覧!L237)</f>
        <v/>
      </c>
      <c r="M237" s="165" t="str">
        <f>IF(①【入力】別紙_職員一覧!M237="","",①【入力】別紙_職員一覧!M237)</f>
        <v/>
      </c>
      <c r="N237" s="157" t="str">
        <f>IF(J237="","",IF(OR(J237="1",J237="2"),VLOOKUP(J237,'②【入力】就業規則等一覧（変更）'!$B$32:$AD$33,26,FALSE),VLOOKUP(J237,'②【入力】就業規則等一覧（変更）'!$B$13:$AD$27,26,FALSE)))</f>
        <v/>
      </c>
      <c r="O237" s="166" t="str">
        <f t="shared" si="27"/>
        <v/>
      </c>
      <c r="P237" s="166" t="str">
        <f t="shared" si="28"/>
        <v/>
      </c>
      <c r="Q237" s="167" t="str">
        <f t="shared" si="29"/>
        <v/>
      </c>
      <c r="T237" s="84"/>
    </row>
    <row r="238" spans="1:23" ht="18" customHeight="1">
      <c r="A238" s="83">
        <v>226</v>
      </c>
      <c r="B238" s="83" t="str">
        <f t="shared" si="25"/>
        <v/>
      </c>
      <c r="C238" s="44" t="str">
        <f>IF(①【入力】別紙_職員一覧!C238="","",①【入力】別紙_職員一覧!C238)</f>
        <v/>
      </c>
      <c r="D238" s="44" t="str">
        <f>IF(①【入力】別紙_職員一覧!D238="","",①【入力】別紙_職員一覧!D238)</f>
        <v/>
      </c>
      <c r="E238" s="44" t="str">
        <f>IF(①【入力】別紙_職員一覧!E238="","",①【入力】別紙_職員一覧!E238)</f>
        <v/>
      </c>
      <c r="F238" s="44" t="str">
        <f>IF(①【入力】別紙_職員一覧!F238="","",①【入力】別紙_職員一覧!F238)</f>
        <v/>
      </c>
      <c r="G238" s="162" t="str">
        <f>IF(①【入力】別紙_職員一覧!G238="","",①【入力】別紙_職員一覧!G238)</f>
        <v/>
      </c>
      <c r="H238" s="162" t="str">
        <f>IF(①【入力】別紙_職員一覧!H238="","",①【入力】別紙_職員一覧!H238)</f>
        <v/>
      </c>
      <c r="I238" s="144" t="str">
        <f>IF(①【入力】別紙_職員一覧!I238="","",①【入力】別紙_職員一覧!I238)</f>
        <v/>
      </c>
      <c r="J238" s="163" t="str">
        <f>IF(①【入力】別紙_職員一覧!J238="","",①【入力】別紙_職員一覧!J238)</f>
        <v/>
      </c>
      <c r="K238" s="164" t="str">
        <f t="shared" si="26"/>
        <v/>
      </c>
      <c r="L238" s="44" t="str">
        <f>IF(①【入力】別紙_職員一覧!L238="","",①【入力】別紙_職員一覧!L238)</f>
        <v/>
      </c>
      <c r="M238" s="165" t="str">
        <f>IF(①【入力】別紙_職員一覧!M238="","",①【入力】別紙_職員一覧!M238)</f>
        <v/>
      </c>
      <c r="N238" s="157" t="str">
        <f>IF(J238="","",IF(OR(J238="1",J238="2"),VLOOKUP(J238,'②【入力】就業規則等一覧（変更）'!$B$32:$AD$33,26,FALSE),VLOOKUP(J238,'②【入力】就業規則等一覧（変更）'!$B$13:$AD$27,26,FALSE)))</f>
        <v/>
      </c>
      <c r="O238" s="166" t="str">
        <f t="shared" si="27"/>
        <v/>
      </c>
      <c r="P238" s="166" t="str">
        <f t="shared" si="28"/>
        <v/>
      </c>
      <c r="Q238" s="167" t="str">
        <f t="shared" si="29"/>
        <v/>
      </c>
      <c r="T238" s="84"/>
    </row>
    <row r="239" spans="1:23" ht="18" customHeight="1">
      <c r="A239" s="83">
        <v>227</v>
      </c>
      <c r="B239" s="83" t="str">
        <f t="shared" si="25"/>
        <v/>
      </c>
      <c r="C239" s="44" t="str">
        <f>IF(①【入力】別紙_職員一覧!C239="","",①【入力】別紙_職員一覧!C239)</f>
        <v/>
      </c>
      <c r="D239" s="44" t="str">
        <f>IF(①【入力】別紙_職員一覧!D239="","",①【入力】別紙_職員一覧!D239)</f>
        <v/>
      </c>
      <c r="E239" s="44" t="str">
        <f>IF(①【入力】別紙_職員一覧!E239="","",①【入力】別紙_職員一覧!E239)</f>
        <v/>
      </c>
      <c r="F239" s="44" t="str">
        <f>IF(①【入力】別紙_職員一覧!F239="","",①【入力】別紙_職員一覧!F239)</f>
        <v/>
      </c>
      <c r="G239" s="162" t="str">
        <f>IF(①【入力】別紙_職員一覧!G239="","",①【入力】別紙_職員一覧!G239)</f>
        <v/>
      </c>
      <c r="H239" s="162" t="str">
        <f>IF(①【入力】別紙_職員一覧!H239="","",①【入力】別紙_職員一覧!H239)</f>
        <v/>
      </c>
      <c r="I239" s="144" t="str">
        <f>IF(①【入力】別紙_職員一覧!I239="","",①【入力】別紙_職員一覧!I239)</f>
        <v/>
      </c>
      <c r="J239" s="163" t="str">
        <f>IF(①【入力】別紙_職員一覧!J239="","",①【入力】別紙_職員一覧!J239)</f>
        <v/>
      </c>
      <c r="K239" s="164" t="str">
        <f t="shared" si="26"/>
        <v/>
      </c>
      <c r="L239" s="44" t="str">
        <f>IF(①【入力】別紙_職員一覧!L239="","",①【入力】別紙_職員一覧!L239)</f>
        <v/>
      </c>
      <c r="M239" s="165" t="str">
        <f>IF(①【入力】別紙_職員一覧!M239="","",①【入力】別紙_職員一覧!M239)</f>
        <v/>
      </c>
      <c r="N239" s="157" t="str">
        <f>IF(J239="","",IF(OR(J239="1",J239="2"),VLOOKUP(J239,'②【入力】就業規則等一覧（変更）'!$B$32:$AD$33,26,FALSE),VLOOKUP(J239,'②【入力】就業規則等一覧（変更）'!$B$13:$AD$27,26,FALSE)))</f>
        <v/>
      </c>
      <c r="O239" s="166" t="str">
        <f t="shared" si="27"/>
        <v/>
      </c>
      <c r="P239" s="166" t="str">
        <f t="shared" si="28"/>
        <v/>
      </c>
      <c r="Q239" s="167" t="str">
        <f t="shared" si="29"/>
        <v/>
      </c>
      <c r="T239" s="84"/>
    </row>
    <row r="240" spans="1:23" ht="18" customHeight="1">
      <c r="A240" s="83">
        <v>228</v>
      </c>
      <c r="B240" s="83" t="str">
        <f t="shared" si="25"/>
        <v/>
      </c>
      <c r="C240" s="44" t="str">
        <f>IF(①【入力】別紙_職員一覧!C240="","",①【入力】別紙_職員一覧!C240)</f>
        <v/>
      </c>
      <c r="D240" s="44" t="str">
        <f>IF(①【入力】別紙_職員一覧!D240="","",①【入力】別紙_職員一覧!D240)</f>
        <v/>
      </c>
      <c r="E240" s="44" t="str">
        <f>IF(①【入力】別紙_職員一覧!E240="","",①【入力】別紙_職員一覧!E240)</f>
        <v/>
      </c>
      <c r="F240" s="44" t="str">
        <f>IF(①【入力】別紙_職員一覧!F240="","",①【入力】別紙_職員一覧!F240)</f>
        <v/>
      </c>
      <c r="G240" s="162" t="str">
        <f>IF(①【入力】別紙_職員一覧!G240="","",①【入力】別紙_職員一覧!G240)</f>
        <v/>
      </c>
      <c r="H240" s="162" t="str">
        <f>IF(①【入力】別紙_職員一覧!H240="","",①【入力】別紙_職員一覧!H240)</f>
        <v/>
      </c>
      <c r="I240" s="144" t="str">
        <f>IF(①【入力】別紙_職員一覧!I240="","",①【入力】別紙_職員一覧!I240)</f>
        <v/>
      </c>
      <c r="J240" s="163" t="str">
        <f>IF(①【入力】別紙_職員一覧!J240="","",①【入力】別紙_職員一覧!J240)</f>
        <v/>
      </c>
      <c r="K240" s="164" t="str">
        <f t="shared" si="26"/>
        <v/>
      </c>
      <c r="L240" s="44" t="str">
        <f>IF(①【入力】別紙_職員一覧!L240="","",①【入力】別紙_職員一覧!L240)</f>
        <v/>
      </c>
      <c r="M240" s="165" t="str">
        <f>IF(①【入力】別紙_職員一覧!M240="","",①【入力】別紙_職員一覧!M240)</f>
        <v/>
      </c>
      <c r="N240" s="157" t="str">
        <f>IF(J240="","",IF(OR(J240="1",J240="2"),VLOOKUP(J240,'②【入力】就業規則等一覧（変更）'!$B$32:$AD$33,26,FALSE),VLOOKUP(J240,'②【入力】就業規則等一覧（変更）'!$B$13:$AD$27,26,FALSE)))</f>
        <v/>
      </c>
      <c r="O240" s="166" t="str">
        <f t="shared" si="27"/>
        <v/>
      </c>
      <c r="P240" s="166" t="str">
        <f t="shared" si="28"/>
        <v/>
      </c>
      <c r="Q240" s="167" t="str">
        <f t="shared" si="29"/>
        <v/>
      </c>
      <c r="T240" s="84"/>
    </row>
    <row r="241" spans="1:23" ht="18" customHeight="1">
      <c r="A241" s="83">
        <v>229</v>
      </c>
      <c r="B241" s="83" t="str">
        <f t="shared" si="25"/>
        <v/>
      </c>
      <c r="C241" s="44" t="str">
        <f>IF(①【入力】別紙_職員一覧!C241="","",①【入力】別紙_職員一覧!C241)</f>
        <v/>
      </c>
      <c r="D241" s="44" t="str">
        <f>IF(①【入力】別紙_職員一覧!D241="","",①【入力】別紙_職員一覧!D241)</f>
        <v/>
      </c>
      <c r="E241" s="44" t="str">
        <f>IF(①【入力】別紙_職員一覧!E241="","",①【入力】別紙_職員一覧!E241)</f>
        <v/>
      </c>
      <c r="F241" s="44" t="str">
        <f>IF(①【入力】別紙_職員一覧!F241="","",①【入力】別紙_職員一覧!F241)</f>
        <v/>
      </c>
      <c r="G241" s="162" t="str">
        <f>IF(①【入力】別紙_職員一覧!G241="","",①【入力】別紙_職員一覧!G241)</f>
        <v/>
      </c>
      <c r="H241" s="162" t="str">
        <f>IF(①【入力】別紙_職員一覧!H241="","",①【入力】別紙_職員一覧!H241)</f>
        <v/>
      </c>
      <c r="I241" s="144" t="str">
        <f>IF(①【入力】別紙_職員一覧!I241="","",①【入力】別紙_職員一覧!I241)</f>
        <v/>
      </c>
      <c r="J241" s="163" t="str">
        <f>IF(①【入力】別紙_職員一覧!J241="","",①【入力】別紙_職員一覧!J241)</f>
        <v/>
      </c>
      <c r="K241" s="164" t="str">
        <f t="shared" si="26"/>
        <v/>
      </c>
      <c r="L241" s="44" t="str">
        <f>IF(①【入力】別紙_職員一覧!L241="","",①【入力】別紙_職員一覧!L241)</f>
        <v/>
      </c>
      <c r="M241" s="165" t="str">
        <f>IF(①【入力】別紙_職員一覧!M241="","",①【入力】別紙_職員一覧!M241)</f>
        <v/>
      </c>
      <c r="N241" s="157" t="str">
        <f>IF(J241="","",IF(OR(J241="1",J241="2"),VLOOKUP(J241,'②【入力】就業規則等一覧（変更）'!$B$32:$AD$33,26,FALSE),VLOOKUP(J241,'②【入力】就業規則等一覧（変更）'!$B$13:$AD$27,26,FALSE)))</f>
        <v/>
      </c>
      <c r="O241" s="166" t="str">
        <f t="shared" si="27"/>
        <v/>
      </c>
      <c r="P241" s="166" t="str">
        <f t="shared" si="28"/>
        <v/>
      </c>
      <c r="Q241" s="167" t="str">
        <f t="shared" si="29"/>
        <v/>
      </c>
      <c r="T241" s="84"/>
    </row>
    <row r="242" spans="1:23" ht="18" customHeight="1">
      <c r="A242" s="83">
        <v>230</v>
      </c>
      <c r="B242" s="83" t="str">
        <f t="shared" si="25"/>
        <v/>
      </c>
      <c r="C242" s="44" t="str">
        <f>IF(①【入力】別紙_職員一覧!C242="","",①【入力】別紙_職員一覧!C242)</f>
        <v/>
      </c>
      <c r="D242" s="44" t="str">
        <f>IF(①【入力】別紙_職員一覧!D242="","",①【入力】別紙_職員一覧!D242)</f>
        <v/>
      </c>
      <c r="E242" s="44" t="str">
        <f>IF(①【入力】別紙_職員一覧!E242="","",①【入力】別紙_職員一覧!E242)</f>
        <v/>
      </c>
      <c r="F242" s="44" t="str">
        <f>IF(①【入力】別紙_職員一覧!F242="","",①【入力】別紙_職員一覧!F242)</f>
        <v/>
      </c>
      <c r="G242" s="162" t="str">
        <f>IF(①【入力】別紙_職員一覧!G242="","",①【入力】別紙_職員一覧!G242)</f>
        <v/>
      </c>
      <c r="H242" s="162" t="str">
        <f>IF(①【入力】別紙_職員一覧!H242="","",①【入力】別紙_職員一覧!H242)</f>
        <v/>
      </c>
      <c r="I242" s="144" t="str">
        <f>IF(①【入力】別紙_職員一覧!I242="","",①【入力】別紙_職員一覧!I242)</f>
        <v/>
      </c>
      <c r="J242" s="163" t="str">
        <f>IF(①【入力】別紙_職員一覧!J242="","",①【入力】別紙_職員一覧!J242)</f>
        <v/>
      </c>
      <c r="K242" s="164" t="str">
        <f t="shared" si="26"/>
        <v/>
      </c>
      <c r="L242" s="44" t="str">
        <f>IF(①【入力】別紙_職員一覧!L242="","",①【入力】別紙_職員一覧!L242)</f>
        <v/>
      </c>
      <c r="M242" s="165" t="str">
        <f>IF(①【入力】別紙_職員一覧!M242="","",①【入力】別紙_職員一覧!M242)</f>
        <v/>
      </c>
      <c r="N242" s="157" t="str">
        <f>IF(J242="","",IF(OR(J242="1",J242="2"),VLOOKUP(J242,'②【入力】就業規則等一覧（変更）'!$B$32:$AD$33,26,FALSE),VLOOKUP(J242,'②【入力】就業規則等一覧（変更）'!$B$13:$AD$27,26,FALSE)))</f>
        <v/>
      </c>
      <c r="O242" s="166" t="str">
        <f t="shared" si="27"/>
        <v/>
      </c>
      <c r="P242" s="166" t="str">
        <f t="shared" si="28"/>
        <v/>
      </c>
      <c r="Q242" s="167" t="str">
        <f t="shared" si="29"/>
        <v/>
      </c>
      <c r="T242" s="84"/>
    </row>
    <row r="243" spans="1:23" ht="18" customHeight="1">
      <c r="A243" s="83">
        <v>231</v>
      </c>
      <c r="B243" s="83" t="str">
        <f t="shared" si="25"/>
        <v/>
      </c>
      <c r="C243" s="44" t="str">
        <f>IF(①【入力】別紙_職員一覧!C243="","",①【入力】別紙_職員一覧!C243)</f>
        <v/>
      </c>
      <c r="D243" s="44" t="str">
        <f>IF(①【入力】別紙_職員一覧!D243="","",①【入力】別紙_職員一覧!D243)</f>
        <v/>
      </c>
      <c r="E243" s="44" t="str">
        <f>IF(①【入力】別紙_職員一覧!E243="","",①【入力】別紙_職員一覧!E243)</f>
        <v/>
      </c>
      <c r="F243" s="44" t="str">
        <f>IF(①【入力】別紙_職員一覧!F243="","",①【入力】別紙_職員一覧!F243)</f>
        <v/>
      </c>
      <c r="G243" s="162" t="str">
        <f>IF(①【入力】別紙_職員一覧!G243="","",①【入力】別紙_職員一覧!G243)</f>
        <v/>
      </c>
      <c r="H243" s="162" t="str">
        <f>IF(①【入力】別紙_職員一覧!H243="","",①【入力】別紙_職員一覧!H243)</f>
        <v/>
      </c>
      <c r="I243" s="144" t="str">
        <f>IF(①【入力】別紙_職員一覧!I243="","",①【入力】別紙_職員一覧!I243)</f>
        <v/>
      </c>
      <c r="J243" s="163" t="str">
        <f>IF(①【入力】別紙_職員一覧!J243="","",①【入力】別紙_職員一覧!J243)</f>
        <v/>
      </c>
      <c r="K243" s="164" t="str">
        <f t="shared" si="26"/>
        <v/>
      </c>
      <c r="L243" s="44" t="str">
        <f>IF(①【入力】別紙_職員一覧!L243="","",①【入力】別紙_職員一覧!L243)</f>
        <v/>
      </c>
      <c r="M243" s="165" t="str">
        <f>IF(①【入力】別紙_職員一覧!M243="","",①【入力】別紙_職員一覧!M243)</f>
        <v/>
      </c>
      <c r="N243" s="157" t="str">
        <f>IF(J243="","",IF(OR(J243="1",J243="2"),VLOOKUP(J243,'②【入力】就業規則等一覧（変更）'!$B$32:$AD$33,26,FALSE),VLOOKUP(J243,'②【入力】就業規則等一覧（変更）'!$B$13:$AD$27,26,FALSE)))</f>
        <v/>
      </c>
      <c r="O243" s="166" t="str">
        <f t="shared" si="27"/>
        <v/>
      </c>
      <c r="P243" s="166" t="str">
        <f t="shared" si="28"/>
        <v/>
      </c>
      <c r="Q243" s="167" t="str">
        <f t="shared" si="29"/>
        <v/>
      </c>
      <c r="T243" s="84"/>
    </row>
    <row r="244" spans="1:23" ht="18" customHeight="1">
      <c r="A244" s="83">
        <v>232</v>
      </c>
      <c r="B244" s="83" t="str">
        <f t="shared" si="25"/>
        <v/>
      </c>
      <c r="C244" s="44" t="str">
        <f>IF(①【入力】別紙_職員一覧!C244="","",①【入力】別紙_職員一覧!C244)</f>
        <v/>
      </c>
      <c r="D244" s="44" t="str">
        <f>IF(①【入力】別紙_職員一覧!D244="","",①【入力】別紙_職員一覧!D244)</f>
        <v/>
      </c>
      <c r="E244" s="44" t="str">
        <f>IF(①【入力】別紙_職員一覧!E244="","",①【入力】別紙_職員一覧!E244)</f>
        <v/>
      </c>
      <c r="F244" s="44" t="str">
        <f>IF(①【入力】別紙_職員一覧!F244="","",①【入力】別紙_職員一覧!F244)</f>
        <v/>
      </c>
      <c r="G244" s="162" t="str">
        <f>IF(①【入力】別紙_職員一覧!G244="","",①【入力】別紙_職員一覧!G244)</f>
        <v/>
      </c>
      <c r="H244" s="162" t="str">
        <f>IF(①【入力】別紙_職員一覧!H244="","",①【入力】別紙_職員一覧!H244)</f>
        <v/>
      </c>
      <c r="I244" s="144" t="str">
        <f>IF(①【入力】別紙_職員一覧!I244="","",①【入力】別紙_職員一覧!I244)</f>
        <v/>
      </c>
      <c r="J244" s="163" t="str">
        <f>IF(①【入力】別紙_職員一覧!J244="","",①【入力】別紙_職員一覧!J244)</f>
        <v/>
      </c>
      <c r="K244" s="164" t="str">
        <f t="shared" si="26"/>
        <v/>
      </c>
      <c r="L244" s="44" t="str">
        <f>IF(①【入力】別紙_職員一覧!L244="","",①【入力】別紙_職員一覧!L244)</f>
        <v/>
      </c>
      <c r="M244" s="165" t="str">
        <f>IF(①【入力】別紙_職員一覧!M244="","",①【入力】別紙_職員一覧!M244)</f>
        <v/>
      </c>
      <c r="N244" s="157" t="str">
        <f>IF(J244="","",IF(OR(J244="1",J244="2"),VLOOKUP(J244,'②【入力】就業規則等一覧（変更）'!$B$32:$AD$33,26,FALSE),VLOOKUP(J244,'②【入力】就業規則等一覧（変更）'!$B$13:$AD$27,26,FALSE)))</f>
        <v/>
      </c>
      <c r="O244" s="166" t="str">
        <f t="shared" si="27"/>
        <v/>
      </c>
      <c r="P244" s="166" t="str">
        <f t="shared" si="28"/>
        <v/>
      </c>
      <c r="Q244" s="167" t="str">
        <f t="shared" si="29"/>
        <v/>
      </c>
      <c r="T244" s="84"/>
    </row>
    <row r="245" spans="1:23" ht="18" customHeight="1">
      <c r="A245" s="83">
        <v>233</v>
      </c>
      <c r="B245" s="83" t="str">
        <f t="shared" si="25"/>
        <v/>
      </c>
      <c r="C245" s="44" t="str">
        <f>IF(①【入力】別紙_職員一覧!C245="","",①【入力】別紙_職員一覧!C245)</f>
        <v/>
      </c>
      <c r="D245" s="44" t="str">
        <f>IF(①【入力】別紙_職員一覧!D245="","",①【入力】別紙_職員一覧!D245)</f>
        <v/>
      </c>
      <c r="E245" s="44" t="str">
        <f>IF(①【入力】別紙_職員一覧!E245="","",①【入力】別紙_職員一覧!E245)</f>
        <v/>
      </c>
      <c r="F245" s="44" t="str">
        <f>IF(①【入力】別紙_職員一覧!F245="","",①【入力】別紙_職員一覧!F245)</f>
        <v/>
      </c>
      <c r="G245" s="162" t="str">
        <f>IF(①【入力】別紙_職員一覧!G245="","",①【入力】別紙_職員一覧!G245)</f>
        <v/>
      </c>
      <c r="H245" s="162" t="str">
        <f>IF(①【入力】別紙_職員一覧!H245="","",①【入力】別紙_職員一覧!H245)</f>
        <v/>
      </c>
      <c r="I245" s="144" t="str">
        <f>IF(①【入力】別紙_職員一覧!I245="","",①【入力】別紙_職員一覧!I245)</f>
        <v/>
      </c>
      <c r="J245" s="163" t="str">
        <f>IF(①【入力】別紙_職員一覧!J245="","",①【入力】別紙_職員一覧!J245)</f>
        <v/>
      </c>
      <c r="K245" s="164" t="str">
        <f t="shared" si="26"/>
        <v/>
      </c>
      <c r="L245" s="44" t="str">
        <f>IF(①【入力】別紙_職員一覧!L245="","",①【入力】別紙_職員一覧!L245)</f>
        <v/>
      </c>
      <c r="M245" s="165" t="str">
        <f>IF(①【入力】別紙_職員一覧!M245="","",①【入力】別紙_職員一覧!M245)</f>
        <v/>
      </c>
      <c r="N245" s="157" t="str">
        <f>IF(J245="","",IF(OR(J245="1",J245="2"),VLOOKUP(J245,'②【入力】就業規則等一覧（変更）'!$B$32:$AD$33,26,FALSE),VLOOKUP(J245,'②【入力】就業規則等一覧（変更）'!$B$13:$AD$27,26,FALSE)))</f>
        <v/>
      </c>
      <c r="O245" s="166" t="str">
        <f t="shared" si="27"/>
        <v/>
      </c>
      <c r="P245" s="166" t="str">
        <f t="shared" si="28"/>
        <v/>
      </c>
      <c r="Q245" s="167" t="str">
        <f t="shared" si="29"/>
        <v/>
      </c>
      <c r="T245" s="84"/>
    </row>
    <row r="246" spans="1:23" ht="18" customHeight="1">
      <c r="A246" s="83">
        <v>234</v>
      </c>
      <c r="B246" s="83" t="str">
        <f t="shared" si="25"/>
        <v/>
      </c>
      <c r="C246" s="44" t="str">
        <f>IF(①【入力】別紙_職員一覧!C246="","",①【入力】別紙_職員一覧!C246)</f>
        <v/>
      </c>
      <c r="D246" s="44" t="str">
        <f>IF(①【入力】別紙_職員一覧!D246="","",①【入力】別紙_職員一覧!D246)</f>
        <v/>
      </c>
      <c r="E246" s="44" t="str">
        <f>IF(①【入力】別紙_職員一覧!E246="","",①【入力】別紙_職員一覧!E246)</f>
        <v/>
      </c>
      <c r="F246" s="44" t="str">
        <f>IF(①【入力】別紙_職員一覧!F246="","",①【入力】別紙_職員一覧!F246)</f>
        <v/>
      </c>
      <c r="G246" s="162" t="str">
        <f>IF(①【入力】別紙_職員一覧!G246="","",①【入力】別紙_職員一覧!G246)</f>
        <v/>
      </c>
      <c r="H246" s="162" t="str">
        <f>IF(①【入力】別紙_職員一覧!H246="","",①【入力】別紙_職員一覧!H246)</f>
        <v/>
      </c>
      <c r="I246" s="144" t="str">
        <f>IF(①【入力】別紙_職員一覧!I246="","",①【入力】別紙_職員一覧!I246)</f>
        <v/>
      </c>
      <c r="J246" s="163" t="str">
        <f>IF(①【入力】別紙_職員一覧!J246="","",①【入力】別紙_職員一覧!J246)</f>
        <v/>
      </c>
      <c r="K246" s="164" t="str">
        <f t="shared" si="26"/>
        <v/>
      </c>
      <c r="L246" s="44" t="str">
        <f>IF(①【入力】別紙_職員一覧!L246="","",①【入力】別紙_職員一覧!L246)</f>
        <v/>
      </c>
      <c r="M246" s="165" t="str">
        <f>IF(①【入力】別紙_職員一覧!M246="","",①【入力】別紙_職員一覧!M246)</f>
        <v/>
      </c>
      <c r="N246" s="157" t="str">
        <f>IF(J246="","",IF(OR(J246="1",J246="2"),VLOOKUP(J246,'②【入力】就業規則等一覧（変更）'!$B$32:$AD$33,26,FALSE),VLOOKUP(J246,'②【入力】就業規則等一覧（変更）'!$B$13:$AD$27,26,FALSE)))</f>
        <v/>
      </c>
      <c r="O246" s="166" t="str">
        <f t="shared" si="27"/>
        <v/>
      </c>
      <c r="P246" s="166" t="str">
        <f t="shared" si="28"/>
        <v/>
      </c>
      <c r="Q246" s="167" t="str">
        <f t="shared" si="29"/>
        <v/>
      </c>
      <c r="T246" s="84"/>
      <c r="W246" s="79"/>
    </row>
    <row r="247" spans="1:23" ht="18" customHeight="1">
      <c r="A247" s="83">
        <v>235</v>
      </c>
      <c r="B247" s="83" t="str">
        <f t="shared" si="25"/>
        <v/>
      </c>
      <c r="C247" s="44" t="str">
        <f>IF(①【入力】別紙_職員一覧!C247="","",①【入力】別紙_職員一覧!C247)</f>
        <v/>
      </c>
      <c r="D247" s="44" t="str">
        <f>IF(①【入力】別紙_職員一覧!D247="","",①【入力】別紙_職員一覧!D247)</f>
        <v/>
      </c>
      <c r="E247" s="44" t="str">
        <f>IF(①【入力】別紙_職員一覧!E247="","",①【入力】別紙_職員一覧!E247)</f>
        <v/>
      </c>
      <c r="F247" s="44" t="str">
        <f>IF(①【入力】別紙_職員一覧!F247="","",①【入力】別紙_職員一覧!F247)</f>
        <v/>
      </c>
      <c r="G247" s="162" t="str">
        <f>IF(①【入力】別紙_職員一覧!G247="","",①【入力】別紙_職員一覧!G247)</f>
        <v/>
      </c>
      <c r="H247" s="162" t="str">
        <f>IF(①【入力】別紙_職員一覧!H247="","",①【入力】別紙_職員一覧!H247)</f>
        <v/>
      </c>
      <c r="I247" s="144" t="str">
        <f>IF(①【入力】別紙_職員一覧!I247="","",①【入力】別紙_職員一覧!I247)</f>
        <v/>
      </c>
      <c r="J247" s="163" t="str">
        <f>IF(①【入力】別紙_職員一覧!J247="","",①【入力】別紙_職員一覧!J247)</f>
        <v/>
      </c>
      <c r="K247" s="164" t="str">
        <f t="shared" si="26"/>
        <v/>
      </c>
      <c r="L247" s="44" t="str">
        <f>IF(①【入力】別紙_職員一覧!L247="","",①【入力】別紙_職員一覧!L247)</f>
        <v/>
      </c>
      <c r="M247" s="165" t="str">
        <f>IF(①【入力】別紙_職員一覧!M247="","",①【入力】別紙_職員一覧!M247)</f>
        <v/>
      </c>
      <c r="N247" s="157" t="str">
        <f>IF(J247="","",IF(OR(J247="1",J247="2"),VLOOKUP(J247,'②【入力】就業規則等一覧（変更）'!$B$32:$AD$33,26,FALSE),VLOOKUP(J247,'②【入力】就業規則等一覧（変更）'!$B$13:$AD$27,26,FALSE)))</f>
        <v/>
      </c>
      <c r="O247" s="166" t="str">
        <f t="shared" si="27"/>
        <v/>
      </c>
      <c r="P247" s="166" t="str">
        <f t="shared" si="28"/>
        <v/>
      </c>
      <c r="Q247" s="167" t="str">
        <f t="shared" si="29"/>
        <v/>
      </c>
      <c r="T247" s="84"/>
    </row>
    <row r="248" spans="1:23" ht="18" customHeight="1">
      <c r="A248" s="83">
        <v>236</v>
      </c>
      <c r="B248" s="83" t="str">
        <f t="shared" si="25"/>
        <v/>
      </c>
      <c r="C248" s="44" t="str">
        <f>IF(①【入力】別紙_職員一覧!C248="","",①【入力】別紙_職員一覧!C248)</f>
        <v/>
      </c>
      <c r="D248" s="44" t="str">
        <f>IF(①【入力】別紙_職員一覧!D248="","",①【入力】別紙_職員一覧!D248)</f>
        <v/>
      </c>
      <c r="E248" s="44" t="str">
        <f>IF(①【入力】別紙_職員一覧!E248="","",①【入力】別紙_職員一覧!E248)</f>
        <v/>
      </c>
      <c r="F248" s="44" t="str">
        <f>IF(①【入力】別紙_職員一覧!F248="","",①【入力】別紙_職員一覧!F248)</f>
        <v/>
      </c>
      <c r="G248" s="162" t="str">
        <f>IF(①【入力】別紙_職員一覧!G248="","",①【入力】別紙_職員一覧!G248)</f>
        <v/>
      </c>
      <c r="H248" s="162" t="str">
        <f>IF(①【入力】別紙_職員一覧!H248="","",①【入力】別紙_職員一覧!H248)</f>
        <v/>
      </c>
      <c r="I248" s="144" t="str">
        <f>IF(①【入力】別紙_職員一覧!I248="","",①【入力】別紙_職員一覧!I248)</f>
        <v/>
      </c>
      <c r="J248" s="163" t="str">
        <f>IF(①【入力】別紙_職員一覧!J248="","",①【入力】別紙_職員一覧!J248)</f>
        <v/>
      </c>
      <c r="K248" s="164" t="str">
        <f t="shared" si="26"/>
        <v/>
      </c>
      <c r="L248" s="44" t="str">
        <f>IF(①【入力】別紙_職員一覧!L248="","",①【入力】別紙_職員一覧!L248)</f>
        <v/>
      </c>
      <c r="M248" s="165" t="str">
        <f>IF(①【入力】別紙_職員一覧!M248="","",①【入力】別紙_職員一覧!M248)</f>
        <v/>
      </c>
      <c r="N248" s="157" t="str">
        <f>IF(J248="","",IF(OR(J248="1",J248="2"),VLOOKUP(J248,'②【入力】就業規則等一覧（変更）'!$B$32:$AD$33,26,FALSE),VLOOKUP(J248,'②【入力】就業規則等一覧（変更）'!$B$13:$AD$27,26,FALSE)))</f>
        <v/>
      </c>
      <c r="O248" s="166" t="str">
        <f t="shared" si="27"/>
        <v/>
      </c>
      <c r="P248" s="166" t="str">
        <f t="shared" si="28"/>
        <v/>
      </c>
      <c r="Q248" s="167" t="str">
        <f t="shared" si="29"/>
        <v/>
      </c>
      <c r="T248" s="84"/>
    </row>
    <row r="249" spans="1:23" ht="18" customHeight="1">
      <c r="A249" s="83">
        <v>237</v>
      </c>
      <c r="B249" s="83" t="str">
        <f t="shared" si="25"/>
        <v/>
      </c>
      <c r="C249" s="44" t="str">
        <f>IF(①【入力】別紙_職員一覧!C249="","",①【入力】別紙_職員一覧!C249)</f>
        <v/>
      </c>
      <c r="D249" s="44" t="str">
        <f>IF(①【入力】別紙_職員一覧!D249="","",①【入力】別紙_職員一覧!D249)</f>
        <v/>
      </c>
      <c r="E249" s="44" t="str">
        <f>IF(①【入力】別紙_職員一覧!E249="","",①【入力】別紙_職員一覧!E249)</f>
        <v/>
      </c>
      <c r="F249" s="44" t="str">
        <f>IF(①【入力】別紙_職員一覧!F249="","",①【入力】別紙_職員一覧!F249)</f>
        <v/>
      </c>
      <c r="G249" s="162" t="str">
        <f>IF(①【入力】別紙_職員一覧!G249="","",①【入力】別紙_職員一覧!G249)</f>
        <v/>
      </c>
      <c r="H249" s="162" t="str">
        <f>IF(①【入力】別紙_職員一覧!H249="","",①【入力】別紙_職員一覧!H249)</f>
        <v/>
      </c>
      <c r="I249" s="144" t="str">
        <f>IF(①【入力】別紙_職員一覧!I249="","",①【入力】別紙_職員一覧!I249)</f>
        <v/>
      </c>
      <c r="J249" s="163" t="str">
        <f>IF(①【入力】別紙_職員一覧!J249="","",①【入力】別紙_職員一覧!J249)</f>
        <v/>
      </c>
      <c r="K249" s="164" t="str">
        <f t="shared" si="26"/>
        <v/>
      </c>
      <c r="L249" s="44" t="str">
        <f>IF(①【入力】別紙_職員一覧!L249="","",①【入力】別紙_職員一覧!L249)</f>
        <v/>
      </c>
      <c r="M249" s="165" t="str">
        <f>IF(①【入力】別紙_職員一覧!M249="","",①【入力】別紙_職員一覧!M249)</f>
        <v/>
      </c>
      <c r="N249" s="157" t="str">
        <f>IF(J249="","",IF(OR(J249="1",J249="2"),VLOOKUP(J249,'②【入力】就業規則等一覧（変更）'!$B$32:$AD$33,26,FALSE),VLOOKUP(J249,'②【入力】就業規則等一覧（変更）'!$B$13:$AD$27,26,FALSE)))</f>
        <v/>
      </c>
      <c r="O249" s="166" t="str">
        <f t="shared" si="27"/>
        <v/>
      </c>
      <c r="P249" s="166" t="str">
        <f t="shared" si="28"/>
        <v/>
      </c>
      <c r="Q249" s="167" t="str">
        <f t="shared" si="29"/>
        <v/>
      </c>
      <c r="T249" s="84"/>
    </row>
    <row r="250" spans="1:23" ht="18" customHeight="1">
      <c r="A250" s="83">
        <v>238</v>
      </c>
      <c r="B250" s="83" t="str">
        <f t="shared" si="25"/>
        <v/>
      </c>
      <c r="C250" s="44" t="str">
        <f>IF(①【入力】別紙_職員一覧!C250="","",①【入力】別紙_職員一覧!C250)</f>
        <v/>
      </c>
      <c r="D250" s="44" t="str">
        <f>IF(①【入力】別紙_職員一覧!D250="","",①【入力】別紙_職員一覧!D250)</f>
        <v/>
      </c>
      <c r="E250" s="44" t="str">
        <f>IF(①【入力】別紙_職員一覧!E250="","",①【入力】別紙_職員一覧!E250)</f>
        <v/>
      </c>
      <c r="F250" s="44" t="str">
        <f>IF(①【入力】別紙_職員一覧!F250="","",①【入力】別紙_職員一覧!F250)</f>
        <v/>
      </c>
      <c r="G250" s="162" t="str">
        <f>IF(①【入力】別紙_職員一覧!G250="","",①【入力】別紙_職員一覧!G250)</f>
        <v/>
      </c>
      <c r="H250" s="162" t="str">
        <f>IF(①【入力】別紙_職員一覧!H250="","",①【入力】別紙_職員一覧!H250)</f>
        <v/>
      </c>
      <c r="I250" s="144" t="str">
        <f>IF(①【入力】別紙_職員一覧!I250="","",①【入力】別紙_職員一覧!I250)</f>
        <v/>
      </c>
      <c r="J250" s="163" t="str">
        <f>IF(①【入力】別紙_職員一覧!J250="","",①【入力】別紙_職員一覧!J250)</f>
        <v/>
      </c>
      <c r="K250" s="164" t="str">
        <f t="shared" si="26"/>
        <v/>
      </c>
      <c r="L250" s="44" t="str">
        <f>IF(①【入力】別紙_職員一覧!L250="","",①【入力】別紙_職員一覧!L250)</f>
        <v/>
      </c>
      <c r="M250" s="165" t="str">
        <f>IF(①【入力】別紙_職員一覧!M250="","",①【入力】別紙_職員一覧!M250)</f>
        <v/>
      </c>
      <c r="N250" s="157" t="str">
        <f>IF(J250="","",IF(OR(J250="1",J250="2"),VLOOKUP(J250,'②【入力】就業規則等一覧（変更）'!$B$32:$AD$33,26,FALSE),VLOOKUP(J250,'②【入力】就業規則等一覧（変更）'!$B$13:$AD$27,26,FALSE)))</f>
        <v/>
      </c>
      <c r="O250" s="166" t="str">
        <f t="shared" si="27"/>
        <v/>
      </c>
      <c r="P250" s="166" t="str">
        <f t="shared" si="28"/>
        <v/>
      </c>
      <c r="Q250" s="167" t="str">
        <f t="shared" si="29"/>
        <v/>
      </c>
      <c r="T250" s="84"/>
    </row>
    <row r="251" spans="1:23" ht="18" customHeight="1">
      <c r="A251" s="83">
        <v>239</v>
      </c>
      <c r="B251" s="83" t="str">
        <f t="shared" si="25"/>
        <v/>
      </c>
      <c r="C251" s="44" t="str">
        <f>IF(①【入力】別紙_職員一覧!C251="","",①【入力】別紙_職員一覧!C251)</f>
        <v/>
      </c>
      <c r="D251" s="44" t="str">
        <f>IF(①【入力】別紙_職員一覧!D251="","",①【入力】別紙_職員一覧!D251)</f>
        <v/>
      </c>
      <c r="E251" s="44" t="str">
        <f>IF(①【入力】別紙_職員一覧!E251="","",①【入力】別紙_職員一覧!E251)</f>
        <v/>
      </c>
      <c r="F251" s="44" t="str">
        <f>IF(①【入力】別紙_職員一覧!F251="","",①【入力】別紙_職員一覧!F251)</f>
        <v/>
      </c>
      <c r="G251" s="162" t="str">
        <f>IF(①【入力】別紙_職員一覧!G251="","",①【入力】別紙_職員一覧!G251)</f>
        <v/>
      </c>
      <c r="H251" s="162" t="str">
        <f>IF(①【入力】別紙_職員一覧!H251="","",①【入力】別紙_職員一覧!H251)</f>
        <v/>
      </c>
      <c r="I251" s="144" t="str">
        <f>IF(①【入力】別紙_職員一覧!I251="","",①【入力】別紙_職員一覧!I251)</f>
        <v/>
      </c>
      <c r="J251" s="163" t="str">
        <f>IF(①【入力】別紙_職員一覧!J251="","",①【入力】別紙_職員一覧!J251)</f>
        <v/>
      </c>
      <c r="K251" s="164" t="str">
        <f t="shared" si="26"/>
        <v/>
      </c>
      <c r="L251" s="44" t="str">
        <f>IF(①【入力】別紙_職員一覧!L251="","",①【入力】別紙_職員一覧!L251)</f>
        <v/>
      </c>
      <c r="M251" s="165" t="str">
        <f>IF(①【入力】別紙_職員一覧!M251="","",①【入力】別紙_職員一覧!M251)</f>
        <v/>
      </c>
      <c r="N251" s="157" t="str">
        <f>IF(J251="","",IF(OR(J251="1",J251="2"),VLOOKUP(J251,'②【入力】就業規則等一覧（変更）'!$B$32:$AD$33,26,FALSE),VLOOKUP(J251,'②【入力】就業規則等一覧（変更）'!$B$13:$AD$27,26,FALSE)))</f>
        <v/>
      </c>
      <c r="O251" s="166" t="str">
        <f t="shared" si="27"/>
        <v/>
      </c>
      <c r="P251" s="166" t="str">
        <f t="shared" si="28"/>
        <v/>
      </c>
      <c r="Q251" s="167" t="str">
        <f t="shared" si="29"/>
        <v/>
      </c>
      <c r="T251" s="84"/>
    </row>
    <row r="252" spans="1:23" ht="18" customHeight="1">
      <c r="A252" s="83">
        <v>240</v>
      </c>
      <c r="B252" s="83" t="str">
        <f t="shared" si="25"/>
        <v/>
      </c>
      <c r="C252" s="44" t="str">
        <f>IF(①【入力】別紙_職員一覧!C252="","",①【入力】別紙_職員一覧!C252)</f>
        <v/>
      </c>
      <c r="D252" s="44" t="str">
        <f>IF(①【入力】別紙_職員一覧!D252="","",①【入力】別紙_職員一覧!D252)</f>
        <v/>
      </c>
      <c r="E252" s="44" t="str">
        <f>IF(①【入力】別紙_職員一覧!E252="","",①【入力】別紙_職員一覧!E252)</f>
        <v/>
      </c>
      <c r="F252" s="44" t="str">
        <f>IF(①【入力】別紙_職員一覧!F252="","",①【入力】別紙_職員一覧!F252)</f>
        <v/>
      </c>
      <c r="G252" s="162" t="str">
        <f>IF(①【入力】別紙_職員一覧!G252="","",①【入力】別紙_職員一覧!G252)</f>
        <v/>
      </c>
      <c r="H252" s="162" t="str">
        <f>IF(①【入力】別紙_職員一覧!H252="","",①【入力】別紙_職員一覧!H252)</f>
        <v/>
      </c>
      <c r="I252" s="144" t="str">
        <f>IF(①【入力】別紙_職員一覧!I252="","",①【入力】別紙_職員一覧!I252)</f>
        <v/>
      </c>
      <c r="J252" s="163" t="str">
        <f>IF(①【入力】別紙_職員一覧!J252="","",①【入力】別紙_職員一覧!J252)</f>
        <v/>
      </c>
      <c r="K252" s="164" t="str">
        <f t="shared" si="26"/>
        <v/>
      </c>
      <c r="L252" s="44" t="str">
        <f>IF(①【入力】別紙_職員一覧!L252="","",①【入力】別紙_職員一覧!L252)</f>
        <v/>
      </c>
      <c r="M252" s="165" t="str">
        <f>IF(①【入力】別紙_職員一覧!M252="","",①【入力】別紙_職員一覧!M252)</f>
        <v/>
      </c>
      <c r="N252" s="157" t="str">
        <f>IF(J252="","",IF(OR(J252="1",J252="2"),VLOOKUP(J252,'②【入力】就業規則等一覧（変更）'!$B$32:$AD$33,26,FALSE),VLOOKUP(J252,'②【入力】就業規則等一覧（変更）'!$B$13:$AD$27,26,FALSE)))</f>
        <v/>
      </c>
      <c r="O252" s="166" t="str">
        <f t="shared" si="27"/>
        <v/>
      </c>
      <c r="P252" s="166" t="str">
        <f t="shared" si="28"/>
        <v/>
      </c>
      <c r="Q252" s="167" t="str">
        <f t="shared" si="29"/>
        <v/>
      </c>
      <c r="T252" s="84"/>
    </row>
    <row r="253" spans="1:23" ht="18" customHeight="1">
      <c r="A253" s="83">
        <v>241</v>
      </c>
      <c r="B253" s="83" t="str">
        <f t="shared" si="25"/>
        <v/>
      </c>
      <c r="C253" s="44" t="str">
        <f>IF(①【入力】別紙_職員一覧!C253="","",①【入力】別紙_職員一覧!C253)</f>
        <v/>
      </c>
      <c r="D253" s="44" t="str">
        <f>IF(①【入力】別紙_職員一覧!D253="","",①【入力】別紙_職員一覧!D253)</f>
        <v/>
      </c>
      <c r="E253" s="44" t="str">
        <f>IF(①【入力】別紙_職員一覧!E253="","",①【入力】別紙_職員一覧!E253)</f>
        <v/>
      </c>
      <c r="F253" s="44" t="str">
        <f>IF(①【入力】別紙_職員一覧!F253="","",①【入力】別紙_職員一覧!F253)</f>
        <v/>
      </c>
      <c r="G253" s="162" t="str">
        <f>IF(①【入力】別紙_職員一覧!G253="","",①【入力】別紙_職員一覧!G253)</f>
        <v/>
      </c>
      <c r="H253" s="162" t="str">
        <f>IF(①【入力】別紙_職員一覧!H253="","",①【入力】別紙_職員一覧!H253)</f>
        <v/>
      </c>
      <c r="I253" s="144" t="str">
        <f>IF(①【入力】別紙_職員一覧!I253="","",①【入力】別紙_職員一覧!I253)</f>
        <v/>
      </c>
      <c r="J253" s="163" t="str">
        <f>IF(①【入力】別紙_職員一覧!J253="","",①【入力】別紙_職員一覧!J253)</f>
        <v/>
      </c>
      <c r="K253" s="164" t="str">
        <f t="shared" si="26"/>
        <v/>
      </c>
      <c r="L253" s="44" t="str">
        <f>IF(①【入力】別紙_職員一覧!L253="","",①【入力】別紙_職員一覧!L253)</f>
        <v/>
      </c>
      <c r="M253" s="165" t="str">
        <f>IF(①【入力】別紙_職員一覧!M253="","",①【入力】別紙_職員一覧!M253)</f>
        <v/>
      </c>
      <c r="N253" s="157" t="str">
        <f>IF(J253="","",IF(OR(J253="1",J253="2"),VLOOKUP(J253,'②【入力】就業規則等一覧（変更）'!$B$32:$AD$33,26,FALSE),VLOOKUP(J253,'②【入力】就業規則等一覧（変更）'!$B$13:$AD$27,26,FALSE)))</f>
        <v/>
      </c>
      <c r="O253" s="166" t="str">
        <f t="shared" si="27"/>
        <v/>
      </c>
      <c r="P253" s="166" t="str">
        <f t="shared" si="28"/>
        <v/>
      </c>
      <c r="Q253" s="167" t="str">
        <f t="shared" si="29"/>
        <v/>
      </c>
      <c r="T253" s="84"/>
    </row>
    <row r="254" spans="1:23" ht="18" customHeight="1">
      <c r="A254" s="83">
        <v>242</v>
      </c>
      <c r="B254" s="83" t="str">
        <f t="shared" si="25"/>
        <v/>
      </c>
      <c r="C254" s="44" t="str">
        <f>IF(①【入力】別紙_職員一覧!C254="","",①【入力】別紙_職員一覧!C254)</f>
        <v/>
      </c>
      <c r="D254" s="44" t="str">
        <f>IF(①【入力】別紙_職員一覧!D254="","",①【入力】別紙_職員一覧!D254)</f>
        <v/>
      </c>
      <c r="E254" s="44" t="str">
        <f>IF(①【入力】別紙_職員一覧!E254="","",①【入力】別紙_職員一覧!E254)</f>
        <v/>
      </c>
      <c r="F254" s="44" t="str">
        <f>IF(①【入力】別紙_職員一覧!F254="","",①【入力】別紙_職員一覧!F254)</f>
        <v/>
      </c>
      <c r="G254" s="162" t="str">
        <f>IF(①【入力】別紙_職員一覧!G254="","",①【入力】別紙_職員一覧!G254)</f>
        <v/>
      </c>
      <c r="H254" s="162" t="str">
        <f>IF(①【入力】別紙_職員一覧!H254="","",①【入力】別紙_職員一覧!H254)</f>
        <v/>
      </c>
      <c r="I254" s="144" t="str">
        <f>IF(①【入力】別紙_職員一覧!I254="","",①【入力】別紙_職員一覧!I254)</f>
        <v/>
      </c>
      <c r="J254" s="163" t="str">
        <f>IF(①【入力】別紙_職員一覧!J254="","",①【入力】別紙_職員一覧!J254)</f>
        <v/>
      </c>
      <c r="K254" s="164" t="str">
        <f t="shared" si="26"/>
        <v/>
      </c>
      <c r="L254" s="44" t="str">
        <f>IF(①【入力】別紙_職員一覧!L254="","",①【入力】別紙_職員一覧!L254)</f>
        <v/>
      </c>
      <c r="M254" s="165" t="str">
        <f>IF(①【入力】別紙_職員一覧!M254="","",①【入力】別紙_職員一覧!M254)</f>
        <v/>
      </c>
      <c r="N254" s="157" t="str">
        <f>IF(J254="","",IF(OR(J254="1",J254="2"),VLOOKUP(J254,'②【入力】就業規則等一覧（変更）'!$B$32:$AD$33,26,FALSE),VLOOKUP(J254,'②【入力】就業規則等一覧（変更）'!$B$13:$AD$27,26,FALSE)))</f>
        <v/>
      </c>
      <c r="O254" s="166" t="str">
        <f t="shared" si="27"/>
        <v/>
      </c>
      <c r="P254" s="166" t="str">
        <f t="shared" si="28"/>
        <v/>
      </c>
      <c r="Q254" s="167" t="str">
        <f t="shared" si="29"/>
        <v/>
      </c>
      <c r="T254" s="84"/>
    </row>
    <row r="255" spans="1:23" ht="18" customHeight="1">
      <c r="A255" s="83">
        <v>243</v>
      </c>
      <c r="B255" s="83" t="str">
        <f t="shared" si="25"/>
        <v/>
      </c>
      <c r="C255" s="44" t="str">
        <f>IF(①【入力】別紙_職員一覧!C255="","",①【入力】別紙_職員一覧!C255)</f>
        <v/>
      </c>
      <c r="D255" s="44" t="str">
        <f>IF(①【入力】別紙_職員一覧!D255="","",①【入力】別紙_職員一覧!D255)</f>
        <v/>
      </c>
      <c r="E255" s="44" t="str">
        <f>IF(①【入力】別紙_職員一覧!E255="","",①【入力】別紙_職員一覧!E255)</f>
        <v/>
      </c>
      <c r="F255" s="44" t="str">
        <f>IF(①【入力】別紙_職員一覧!F255="","",①【入力】別紙_職員一覧!F255)</f>
        <v/>
      </c>
      <c r="G255" s="162" t="str">
        <f>IF(①【入力】別紙_職員一覧!G255="","",①【入力】別紙_職員一覧!G255)</f>
        <v/>
      </c>
      <c r="H255" s="162" t="str">
        <f>IF(①【入力】別紙_職員一覧!H255="","",①【入力】別紙_職員一覧!H255)</f>
        <v/>
      </c>
      <c r="I255" s="144" t="str">
        <f>IF(①【入力】別紙_職員一覧!I255="","",①【入力】別紙_職員一覧!I255)</f>
        <v/>
      </c>
      <c r="J255" s="163" t="str">
        <f>IF(①【入力】別紙_職員一覧!J255="","",①【入力】別紙_職員一覧!J255)</f>
        <v/>
      </c>
      <c r="K255" s="164" t="str">
        <f t="shared" si="26"/>
        <v/>
      </c>
      <c r="L255" s="44" t="str">
        <f>IF(①【入力】別紙_職員一覧!L255="","",①【入力】別紙_職員一覧!L255)</f>
        <v/>
      </c>
      <c r="M255" s="165" t="str">
        <f>IF(①【入力】別紙_職員一覧!M255="","",①【入力】別紙_職員一覧!M255)</f>
        <v/>
      </c>
      <c r="N255" s="157" t="str">
        <f>IF(J255="","",IF(OR(J255="1",J255="2"),VLOOKUP(J255,'②【入力】就業規則等一覧（変更）'!$B$32:$AD$33,26,FALSE),VLOOKUP(J255,'②【入力】就業規則等一覧（変更）'!$B$13:$AD$27,26,FALSE)))</f>
        <v/>
      </c>
      <c r="O255" s="166" t="str">
        <f t="shared" si="27"/>
        <v/>
      </c>
      <c r="P255" s="166" t="str">
        <f t="shared" si="28"/>
        <v/>
      </c>
      <c r="Q255" s="167" t="str">
        <f t="shared" si="29"/>
        <v/>
      </c>
      <c r="T255" s="84"/>
    </row>
    <row r="256" spans="1:23" ht="18" customHeight="1">
      <c r="A256" s="83">
        <v>244</v>
      </c>
      <c r="B256" s="83" t="str">
        <f t="shared" si="25"/>
        <v/>
      </c>
      <c r="C256" s="44" t="str">
        <f>IF(①【入力】別紙_職員一覧!C256="","",①【入力】別紙_職員一覧!C256)</f>
        <v/>
      </c>
      <c r="D256" s="44" t="str">
        <f>IF(①【入力】別紙_職員一覧!D256="","",①【入力】別紙_職員一覧!D256)</f>
        <v/>
      </c>
      <c r="E256" s="44" t="str">
        <f>IF(①【入力】別紙_職員一覧!E256="","",①【入力】別紙_職員一覧!E256)</f>
        <v/>
      </c>
      <c r="F256" s="44" t="str">
        <f>IF(①【入力】別紙_職員一覧!F256="","",①【入力】別紙_職員一覧!F256)</f>
        <v/>
      </c>
      <c r="G256" s="162" t="str">
        <f>IF(①【入力】別紙_職員一覧!G256="","",①【入力】別紙_職員一覧!G256)</f>
        <v/>
      </c>
      <c r="H256" s="162" t="str">
        <f>IF(①【入力】別紙_職員一覧!H256="","",①【入力】別紙_職員一覧!H256)</f>
        <v/>
      </c>
      <c r="I256" s="144" t="str">
        <f>IF(①【入力】別紙_職員一覧!I256="","",①【入力】別紙_職員一覧!I256)</f>
        <v/>
      </c>
      <c r="J256" s="163" t="str">
        <f>IF(①【入力】別紙_職員一覧!J256="","",①【入力】別紙_職員一覧!J256)</f>
        <v/>
      </c>
      <c r="K256" s="164" t="str">
        <f t="shared" si="26"/>
        <v/>
      </c>
      <c r="L256" s="44" t="str">
        <f>IF(①【入力】別紙_職員一覧!L256="","",①【入力】別紙_職員一覧!L256)</f>
        <v/>
      </c>
      <c r="M256" s="165" t="str">
        <f>IF(①【入力】別紙_職員一覧!M256="","",①【入力】別紙_職員一覧!M256)</f>
        <v/>
      </c>
      <c r="N256" s="157" t="str">
        <f>IF(J256="","",IF(OR(J256="1",J256="2"),VLOOKUP(J256,'②【入力】就業規則等一覧（変更）'!$B$32:$AD$33,26,FALSE),VLOOKUP(J256,'②【入力】就業規則等一覧（変更）'!$B$13:$AD$27,26,FALSE)))</f>
        <v/>
      </c>
      <c r="O256" s="166" t="str">
        <f t="shared" si="27"/>
        <v/>
      </c>
      <c r="P256" s="166" t="str">
        <f t="shared" si="28"/>
        <v/>
      </c>
      <c r="Q256" s="167" t="str">
        <f t="shared" si="29"/>
        <v/>
      </c>
      <c r="T256" s="84"/>
    </row>
    <row r="257" spans="1:23" ht="18" customHeight="1">
      <c r="A257" s="83">
        <v>245</v>
      </c>
      <c r="B257" s="83" t="str">
        <f t="shared" si="25"/>
        <v/>
      </c>
      <c r="C257" s="44" t="str">
        <f>IF(①【入力】別紙_職員一覧!C257="","",①【入力】別紙_職員一覧!C257)</f>
        <v/>
      </c>
      <c r="D257" s="44" t="str">
        <f>IF(①【入力】別紙_職員一覧!D257="","",①【入力】別紙_職員一覧!D257)</f>
        <v/>
      </c>
      <c r="E257" s="44" t="str">
        <f>IF(①【入力】別紙_職員一覧!E257="","",①【入力】別紙_職員一覧!E257)</f>
        <v/>
      </c>
      <c r="F257" s="44" t="str">
        <f>IF(①【入力】別紙_職員一覧!F257="","",①【入力】別紙_職員一覧!F257)</f>
        <v/>
      </c>
      <c r="G257" s="162" t="str">
        <f>IF(①【入力】別紙_職員一覧!G257="","",①【入力】別紙_職員一覧!G257)</f>
        <v/>
      </c>
      <c r="H257" s="162" t="str">
        <f>IF(①【入力】別紙_職員一覧!H257="","",①【入力】別紙_職員一覧!H257)</f>
        <v/>
      </c>
      <c r="I257" s="144" t="str">
        <f>IF(①【入力】別紙_職員一覧!I257="","",①【入力】別紙_職員一覧!I257)</f>
        <v/>
      </c>
      <c r="J257" s="163" t="str">
        <f>IF(①【入力】別紙_職員一覧!J257="","",①【入力】別紙_職員一覧!J257)</f>
        <v/>
      </c>
      <c r="K257" s="164" t="str">
        <f t="shared" si="26"/>
        <v/>
      </c>
      <c r="L257" s="44" t="str">
        <f>IF(①【入力】別紙_職員一覧!L257="","",①【入力】別紙_職員一覧!L257)</f>
        <v/>
      </c>
      <c r="M257" s="165" t="str">
        <f>IF(①【入力】別紙_職員一覧!M257="","",①【入力】別紙_職員一覧!M257)</f>
        <v/>
      </c>
      <c r="N257" s="157" t="str">
        <f>IF(J257="","",IF(OR(J257="1",J257="2"),VLOOKUP(J257,'②【入力】就業規則等一覧（変更）'!$B$32:$AD$33,26,FALSE),VLOOKUP(J257,'②【入力】就業規則等一覧（変更）'!$B$13:$AD$27,26,FALSE)))</f>
        <v/>
      </c>
      <c r="O257" s="166" t="str">
        <f t="shared" si="27"/>
        <v/>
      </c>
      <c r="P257" s="166" t="str">
        <f t="shared" si="28"/>
        <v/>
      </c>
      <c r="Q257" s="167" t="str">
        <f t="shared" si="29"/>
        <v/>
      </c>
      <c r="T257" s="84"/>
    </row>
    <row r="258" spans="1:23" ht="18" customHeight="1">
      <c r="A258" s="83">
        <v>246</v>
      </c>
      <c r="B258" s="83" t="str">
        <f t="shared" si="25"/>
        <v/>
      </c>
      <c r="C258" s="44" t="str">
        <f>IF(①【入力】別紙_職員一覧!C258="","",①【入力】別紙_職員一覧!C258)</f>
        <v/>
      </c>
      <c r="D258" s="44" t="str">
        <f>IF(①【入力】別紙_職員一覧!D258="","",①【入力】別紙_職員一覧!D258)</f>
        <v/>
      </c>
      <c r="E258" s="44" t="str">
        <f>IF(①【入力】別紙_職員一覧!E258="","",①【入力】別紙_職員一覧!E258)</f>
        <v/>
      </c>
      <c r="F258" s="44" t="str">
        <f>IF(①【入力】別紙_職員一覧!F258="","",①【入力】別紙_職員一覧!F258)</f>
        <v/>
      </c>
      <c r="G258" s="162" t="str">
        <f>IF(①【入力】別紙_職員一覧!G258="","",①【入力】別紙_職員一覧!G258)</f>
        <v/>
      </c>
      <c r="H258" s="162" t="str">
        <f>IF(①【入力】別紙_職員一覧!H258="","",①【入力】別紙_職員一覧!H258)</f>
        <v/>
      </c>
      <c r="I258" s="144" t="str">
        <f>IF(①【入力】別紙_職員一覧!I258="","",①【入力】別紙_職員一覧!I258)</f>
        <v/>
      </c>
      <c r="J258" s="163" t="str">
        <f>IF(①【入力】別紙_職員一覧!J258="","",①【入力】別紙_職員一覧!J258)</f>
        <v/>
      </c>
      <c r="K258" s="164" t="str">
        <f t="shared" si="26"/>
        <v/>
      </c>
      <c r="L258" s="44" t="str">
        <f>IF(①【入力】別紙_職員一覧!L258="","",①【入力】別紙_職員一覧!L258)</f>
        <v/>
      </c>
      <c r="M258" s="165" t="str">
        <f>IF(①【入力】別紙_職員一覧!M258="","",①【入力】別紙_職員一覧!M258)</f>
        <v/>
      </c>
      <c r="N258" s="157" t="str">
        <f>IF(J258="","",IF(OR(J258="1",J258="2"),VLOOKUP(J258,'②【入力】就業規則等一覧（変更）'!$B$32:$AD$33,26,FALSE),VLOOKUP(J258,'②【入力】就業規則等一覧（変更）'!$B$13:$AD$27,26,FALSE)))</f>
        <v/>
      </c>
      <c r="O258" s="166" t="str">
        <f t="shared" si="27"/>
        <v/>
      </c>
      <c r="P258" s="166" t="str">
        <f t="shared" si="28"/>
        <v/>
      </c>
      <c r="Q258" s="167" t="str">
        <f t="shared" si="29"/>
        <v/>
      </c>
      <c r="T258" s="84"/>
    </row>
    <row r="259" spans="1:23" ht="18" customHeight="1">
      <c r="A259" s="83">
        <v>247</v>
      </c>
      <c r="B259" s="83" t="str">
        <f t="shared" si="25"/>
        <v/>
      </c>
      <c r="C259" s="44" t="str">
        <f>IF(①【入力】別紙_職員一覧!C259="","",①【入力】別紙_職員一覧!C259)</f>
        <v/>
      </c>
      <c r="D259" s="44" t="str">
        <f>IF(①【入力】別紙_職員一覧!D259="","",①【入力】別紙_職員一覧!D259)</f>
        <v/>
      </c>
      <c r="E259" s="44" t="str">
        <f>IF(①【入力】別紙_職員一覧!E259="","",①【入力】別紙_職員一覧!E259)</f>
        <v/>
      </c>
      <c r="F259" s="44" t="str">
        <f>IF(①【入力】別紙_職員一覧!F259="","",①【入力】別紙_職員一覧!F259)</f>
        <v/>
      </c>
      <c r="G259" s="162" t="str">
        <f>IF(①【入力】別紙_職員一覧!G259="","",①【入力】別紙_職員一覧!G259)</f>
        <v/>
      </c>
      <c r="H259" s="162" t="str">
        <f>IF(①【入力】別紙_職員一覧!H259="","",①【入力】別紙_職員一覧!H259)</f>
        <v/>
      </c>
      <c r="I259" s="144" t="str">
        <f>IF(①【入力】別紙_職員一覧!I259="","",①【入力】別紙_職員一覧!I259)</f>
        <v/>
      </c>
      <c r="J259" s="163" t="str">
        <f>IF(①【入力】別紙_職員一覧!J259="","",①【入力】別紙_職員一覧!J259)</f>
        <v/>
      </c>
      <c r="K259" s="164" t="str">
        <f t="shared" si="26"/>
        <v/>
      </c>
      <c r="L259" s="44" t="str">
        <f>IF(①【入力】別紙_職員一覧!L259="","",①【入力】別紙_職員一覧!L259)</f>
        <v/>
      </c>
      <c r="M259" s="165" t="str">
        <f>IF(①【入力】別紙_職員一覧!M259="","",①【入力】別紙_職員一覧!M259)</f>
        <v/>
      </c>
      <c r="N259" s="157" t="str">
        <f>IF(J259="","",IF(OR(J259="1",J259="2"),VLOOKUP(J259,'②【入力】就業規則等一覧（変更）'!$B$32:$AD$33,26,FALSE),VLOOKUP(J259,'②【入力】就業規則等一覧（変更）'!$B$13:$AD$27,26,FALSE)))</f>
        <v/>
      </c>
      <c r="O259" s="166" t="str">
        <f t="shared" si="27"/>
        <v/>
      </c>
      <c r="P259" s="166" t="str">
        <f t="shared" si="28"/>
        <v/>
      </c>
      <c r="Q259" s="167" t="str">
        <f t="shared" si="29"/>
        <v/>
      </c>
      <c r="T259" s="84"/>
      <c r="W259" s="79"/>
    </row>
    <row r="260" spans="1:23" ht="18" customHeight="1">
      <c r="A260" s="83">
        <v>248</v>
      </c>
      <c r="B260" s="83" t="str">
        <f t="shared" si="25"/>
        <v/>
      </c>
      <c r="C260" s="44" t="str">
        <f>IF(①【入力】別紙_職員一覧!C260="","",①【入力】別紙_職員一覧!C260)</f>
        <v/>
      </c>
      <c r="D260" s="44" t="str">
        <f>IF(①【入力】別紙_職員一覧!D260="","",①【入力】別紙_職員一覧!D260)</f>
        <v/>
      </c>
      <c r="E260" s="44" t="str">
        <f>IF(①【入力】別紙_職員一覧!E260="","",①【入力】別紙_職員一覧!E260)</f>
        <v/>
      </c>
      <c r="F260" s="44" t="str">
        <f>IF(①【入力】別紙_職員一覧!F260="","",①【入力】別紙_職員一覧!F260)</f>
        <v/>
      </c>
      <c r="G260" s="162" t="str">
        <f>IF(①【入力】別紙_職員一覧!G260="","",①【入力】別紙_職員一覧!G260)</f>
        <v/>
      </c>
      <c r="H260" s="162" t="str">
        <f>IF(①【入力】別紙_職員一覧!H260="","",①【入力】別紙_職員一覧!H260)</f>
        <v/>
      </c>
      <c r="I260" s="144" t="str">
        <f>IF(①【入力】別紙_職員一覧!I260="","",①【入力】別紙_職員一覧!I260)</f>
        <v/>
      </c>
      <c r="J260" s="163" t="str">
        <f>IF(①【入力】別紙_職員一覧!J260="","",①【入力】別紙_職員一覧!J260)</f>
        <v/>
      </c>
      <c r="K260" s="164" t="str">
        <f t="shared" si="26"/>
        <v/>
      </c>
      <c r="L260" s="44" t="str">
        <f>IF(①【入力】別紙_職員一覧!L260="","",①【入力】別紙_職員一覧!L260)</f>
        <v/>
      </c>
      <c r="M260" s="165" t="str">
        <f>IF(①【入力】別紙_職員一覧!M260="","",①【入力】別紙_職員一覧!M260)</f>
        <v/>
      </c>
      <c r="N260" s="157" t="str">
        <f>IF(J260="","",IF(OR(J260="1",J260="2"),VLOOKUP(J260,'②【入力】就業規則等一覧（変更）'!$B$32:$AD$33,26,FALSE),VLOOKUP(J260,'②【入力】就業規則等一覧（変更）'!$B$13:$AD$27,26,FALSE)))</f>
        <v/>
      </c>
      <c r="O260" s="166" t="str">
        <f t="shared" si="27"/>
        <v/>
      </c>
      <c r="P260" s="166" t="str">
        <f t="shared" si="28"/>
        <v/>
      </c>
      <c r="Q260" s="167" t="str">
        <f t="shared" si="29"/>
        <v/>
      </c>
      <c r="T260" s="84"/>
    </row>
    <row r="261" spans="1:23" ht="18" customHeight="1">
      <c r="A261" s="83">
        <v>249</v>
      </c>
      <c r="B261" s="83" t="str">
        <f t="shared" si="25"/>
        <v/>
      </c>
      <c r="C261" s="44" t="str">
        <f>IF(①【入力】別紙_職員一覧!C261="","",①【入力】別紙_職員一覧!C261)</f>
        <v/>
      </c>
      <c r="D261" s="44" t="str">
        <f>IF(①【入力】別紙_職員一覧!D261="","",①【入力】別紙_職員一覧!D261)</f>
        <v/>
      </c>
      <c r="E261" s="44" t="str">
        <f>IF(①【入力】別紙_職員一覧!E261="","",①【入力】別紙_職員一覧!E261)</f>
        <v/>
      </c>
      <c r="F261" s="44" t="str">
        <f>IF(①【入力】別紙_職員一覧!F261="","",①【入力】別紙_職員一覧!F261)</f>
        <v/>
      </c>
      <c r="G261" s="162" t="str">
        <f>IF(①【入力】別紙_職員一覧!G261="","",①【入力】別紙_職員一覧!G261)</f>
        <v/>
      </c>
      <c r="H261" s="162" t="str">
        <f>IF(①【入力】別紙_職員一覧!H261="","",①【入力】別紙_職員一覧!H261)</f>
        <v/>
      </c>
      <c r="I261" s="144" t="str">
        <f>IF(①【入力】別紙_職員一覧!I261="","",①【入力】別紙_職員一覧!I261)</f>
        <v/>
      </c>
      <c r="J261" s="163" t="str">
        <f>IF(①【入力】別紙_職員一覧!J261="","",①【入力】別紙_職員一覧!J261)</f>
        <v/>
      </c>
      <c r="K261" s="164" t="str">
        <f t="shared" si="26"/>
        <v/>
      </c>
      <c r="L261" s="44" t="str">
        <f>IF(①【入力】別紙_職員一覧!L261="","",①【入力】別紙_職員一覧!L261)</f>
        <v/>
      </c>
      <c r="M261" s="165" t="str">
        <f>IF(①【入力】別紙_職員一覧!M261="","",①【入力】別紙_職員一覧!M261)</f>
        <v/>
      </c>
      <c r="N261" s="157" t="str">
        <f>IF(J261="","",IF(OR(J261="1",J261="2"),VLOOKUP(J261,'②【入力】就業規則等一覧（変更）'!$B$32:$AD$33,26,FALSE),VLOOKUP(J261,'②【入力】就業規則等一覧（変更）'!$B$13:$AD$27,26,FALSE)))</f>
        <v/>
      </c>
      <c r="O261" s="166" t="str">
        <f t="shared" si="27"/>
        <v/>
      </c>
      <c r="P261" s="166" t="str">
        <f t="shared" si="28"/>
        <v/>
      </c>
      <c r="Q261" s="167" t="str">
        <f t="shared" si="29"/>
        <v/>
      </c>
      <c r="T261" s="84"/>
    </row>
    <row r="262" spans="1:23" ht="18" customHeight="1">
      <c r="A262" s="83">
        <v>250</v>
      </c>
      <c r="B262" s="83" t="str">
        <f t="shared" si="25"/>
        <v/>
      </c>
      <c r="C262" s="44" t="str">
        <f>IF(①【入力】別紙_職員一覧!C262="","",①【入力】別紙_職員一覧!C262)</f>
        <v/>
      </c>
      <c r="D262" s="44" t="str">
        <f>IF(①【入力】別紙_職員一覧!D262="","",①【入力】別紙_職員一覧!D262)</f>
        <v/>
      </c>
      <c r="E262" s="44" t="str">
        <f>IF(①【入力】別紙_職員一覧!E262="","",①【入力】別紙_職員一覧!E262)</f>
        <v/>
      </c>
      <c r="F262" s="44" t="str">
        <f>IF(①【入力】別紙_職員一覧!F262="","",①【入力】別紙_職員一覧!F262)</f>
        <v/>
      </c>
      <c r="G262" s="162" t="str">
        <f>IF(①【入力】別紙_職員一覧!G262="","",①【入力】別紙_職員一覧!G262)</f>
        <v/>
      </c>
      <c r="H262" s="162" t="str">
        <f>IF(①【入力】別紙_職員一覧!H262="","",①【入力】別紙_職員一覧!H262)</f>
        <v/>
      </c>
      <c r="I262" s="144" t="str">
        <f>IF(①【入力】別紙_職員一覧!I262="","",①【入力】別紙_職員一覧!I262)</f>
        <v/>
      </c>
      <c r="J262" s="163" t="str">
        <f>IF(①【入力】別紙_職員一覧!J262="","",①【入力】別紙_職員一覧!J262)</f>
        <v/>
      </c>
      <c r="K262" s="164" t="str">
        <f t="shared" si="26"/>
        <v/>
      </c>
      <c r="L262" s="44" t="str">
        <f>IF(①【入力】別紙_職員一覧!L262="","",①【入力】別紙_職員一覧!L262)</f>
        <v/>
      </c>
      <c r="M262" s="165" t="str">
        <f>IF(①【入力】別紙_職員一覧!M262="","",①【入力】別紙_職員一覧!M262)</f>
        <v/>
      </c>
      <c r="N262" s="157" t="str">
        <f>IF(J262="","",IF(OR(J262="1",J262="2"),VLOOKUP(J262,'②【入力】就業規則等一覧（変更）'!$B$32:$AD$33,26,FALSE),VLOOKUP(J262,'②【入力】就業規則等一覧（変更）'!$B$13:$AD$27,26,FALSE)))</f>
        <v/>
      </c>
      <c r="O262" s="166" t="str">
        <f t="shared" si="27"/>
        <v/>
      </c>
      <c r="P262" s="166" t="str">
        <f t="shared" si="28"/>
        <v/>
      </c>
      <c r="Q262" s="167" t="str">
        <f t="shared" si="29"/>
        <v/>
      </c>
      <c r="T262" s="84"/>
    </row>
    <row r="263" spans="1:23" ht="18" customHeight="1">
      <c r="A263" s="83">
        <v>251</v>
      </c>
      <c r="B263" s="83" t="str">
        <f t="shared" si="25"/>
        <v/>
      </c>
      <c r="C263" s="44" t="str">
        <f>IF(①【入力】別紙_職員一覧!C263="","",①【入力】別紙_職員一覧!C263)</f>
        <v/>
      </c>
      <c r="D263" s="44" t="str">
        <f>IF(①【入力】別紙_職員一覧!D263="","",①【入力】別紙_職員一覧!D263)</f>
        <v/>
      </c>
      <c r="E263" s="44" t="str">
        <f>IF(①【入力】別紙_職員一覧!E263="","",①【入力】別紙_職員一覧!E263)</f>
        <v/>
      </c>
      <c r="F263" s="44" t="str">
        <f>IF(①【入力】別紙_職員一覧!F263="","",①【入力】別紙_職員一覧!F263)</f>
        <v/>
      </c>
      <c r="G263" s="162" t="str">
        <f>IF(①【入力】別紙_職員一覧!G263="","",①【入力】別紙_職員一覧!G263)</f>
        <v/>
      </c>
      <c r="H263" s="162" t="str">
        <f>IF(①【入力】別紙_職員一覧!H263="","",①【入力】別紙_職員一覧!H263)</f>
        <v/>
      </c>
      <c r="I263" s="144" t="str">
        <f>IF(①【入力】別紙_職員一覧!I263="","",①【入力】別紙_職員一覧!I263)</f>
        <v/>
      </c>
      <c r="J263" s="163" t="str">
        <f>IF(①【入力】別紙_職員一覧!J263="","",①【入力】別紙_職員一覧!J263)</f>
        <v/>
      </c>
      <c r="K263" s="164" t="str">
        <f t="shared" si="26"/>
        <v/>
      </c>
      <c r="L263" s="44" t="str">
        <f>IF(①【入力】別紙_職員一覧!L263="","",①【入力】別紙_職員一覧!L263)</f>
        <v/>
      </c>
      <c r="M263" s="165" t="str">
        <f>IF(①【入力】別紙_職員一覧!M263="","",①【入力】別紙_職員一覧!M263)</f>
        <v/>
      </c>
      <c r="N263" s="157" t="str">
        <f>IF(J263="","",IF(OR(J263="1",J263="2"),VLOOKUP(J263,'②【入力】就業規則等一覧（変更）'!$B$32:$AD$33,26,FALSE),VLOOKUP(J263,'②【入力】就業規則等一覧（変更）'!$B$13:$AD$27,26,FALSE)))</f>
        <v/>
      </c>
      <c r="O263" s="166" t="str">
        <f t="shared" si="27"/>
        <v/>
      </c>
      <c r="P263" s="166" t="str">
        <f t="shared" si="28"/>
        <v/>
      </c>
      <c r="Q263" s="167" t="str">
        <f t="shared" si="29"/>
        <v/>
      </c>
      <c r="T263" s="84"/>
    </row>
    <row r="264" spans="1:23" ht="18" customHeight="1">
      <c r="A264" s="83">
        <v>252</v>
      </c>
      <c r="B264" s="83" t="str">
        <f t="shared" si="25"/>
        <v/>
      </c>
      <c r="C264" s="44" t="str">
        <f>IF(①【入力】別紙_職員一覧!C264="","",①【入力】別紙_職員一覧!C264)</f>
        <v/>
      </c>
      <c r="D264" s="44" t="str">
        <f>IF(①【入力】別紙_職員一覧!D264="","",①【入力】別紙_職員一覧!D264)</f>
        <v/>
      </c>
      <c r="E264" s="44" t="str">
        <f>IF(①【入力】別紙_職員一覧!E264="","",①【入力】別紙_職員一覧!E264)</f>
        <v/>
      </c>
      <c r="F264" s="44" t="str">
        <f>IF(①【入力】別紙_職員一覧!F264="","",①【入力】別紙_職員一覧!F264)</f>
        <v/>
      </c>
      <c r="G264" s="162" t="str">
        <f>IF(①【入力】別紙_職員一覧!G264="","",①【入力】別紙_職員一覧!G264)</f>
        <v/>
      </c>
      <c r="H264" s="162" t="str">
        <f>IF(①【入力】別紙_職員一覧!H264="","",①【入力】別紙_職員一覧!H264)</f>
        <v/>
      </c>
      <c r="I264" s="144" t="str">
        <f>IF(①【入力】別紙_職員一覧!I264="","",①【入力】別紙_職員一覧!I264)</f>
        <v/>
      </c>
      <c r="J264" s="163" t="str">
        <f>IF(①【入力】別紙_職員一覧!J264="","",①【入力】別紙_職員一覧!J264)</f>
        <v/>
      </c>
      <c r="K264" s="164" t="str">
        <f t="shared" si="26"/>
        <v/>
      </c>
      <c r="L264" s="44" t="str">
        <f>IF(①【入力】別紙_職員一覧!L264="","",①【入力】別紙_職員一覧!L264)</f>
        <v/>
      </c>
      <c r="M264" s="165" t="str">
        <f>IF(①【入力】別紙_職員一覧!M264="","",①【入力】別紙_職員一覧!M264)</f>
        <v/>
      </c>
      <c r="N264" s="157" t="str">
        <f>IF(J264="","",IF(OR(J264="1",J264="2"),VLOOKUP(J264,'②【入力】就業規則等一覧（変更）'!$B$32:$AD$33,26,FALSE),VLOOKUP(J264,'②【入力】就業規則等一覧（変更）'!$B$13:$AD$27,26,FALSE)))</f>
        <v/>
      </c>
      <c r="O264" s="166" t="str">
        <f t="shared" si="27"/>
        <v/>
      </c>
      <c r="P264" s="166" t="str">
        <f t="shared" si="28"/>
        <v/>
      </c>
      <c r="Q264" s="167" t="str">
        <f t="shared" si="29"/>
        <v/>
      </c>
      <c r="T264" s="84"/>
    </row>
    <row r="265" spans="1:23" ht="18" customHeight="1">
      <c r="A265" s="83">
        <v>253</v>
      </c>
      <c r="B265" s="83" t="str">
        <f t="shared" si="25"/>
        <v/>
      </c>
      <c r="C265" s="44" t="str">
        <f>IF(①【入力】別紙_職員一覧!C265="","",①【入力】別紙_職員一覧!C265)</f>
        <v/>
      </c>
      <c r="D265" s="44" t="str">
        <f>IF(①【入力】別紙_職員一覧!D265="","",①【入力】別紙_職員一覧!D265)</f>
        <v/>
      </c>
      <c r="E265" s="44" t="str">
        <f>IF(①【入力】別紙_職員一覧!E265="","",①【入力】別紙_職員一覧!E265)</f>
        <v/>
      </c>
      <c r="F265" s="44" t="str">
        <f>IF(①【入力】別紙_職員一覧!F265="","",①【入力】別紙_職員一覧!F265)</f>
        <v/>
      </c>
      <c r="G265" s="162" t="str">
        <f>IF(①【入力】別紙_職員一覧!G265="","",①【入力】別紙_職員一覧!G265)</f>
        <v/>
      </c>
      <c r="H265" s="162" t="str">
        <f>IF(①【入力】別紙_職員一覧!H265="","",①【入力】別紙_職員一覧!H265)</f>
        <v/>
      </c>
      <c r="I265" s="144" t="str">
        <f>IF(①【入力】別紙_職員一覧!I265="","",①【入力】別紙_職員一覧!I265)</f>
        <v/>
      </c>
      <c r="J265" s="163" t="str">
        <f>IF(①【入力】別紙_職員一覧!J265="","",①【入力】別紙_職員一覧!J265)</f>
        <v/>
      </c>
      <c r="K265" s="164" t="str">
        <f t="shared" si="26"/>
        <v/>
      </c>
      <c r="L265" s="44" t="str">
        <f>IF(①【入力】別紙_職員一覧!L265="","",①【入力】別紙_職員一覧!L265)</f>
        <v/>
      </c>
      <c r="M265" s="165" t="str">
        <f>IF(①【入力】別紙_職員一覧!M265="","",①【入力】別紙_職員一覧!M265)</f>
        <v/>
      </c>
      <c r="N265" s="157" t="str">
        <f>IF(J265="","",IF(OR(J265="1",J265="2"),VLOOKUP(J265,'②【入力】就業規則等一覧（変更）'!$B$32:$AD$33,26,FALSE),VLOOKUP(J265,'②【入力】就業規則等一覧（変更）'!$B$13:$AD$27,26,FALSE)))</f>
        <v/>
      </c>
      <c r="O265" s="166" t="str">
        <f t="shared" si="27"/>
        <v/>
      </c>
      <c r="P265" s="166" t="str">
        <f t="shared" si="28"/>
        <v/>
      </c>
      <c r="Q265" s="167" t="str">
        <f t="shared" si="29"/>
        <v/>
      </c>
      <c r="T265" s="84"/>
    </row>
    <row r="266" spans="1:23" ht="18" customHeight="1">
      <c r="A266" s="83">
        <v>254</v>
      </c>
      <c r="B266" s="83" t="str">
        <f t="shared" si="25"/>
        <v/>
      </c>
      <c r="C266" s="44" t="str">
        <f>IF(①【入力】別紙_職員一覧!C266="","",①【入力】別紙_職員一覧!C266)</f>
        <v/>
      </c>
      <c r="D266" s="44" t="str">
        <f>IF(①【入力】別紙_職員一覧!D266="","",①【入力】別紙_職員一覧!D266)</f>
        <v/>
      </c>
      <c r="E266" s="44" t="str">
        <f>IF(①【入力】別紙_職員一覧!E266="","",①【入力】別紙_職員一覧!E266)</f>
        <v/>
      </c>
      <c r="F266" s="44" t="str">
        <f>IF(①【入力】別紙_職員一覧!F266="","",①【入力】別紙_職員一覧!F266)</f>
        <v/>
      </c>
      <c r="G266" s="162" t="str">
        <f>IF(①【入力】別紙_職員一覧!G266="","",①【入力】別紙_職員一覧!G266)</f>
        <v/>
      </c>
      <c r="H266" s="162" t="str">
        <f>IF(①【入力】別紙_職員一覧!H266="","",①【入力】別紙_職員一覧!H266)</f>
        <v/>
      </c>
      <c r="I266" s="144" t="str">
        <f>IF(①【入力】別紙_職員一覧!I266="","",①【入力】別紙_職員一覧!I266)</f>
        <v/>
      </c>
      <c r="J266" s="163" t="str">
        <f>IF(①【入力】別紙_職員一覧!J266="","",①【入力】別紙_職員一覧!J266)</f>
        <v/>
      </c>
      <c r="K266" s="164" t="str">
        <f t="shared" si="26"/>
        <v/>
      </c>
      <c r="L266" s="44" t="str">
        <f>IF(①【入力】別紙_職員一覧!L266="","",①【入力】別紙_職員一覧!L266)</f>
        <v/>
      </c>
      <c r="M266" s="165" t="str">
        <f>IF(①【入力】別紙_職員一覧!M266="","",①【入力】別紙_職員一覧!M266)</f>
        <v/>
      </c>
      <c r="N266" s="157" t="str">
        <f>IF(J266="","",IF(OR(J266="1",J266="2"),VLOOKUP(J266,'②【入力】就業規則等一覧（変更）'!$B$32:$AD$33,26,FALSE),VLOOKUP(J266,'②【入力】就業規則等一覧（変更）'!$B$13:$AD$27,26,FALSE)))</f>
        <v/>
      </c>
      <c r="O266" s="166" t="str">
        <f t="shared" si="27"/>
        <v/>
      </c>
      <c r="P266" s="166" t="str">
        <f t="shared" si="28"/>
        <v/>
      </c>
      <c r="Q266" s="167" t="str">
        <f t="shared" si="29"/>
        <v/>
      </c>
      <c r="T266" s="84"/>
    </row>
    <row r="267" spans="1:23" ht="18" customHeight="1">
      <c r="A267" s="83">
        <v>255</v>
      </c>
      <c r="B267" s="83" t="str">
        <f t="shared" si="25"/>
        <v/>
      </c>
      <c r="C267" s="44" t="str">
        <f>IF(①【入力】別紙_職員一覧!C267="","",①【入力】別紙_職員一覧!C267)</f>
        <v/>
      </c>
      <c r="D267" s="44" t="str">
        <f>IF(①【入力】別紙_職員一覧!D267="","",①【入力】別紙_職員一覧!D267)</f>
        <v/>
      </c>
      <c r="E267" s="44" t="str">
        <f>IF(①【入力】別紙_職員一覧!E267="","",①【入力】別紙_職員一覧!E267)</f>
        <v/>
      </c>
      <c r="F267" s="44" t="str">
        <f>IF(①【入力】別紙_職員一覧!F267="","",①【入力】別紙_職員一覧!F267)</f>
        <v/>
      </c>
      <c r="G267" s="162" t="str">
        <f>IF(①【入力】別紙_職員一覧!G267="","",①【入力】別紙_職員一覧!G267)</f>
        <v/>
      </c>
      <c r="H267" s="162" t="str">
        <f>IF(①【入力】別紙_職員一覧!H267="","",①【入力】別紙_職員一覧!H267)</f>
        <v/>
      </c>
      <c r="I267" s="144" t="str">
        <f>IF(①【入力】別紙_職員一覧!I267="","",①【入力】別紙_職員一覧!I267)</f>
        <v/>
      </c>
      <c r="J267" s="163" t="str">
        <f>IF(①【入力】別紙_職員一覧!J267="","",①【入力】別紙_職員一覧!J267)</f>
        <v/>
      </c>
      <c r="K267" s="164" t="str">
        <f t="shared" si="26"/>
        <v/>
      </c>
      <c r="L267" s="44" t="str">
        <f>IF(①【入力】別紙_職員一覧!L267="","",①【入力】別紙_職員一覧!L267)</f>
        <v/>
      </c>
      <c r="M267" s="165" t="str">
        <f>IF(①【入力】別紙_職員一覧!M267="","",①【入力】別紙_職員一覧!M267)</f>
        <v/>
      </c>
      <c r="N267" s="157" t="str">
        <f>IF(J267="","",IF(OR(J267="1",J267="2"),VLOOKUP(J267,'②【入力】就業規則等一覧（変更）'!$B$32:$AD$33,26,FALSE),VLOOKUP(J267,'②【入力】就業規則等一覧（変更）'!$B$13:$AD$27,26,FALSE)))</f>
        <v/>
      </c>
      <c r="O267" s="166" t="str">
        <f t="shared" si="27"/>
        <v/>
      </c>
      <c r="P267" s="166" t="str">
        <f t="shared" si="28"/>
        <v/>
      </c>
      <c r="Q267" s="167" t="str">
        <f t="shared" si="29"/>
        <v/>
      </c>
      <c r="T267" s="84"/>
    </row>
    <row r="268" spans="1:23" ht="18" customHeight="1">
      <c r="A268" s="83">
        <v>256</v>
      </c>
      <c r="B268" s="83" t="str">
        <f t="shared" si="25"/>
        <v/>
      </c>
      <c r="C268" s="44" t="str">
        <f>IF(①【入力】別紙_職員一覧!C268="","",①【入力】別紙_職員一覧!C268)</f>
        <v/>
      </c>
      <c r="D268" s="44" t="str">
        <f>IF(①【入力】別紙_職員一覧!D268="","",①【入力】別紙_職員一覧!D268)</f>
        <v/>
      </c>
      <c r="E268" s="44" t="str">
        <f>IF(①【入力】別紙_職員一覧!E268="","",①【入力】別紙_職員一覧!E268)</f>
        <v/>
      </c>
      <c r="F268" s="44" t="str">
        <f>IF(①【入力】別紙_職員一覧!F268="","",①【入力】別紙_職員一覧!F268)</f>
        <v/>
      </c>
      <c r="G268" s="162" t="str">
        <f>IF(①【入力】別紙_職員一覧!G268="","",①【入力】別紙_職員一覧!G268)</f>
        <v/>
      </c>
      <c r="H268" s="162" t="str">
        <f>IF(①【入力】別紙_職員一覧!H268="","",①【入力】別紙_職員一覧!H268)</f>
        <v/>
      </c>
      <c r="I268" s="144" t="str">
        <f>IF(①【入力】別紙_職員一覧!I268="","",①【入力】別紙_職員一覧!I268)</f>
        <v/>
      </c>
      <c r="J268" s="163" t="str">
        <f>IF(①【入力】別紙_職員一覧!J268="","",①【入力】別紙_職員一覧!J268)</f>
        <v/>
      </c>
      <c r="K268" s="164" t="str">
        <f t="shared" si="26"/>
        <v/>
      </c>
      <c r="L268" s="44" t="str">
        <f>IF(①【入力】別紙_職員一覧!L268="","",①【入力】別紙_職員一覧!L268)</f>
        <v/>
      </c>
      <c r="M268" s="165" t="str">
        <f>IF(①【入力】別紙_職員一覧!M268="","",①【入力】別紙_職員一覧!M268)</f>
        <v/>
      </c>
      <c r="N268" s="157" t="str">
        <f>IF(J268="","",IF(OR(J268="1",J268="2"),VLOOKUP(J268,'②【入力】就業規則等一覧（変更）'!$B$32:$AD$33,26,FALSE),VLOOKUP(J268,'②【入力】就業規則等一覧（変更）'!$B$13:$AD$27,26,FALSE)))</f>
        <v/>
      </c>
      <c r="O268" s="166" t="str">
        <f t="shared" si="27"/>
        <v/>
      </c>
      <c r="P268" s="166" t="str">
        <f t="shared" si="28"/>
        <v/>
      </c>
      <c r="Q268" s="167" t="str">
        <f t="shared" si="29"/>
        <v/>
      </c>
      <c r="T268" s="84"/>
    </row>
    <row r="269" spans="1:23" ht="18" customHeight="1">
      <c r="A269" s="83">
        <v>257</v>
      </c>
      <c r="B269" s="83" t="str">
        <f t="shared" si="25"/>
        <v/>
      </c>
      <c r="C269" s="44" t="str">
        <f>IF(①【入力】別紙_職員一覧!C269="","",①【入力】別紙_職員一覧!C269)</f>
        <v/>
      </c>
      <c r="D269" s="44" t="str">
        <f>IF(①【入力】別紙_職員一覧!D269="","",①【入力】別紙_職員一覧!D269)</f>
        <v/>
      </c>
      <c r="E269" s="44" t="str">
        <f>IF(①【入力】別紙_職員一覧!E269="","",①【入力】別紙_職員一覧!E269)</f>
        <v/>
      </c>
      <c r="F269" s="44" t="str">
        <f>IF(①【入力】別紙_職員一覧!F269="","",①【入力】別紙_職員一覧!F269)</f>
        <v/>
      </c>
      <c r="G269" s="162" t="str">
        <f>IF(①【入力】別紙_職員一覧!G269="","",①【入力】別紙_職員一覧!G269)</f>
        <v/>
      </c>
      <c r="H269" s="162" t="str">
        <f>IF(①【入力】別紙_職員一覧!H269="","",①【入力】別紙_職員一覧!H269)</f>
        <v/>
      </c>
      <c r="I269" s="144" t="str">
        <f>IF(①【入力】別紙_職員一覧!I269="","",①【入力】別紙_職員一覧!I269)</f>
        <v/>
      </c>
      <c r="J269" s="163" t="str">
        <f>IF(①【入力】別紙_職員一覧!J269="","",①【入力】別紙_職員一覧!J269)</f>
        <v/>
      </c>
      <c r="K269" s="164" t="str">
        <f t="shared" si="26"/>
        <v/>
      </c>
      <c r="L269" s="44" t="str">
        <f>IF(①【入力】別紙_職員一覧!L269="","",①【入力】別紙_職員一覧!L269)</f>
        <v/>
      </c>
      <c r="M269" s="165" t="str">
        <f>IF(①【入力】別紙_職員一覧!M269="","",①【入力】別紙_職員一覧!M269)</f>
        <v/>
      </c>
      <c r="N269" s="157" t="str">
        <f>IF(J269="","",IF(OR(J269="1",J269="2"),VLOOKUP(J269,'②【入力】就業規則等一覧（変更）'!$B$32:$AD$33,26,FALSE),VLOOKUP(J269,'②【入力】就業規則等一覧（変更）'!$B$13:$AD$27,26,FALSE)))</f>
        <v/>
      </c>
      <c r="O269" s="166" t="str">
        <f t="shared" si="27"/>
        <v/>
      </c>
      <c r="P269" s="166" t="str">
        <f t="shared" si="28"/>
        <v/>
      </c>
      <c r="Q269" s="167" t="str">
        <f t="shared" si="29"/>
        <v/>
      </c>
      <c r="T269" s="84"/>
    </row>
    <row r="270" spans="1:23" ht="18" customHeight="1">
      <c r="A270" s="83">
        <v>258</v>
      </c>
      <c r="B270" s="83" t="str">
        <f t="shared" si="25"/>
        <v/>
      </c>
      <c r="C270" s="44" t="str">
        <f>IF(①【入力】別紙_職員一覧!C270="","",①【入力】別紙_職員一覧!C270)</f>
        <v/>
      </c>
      <c r="D270" s="44" t="str">
        <f>IF(①【入力】別紙_職員一覧!D270="","",①【入力】別紙_職員一覧!D270)</f>
        <v/>
      </c>
      <c r="E270" s="44" t="str">
        <f>IF(①【入力】別紙_職員一覧!E270="","",①【入力】別紙_職員一覧!E270)</f>
        <v/>
      </c>
      <c r="F270" s="44" t="str">
        <f>IF(①【入力】別紙_職員一覧!F270="","",①【入力】別紙_職員一覧!F270)</f>
        <v/>
      </c>
      <c r="G270" s="162" t="str">
        <f>IF(①【入力】別紙_職員一覧!G270="","",①【入力】別紙_職員一覧!G270)</f>
        <v/>
      </c>
      <c r="H270" s="162" t="str">
        <f>IF(①【入力】別紙_職員一覧!H270="","",①【入力】別紙_職員一覧!H270)</f>
        <v/>
      </c>
      <c r="I270" s="144" t="str">
        <f>IF(①【入力】別紙_職員一覧!I270="","",①【入力】別紙_職員一覧!I270)</f>
        <v/>
      </c>
      <c r="J270" s="163" t="str">
        <f>IF(①【入力】別紙_職員一覧!J270="","",①【入力】別紙_職員一覧!J270)</f>
        <v/>
      </c>
      <c r="K270" s="164" t="str">
        <f t="shared" si="26"/>
        <v/>
      </c>
      <c r="L270" s="44" t="str">
        <f>IF(①【入力】別紙_職員一覧!L270="","",①【入力】別紙_職員一覧!L270)</f>
        <v/>
      </c>
      <c r="M270" s="165" t="str">
        <f>IF(①【入力】別紙_職員一覧!M270="","",①【入力】別紙_職員一覧!M270)</f>
        <v/>
      </c>
      <c r="N270" s="157" t="str">
        <f>IF(J270="","",IF(OR(J270="1",J270="2"),VLOOKUP(J270,'②【入力】就業規則等一覧（変更）'!$B$32:$AD$33,26,FALSE),VLOOKUP(J270,'②【入力】就業規則等一覧（変更）'!$B$13:$AD$27,26,FALSE)))</f>
        <v/>
      </c>
      <c r="O270" s="166" t="str">
        <f t="shared" si="27"/>
        <v/>
      </c>
      <c r="P270" s="166" t="str">
        <f t="shared" si="28"/>
        <v/>
      </c>
      <c r="Q270" s="167" t="str">
        <f t="shared" si="29"/>
        <v/>
      </c>
      <c r="T270" s="84"/>
    </row>
    <row r="271" spans="1:23" ht="18" customHeight="1">
      <c r="A271" s="83">
        <v>259</v>
      </c>
      <c r="B271" s="83" t="str">
        <f t="shared" si="25"/>
        <v/>
      </c>
      <c r="C271" s="44" t="str">
        <f>IF(①【入力】別紙_職員一覧!C271="","",①【入力】別紙_職員一覧!C271)</f>
        <v/>
      </c>
      <c r="D271" s="44" t="str">
        <f>IF(①【入力】別紙_職員一覧!D271="","",①【入力】別紙_職員一覧!D271)</f>
        <v/>
      </c>
      <c r="E271" s="44" t="str">
        <f>IF(①【入力】別紙_職員一覧!E271="","",①【入力】別紙_職員一覧!E271)</f>
        <v/>
      </c>
      <c r="F271" s="44" t="str">
        <f>IF(①【入力】別紙_職員一覧!F271="","",①【入力】別紙_職員一覧!F271)</f>
        <v/>
      </c>
      <c r="G271" s="162" t="str">
        <f>IF(①【入力】別紙_職員一覧!G271="","",①【入力】別紙_職員一覧!G271)</f>
        <v/>
      </c>
      <c r="H271" s="162" t="str">
        <f>IF(①【入力】別紙_職員一覧!H271="","",①【入力】別紙_職員一覧!H271)</f>
        <v/>
      </c>
      <c r="I271" s="144" t="str">
        <f>IF(①【入力】別紙_職員一覧!I271="","",①【入力】別紙_職員一覧!I271)</f>
        <v/>
      </c>
      <c r="J271" s="163" t="str">
        <f>IF(①【入力】別紙_職員一覧!J271="","",①【入力】別紙_職員一覧!J271)</f>
        <v/>
      </c>
      <c r="K271" s="164" t="str">
        <f t="shared" si="26"/>
        <v/>
      </c>
      <c r="L271" s="44" t="str">
        <f>IF(①【入力】別紙_職員一覧!L271="","",①【入力】別紙_職員一覧!L271)</f>
        <v/>
      </c>
      <c r="M271" s="165" t="str">
        <f>IF(①【入力】別紙_職員一覧!M271="","",①【入力】別紙_職員一覧!M271)</f>
        <v/>
      </c>
      <c r="N271" s="157" t="str">
        <f>IF(J271="","",IF(OR(J271="1",J271="2"),VLOOKUP(J271,'②【入力】就業規則等一覧（変更）'!$B$32:$AD$33,26,FALSE),VLOOKUP(J271,'②【入力】就業規則等一覧（変更）'!$B$13:$AD$27,26,FALSE)))</f>
        <v/>
      </c>
      <c r="O271" s="166" t="str">
        <f t="shared" si="27"/>
        <v/>
      </c>
      <c r="P271" s="166" t="str">
        <f t="shared" si="28"/>
        <v/>
      </c>
      <c r="Q271" s="167" t="str">
        <f t="shared" si="29"/>
        <v/>
      </c>
      <c r="T271" s="84"/>
    </row>
    <row r="272" spans="1:23" ht="18" customHeight="1">
      <c r="A272" s="83">
        <v>260</v>
      </c>
      <c r="B272" s="83" t="str">
        <f t="shared" si="25"/>
        <v/>
      </c>
      <c r="C272" s="44" t="str">
        <f>IF(①【入力】別紙_職員一覧!C272="","",①【入力】別紙_職員一覧!C272)</f>
        <v/>
      </c>
      <c r="D272" s="44" t="str">
        <f>IF(①【入力】別紙_職員一覧!D272="","",①【入力】別紙_職員一覧!D272)</f>
        <v/>
      </c>
      <c r="E272" s="44" t="str">
        <f>IF(①【入力】別紙_職員一覧!E272="","",①【入力】別紙_職員一覧!E272)</f>
        <v/>
      </c>
      <c r="F272" s="44" t="str">
        <f>IF(①【入力】別紙_職員一覧!F272="","",①【入力】別紙_職員一覧!F272)</f>
        <v/>
      </c>
      <c r="G272" s="162" t="str">
        <f>IF(①【入力】別紙_職員一覧!G272="","",①【入力】別紙_職員一覧!G272)</f>
        <v/>
      </c>
      <c r="H272" s="162" t="str">
        <f>IF(①【入力】別紙_職員一覧!H272="","",①【入力】別紙_職員一覧!H272)</f>
        <v/>
      </c>
      <c r="I272" s="144" t="str">
        <f>IF(①【入力】別紙_職員一覧!I272="","",①【入力】別紙_職員一覧!I272)</f>
        <v/>
      </c>
      <c r="J272" s="163" t="str">
        <f>IF(①【入力】別紙_職員一覧!J272="","",①【入力】別紙_職員一覧!J272)</f>
        <v/>
      </c>
      <c r="K272" s="164" t="str">
        <f t="shared" si="26"/>
        <v/>
      </c>
      <c r="L272" s="44" t="str">
        <f>IF(①【入力】別紙_職員一覧!L272="","",①【入力】別紙_職員一覧!L272)</f>
        <v/>
      </c>
      <c r="M272" s="165" t="str">
        <f>IF(①【入力】別紙_職員一覧!M272="","",①【入力】別紙_職員一覧!M272)</f>
        <v/>
      </c>
      <c r="N272" s="157" t="str">
        <f>IF(J272="","",IF(OR(J272="1",J272="2"),VLOOKUP(J272,'②【入力】就業規則等一覧（変更）'!$B$32:$AD$33,26,FALSE),VLOOKUP(J272,'②【入力】就業規則等一覧（変更）'!$B$13:$AD$27,26,FALSE)))</f>
        <v/>
      </c>
      <c r="O272" s="166" t="str">
        <f t="shared" si="27"/>
        <v/>
      </c>
      <c r="P272" s="166" t="str">
        <f t="shared" si="28"/>
        <v/>
      </c>
      <c r="Q272" s="167" t="str">
        <f t="shared" si="29"/>
        <v/>
      </c>
      <c r="T272" s="84"/>
      <c r="W272" s="79"/>
    </row>
    <row r="273" spans="1:23" ht="18" customHeight="1">
      <c r="A273" s="83">
        <v>261</v>
      </c>
      <c r="B273" s="83" t="str">
        <f t="shared" si="25"/>
        <v/>
      </c>
      <c r="C273" s="44" t="str">
        <f>IF(①【入力】別紙_職員一覧!C273="","",①【入力】別紙_職員一覧!C273)</f>
        <v/>
      </c>
      <c r="D273" s="44" t="str">
        <f>IF(①【入力】別紙_職員一覧!D273="","",①【入力】別紙_職員一覧!D273)</f>
        <v/>
      </c>
      <c r="E273" s="44" t="str">
        <f>IF(①【入力】別紙_職員一覧!E273="","",①【入力】別紙_職員一覧!E273)</f>
        <v/>
      </c>
      <c r="F273" s="44" t="str">
        <f>IF(①【入力】別紙_職員一覧!F273="","",①【入力】別紙_職員一覧!F273)</f>
        <v/>
      </c>
      <c r="G273" s="162" t="str">
        <f>IF(①【入力】別紙_職員一覧!G273="","",①【入力】別紙_職員一覧!G273)</f>
        <v/>
      </c>
      <c r="H273" s="162" t="str">
        <f>IF(①【入力】別紙_職員一覧!H273="","",①【入力】別紙_職員一覧!H273)</f>
        <v/>
      </c>
      <c r="I273" s="144" t="str">
        <f>IF(①【入力】別紙_職員一覧!I273="","",①【入力】別紙_職員一覧!I273)</f>
        <v/>
      </c>
      <c r="J273" s="163" t="str">
        <f>IF(①【入力】別紙_職員一覧!J273="","",①【入力】別紙_職員一覧!J273)</f>
        <v/>
      </c>
      <c r="K273" s="164" t="str">
        <f t="shared" si="26"/>
        <v/>
      </c>
      <c r="L273" s="44" t="str">
        <f>IF(①【入力】別紙_職員一覧!L273="","",①【入力】別紙_職員一覧!L273)</f>
        <v/>
      </c>
      <c r="M273" s="165" t="str">
        <f>IF(①【入力】別紙_職員一覧!M273="","",①【入力】別紙_職員一覧!M273)</f>
        <v/>
      </c>
      <c r="N273" s="157" t="str">
        <f>IF(J273="","",IF(OR(J273="1",J273="2"),VLOOKUP(J273,'②【入力】就業規則等一覧（変更）'!$B$32:$AD$33,26,FALSE),VLOOKUP(J273,'②【入力】就業規則等一覧（変更）'!$B$13:$AD$27,26,FALSE)))</f>
        <v/>
      </c>
      <c r="O273" s="166" t="str">
        <f t="shared" si="27"/>
        <v/>
      </c>
      <c r="P273" s="166" t="str">
        <f t="shared" si="28"/>
        <v/>
      </c>
      <c r="Q273" s="167" t="str">
        <f t="shared" si="29"/>
        <v/>
      </c>
      <c r="T273" s="84"/>
    </row>
    <row r="274" spans="1:23" ht="18" customHeight="1">
      <c r="A274" s="83">
        <v>262</v>
      </c>
      <c r="B274" s="83" t="str">
        <f t="shared" ref="B274:B307" si="30">C274&amp;D274</f>
        <v/>
      </c>
      <c r="C274" s="44" t="str">
        <f>IF(①【入力】別紙_職員一覧!C274="","",①【入力】別紙_職員一覧!C274)</f>
        <v/>
      </c>
      <c r="D274" s="44" t="str">
        <f>IF(①【入力】別紙_職員一覧!D274="","",①【入力】別紙_職員一覧!D274)</f>
        <v/>
      </c>
      <c r="E274" s="44" t="str">
        <f>IF(①【入力】別紙_職員一覧!E274="","",①【入力】別紙_職員一覧!E274)</f>
        <v/>
      </c>
      <c r="F274" s="44" t="str">
        <f>IF(①【入力】別紙_職員一覧!F274="","",①【入力】別紙_職員一覧!F274)</f>
        <v/>
      </c>
      <c r="G274" s="162" t="str">
        <f>IF(①【入力】別紙_職員一覧!G274="","",①【入力】別紙_職員一覧!G274)</f>
        <v/>
      </c>
      <c r="H274" s="162" t="str">
        <f>IF(①【入力】別紙_職員一覧!H274="","",①【入力】別紙_職員一覧!H274)</f>
        <v/>
      </c>
      <c r="I274" s="144" t="str">
        <f>IF(①【入力】別紙_職員一覧!I274="","",①【入力】別紙_職員一覧!I274)</f>
        <v/>
      </c>
      <c r="J274" s="163" t="str">
        <f>IF(①【入力】別紙_職員一覧!J274="","",①【入力】別紙_職員一覧!J274)</f>
        <v/>
      </c>
      <c r="K274" s="164" t="str">
        <f t="shared" si="26"/>
        <v/>
      </c>
      <c r="L274" s="44" t="str">
        <f>IF(①【入力】別紙_職員一覧!L274="","",①【入力】別紙_職員一覧!L274)</f>
        <v/>
      </c>
      <c r="M274" s="165" t="str">
        <f>IF(①【入力】別紙_職員一覧!M274="","",①【入力】別紙_職員一覧!M274)</f>
        <v/>
      </c>
      <c r="N274" s="157" t="str">
        <f>IF(J274="","",IF(OR(J274="1",J274="2"),VLOOKUP(J274,'②【入力】就業規則等一覧（変更）'!$B$32:$AD$33,26,FALSE),VLOOKUP(J274,'②【入力】就業規則等一覧（変更）'!$B$13:$AD$27,26,FALSE)))</f>
        <v/>
      </c>
      <c r="O274" s="166" t="str">
        <f t="shared" si="27"/>
        <v/>
      </c>
      <c r="P274" s="166" t="str">
        <f t="shared" si="28"/>
        <v/>
      </c>
      <c r="Q274" s="167" t="str">
        <f t="shared" si="29"/>
        <v/>
      </c>
      <c r="T274" s="84"/>
    </row>
    <row r="275" spans="1:23" ht="18" customHeight="1">
      <c r="A275" s="83">
        <v>263</v>
      </c>
      <c r="B275" s="83" t="str">
        <f t="shared" si="30"/>
        <v/>
      </c>
      <c r="C275" s="44" t="str">
        <f>IF(①【入力】別紙_職員一覧!C275="","",①【入力】別紙_職員一覧!C275)</f>
        <v/>
      </c>
      <c r="D275" s="44" t="str">
        <f>IF(①【入力】別紙_職員一覧!D275="","",①【入力】別紙_職員一覧!D275)</f>
        <v/>
      </c>
      <c r="E275" s="44" t="str">
        <f>IF(①【入力】別紙_職員一覧!E275="","",①【入力】別紙_職員一覧!E275)</f>
        <v/>
      </c>
      <c r="F275" s="44" t="str">
        <f>IF(①【入力】別紙_職員一覧!F275="","",①【入力】別紙_職員一覧!F275)</f>
        <v/>
      </c>
      <c r="G275" s="162" t="str">
        <f>IF(①【入力】別紙_職員一覧!G275="","",①【入力】別紙_職員一覧!G275)</f>
        <v/>
      </c>
      <c r="H275" s="162" t="str">
        <f>IF(①【入力】別紙_職員一覧!H275="","",①【入力】別紙_職員一覧!H275)</f>
        <v/>
      </c>
      <c r="I275" s="144" t="str">
        <f>IF(①【入力】別紙_職員一覧!I275="","",①【入力】別紙_職員一覧!I275)</f>
        <v/>
      </c>
      <c r="J275" s="163" t="str">
        <f>IF(①【入力】別紙_職員一覧!J275="","",①【入力】別紙_職員一覧!J275)</f>
        <v/>
      </c>
      <c r="K275" s="164" t="str">
        <f t="shared" si="26"/>
        <v/>
      </c>
      <c r="L275" s="44" t="str">
        <f>IF(①【入力】別紙_職員一覧!L275="","",①【入力】別紙_職員一覧!L275)</f>
        <v/>
      </c>
      <c r="M275" s="165" t="str">
        <f>IF(①【入力】別紙_職員一覧!M275="","",①【入力】別紙_職員一覧!M275)</f>
        <v/>
      </c>
      <c r="N275" s="157" t="str">
        <f>IF(J275="","",IF(OR(J275="1",J275="2"),VLOOKUP(J275,'②【入力】就業規則等一覧（変更）'!$B$32:$AD$33,26,FALSE),VLOOKUP(J275,'②【入力】就業規則等一覧（変更）'!$B$13:$AD$27,26,FALSE)))</f>
        <v/>
      </c>
      <c r="O275" s="166" t="str">
        <f t="shared" si="27"/>
        <v/>
      </c>
      <c r="P275" s="166" t="str">
        <f t="shared" si="28"/>
        <v/>
      </c>
      <c r="Q275" s="167" t="str">
        <f t="shared" si="29"/>
        <v/>
      </c>
      <c r="T275" s="84"/>
    </row>
    <row r="276" spans="1:23" ht="18" customHeight="1">
      <c r="A276" s="83">
        <v>264</v>
      </c>
      <c r="B276" s="83" t="str">
        <f t="shared" si="30"/>
        <v/>
      </c>
      <c r="C276" s="44" t="str">
        <f>IF(①【入力】別紙_職員一覧!C276="","",①【入力】別紙_職員一覧!C276)</f>
        <v/>
      </c>
      <c r="D276" s="44" t="str">
        <f>IF(①【入力】別紙_職員一覧!D276="","",①【入力】別紙_職員一覧!D276)</f>
        <v/>
      </c>
      <c r="E276" s="44" t="str">
        <f>IF(①【入力】別紙_職員一覧!E276="","",①【入力】別紙_職員一覧!E276)</f>
        <v/>
      </c>
      <c r="F276" s="44" t="str">
        <f>IF(①【入力】別紙_職員一覧!F276="","",①【入力】別紙_職員一覧!F276)</f>
        <v/>
      </c>
      <c r="G276" s="162" t="str">
        <f>IF(①【入力】別紙_職員一覧!G276="","",①【入力】別紙_職員一覧!G276)</f>
        <v/>
      </c>
      <c r="H276" s="162" t="str">
        <f>IF(①【入力】別紙_職員一覧!H276="","",①【入力】別紙_職員一覧!H276)</f>
        <v/>
      </c>
      <c r="I276" s="144" t="str">
        <f>IF(①【入力】別紙_職員一覧!I276="","",①【入力】別紙_職員一覧!I276)</f>
        <v/>
      </c>
      <c r="J276" s="163" t="str">
        <f>IF(①【入力】別紙_職員一覧!J276="","",①【入力】別紙_職員一覧!J276)</f>
        <v/>
      </c>
      <c r="K276" s="164" t="str">
        <f t="shared" si="26"/>
        <v/>
      </c>
      <c r="L276" s="44" t="str">
        <f>IF(①【入力】別紙_職員一覧!L276="","",①【入力】別紙_職員一覧!L276)</f>
        <v/>
      </c>
      <c r="M276" s="165" t="str">
        <f>IF(①【入力】別紙_職員一覧!M276="","",①【入力】別紙_職員一覧!M276)</f>
        <v/>
      </c>
      <c r="N276" s="157" t="str">
        <f>IF(J276="","",IF(OR(J276="1",J276="2"),VLOOKUP(J276,'②【入力】就業規則等一覧（変更）'!$B$32:$AD$33,26,FALSE),VLOOKUP(J276,'②【入力】就業規則等一覧（変更）'!$B$13:$AD$27,26,FALSE)))</f>
        <v/>
      </c>
      <c r="O276" s="166" t="str">
        <f t="shared" si="27"/>
        <v/>
      </c>
      <c r="P276" s="166" t="str">
        <f t="shared" si="28"/>
        <v/>
      </c>
      <c r="Q276" s="167" t="str">
        <f t="shared" si="29"/>
        <v/>
      </c>
      <c r="T276" s="84"/>
    </row>
    <row r="277" spans="1:23" ht="18" customHeight="1">
      <c r="A277" s="83">
        <v>265</v>
      </c>
      <c r="B277" s="83" t="str">
        <f t="shared" si="30"/>
        <v/>
      </c>
      <c r="C277" s="44" t="str">
        <f>IF(①【入力】別紙_職員一覧!C277="","",①【入力】別紙_職員一覧!C277)</f>
        <v/>
      </c>
      <c r="D277" s="44" t="str">
        <f>IF(①【入力】別紙_職員一覧!D277="","",①【入力】別紙_職員一覧!D277)</f>
        <v/>
      </c>
      <c r="E277" s="44" t="str">
        <f>IF(①【入力】別紙_職員一覧!E277="","",①【入力】別紙_職員一覧!E277)</f>
        <v/>
      </c>
      <c r="F277" s="44" t="str">
        <f>IF(①【入力】別紙_職員一覧!F277="","",①【入力】別紙_職員一覧!F277)</f>
        <v/>
      </c>
      <c r="G277" s="162" t="str">
        <f>IF(①【入力】別紙_職員一覧!G277="","",①【入力】別紙_職員一覧!G277)</f>
        <v/>
      </c>
      <c r="H277" s="162" t="str">
        <f>IF(①【入力】別紙_職員一覧!H277="","",①【入力】別紙_職員一覧!H277)</f>
        <v/>
      </c>
      <c r="I277" s="144" t="str">
        <f>IF(①【入力】別紙_職員一覧!I277="","",①【入力】別紙_職員一覧!I277)</f>
        <v/>
      </c>
      <c r="J277" s="163" t="str">
        <f>IF(①【入力】別紙_職員一覧!J277="","",①【入力】別紙_職員一覧!J277)</f>
        <v/>
      </c>
      <c r="K277" s="164" t="str">
        <f t="shared" si="26"/>
        <v/>
      </c>
      <c r="L277" s="44" t="str">
        <f>IF(①【入力】別紙_職員一覧!L277="","",①【入力】別紙_職員一覧!L277)</f>
        <v/>
      </c>
      <c r="M277" s="165" t="str">
        <f>IF(①【入力】別紙_職員一覧!M277="","",①【入力】別紙_職員一覧!M277)</f>
        <v/>
      </c>
      <c r="N277" s="157" t="str">
        <f>IF(J277="","",IF(OR(J277="1",J277="2"),VLOOKUP(J277,'②【入力】就業規則等一覧（変更）'!$B$32:$AD$33,26,FALSE),VLOOKUP(J277,'②【入力】就業規則等一覧（変更）'!$B$13:$AD$27,26,FALSE)))</f>
        <v/>
      </c>
      <c r="O277" s="166" t="str">
        <f t="shared" si="27"/>
        <v/>
      </c>
      <c r="P277" s="166" t="str">
        <f t="shared" si="28"/>
        <v/>
      </c>
      <c r="Q277" s="167" t="str">
        <f t="shared" si="29"/>
        <v/>
      </c>
      <c r="T277" s="84"/>
    </row>
    <row r="278" spans="1:23" ht="18" customHeight="1">
      <c r="A278" s="83">
        <v>266</v>
      </c>
      <c r="B278" s="83" t="str">
        <f t="shared" si="30"/>
        <v/>
      </c>
      <c r="C278" s="44" t="str">
        <f>IF(①【入力】別紙_職員一覧!C278="","",①【入力】別紙_職員一覧!C278)</f>
        <v/>
      </c>
      <c r="D278" s="44" t="str">
        <f>IF(①【入力】別紙_職員一覧!D278="","",①【入力】別紙_職員一覧!D278)</f>
        <v/>
      </c>
      <c r="E278" s="44" t="str">
        <f>IF(①【入力】別紙_職員一覧!E278="","",①【入力】別紙_職員一覧!E278)</f>
        <v/>
      </c>
      <c r="F278" s="44" t="str">
        <f>IF(①【入力】別紙_職員一覧!F278="","",①【入力】別紙_職員一覧!F278)</f>
        <v/>
      </c>
      <c r="G278" s="162" t="str">
        <f>IF(①【入力】別紙_職員一覧!G278="","",①【入力】別紙_職員一覧!G278)</f>
        <v/>
      </c>
      <c r="H278" s="162" t="str">
        <f>IF(①【入力】別紙_職員一覧!H278="","",①【入力】別紙_職員一覧!H278)</f>
        <v/>
      </c>
      <c r="I278" s="144" t="str">
        <f>IF(①【入力】別紙_職員一覧!I278="","",①【入力】別紙_職員一覧!I278)</f>
        <v/>
      </c>
      <c r="J278" s="163" t="str">
        <f>IF(①【入力】別紙_職員一覧!J278="","",①【入力】別紙_職員一覧!J278)</f>
        <v/>
      </c>
      <c r="K278" s="164" t="str">
        <f t="shared" si="26"/>
        <v/>
      </c>
      <c r="L278" s="44" t="str">
        <f>IF(①【入力】別紙_職員一覧!L278="","",①【入力】別紙_職員一覧!L278)</f>
        <v/>
      </c>
      <c r="M278" s="165" t="str">
        <f>IF(①【入力】別紙_職員一覧!M278="","",①【入力】別紙_職員一覧!M278)</f>
        <v/>
      </c>
      <c r="N278" s="157" t="str">
        <f>IF(J278="","",IF(OR(J278="1",J278="2"),VLOOKUP(J278,'②【入力】就業規則等一覧（変更）'!$B$32:$AD$33,26,FALSE),VLOOKUP(J278,'②【入力】就業規則等一覧（変更）'!$B$13:$AD$27,26,FALSE)))</f>
        <v/>
      </c>
      <c r="O278" s="166" t="str">
        <f t="shared" si="27"/>
        <v/>
      </c>
      <c r="P278" s="166" t="str">
        <f t="shared" si="28"/>
        <v/>
      </c>
      <c r="Q278" s="167" t="str">
        <f t="shared" si="29"/>
        <v/>
      </c>
      <c r="T278" s="84"/>
    </row>
    <row r="279" spans="1:23" ht="18" customHeight="1">
      <c r="A279" s="83">
        <v>267</v>
      </c>
      <c r="B279" s="83" t="str">
        <f t="shared" si="30"/>
        <v/>
      </c>
      <c r="C279" s="44" t="str">
        <f>IF(①【入力】別紙_職員一覧!C279="","",①【入力】別紙_職員一覧!C279)</f>
        <v/>
      </c>
      <c r="D279" s="44" t="str">
        <f>IF(①【入力】別紙_職員一覧!D279="","",①【入力】別紙_職員一覧!D279)</f>
        <v/>
      </c>
      <c r="E279" s="44" t="str">
        <f>IF(①【入力】別紙_職員一覧!E279="","",①【入力】別紙_職員一覧!E279)</f>
        <v/>
      </c>
      <c r="F279" s="44" t="str">
        <f>IF(①【入力】別紙_職員一覧!F279="","",①【入力】別紙_職員一覧!F279)</f>
        <v/>
      </c>
      <c r="G279" s="162" t="str">
        <f>IF(①【入力】別紙_職員一覧!G279="","",①【入力】別紙_職員一覧!G279)</f>
        <v/>
      </c>
      <c r="H279" s="162" t="str">
        <f>IF(①【入力】別紙_職員一覧!H279="","",①【入力】別紙_職員一覧!H279)</f>
        <v/>
      </c>
      <c r="I279" s="144" t="str">
        <f>IF(①【入力】別紙_職員一覧!I279="","",①【入力】別紙_職員一覧!I279)</f>
        <v/>
      </c>
      <c r="J279" s="163" t="str">
        <f>IF(①【入力】別紙_職員一覧!J279="","",①【入力】別紙_職員一覧!J279)</f>
        <v/>
      </c>
      <c r="K279" s="164" t="str">
        <f t="shared" si="26"/>
        <v/>
      </c>
      <c r="L279" s="44" t="str">
        <f>IF(①【入力】別紙_職員一覧!L279="","",①【入力】別紙_職員一覧!L279)</f>
        <v/>
      </c>
      <c r="M279" s="165" t="str">
        <f>IF(①【入力】別紙_職員一覧!M279="","",①【入力】別紙_職員一覧!M279)</f>
        <v/>
      </c>
      <c r="N279" s="157" t="str">
        <f>IF(J279="","",IF(OR(J279="1",J279="2"),VLOOKUP(J279,'②【入力】就業規則等一覧（変更）'!$B$32:$AD$33,26,FALSE),VLOOKUP(J279,'②【入力】就業規則等一覧（変更）'!$B$13:$AD$27,26,FALSE)))</f>
        <v/>
      </c>
      <c r="O279" s="166" t="str">
        <f t="shared" si="27"/>
        <v/>
      </c>
      <c r="P279" s="166" t="str">
        <f t="shared" si="28"/>
        <v/>
      </c>
      <c r="Q279" s="167" t="str">
        <f t="shared" si="29"/>
        <v/>
      </c>
      <c r="T279" s="84"/>
    </row>
    <row r="280" spans="1:23" ht="18" customHeight="1">
      <c r="A280" s="83">
        <v>268</v>
      </c>
      <c r="B280" s="83" t="str">
        <f t="shared" si="30"/>
        <v/>
      </c>
      <c r="C280" s="44" t="str">
        <f>IF(①【入力】別紙_職員一覧!C280="","",①【入力】別紙_職員一覧!C280)</f>
        <v/>
      </c>
      <c r="D280" s="44" t="str">
        <f>IF(①【入力】別紙_職員一覧!D280="","",①【入力】別紙_職員一覧!D280)</f>
        <v/>
      </c>
      <c r="E280" s="44" t="str">
        <f>IF(①【入力】別紙_職員一覧!E280="","",①【入力】別紙_職員一覧!E280)</f>
        <v/>
      </c>
      <c r="F280" s="44" t="str">
        <f>IF(①【入力】別紙_職員一覧!F280="","",①【入力】別紙_職員一覧!F280)</f>
        <v/>
      </c>
      <c r="G280" s="162" t="str">
        <f>IF(①【入力】別紙_職員一覧!G280="","",①【入力】別紙_職員一覧!G280)</f>
        <v/>
      </c>
      <c r="H280" s="162" t="str">
        <f>IF(①【入力】別紙_職員一覧!H280="","",①【入力】別紙_職員一覧!H280)</f>
        <v/>
      </c>
      <c r="I280" s="144" t="str">
        <f>IF(①【入力】別紙_職員一覧!I280="","",①【入力】別紙_職員一覧!I280)</f>
        <v/>
      </c>
      <c r="J280" s="163" t="str">
        <f>IF(①【入力】別紙_職員一覧!J280="","",①【入力】別紙_職員一覧!J280)</f>
        <v/>
      </c>
      <c r="K280" s="164" t="str">
        <f t="shared" si="26"/>
        <v/>
      </c>
      <c r="L280" s="44" t="str">
        <f>IF(①【入力】別紙_職員一覧!L280="","",①【入力】別紙_職員一覧!L280)</f>
        <v/>
      </c>
      <c r="M280" s="165" t="str">
        <f>IF(①【入力】別紙_職員一覧!M280="","",①【入力】別紙_職員一覧!M280)</f>
        <v/>
      </c>
      <c r="N280" s="157" t="str">
        <f>IF(J280="","",IF(OR(J280="1",J280="2"),VLOOKUP(J280,'②【入力】就業規則等一覧（変更）'!$B$32:$AD$33,26,FALSE),VLOOKUP(J280,'②【入力】就業規則等一覧（変更）'!$B$13:$AD$27,26,FALSE)))</f>
        <v/>
      </c>
      <c r="O280" s="166" t="str">
        <f t="shared" si="27"/>
        <v/>
      </c>
      <c r="P280" s="166" t="str">
        <f t="shared" si="28"/>
        <v/>
      </c>
      <c r="Q280" s="167" t="str">
        <f t="shared" si="29"/>
        <v/>
      </c>
      <c r="T280" s="84"/>
    </row>
    <row r="281" spans="1:23" ht="18" customHeight="1">
      <c r="A281" s="83">
        <v>269</v>
      </c>
      <c r="B281" s="83" t="str">
        <f t="shared" si="30"/>
        <v/>
      </c>
      <c r="C281" s="44" t="str">
        <f>IF(①【入力】別紙_職員一覧!C281="","",①【入力】別紙_職員一覧!C281)</f>
        <v/>
      </c>
      <c r="D281" s="44" t="str">
        <f>IF(①【入力】別紙_職員一覧!D281="","",①【入力】別紙_職員一覧!D281)</f>
        <v/>
      </c>
      <c r="E281" s="44" t="str">
        <f>IF(①【入力】別紙_職員一覧!E281="","",①【入力】別紙_職員一覧!E281)</f>
        <v/>
      </c>
      <c r="F281" s="44" t="str">
        <f>IF(①【入力】別紙_職員一覧!F281="","",①【入力】別紙_職員一覧!F281)</f>
        <v/>
      </c>
      <c r="G281" s="162" t="str">
        <f>IF(①【入力】別紙_職員一覧!G281="","",①【入力】別紙_職員一覧!G281)</f>
        <v/>
      </c>
      <c r="H281" s="162" t="str">
        <f>IF(①【入力】別紙_職員一覧!H281="","",①【入力】別紙_職員一覧!H281)</f>
        <v/>
      </c>
      <c r="I281" s="144" t="str">
        <f>IF(①【入力】別紙_職員一覧!I281="","",①【入力】別紙_職員一覧!I281)</f>
        <v/>
      </c>
      <c r="J281" s="163" t="str">
        <f>IF(①【入力】別紙_職員一覧!J281="","",①【入力】別紙_職員一覧!J281)</f>
        <v/>
      </c>
      <c r="K281" s="164" t="str">
        <f t="shared" si="26"/>
        <v/>
      </c>
      <c r="L281" s="44" t="str">
        <f>IF(①【入力】別紙_職員一覧!L281="","",①【入力】別紙_職員一覧!L281)</f>
        <v/>
      </c>
      <c r="M281" s="165" t="str">
        <f>IF(①【入力】別紙_職員一覧!M281="","",①【入力】別紙_職員一覧!M281)</f>
        <v/>
      </c>
      <c r="N281" s="157" t="str">
        <f>IF(J281="","",IF(OR(J281="1",J281="2"),VLOOKUP(J281,'②【入力】就業規則等一覧（変更）'!$B$32:$AD$33,26,FALSE),VLOOKUP(J281,'②【入力】就業規則等一覧（変更）'!$B$13:$AD$27,26,FALSE)))</f>
        <v/>
      </c>
      <c r="O281" s="166" t="str">
        <f t="shared" si="27"/>
        <v/>
      </c>
      <c r="P281" s="166" t="str">
        <f t="shared" si="28"/>
        <v/>
      </c>
      <c r="Q281" s="167" t="str">
        <f t="shared" si="29"/>
        <v/>
      </c>
      <c r="T281" s="84"/>
    </row>
    <row r="282" spans="1:23" ht="18" customHeight="1">
      <c r="A282" s="83">
        <v>270</v>
      </c>
      <c r="B282" s="83" t="str">
        <f t="shared" si="30"/>
        <v/>
      </c>
      <c r="C282" s="44" t="str">
        <f>IF(①【入力】別紙_職員一覧!C282="","",①【入力】別紙_職員一覧!C282)</f>
        <v/>
      </c>
      <c r="D282" s="44" t="str">
        <f>IF(①【入力】別紙_職員一覧!D282="","",①【入力】別紙_職員一覧!D282)</f>
        <v/>
      </c>
      <c r="E282" s="44" t="str">
        <f>IF(①【入力】別紙_職員一覧!E282="","",①【入力】別紙_職員一覧!E282)</f>
        <v/>
      </c>
      <c r="F282" s="44" t="str">
        <f>IF(①【入力】別紙_職員一覧!F282="","",①【入力】別紙_職員一覧!F282)</f>
        <v/>
      </c>
      <c r="G282" s="162" t="str">
        <f>IF(①【入力】別紙_職員一覧!G282="","",①【入力】別紙_職員一覧!G282)</f>
        <v/>
      </c>
      <c r="H282" s="162" t="str">
        <f>IF(①【入力】別紙_職員一覧!H282="","",①【入力】別紙_職員一覧!H282)</f>
        <v/>
      </c>
      <c r="I282" s="144" t="str">
        <f>IF(①【入力】別紙_職員一覧!I282="","",①【入力】別紙_職員一覧!I282)</f>
        <v/>
      </c>
      <c r="J282" s="163" t="str">
        <f>IF(①【入力】別紙_職員一覧!J282="","",①【入力】別紙_職員一覧!J282)</f>
        <v/>
      </c>
      <c r="K282" s="164" t="str">
        <f t="shared" si="26"/>
        <v/>
      </c>
      <c r="L282" s="44" t="str">
        <f>IF(①【入力】別紙_職員一覧!L282="","",①【入力】別紙_職員一覧!L282)</f>
        <v/>
      </c>
      <c r="M282" s="165" t="str">
        <f>IF(①【入力】別紙_職員一覧!M282="","",①【入力】別紙_職員一覧!M282)</f>
        <v/>
      </c>
      <c r="N282" s="157" t="str">
        <f>IF(J282="","",IF(OR(J282="1",J282="2"),VLOOKUP(J282,'②【入力】就業規則等一覧（変更）'!$B$32:$AD$33,26,FALSE),VLOOKUP(J282,'②【入力】就業規則等一覧（変更）'!$B$13:$AD$27,26,FALSE)))</f>
        <v/>
      </c>
      <c r="O282" s="166" t="str">
        <f t="shared" si="27"/>
        <v/>
      </c>
      <c r="P282" s="166" t="str">
        <f t="shared" si="28"/>
        <v/>
      </c>
      <c r="Q282" s="167" t="str">
        <f t="shared" si="29"/>
        <v/>
      </c>
      <c r="T282" s="84"/>
    </row>
    <row r="283" spans="1:23" ht="18" customHeight="1">
      <c r="A283" s="83">
        <v>271</v>
      </c>
      <c r="B283" s="83" t="str">
        <f t="shared" si="30"/>
        <v/>
      </c>
      <c r="C283" s="44" t="str">
        <f>IF(①【入力】別紙_職員一覧!C283="","",①【入力】別紙_職員一覧!C283)</f>
        <v/>
      </c>
      <c r="D283" s="44" t="str">
        <f>IF(①【入力】別紙_職員一覧!D283="","",①【入力】別紙_職員一覧!D283)</f>
        <v/>
      </c>
      <c r="E283" s="44" t="str">
        <f>IF(①【入力】別紙_職員一覧!E283="","",①【入力】別紙_職員一覧!E283)</f>
        <v/>
      </c>
      <c r="F283" s="44" t="str">
        <f>IF(①【入力】別紙_職員一覧!F283="","",①【入力】別紙_職員一覧!F283)</f>
        <v/>
      </c>
      <c r="G283" s="162" t="str">
        <f>IF(①【入力】別紙_職員一覧!G283="","",①【入力】別紙_職員一覧!G283)</f>
        <v/>
      </c>
      <c r="H283" s="162" t="str">
        <f>IF(①【入力】別紙_職員一覧!H283="","",①【入力】別紙_職員一覧!H283)</f>
        <v/>
      </c>
      <c r="I283" s="144" t="str">
        <f>IF(①【入力】別紙_職員一覧!I283="","",①【入力】別紙_職員一覧!I283)</f>
        <v/>
      </c>
      <c r="J283" s="163" t="str">
        <f>IF(①【入力】別紙_職員一覧!J283="","",①【入力】別紙_職員一覧!J283)</f>
        <v/>
      </c>
      <c r="K283" s="164" t="str">
        <f t="shared" si="26"/>
        <v/>
      </c>
      <c r="L283" s="44" t="str">
        <f>IF(①【入力】別紙_職員一覧!L283="","",①【入力】別紙_職員一覧!L283)</f>
        <v/>
      </c>
      <c r="M283" s="165" t="str">
        <f>IF(①【入力】別紙_職員一覧!M283="","",①【入力】別紙_職員一覧!M283)</f>
        <v/>
      </c>
      <c r="N283" s="157" t="str">
        <f>IF(J283="","",IF(OR(J283="1",J283="2"),VLOOKUP(J283,'②【入力】就業規則等一覧（変更）'!$B$32:$AD$33,26,FALSE),VLOOKUP(J283,'②【入力】就業規則等一覧（変更）'!$B$13:$AD$27,26,FALSE)))</f>
        <v/>
      </c>
      <c r="O283" s="166" t="str">
        <f t="shared" si="27"/>
        <v/>
      </c>
      <c r="P283" s="166" t="str">
        <f t="shared" si="28"/>
        <v/>
      </c>
      <c r="Q283" s="167" t="str">
        <f t="shared" si="29"/>
        <v/>
      </c>
      <c r="T283" s="84"/>
    </row>
    <row r="284" spans="1:23" ht="18" customHeight="1">
      <c r="A284" s="83">
        <v>272</v>
      </c>
      <c r="B284" s="83" t="str">
        <f t="shared" si="30"/>
        <v/>
      </c>
      <c r="C284" s="44" t="str">
        <f>IF(①【入力】別紙_職員一覧!C284="","",①【入力】別紙_職員一覧!C284)</f>
        <v/>
      </c>
      <c r="D284" s="44" t="str">
        <f>IF(①【入力】別紙_職員一覧!D284="","",①【入力】別紙_職員一覧!D284)</f>
        <v/>
      </c>
      <c r="E284" s="44" t="str">
        <f>IF(①【入力】別紙_職員一覧!E284="","",①【入力】別紙_職員一覧!E284)</f>
        <v/>
      </c>
      <c r="F284" s="44" t="str">
        <f>IF(①【入力】別紙_職員一覧!F284="","",①【入力】別紙_職員一覧!F284)</f>
        <v/>
      </c>
      <c r="G284" s="162" t="str">
        <f>IF(①【入力】別紙_職員一覧!G284="","",①【入力】別紙_職員一覧!G284)</f>
        <v/>
      </c>
      <c r="H284" s="162" t="str">
        <f>IF(①【入力】別紙_職員一覧!H284="","",①【入力】別紙_職員一覧!H284)</f>
        <v/>
      </c>
      <c r="I284" s="144" t="str">
        <f>IF(①【入力】別紙_職員一覧!I284="","",①【入力】別紙_職員一覧!I284)</f>
        <v/>
      </c>
      <c r="J284" s="163" t="str">
        <f>IF(①【入力】別紙_職員一覧!J284="","",①【入力】別紙_職員一覧!J284)</f>
        <v/>
      </c>
      <c r="K284" s="164" t="str">
        <f t="shared" si="26"/>
        <v/>
      </c>
      <c r="L284" s="44" t="str">
        <f>IF(①【入力】別紙_職員一覧!L284="","",①【入力】別紙_職員一覧!L284)</f>
        <v/>
      </c>
      <c r="M284" s="165" t="str">
        <f>IF(①【入力】別紙_職員一覧!M284="","",①【入力】別紙_職員一覧!M284)</f>
        <v/>
      </c>
      <c r="N284" s="157" t="str">
        <f>IF(J284="","",IF(OR(J284="1",J284="2"),VLOOKUP(J284,'②【入力】就業規則等一覧（変更）'!$B$32:$AD$33,26,FALSE),VLOOKUP(J284,'②【入力】就業規則等一覧（変更）'!$B$13:$AD$27,26,FALSE)))</f>
        <v/>
      </c>
      <c r="O284" s="166" t="str">
        <f t="shared" si="27"/>
        <v/>
      </c>
      <c r="P284" s="166" t="str">
        <f t="shared" si="28"/>
        <v/>
      </c>
      <c r="Q284" s="167" t="str">
        <f t="shared" si="29"/>
        <v/>
      </c>
      <c r="T284" s="84"/>
    </row>
    <row r="285" spans="1:23" ht="18" customHeight="1">
      <c r="A285" s="83">
        <v>273</v>
      </c>
      <c r="B285" s="83" t="str">
        <f t="shared" si="30"/>
        <v/>
      </c>
      <c r="C285" s="44" t="str">
        <f>IF(①【入力】別紙_職員一覧!C285="","",①【入力】別紙_職員一覧!C285)</f>
        <v/>
      </c>
      <c r="D285" s="44" t="str">
        <f>IF(①【入力】別紙_職員一覧!D285="","",①【入力】別紙_職員一覧!D285)</f>
        <v/>
      </c>
      <c r="E285" s="44" t="str">
        <f>IF(①【入力】別紙_職員一覧!E285="","",①【入力】別紙_職員一覧!E285)</f>
        <v/>
      </c>
      <c r="F285" s="44" t="str">
        <f>IF(①【入力】別紙_職員一覧!F285="","",①【入力】別紙_職員一覧!F285)</f>
        <v/>
      </c>
      <c r="G285" s="162" t="str">
        <f>IF(①【入力】別紙_職員一覧!G285="","",①【入力】別紙_職員一覧!G285)</f>
        <v/>
      </c>
      <c r="H285" s="162" t="str">
        <f>IF(①【入力】別紙_職員一覧!H285="","",①【入力】別紙_職員一覧!H285)</f>
        <v/>
      </c>
      <c r="I285" s="144" t="str">
        <f>IF(①【入力】別紙_職員一覧!I285="","",①【入力】別紙_職員一覧!I285)</f>
        <v/>
      </c>
      <c r="J285" s="163" t="str">
        <f>IF(①【入力】別紙_職員一覧!J285="","",①【入力】別紙_職員一覧!J285)</f>
        <v/>
      </c>
      <c r="K285" s="164" t="str">
        <f t="shared" si="26"/>
        <v/>
      </c>
      <c r="L285" s="44" t="str">
        <f>IF(①【入力】別紙_職員一覧!L285="","",①【入力】別紙_職員一覧!L285)</f>
        <v/>
      </c>
      <c r="M285" s="165" t="str">
        <f>IF(①【入力】別紙_職員一覧!M285="","",①【入力】別紙_職員一覧!M285)</f>
        <v/>
      </c>
      <c r="N285" s="157" t="str">
        <f>IF(J285="","",IF(OR(J285="1",J285="2"),VLOOKUP(J285,'②【入力】就業規則等一覧（変更）'!$B$32:$AD$33,26,FALSE),VLOOKUP(J285,'②【入力】就業規則等一覧（変更）'!$B$13:$AD$27,26,FALSE)))</f>
        <v/>
      </c>
      <c r="O285" s="166" t="str">
        <f t="shared" si="27"/>
        <v/>
      </c>
      <c r="P285" s="166" t="str">
        <f t="shared" si="28"/>
        <v/>
      </c>
      <c r="Q285" s="167" t="str">
        <f t="shared" si="29"/>
        <v/>
      </c>
      <c r="T285" s="84"/>
      <c r="W285" s="79"/>
    </row>
    <row r="286" spans="1:23" ht="18" customHeight="1">
      <c r="A286" s="83">
        <v>274</v>
      </c>
      <c r="B286" s="83" t="str">
        <f t="shared" si="30"/>
        <v/>
      </c>
      <c r="C286" s="44" t="str">
        <f>IF(①【入力】別紙_職員一覧!C286="","",①【入力】別紙_職員一覧!C286)</f>
        <v/>
      </c>
      <c r="D286" s="44" t="str">
        <f>IF(①【入力】別紙_職員一覧!D286="","",①【入力】別紙_職員一覧!D286)</f>
        <v/>
      </c>
      <c r="E286" s="44" t="str">
        <f>IF(①【入力】別紙_職員一覧!E286="","",①【入力】別紙_職員一覧!E286)</f>
        <v/>
      </c>
      <c r="F286" s="44" t="str">
        <f>IF(①【入力】別紙_職員一覧!F286="","",①【入力】別紙_職員一覧!F286)</f>
        <v/>
      </c>
      <c r="G286" s="162" t="str">
        <f>IF(①【入力】別紙_職員一覧!G286="","",①【入力】別紙_職員一覧!G286)</f>
        <v/>
      </c>
      <c r="H286" s="162" t="str">
        <f>IF(①【入力】別紙_職員一覧!H286="","",①【入力】別紙_職員一覧!H286)</f>
        <v/>
      </c>
      <c r="I286" s="144" t="str">
        <f>IF(①【入力】別紙_職員一覧!I286="","",①【入力】別紙_職員一覧!I286)</f>
        <v/>
      </c>
      <c r="J286" s="163" t="str">
        <f>IF(①【入力】別紙_職員一覧!J286="","",①【入力】別紙_職員一覧!J286)</f>
        <v/>
      </c>
      <c r="K286" s="164" t="str">
        <f t="shared" si="26"/>
        <v/>
      </c>
      <c r="L286" s="44" t="str">
        <f>IF(①【入力】別紙_職員一覧!L286="","",①【入力】別紙_職員一覧!L286)</f>
        <v/>
      </c>
      <c r="M286" s="165" t="str">
        <f>IF(①【入力】別紙_職員一覧!M286="","",①【入力】別紙_職員一覧!M286)</f>
        <v/>
      </c>
      <c r="N286" s="157" t="str">
        <f>IF(J286="","",IF(OR(J286="1",J286="2"),VLOOKUP(J286,'②【入力】就業規則等一覧（変更）'!$B$32:$AD$33,26,FALSE),VLOOKUP(J286,'②【入力】就業規則等一覧（変更）'!$B$13:$AD$27,26,FALSE)))</f>
        <v/>
      </c>
      <c r="O286" s="166" t="str">
        <f t="shared" si="27"/>
        <v/>
      </c>
      <c r="P286" s="166" t="str">
        <f t="shared" si="28"/>
        <v/>
      </c>
      <c r="Q286" s="167" t="str">
        <f t="shared" si="29"/>
        <v/>
      </c>
      <c r="T286" s="84"/>
    </row>
    <row r="287" spans="1:23" ht="18" customHeight="1">
      <c r="A287" s="83">
        <v>275</v>
      </c>
      <c r="B287" s="83" t="str">
        <f t="shared" si="30"/>
        <v/>
      </c>
      <c r="C287" s="44" t="str">
        <f>IF(①【入力】別紙_職員一覧!C287="","",①【入力】別紙_職員一覧!C287)</f>
        <v/>
      </c>
      <c r="D287" s="44" t="str">
        <f>IF(①【入力】別紙_職員一覧!D287="","",①【入力】別紙_職員一覧!D287)</f>
        <v/>
      </c>
      <c r="E287" s="44" t="str">
        <f>IF(①【入力】別紙_職員一覧!E287="","",①【入力】別紙_職員一覧!E287)</f>
        <v/>
      </c>
      <c r="F287" s="44" t="str">
        <f>IF(①【入力】別紙_職員一覧!F287="","",①【入力】別紙_職員一覧!F287)</f>
        <v/>
      </c>
      <c r="G287" s="162" t="str">
        <f>IF(①【入力】別紙_職員一覧!G287="","",①【入力】別紙_職員一覧!G287)</f>
        <v/>
      </c>
      <c r="H287" s="162" t="str">
        <f>IF(①【入力】別紙_職員一覧!H287="","",①【入力】別紙_職員一覧!H287)</f>
        <v/>
      </c>
      <c r="I287" s="144" t="str">
        <f>IF(①【入力】別紙_職員一覧!I287="","",①【入力】別紙_職員一覧!I287)</f>
        <v/>
      </c>
      <c r="J287" s="163" t="str">
        <f>IF(①【入力】別紙_職員一覧!J287="","",①【入力】別紙_職員一覧!J287)</f>
        <v/>
      </c>
      <c r="K287" s="164" t="str">
        <f t="shared" si="26"/>
        <v/>
      </c>
      <c r="L287" s="44" t="str">
        <f>IF(①【入力】別紙_職員一覧!L287="","",①【入力】別紙_職員一覧!L287)</f>
        <v/>
      </c>
      <c r="M287" s="165" t="str">
        <f>IF(①【入力】別紙_職員一覧!M287="","",①【入力】別紙_職員一覧!M287)</f>
        <v/>
      </c>
      <c r="N287" s="157" t="str">
        <f>IF(J287="","",IF(OR(J287="1",J287="2"),VLOOKUP(J287,'②【入力】就業規則等一覧（変更）'!$B$32:$AD$33,26,FALSE),VLOOKUP(J287,'②【入力】就業規則等一覧（変更）'!$B$13:$AD$27,26,FALSE)))</f>
        <v/>
      </c>
      <c r="O287" s="166" t="str">
        <f t="shared" si="27"/>
        <v/>
      </c>
      <c r="P287" s="166" t="str">
        <f t="shared" si="28"/>
        <v/>
      </c>
      <c r="Q287" s="167" t="str">
        <f t="shared" si="29"/>
        <v/>
      </c>
      <c r="T287" s="84"/>
    </row>
    <row r="288" spans="1:23" ht="18" customHeight="1">
      <c r="A288" s="83">
        <v>276</v>
      </c>
      <c r="B288" s="83" t="str">
        <f t="shared" si="30"/>
        <v/>
      </c>
      <c r="C288" s="44" t="str">
        <f>IF(①【入力】別紙_職員一覧!C288="","",①【入力】別紙_職員一覧!C288)</f>
        <v/>
      </c>
      <c r="D288" s="44" t="str">
        <f>IF(①【入力】別紙_職員一覧!D288="","",①【入力】別紙_職員一覧!D288)</f>
        <v/>
      </c>
      <c r="E288" s="44" t="str">
        <f>IF(①【入力】別紙_職員一覧!E288="","",①【入力】別紙_職員一覧!E288)</f>
        <v/>
      </c>
      <c r="F288" s="44" t="str">
        <f>IF(①【入力】別紙_職員一覧!F288="","",①【入力】別紙_職員一覧!F288)</f>
        <v/>
      </c>
      <c r="G288" s="162" t="str">
        <f>IF(①【入力】別紙_職員一覧!G288="","",①【入力】別紙_職員一覧!G288)</f>
        <v/>
      </c>
      <c r="H288" s="162" t="str">
        <f>IF(①【入力】別紙_職員一覧!H288="","",①【入力】別紙_職員一覧!H288)</f>
        <v/>
      </c>
      <c r="I288" s="144" t="str">
        <f>IF(①【入力】別紙_職員一覧!I288="","",①【入力】別紙_職員一覧!I288)</f>
        <v/>
      </c>
      <c r="J288" s="163" t="str">
        <f>IF(①【入力】別紙_職員一覧!J288="","",①【入力】別紙_職員一覧!J288)</f>
        <v/>
      </c>
      <c r="K288" s="164" t="str">
        <f t="shared" si="26"/>
        <v/>
      </c>
      <c r="L288" s="44" t="str">
        <f>IF(①【入力】別紙_職員一覧!L288="","",①【入力】別紙_職員一覧!L288)</f>
        <v/>
      </c>
      <c r="M288" s="165" t="str">
        <f>IF(①【入力】別紙_職員一覧!M288="","",①【入力】別紙_職員一覧!M288)</f>
        <v/>
      </c>
      <c r="N288" s="157" t="str">
        <f>IF(J288="","",IF(OR(J288="1",J288="2"),VLOOKUP(J288,'②【入力】就業規則等一覧（変更）'!$B$32:$AD$33,26,FALSE),VLOOKUP(J288,'②【入力】就業規則等一覧（変更）'!$B$13:$AD$27,26,FALSE)))</f>
        <v/>
      </c>
      <c r="O288" s="166" t="str">
        <f t="shared" si="27"/>
        <v/>
      </c>
      <c r="P288" s="166" t="str">
        <f t="shared" si="28"/>
        <v/>
      </c>
      <c r="Q288" s="167" t="str">
        <f t="shared" si="29"/>
        <v/>
      </c>
      <c r="T288" s="84"/>
    </row>
    <row r="289" spans="1:23" ht="18" customHeight="1">
      <c r="A289" s="83">
        <v>277</v>
      </c>
      <c r="B289" s="83" t="str">
        <f t="shared" si="30"/>
        <v/>
      </c>
      <c r="C289" s="44" t="str">
        <f>IF(①【入力】別紙_職員一覧!C289="","",①【入力】別紙_職員一覧!C289)</f>
        <v/>
      </c>
      <c r="D289" s="44" t="str">
        <f>IF(①【入力】別紙_職員一覧!D289="","",①【入力】別紙_職員一覧!D289)</f>
        <v/>
      </c>
      <c r="E289" s="44" t="str">
        <f>IF(①【入力】別紙_職員一覧!E289="","",①【入力】別紙_職員一覧!E289)</f>
        <v/>
      </c>
      <c r="F289" s="44" t="str">
        <f>IF(①【入力】別紙_職員一覧!F289="","",①【入力】別紙_職員一覧!F289)</f>
        <v/>
      </c>
      <c r="G289" s="162" t="str">
        <f>IF(①【入力】別紙_職員一覧!G289="","",①【入力】別紙_職員一覧!G289)</f>
        <v/>
      </c>
      <c r="H289" s="162" t="str">
        <f>IF(①【入力】別紙_職員一覧!H289="","",①【入力】別紙_職員一覧!H289)</f>
        <v/>
      </c>
      <c r="I289" s="144" t="str">
        <f>IF(①【入力】別紙_職員一覧!I289="","",①【入力】別紙_職員一覧!I289)</f>
        <v/>
      </c>
      <c r="J289" s="163" t="str">
        <f>IF(①【入力】別紙_職員一覧!J289="","",①【入力】別紙_職員一覧!J289)</f>
        <v/>
      </c>
      <c r="K289" s="164" t="str">
        <f t="shared" si="26"/>
        <v/>
      </c>
      <c r="L289" s="44" t="str">
        <f>IF(①【入力】別紙_職員一覧!L289="","",①【入力】別紙_職員一覧!L289)</f>
        <v/>
      </c>
      <c r="M289" s="165" t="str">
        <f>IF(①【入力】別紙_職員一覧!M289="","",①【入力】別紙_職員一覧!M289)</f>
        <v/>
      </c>
      <c r="N289" s="157" t="str">
        <f>IF(J289="","",IF(OR(J289="1",J289="2"),VLOOKUP(J289,'②【入力】就業規則等一覧（変更）'!$B$32:$AD$33,26,FALSE),VLOOKUP(J289,'②【入力】就業規則等一覧（変更）'!$B$13:$AD$27,26,FALSE)))</f>
        <v/>
      </c>
      <c r="O289" s="166" t="str">
        <f t="shared" si="27"/>
        <v/>
      </c>
      <c r="P289" s="166" t="str">
        <f t="shared" si="28"/>
        <v/>
      </c>
      <c r="Q289" s="167" t="str">
        <f t="shared" si="29"/>
        <v/>
      </c>
      <c r="T289" s="84"/>
    </row>
    <row r="290" spans="1:23" ht="18" customHeight="1">
      <c r="A290" s="83">
        <v>278</v>
      </c>
      <c r="B290" s="83" t="str">
        <f t="shared" si="30"/>
        <v/>
      </c>
      <c r="C290" s="44" t="str">
        <f>IF(①【入力】別紙_職員一覧!C290="","",①【入力】別紙_職員一覧!C290)</f>
        <v/>
      </c>
      <c r="D290" s="44" t="str">
        <f>IF(①【入力】別紙_職員一覧!D290="","",①【入力】別紙_職員一覧!D290)</f>
        <v/>
      </c>
      <c r="E290" s="44" t="str">
        <f>IF(①【入力】別紙_職員一覧!E290="","",①【入力】別紙_職員一覧!E290)</f>
        <v/>
      </c>
      <c r="F290" s="44" t="str">
        <f>IF(①【入力】別紙_職員一覧!F290="","",①【入力】別紙_職員一覧!F290)</f>
        <v/>
      </c>
      <c r="G290" s="162" t="str">
        <f>IF(①【入力】別紙_職員一覧!G290="","",①【入力】別紙_職員一覧!G290)</f>
        <v/>
      </c>
      <c r="H290" s="162" t="str">
        <f>IF(①【入力】別紙_職員一覧!H290="","",①【入力】別紙_職員一覧!H290)</f>
        <v/>
      </c>
      <c r="I290" s="144" t="str">
        <f>IF(①【入力】別紙_職員一覧!I290="","",①【入力】別紙_職員一覧!I290)</f>
        <v/>
      </c>
      <c r="J290" s="163" t="str">
        <f>IF(①【入力】別紙_職員一覧!J290="","",①【入力】別紙_職員一覧!J290)</f>
        <v/>
      </c>
      <c r="K290" s="164" t="str">
        <f t="shared" si="26"/>
        <v/>
      </c>
      <c r="L290" s="44" t="str">
        <f>IF(①【入力】別紙_職員一覧!L290="","",①【入力】別紙_職員一覧!L290)</f>
        <v/>
      </c>
      <c r="M290" s="165" t="str">
        <f>IF(①【入力】別紙_職員一覧!M290="","",①【入力】別紙_職員一覧!M290)</f>
        <v/>
      </c>
      <c r="N290" s="157" t="str">
        <f>IF(J290="","",IF(OR(J290="1",J290="2"),VLOOKUP(J290,'②【入力】就業規則等一覧（変更）'!$B$32:$AD$33,26,FALSE),VLOOKUP(J290,'②【入力】就業規則等一覧（変更）'!$B$13:$AD$27,26,FALSE)))</f>
        <v/>
      </c>
      <c r="O290" s="166" t="str">
        <f t="shared" si="27"/>
        <v/>
      </c>
      <c r="P290" s="166" t="str">
        <f t="shared" si="28"/>
        <v/>
      </c>
      <c r="Q290" s="167" t="str">
        <f t="shared" si="29"/>
        <v/>
      </c>
      <c r="T290" s="84"/>
    </row>
    <row r="291" spans="1:23" ht="18" customHeight="1">
      <c r="A291" s="83">
        <v>279</v>
      </c>
      <c r="B291" s="83" t="str">
        <f t="shared" si="30"/>
        <v/>
      </c>
      <c r="C291" s="44" t="str">
        <f>IF(①【入力】別紙_職員一覧!C291="","",①【入力】別紙_職員一覧!C291)</f>
        <v/>
      </c>
      <c r="D291" s="44" t="str">
        <f>IF(①【入力】別紙_職員一覧!D291="","",①【入力】別紙_職員一覧!D291)</f>
        <v/>
      </c>
      <c r="E291" s="44" t="str">
        <f>IF(①【入力】別紙_職員一覧!E291="","",①【入力】別紙_職員一覧!E291)</f>
        <v/>
      </c>
      <c r="F291" s="44" t="str">
        <f>IF(①【入力】別紙_職員一覧!F291="","",①【入力】別紙_職員一覧!F291)</f>
        <v/>
      </c>
      <c r="G291" s="162" t="str">
        <f>IF(①【入力】別紙_職員一覧!G291="","",①【入力】別紙_職員一覧!G291)</f>
        <v/>
      </c>
      <c r="H291" s="162" t="str">
        <f>IF(①【入力】別紙_職員一覧!H291="","",①【入力】別紙_職員一覧!H291)</f>
        <v/>
      </c>
      <c r="I291" s="144" t="str">
        <f>IF(①【入力】別紙_職員一覧!I291="","",①【入力】別紙_職員一覧!I291)</f>
        <v/>
      </c>
      <c r="J291" s="163" t="str">
        <f>IF(①【入力】別紙_職員一覧!J291="","",①【入力】別紙_職員一覧!J291)</f>
        <v/>
      </c>
      <c r="K291" s="164" t="str">
        <f t="shared" si="26"/>
        <v/>
      </c>
      <c r="L291" s="44" t="str">
        <f>IF(①【入力】別紙_職員一覧!L291="","",①【入力】別紙_職員一覧!L291)</f>
        <v/>
      </c>
      <c r="M291" s="165" t="str">
        <f>IF(①【入力】別紙_職員一覧!M291="","",①【入力】別紙_職員一覧!M291)</f>
        <v/>
      </c>
      <c r="N291" s="157" t="str">
        <f>IF(J291="","",IF(OR(J291="1",J291="2"),VLOOKUP(J291,'②【入力】就業規則等一覧（変更）'!$B$32:$AD$33,26,FALSE),VLOOKUP(J291,'②【入力】就業規則等一覧（変更）'!$B$13:$AD$27,26,FALSE)))</f>
        <v/>
      </c>
      <c r="O291" s="166" t="str">
        <f t="shared" si="27"/>
        <v/>
      </c>
      <c r="P291" s="166" t="str">
        <f t="shared" si="28"/>
        <v/>
      </c>
      <c r="Q291" s="167" t="str">
        <f t="shared" si="29"/>
        <v/>
      </c>
      <c r="T291" s="84"/>
    </row>
    <row r="292" spans="1:23" ht="18" customHeight="1">
      <c r="A292" s="83">
        <v>280</v>
      </c>
      <c r="B292" s="83" t="str">
        <f t="shared" si="30"/>
        <v/>
      </c>
      <c r="C292" s="44" t="str">
        <f>IF(①【入力】別紙_職員一覧!C292="","",①【入力】別紙_職員一覧!C292)</f>
        <v/>
      </c>
      <c r="D292" s="44" t="str">
        <f>IF(①【入力】別紙_職員一覧!D292="","",①【入力】別紙_職員一覧!D292)</f>
        <v/>
      </c>
      <c r="E292" s="44" t="str">
        <f>IF(①【入力】別紙_職員一覧!E292="","",①【入力】別紙_職員一覧!E292)</f>
        <v/>
      </c>
      <c r="F292" s="44" t="str">
        <f>IF(①【入力】別紙_職員一覧!F292="","",①【入力】別紙_職員一覧!F292)</f>
        <v/>
      </c>
      <c r="G292" s="162" t="str">
        <f>IF(①【入力】別紙_職員一覧!G292="","",①【入力】別紙_職員一覧!G292)</f>
        <v/>
      </c>
      <c r="H292" s="162" t="str">
        <f>IF(①【入力】別紙_職員一覧!H292="","",①【入力】別紙_職員一覧!H292)</f>
        <v/>
      </c>
      <c r="I292" s="144" t="str">
        <f>IF(①【入力】別紙_職員一覧!I292="","",①【入力】別紙_職員一覧!I292)</f>
        <v/>
      </c>
      <c r="J292" s="163" t="str">
        <f>IF(①【入力】別紙_職員一覧!J292="","",①【入力】別紙_職員一覧!J292)</f>
        <v/>
      </c>
      <c r="K292" s="164" t="str">
        <f t="shared" si="26"/>
        <v/>
      </c>
      <c r="L292" s="44" t="str">
        <f>IF(①【入力】別紙_職員一覧!L292="","",①【入力】別紙_職員一覧!L292)</f>
        <v/>
      </c>
      <c r="M292" s="165" t="str">
        <f>IF(①【入力】別紙_職員一覧!M292="","",①【入力】別紙_職員一覧!M292)</f>
        <v/>
      </c>
      <c r="N292" s="157" t="str">
        <f>IF(J292="","",IF(OR(J292="1",J292="2"),VLOOKUP(J292,'②【入力】就業規則等一覧（変更）'!$B$32:$AD$33,26,FALSE),VLOOKUP(J292,'②【入力】就業規則等一覧（変更）'!$B$13:$AD$27,26,FALSE)))</f>
        <v/>
      </c>
      <c r="O292" s="166" t="str">
        <f t="shared" si="27"/>
        <v/>
      </c>
      <c r="P292" s="166" t="str">
        <f t="shared" si="28"/>
        <v/>
      </c>
      <c r="Q292" s="167" t="str">
        <f t="shared" si="29"/>
        <v/>
      </c>
      <c r="T292" s="84"/>
    </row>
    <row r="293" spans="1:23" ht="18" customHeight="1">
      <c r="A293" s="83">
        <v>281</v>
      </c>
      <c r="B293" s="83" t="str">
        <f t="shared" si="30"/>
        <v/>
      </c>
      <c r="C293" s="44" t="str">
        <f>IF(①【入力】別紙_職員一覧!C293="","",①【入力】別紙_職員一覧!C293)</f>
        <v/>
      </c>
      <c r="D293" s="44" t="str">
        <f>IF(①【入力】別紙_職員一覧!D293="","",①【入力】別紙_職員一覧!D293)</f>
        <v/>
      </c>
      <c r="E293" s="44" t="str">
        <f>IF(①【入力】別紙_職員一覧!E293="","",①【入力】別紙_職員一覧!E293)</f>
        <v/>
      </c>
      <c r="F293" s="44" t="str">
        <f>IF(①【入力】別紙_職員一覧!F293="","",①【入力】別紙_職員一覧!F293)</f>
        <v/>
      </c>
      <c r="G293" s="162" t="str">
        <f>IF(①【入力】別紙_職員一覧!G293="","",①【入力】別紙_職員一覧!G293)</f>
        <v/>
      </c>
      <c r="H293" s="162" t="str">
        <f>IF(①【入力】別紙_職員一覧!H293="","",①【入力】別紙_職員一覧!H293)</f>
        <v/>
      </c>
      <c r="I293" s="144" t="str">
        <f>IF(①【入力】別紙_職員一覧!I293="","",①【入力】別紙_職員一覧!I293)</f>
        <v/>
      </c>
      <c r="J293" s="163" t="str">
        <f>IF(①【入力】別紙_職員一覧!J293="","",①【入力】別紙_職員一覧!J293)</f>
        <v/>
      </c>
      <c r="K293" s="164" t="str">
        <f t="shared" si="26"/>
        <v/>
      </c>
      <c r="L293" s="44" t="str">
        <f>IF(①【入力】別紙_職員一覧!L293="","",①【入力】別紙_職員一覧!L293)</f>
        <v/>
      </c>
      <c r="M293" s="165" t="str">
        <f>IF(①【入力】別紙_職員一覧!M293="","",①【入力】別紙_職員一覧!M293)</f>
        <v/>
      </c>
      <c r="N293" s="157" t="str">
        <f>IF(J293="","",IF(OR(J293="1",J293="2"),VLOOKUP(J293,'②【入力】就業規則等一覧（変更）'!$B$32:$AD$33,26,FALSE),VLOOKUP(J293,'②【入力】就業規則等一覧（変更）'!$B$13:$AD$27,26,FALSE)))</f>
        <v/>
      </c>
      <c r="O293" s="166" t="str">
        <f t="shared" si="27"/>
        <v/>
      </c>
      <c r="P293" s="166" t="str">
        <f t="shared" si="28"/>
        <v/>
      </c>
      <c r="Q293" s="167" t="str">
        <f t="shared" si="29"/>
        <v/>
      </c>
      <c r="T293" s="84"/>
    </row>
    <row r="294" spans="1:23" ht="18" customHeight="1">
      <c r="A294" s="83">
        <v>282</v>
      </c>
      <c r="B294" s="83" t="str">
        <f t="shared" si="30"/>
        <v/>
      </c>
      <c r="C294" s="44" t="str">
        <f>IF(①【入力】別紙_職員一覧!C294="","",①【入力】別紙_職員一覧!C294)</f>
        <v/>
      </c>
      <c r="D294" s="44" t="str">
        <f>IF(①【入力】別紙_職員一覧!D294="","",①【入力】別紙_職員一覧!D294)</f>
        <v/>
      </c>
      <c r="E294" s="44" t="str">
        <f>IF(①【入力】別紙_職員一覧!E294="","",①【入力】別紙_職員一覧!E294)</f>
        <v/>
      </c>
      <c r="F294" s="44" t="str">
        <f>IF(①【入力】別紙_職員一覧!F294="","",①【入力】別紙_職員一覧!F294)</f>
        <v/>
      </c>
      <c r="G294" s="162" t="str">
        <f>IF(①【入力】別紙_職員一覧!G294="","",①【入力】別紙_職員一覧!G294)</f>
        <v/>
      </c>
      <c r="H294" s="162" t="str">
        <f>IF(①【入力】別紙_職員一覧!H294="","",①【入力】別紙_職員一覧!H294)</f>
        <v/>
      </c>
      <c r="I294" s="144" t="str">
        <f>IF(①【入力】別紙_職員一覧!I294="","",①【入力】別紙_職員一覧!I294)</f>
        <v/>
      </c>
      <c r="J294" s="163" t="str">
        <f>IF(①【入力】別紙_職員一覧!J294="","",①【入力】別紙_職員一覧!J294)</f>
        <v/>
      </c>
      <c r="K294" s="164" t="str">
        <f t="shared" ref="K294:K357" si="31">IF(OR(J294="1",J294=1),"〇","")</f>
        <v/>
      </c>
      <c r="L294" s="44" t="str">
        <f>IF(①【入力】別紙_職員一覧!L294="","",①【入力】別紙_職員一覧!L294)</f>
        <v/>
      </c>
      <c r="M294" s="165" t="str">
        <f>IF(①【入力】別紙_職員一覧!M294="","",①【入力】別紙_職員一覧!M294)</f>
        <v/>
      </c>
      <c r="N294" s="157" t="str">
        <f>IF(J294="","",IF(OR(J294="1",J294="2"),VLOOKUP(J294,'②【入力】就業規則等一覧（変更）'!$B$32:$AD$33,26,FALSE),VLOOKUP(J294,'②【入力】就業規則等一覧（変更）'!$B$13:$AD$27,26,FALSE)))</f>
        <v/>
      </c>
      <c r="O294" s="166" t="str">
        <f t="shared" ref="O294:O357" si="32">IF(M294="","",10000)</f>
        <v/>
      </c>
      <c r="P294" s="166" t="str">
        <f t="shared" ref="P294:P357" si="33">IF(N294="","",MIN(N294,10000))</f>
        <v/>
      </c>
      <c r="Q294" s="167" t="str">
        <f t="shared" ref="Q294:Q357" si="34">IF(OR(M294="",N294=""),"",M294*P294)</f>
        <v/>
      </c>
      <c r="T294" s="84"/>
    </row>
    <row r="295" spans="1:23" ht="18" customHeight="1">
      <c r="A295" s="83">
        <v>283</v>
      </c>
      <c r="B295" s="83" t="str">
        <f t="shared" si="30"/>
        <v/>
      </c>
      <c r="C295" s="44" t="str">
        <f>IF(①【入力】別紙_職員一覧!C295="","",①【入力】別紙_職員一覧!C295)</f>
        <v/>
      </c>
      <c r="D295" s="44" t="str">
        <f>IF(①【入力】別紙_職員一覧!D295="","",①【入力】別紙_職員一覧!D295)</f>
        <v/>
      </c>
      <c r="E295" s="44" t="str">
        <f>IF(①【入力】別紙_職員一覧!E295="","",①【入力】別紙_職員一覧!E295)</f>
        <v/>
      </c>
      <c r="F295" s="44" t="str">
        <f>IF(①【入力】別紙_職員一覧!F295="","",①【入力】別紙_職員一覧!F295)</f>
        <v/>
      </c>
      <c r="G295" s="162" t="str">
        <f>IF(①【入力】別紙_職員一覧!G295="","",①【入力】別紙_職員一覧!G295)</f>
        <v/>
      </c>
      <c r="H295" s="162" t="str">
        <f>IF(①【入力】別紙_職員一覧!H295="","",①【入力】別紙_職員一覧!H295)</f>
        <v/>
      </c>
      <c r="I295" s="144" t="str">
        <f>IF(①【入力】別紙_職員一覧!I295="","",①【入力】別紙_職員一覧!I295)</f>
        <v/>
      </c>
      <c r="J295" s="163" t="str">
        <f>IF(①【入力】別紙_職員一覧!J295="","",①【入力】別紙_職員一覧!J295)</f>
        <v/>
      </c>
      <c r="K295" s="164" t="str">
        <f t="shared" si="31"/>
        <v/>
      </c>
      <c r="L295" s="44" t="str">
        <f>IF(①【入力】別紙_職員一覧!L295="","",①【入力】別紙_職員一覧!L295)</f>
        <v/>
      </c>
      <c r="M295" s="165" t="str">
        <f>IF(①【入力】別紙_職員一覧!M295="","",①【入力】別紙_職員一覧!M295)</f>
        <v/>
      </c>
      <c r="N295" s="157" t="str">
        <f>IF(J295="","",IF(OR(J295="1",J295="2"),VLOOKUP(J295,'②【入力】就業規則等一覧（変更）'!$B$32:$AD$33,26,FALSE),VLOOKUP(J295,'②【入力】就業規則等一覧（変更）'!$B$13:$AD$27,26,FALSE)))</f>
        <v/>
      </c>
      <c r="O295" s="166" t="str">
        <f t="shared" si="32"/>
        <v/>
      </c>
      <c r="P295" s="166" t="str">
        <f t="shared" si="33"/>
        <v/>
      </c>
      <c r="Q295" s="167" t="str">
        <f t="shared" si="34"/>
        <v/>
      </c>
      <c r="T295" s="84"/>
    </row>
    <row r="296" spans="1:23" ht="18" customHeight="1">
      <c r="A296" s="83">
        <v>284</v>
      </c>
      <c r="B296" s="83" t="str">
        <f t="shared" si="30"/>
        <v/>
      </c>
      <c r="C296" s="44" t="str">
        <f>IF(①【入力】別紙_職員一覧!C296="","",①【入力】別紙_職員一覧!C296)</f>
        <v/>
      </c>
      <c r="D296" s="44" t="str">
        <f>IF(①【入力】別紙_職員一覧!D296="","",①【入力】別紙_職員一覧!D296)</f>
        <v/>
      </c>
      <c r="E296" s="44" t="str">
        <f>IF(①【入力】別紙_職員一覧!E296="","",①【入力】別紙_職員一覧!E296)</f>
        <v/>
      </c>
      <c r="F296" s="44" t="str">
        <f>IF(①【入力】別紙_職員一覧!F296="","",①【入力】別紙_職員一覧!F296)</f>
        <v/>
      </c>
      <c r="G296" s="162" t="str">
        <f>IF(①【入力】別紙_職員一覧!G296="","",①【入力】別紙_職員一覧!G296)</f>
        <v/>
      </c>
      <c r="H296" s="162" t="str">
        <f>IF(①【入力】別紙_職員一覧!H296="","",①【入力】別紙_職員一覧!H296)</f>
        <v/>
      </c>
      <c r="I296" s="144" t="str">
        <f>IF(①【入力】別紙_職員一覧!I296="","",①【入力】別紙_職員一覧!I296)</f>
        <v/>
      </c>
      <c r="J296" s="163" t="str">
        <f>IF(①【入力】別紙_職員一覧!J296="","",①【入力】別紙_職員一覧!J296)</f>
        <v/>
      </c>
      <c r="K296" s="164" t="str">
        <f t="shared" si="31"/>
        <v/>
      </c>
      <c r="L296" s="44" t="str">
        <f>IF(①【入力】別紙_職員一覧!L296="","",①【入力】別紙_職員一覧!L296)</f>
        <v/>
      </c>
      <c r="M296" s="165" t="str">
        <f>IF(①【入力】別紙_職員一覧!M296="","",①【入力】別紙_職員一覧!M296)</f>
        <v/>
      </c>
      <c r="N296" s="157" t="str">
        <f>IF(J296="","",IF(OR(J296="1",J296="2"),VLOOKUP(J296,'②【入力】就業規則等一覧（変更）'!$B$32:$AD$33,26,FALSE),VLOOKUP(J296,'②【入力】就業規則等一覧（変更）'!$B$13:$AD$27,26,FALSE)))</f>
        <v/>
      </c>
      <c r="O296" s="166" t="str">
        <f t="shared" si="32"/>
        <v/>
      </c>
      <c r="P296" s="166" t="str">
        <f t="shared" si="33"/>
        <v/>
      </c>
      <c r="Q296" s="167" t="str">
        <f t="shared" si="34"/>
        <v/>
      </c>
      <c r="T296" s="84"/>
    </row>
    <row r="297" spans="1:23" ht="18" customHeight="1">
      <c r="A297" s="83">
        <v>285</v>
      </c>
      <c r="B297" s="83" t="str">
        <f t="shared" si="30"/>
        <v/>
      </c>
      <c r="C297" s="44" t="str">
        <f>IF(①【入力】別紙_職員一覧!C297="","",①【入力】別紙_職員一覧!C297)</f>
        <v/>
      </c>
      <c r="D297" s="44" t="str">
        <f>IF(①【入力】別紙_職員一覧!D297="","",①【入力】別紙_職員一覧!D297)</f>
        <v/>
      </c>
      <c r="E297" s="44" t="str">
        <f>IF(①【入力】別紙_職員一覧!E297="","",①【入力】別紙_職員一覧!E297)</f>
        <v/>
      </c>
      <c r="F297" s="44" t="str">
        <f>IF(①【入力】別紙_職員一覧!F297="","",①【入力】別紙_職員一覧!F297)</f>
        <v/>
      </c>
      <c r="G297" s="162" t="str">
        <f>IF(①【入力】別紙_職員一覧!G297="","",①【入力】別紙_職員一覧!G297)</f>
        <v/>
      </c>
      <c r="H297" s="162" t="str">
        <f>IF(①【入力】別紙_職員一覧!H297="","",①【入力】別紙_職員一覧!H297)</f>
        <v/>
      </c>
      <c r="I297" s="144" t="str">
        <f>IF(①【入力】別紙_職員一覧!I297="","",①【入力】別紙_職員一覧!I297)</f>
        <v/>
      </c>
      <c r="J297" s="163" t="str">
        <f>IF(①【入力】別紙_職員一覧!J297="","",①【入力】別紙_職員一覧!J297)</f>
        <v/>
      </c>
      <c r="K297" s="164" t="str">
        <f t="shared" si="31"/>
        <v/>
      </c>
      <c r="L297" s="44" t="str">
        <f>IF(①【入力】別紙_職員一覧!L297="","",①【入力】別紙_職員一覧!L297)</f>
        <v/>
      </c>
      <c r="M297" s="165" t="str">
        <f>IF(①【入力】別紙_職員一覧!M297="","",①【入力】別紙_職員一覧!M297)</f>
        <v/>
      </c>
      <c r="N297" s="157" t="str">
        <f>IF(J297="","",IF(OR(J297="1",J297="2"),VLOOKUP(J297,'②【入力】就業規則等一覧（変更）'!$B$32:$AD$33,26,FALSE),VLOOKUP(J297,'②【入力】就業規則等一覧（変更）'!$B$13:$AD$27,26,FALSE)))</f>
        <v/>
      </c>
      <c r="O297" s="166" t="str">
        <f t="shared" si="32"/>
        <v/>
      </c>
      <c r="P297" s="166" t="str">
        <f t="shared" si="33"/>
        <v/>
      </c>
      <c r="Q297" s="167" t="str">
        <f t="shared" si="34"/>
        <v/>
      </c>
      <c r="T297" s="84"/>
    </row>
    <row r="298" spans="1:23" ht="18" customHeight="1">
      <c r="A298" s="83">
        <v>286</v>
      </c>
      <c r="B298" s="83" t="str">
        <f t="shared" si="30"/>
        <v/>
      </c>
      <c r="C298" s="44" t="str">
        <f>IF(①【入力】別紙_職員一覧!C298="","",①【入力】別紙_職員一覧!C298)</f>
        <v/>
      </c>
      <c r="D298" s="44" t="str">
        <f>IF(①【入力】別紙_職員一覧!D298="","",①【入力】別紙_職員一覧!D298)</f>
        <v/>
      </c>
      <c r="E298" s="44" t="str">
        <f>IF(①【入力】別紙_職員一覧!E298="","",①【入力】別紙_職員一覧!E298)</f>
        <v/>
      </c>
      <c r="F298" s="44" t="str">
        <f>IF(①【入力】別紙_職員一覧!F298="","",①【入力】別紙_職員一覧!F298)</f>
        <v/>
      </c>
      <c r="G298" s="162" t="str">
        <f>IF(①【入力】別紙_職員一覧!G298="","",①【入力】別紙_職員一覧!G298)</f>
        <v/>
      </c>
      <c r="H298" s="162" t="str">
        <f>IF(①【入力】別紙_職員一覧!H298="","",①【入力】別紙_職員一覧!H298)</f>
        <v/>
      </c>
      <c r="I298" s="144" t="str">
        <f>IF(①【入力】別紙_職員一覧!I298="","",①【入力】別紙_職員一覧!I298)</f>
        <v/>
      </c>
      <c r="J298" s="163" t="str">
        <f>IF(①【入力】別紙_職員一覧!J298="","",①【入力】別紙_職員一覧!J298)</f>
        <v/>
      </c>
      <c r="K298" s="164" t="str">
        <f t="shared" si="31"/>
        <v/>
      </c>
      <c r="L298" s="44" t="str">
        <f>IF(①【入力】別紙_職員一覧!L298="","",①【入力】別紙_職員一覧!L298)</f>
        <v/>
      </c>
      <c r="M298" s="165" t="str">
        <f>IF(①【入力】別紙_職員一覧!M298="","",①【入力】別紙_職員一覧!M298)</f>
        <v/>
      </c>
      <c r="N298" s="157" t="str">
        <f>IF(J298="","",IF(OR(J298="1",J298="2"),VLOOKUP(J298,'②【入力】就業規則等一覧（変更）'!$B$32:$AD$33,26,FALSE),VLOOKUP(J298,'②【入力】就業規則等一覧（変更）'!$B$13:$AD$27,26,FALSE)))</f>
        <v/>
      </c>
      <c r="O298" s="166" t="str">
        <f t="shared" si="32"/>
        <v/>
      </c>
      <c r="P298" s="166" t="str">
        <f t="shared" si="33"/>
        <v/>
      </c>
      <c r="Q298" s="167" t="str">
        <f t="shared" si="34"/>
        <v/>
      </c>
      <c r="T298" s="84"/>
      <c r="W298" s="79"/>
    </row>
    <row r="299" spans="1:23" ht="18" customHeight="1">
      <c r="A299" s="83">
        <v>287</v>
      </c>
      <c r="B299" s="83" t="str">
        <f t="shared" si="30"/>
        <v/>
      </c>
      <c r="C299" s="44" t="str">
        <f>IF(①【入力】別紙_職員一覧!C299="","",①【入力】別紙_職員一覧!C299)</f>
        <v/>
      </c>
      <c r="D299" s="44" t="str">
        <f>IF(①【入力】別紙_職員一覧!D299="","",①【入力】別紙_職員一覧!D299)</f>
        <v/>
      </c>
      <c r="E299" s="44" t="str">
        <f>IF(①【入力】別紙_職員一覧!E299="","",①【入力】別紙_職員一覧!E299)</f>
        <v/>
      </c>
      <c r="F299" s="44" t="str">
        <f>IF(①【入力】別紙_職員一覧!F299="","",①【入力】別紙_職員一覧!F299)</f>
        <v/>
      </c>
      <c r="G299" s="162" t="str">
        <f>IF(①【入力】別紙_職員一覧!G299="","",①【入力】別紙_職員一覧!G299)</f>
        <v/>
      </c>
      <c r="H299" s="162" t="str">
        <f>IF(①【入力】別紙_職員一覧!H299="","",①【入力】別紙_職員一覧!H299)</f>
        <v/>
      </c>
      <c r="I299" s="144" t="str">
        <f>IF(①【入力】別紙_職員一覧!I299="","",①【入力】別紙_職員一覧!I299)</f>
        <v/>
      </c>
      <c r="J299" s="163" t="str">
        <f>IF(①【入力】別紙_職員一覧!J299="","",①【入力】別紙_職員一覧!J299)</f>
        <v/>
      </c>
      <c r="K299" s="164" t="str">
        <f t="shared" si="31"/>
        <v/>
      </c>
      <c r="L299" s="44" t="str">
        <f>IF(①【入力】別紙_職員一覧!L299="","",①【入力】別紙_職員一覧!L299)</f>
        <v/>
      </c>
      <c r="M299" s="165" t="str">
        <f>IF(①【入力】別紙_職員一覧!M299="","",①【入力】別紙_職員一覧!M299)</f>
        <v/>
      </c>
      <c r="N299" s="157" t="str">
        <f>IF(J299="","",IF(OR(J299="1",J299="2"),VLOOKUP(J299,'②【入力】就業規則等一覧（変更）'!$B$32:$AD$33,26,FALSE),VLOOKUP(J299,'②【入力】就業規則等一覧（変更）'!$B$13:$AD$27,26,FALSE)))</f>
        <v/>
      </c>
      <c r="O299" s="166" t="str">
        <f t="shared" si="32"/>
        <v/>
      </c>
      <c r="P299" s="166" t="str">
        <f t="shared" si="33"/>
        <v/>
      </c>
      <c r="Q299" s="167" t="str">
        <f t="shared" si="34"/>
        <v/>
      </c>
      <c r="T299" s="84"/>
    </row>
    <row r="300" spans="1:23" ht="18" customHeight="1">
      <c r="A300" s="83">
        <v>288</v>
      </c>
      <c r="B300" s="83" t="str">
        <f t="shared" si="30"/>
        <v/>
      </c>
      <c r="C300" s="44" t="str">
        <f>IF(①【入力】別紙_職員一覧!C300="","",①【入力】別紙_職員一覧!C300)</f>
        <v/>
      </c>
      <c r="D300" s="44" t="str">
        <f>IF(①【入力】別紙_職員一覧!D300="","",①【入力】別紙_職員一覧!D300)</f>
        <v/>
      </c>
      <c r="E300" s="44" t="str">
        <f>IF(①【入力】別紙_職員一覧!E300="","",①【入力】別紙_職員一覧!E300)</f>
        <v/>
      </c>
      <c r="F300" s="44" t="str">
        <f>IF(①【入力】別紙_職員一覧!F300="","",①【入力】別紙_職員一覧!F300)</f>
        <v/>
      </c>
      <c r="G300" s="162" t="str">
        <f>IF(①【入力】別紙_職員一覧!G300="","",①【入力】別紙_職員一覧!G300)</f>
        <v/>
      </c>
      <c r="H300" s="162" t="str">
        <f>IF(①【入力】別紙_職員一覧!H300="","",①【入力】別紙_職員一覧!H300)</f>
        <v/>
      </c>
      <c r="I300" s="144" t="str">
        <f>IF(①【入力】別紙_職員一覧!I300="","",①【入力】別紙_職員一覧!I300)</f>
        <v/>
      </c>
      <c r="J300" s="163" t="str">
        <f>IF(①【入力】別紙_職員一覧!J300="","",①【入力】別紙_職員一覧!J300)</f>
        <v/>
      </c>
      <c r="K300" s="164" t="str">
        <f t="shared" si="31"/>
        <v/>
      </c>
      <c r="L300" s="44" t="str">
        <f>IF(①【入力】別紙_職員一覧!L300="","",①【入力】別紙_職員一覧!L300)</f>
        <v/>
      </c>
      <c r="M300" s="165" t="str">
        <f>IF(①【入力】別紙_職員一覧!M300="","",①【入力】別紙_職員一覧!M300)</f>
        <v/>
      </c>
      <c r="N300" s="157" t="str">
        <f>IF(J300="","",IF(OR(J300="1",J300="2"),VLOOKUP(J300,'②【入力】就業規則等一覧（変更）'!$B$32:$AD$33,26,FALSE),VLOOKUP(J300,'②【入力】就業規則等一覧（変更）'!$B$13:$AD$27,26,FALSE)))</f>
        <v/>
      </c>
      <c r="O300" s="166" t="str">
        <f t="shared" si="32"/>
        <v/>
      </c>
      <c r="P300" s="166" t="str">
        <f t="shared" si="33"/>
        <v/>
      </c>
      <c r="Q300" s="167" t="str">
        <f t="shared" si="34"/>
        <v/>
      </c>
      <c r="T300" s="84"/>
    </row>
    <row r="301" spans="1:23" ht="18" customHeight="1">
      <c r="A301" s="83">
        <v>289</v>
      </c>
      <c r="B301" s="83" t="str">
        <f t="shared" si="30"/>
        <v/>
      </c>
      <c r="C301" s="44" t="str">
        <f>IF(①【入力】別紙_職員一覧!C301="","",①【入力】別紙_職員一覧!C301)</f>
        <v/>
      </c>
      <c r="D301" s="44" t="str">
        <f>IF(①【入力】別紙_職員一覧!D301="","",①【入力】別紙_職員一覧!D301)</f>
        <v/>
      </c>
      <c r="E301" s="44" t="str">
        <f>IF(①【入力】別紙_職員一覧!E301="","",①【入力】別紙_職員一覧!E301)</f>
        <v/>
      </c>
      <c r="F301" s="44" t="str">
        <f>IF(①【入力】別紙_職員一覧!F301="","",①【入力】別紙_職員一覧!F301)</f>
        <v/>
      </c>
      <c r="G301" s="162" t="str">
        <f>IF(①【入力】別紙_職員一覧!G301="","",①【入力】別紙_職員一覧!G301)</f>
        <v/>
      </c>
      <c r="H301" s="162" t="str">
        <f>IF(①【入力】別紙_職員一覧!H301="","",①【入力】別紙_職員一覧!H301)</f>
        <v/>
      </c>
      <c r="I301" s="144" t="str">
        <f>IF(①【入力】別紙_職員一覧!I301="","",①【入力】別紙_職員一覧!I301)</f>
        <v/>
      </c>
      <c r="J301" s="163" t="str">
        <f>IF(①【入力】別紙_職員一覧!J301="","",①【入力】別紙_職員一覧!J301)</f>
        <v/>
      </c>
      <c r="K301" s="164" t="str">
        <f t="shared" si="31"/>
        <v/>
      </c>
      <c r="L301" s="44" t="str">
        <f>IF(①【入力】別紙_職員一覧!L301="","",①【入力】別紙_職員一覧!L301)</f>
        <v/>
      </c>
      <c r="M301" s="165" t="str">
        <f>IF(①【入力】別紙_職員一覧!M301="","",①【入力】別紙_職員一覧!M301)</f>
        <v/>
      </c>
      <c r="N301" s="157" t="str">
        <f>IF(J301="","",IF(OR(J301="1",J301="2"),VLOOKUP(J301,'②【入力】就業規則等一覧（変更）'!$B$32:$AD$33,26,FALSE),VLOOKUP(J301,'②【入力】就業規則等一覧（変更）'!$B$13:$AD$27,26,FALSE)))</f>
        <v/>
      </c>
      <c r="O301" s="166" t="str">
        <f t="shared" si="32"/>
        <v/>
      </c>
      <c r="P301" s="166" t="str">
        <f t="shared" si="33"/>
        <v/>
      </c>
      <c r="Q301" s="167" t="str">
        <f t="shared" si="34"/>
        <v/>
      </c>
      <c r="T301" s="84"/>
    </row>
    <row r="302" spans="1:23" ht="18" customHeight="1">
      <c r="A302" s="83">
        <v>290</v>
      </c>
      <c r="B302" s="83" t="str">
        <f t="shared" si="30"/>
        <v/>
      </c>
      <c r="C302" s="44" t="str">
        <f>IF(①【入力】別紙_職員一覧!C302="","",①【入力】別紙_職員一覧!C302)</f>
        <v/>
      </c>
      <c r="D302" s="44" t="str">
        <f>IF(①【入力】別紙_職員一覧!D302="","",①【入力】別紙_職員一覧!D302)</f>
        <v/>
      </c>
      <c r="E302" s="44" t="str">
        <f>IF(①【入力】別紙_職員一覧!E302="","",①【入力】別紙_職員一覧!E302)</f>
        <v/>
      </c>
      <c r="F302" s="44" t="str">
        <f>IF(①【入力】別紙_職員一覧!F302="","",①【入力】別紙_職員一覧!F302)</f>
        <v/>
      </c>
      <c r="G302" s="162" t="str">
        <f>IF(①【入力】別紙_職員一覧!G302="","",①【入力】別紙_職員一覧!G302)</f>
        <v/>
      </c>
      <c r="H302" s="162" t="str">
        <f>IF(①【入力】別紙_職員一覧!H302="","",①【入力】別紙_職員一覧!H302)</f>
        <v/>
      </c>
      <c r="I302" s="144" t="str">
        <f>IF(①【入力】別紙_職員一覧!I302="","",①【入力】別紙_職員一覧!I302)</f>
        <v/>
      </c>
      <c r="J302" s="163" t="str">
        <f>IF(①【入力】別紙_職員一覧!J302="","",①【入力】別紙_職員一覧!J302)</f>
        <v/>
      </c>
      <c r="K302" s="164" t="str">
        <f t="shared" si="31"/>
        <v/>
      </c>
      <c r="L302" s="44" t="str">
        <f>IF(①【入力】別紙_職員一覧!L302="","",①【入力】別紙_職員一覧!L302)</f>
        <v/>
      </c>
      <c r="M302" s="165" t="str">
        <f>IF(①【入力】別紙_職員一覧!M302="","",①【入力】別紙_職員一覧!M302)</f>
        <v/>
      </c>
      <c r="N302" s="157" t="str">
        <f>IF(J302="","",IF(OR(J302="1",J302="2"),VLOOKUP(J302,'②【入力】就業規則等一覧（変更）'!$B$32:$AD$33,26,FALSE),VLOOKUP(J302,'②【入力】就業規則等一覧（変更）'!$B$13:$AD$27,26,FALSE)))</f>
        <v/>
      </c>
      <c r="O302" s="166" t="str">
        <f t="shared" si="32"/>
        <v/>
      </c>
      <c r="P302" s="166" t="str">
        <f t="shared" si="33"/>
        <v/>
      </c>
      <c r="Q302" s="167" t="str">
        <f t="shared" si="34"/>
        <v/>
      </c>
      <c r="T302" s="84"/>
    </row>
    <row r="303" spans="1:23" ht="18" customHeight="1">
      <c r="A303" s="83">
        <v>291</v>
      </c>
      <c r="B303" s="83" t="str">
        <f t="shared" si="30"/>
        <v/>
      </c>
      <c r="C303" s="44" t="str">
        <f>IF(①【入力】別紙_職員一覧!C303="","",①【入力】別紙_職員一覧!C303)</f>
        <v/>
      </c>
      <c r="D303" s="44" t="str">
        <f>IF(①【入力】別紙_職員一覧!D303="","",①【入力】別紙_職員一覧!D303)</f>
        <v/>
      </c>
      <c r="E303" s="44" t="str">
        <f>IF(①【入力】別紙_職員一覧!E303="","",①【入力】別紙_職員一覧!E303)</f>
        <v/>
      </c>
      <c r="F303" s="44" t="str">
        <f>IF(①【入力】別紙_職員一覧!F303="","",①【入力】別紙_職員一覧!F303)</f>
        <v/>
      </c>
      <c r="G303" s="162" t="str">
        <f>IF(①【入力】別紙_職員一覧!G303="","",①【入力】別紙_職員一覧!G303)</f>
        <v/>
      </c>
      <c r="H303" s="162" t="str">
        <f>IF(①【入力】別紙_職員一覧!H303="","",①【入力】別紙_職員一覧!H303)</f>
        <v/>
      </c>
      <c r="I303" s="144" t="str">
        <f>IF(①【入力】別紙_職員一覧!I303="","",①【入力】別紙_職員一覧!I303)</f>
        <v/>
      </c>
      <c r="J303" s="163" t="str">
        <f>IF(①【入力】別紙_職員一覧!J303="","",①【入力】別紙_職員一覧!J303)</f>
        <v/>
      </c>
      <c r="K303" s="164" t="str">
        <f t="shared" si="31"/>
        <v/>
      </c>
      <c r="L303" s="44" t="str">
        <f>IF(①【入力】別紙_職員一覧!L303="","",①【入力】別紙_職員一覧!L303)</f>
        <v/>
      </c>
      <c r="M303" s="165" t="str">
        <f>IF(①【入力】別紙_職員一覧!M303="","",①【入力】別紙_職員一覧!M303)</f>
        <v/>
      </c>
      <c r="N303" s="157" t="str">
        <f>IF(J303="","",IF(OR(J303="1",J303="2"),VLOOKUP(J303,'②【入力】就業規則等一覧（変更）'!$B$32:$AD$33,26,FALSE),VLOOKUP(J303,'②【入力】就業規則等一覧（変更）'!$B$13:$AD$27,26,FALSE)))</f>
        <v/>
      </c>
      <c r="O303" s="166" t="str">
        <f t="shared" si="32"/>
        <v/>
      </c>
      <c r="P303" s="166" t="str">
        <f t="shared" si="33"/>
        <v/>
      </c>
      <c r="Q303" s="167" t="str">
        <f t="shared" si="34"/>
        <v/>
      </c>
      <c r="T303" s="84"/>
    </row>
    <row r="304" spans="1:23" ht="18" customHeight="1">
      <c r="A304" s="83">
        <v>292</v>
      </c>
      <c r="B304" s="83" t="str">
        <f t="shared" si="30"/>
        <v/>
      </c>
      <c r="C304" s="44" t="str">
        <f>IF(①【入力】別紙_職員一覧!C304="","",①【入力】別紙_職員一覧!C304)</f>
        <v/>
      </c>
      <c r="D304" s="44" t="str">
        <f>IF(①【入力】別紙_職員一覧!D304="","",①【入力】別紙_職員一覧!D304)</f>
        <v/>
      </c>
      <c r="E304" s="44" t="str">
        <f>IF(①【入力】別紙_職員一覧!E304="","",①【入力】別紙_職員一覧!E304)</f>
        <v/>
      </c>
      <c r="F304" s="44" t="str">
        <f>IF(①【入力】別紙_職員一覧!F304="","",①【入力】別紙_職員一覧!F304)</f>
        <v/>
      </c>
      <c r="G304" s="162" t="str">
        <f>IF(①【入力】別紙_職員一覧!G304="","",①【入力】別紙_職員一覧!G304)</f>
        <v/>
      </c>
      <c r="H304" s="162" t="str">
        <f>IF(①【入力】別紙_職員一覧!H304="","",①【入力】別紙_職員一覧!H304)</f>
        <v/>
      </c>
      <c r="I304" s="144" t="str">
        <f>IF(①【入力】別紙_職員一覧!I304="","",①【入力】別紙_職員一覧!I304)</f>
        <v/>
      </c>
      <c r="J304" s="163" t="str">
        <f>IF(①【入力】別紙_職員一覧!J304="","",①【入力】別紙_職員一覧!J304)</f>
        <v/>
      </c>
      <c r="K304" s="164" t="str">
        <f t="shared" si="31"/>
        <v/>
      </c>
      <c r="L304" s="44" t="str">
        <f>IF(①【入力】別紙_職員一覧!L304="","",①【入力】別紙_職員一覧!L304)</f>
        <v/>
      </c>
      <c r="M304" s="165" t="str">
        <f>IF(①【入力】別紙_職員一覧!M304="","",①【入力】別紙_職員一覧!M304)</f>
        <v/>
      </c>
      <c r="N304" s="157" t="str">
        <f>IF(J304="","",IF(OR(J304="1",J304="2"),VLOOKUP(J304,'②【入力】就業規則等一覧（変更）'!$B$32:$AD$33,26,FALSE),VLOOKUP(J304,'②【入力】就業規則等一覧（変更）'!$B$13:$AD$27,26,FALSE)))</f>
        <v/>
      </c>
      <c r="O304" s="166" t="str">
        <f t="shared" si="32"/>
        <v/>
      </c>
      <c r="P304" s="166" t="str">
        <f t="shared" si="33"/>
        <v/>
      </c>
      <c r="Q304" s="167" t="str">
        <f t="shared" si="34"/>
        <v/>
      </c>
      <c r="T304" s="84"/>
    </row>
    <row r="305" spans="1:23" ht="18" customHeight="1">
      <c r="A305" s="83">
        <v>293</v>
      </c>
      <c r="B305" s="83" t="str">
        <f t="shared" si="30"/>
        <v/>
      </c>
      <c r="C305" s="44" t="str">
        <f>IF(①【入力】別紙_職員一覧!C305="","",①【入力】別紙_職員一覧!C305)</f>
        <v/>
      </c>
      <c r="D305" s="44" t="str">
        <f>IF(①【入力】別紙_職員一覧!D305="","",①【入力】別紙_職員一覧!D305)</f>
        <v/>
      </c>
      <c r="E305" s="44" t="str">
        <f>IF(①【入力】別紙_職員一覧!E305="","",①【入力】別紙_職員一覧!E305)</f>
        <v/>
      </c>
      <c r="F305" s="44" t="str">
        <f>IF(①【入力】別紙_職員一覧!F305="","",①【入力】別紙_職員一覧!F305)</f>
        <v/>
      </c>
      <c r="G305" s="162" t="str">
        <f>IF(①【入力】別紙_職員一覧!G305="","",①【入力】別紙_職員一覧!G305)</f>
        <v/>
      </c>
      <c r="H305" s="162" t="str">
        <f>IF(①【入力】別紙_職員一覧!H305="","",①【入力】別紙_職員一覧!H305)</f>
        <v/>
      </c>
      <c r="I305" s="144" t="str">
        <f>IF(①【入力】別紙_職員一覧!I305="","",①【入力】別紙_職員一覧!I305)</f>
        <v/>
      </c>
      <c r="J305" s="163" t="str">
        <f>IF(①【入力】別紙_職員一覧!J305="","",①【入力】別紙_職員一覧!J305)</f>
        <v/>
      </c>
      <c r="K305" s="164" t="str">
        <f t="shared" si="31"/>
        <v/>
      </c>
      <c r="L305" s="44" t="str">
        <f>IF(①【入力】別紙_職員一覧!L305="","",①【入力】別紙_職員一覧!L305)</f>
        <v/>
      </c>
      <c r="M305" s="165" t="str">
        <f>IF(①【入力】別紙_職員一覧!M305="","",①【入力】別紙_職員一覧!M305)</f>
        <v/>
      </c>
      <c r="N305" s="157" t="str">
        <f>IF(J305="","",IF(OR(J305="1",J305="2"),VLOOKUP(J305,'②【入力】就業規則等一覧（変更）'!$B$32:$AD$33,26,FALSE),VLOOKUP(J305,'②【入力】就業規則等一覧（変更）'!$B$13:$AD$27,26,FALSE)))</f>
        <v/>
      </c>
      <c r="O305" s="166" t="str">
        <f t="shared" si="32"/>
        <v/>
      </c>
      <c r="P305" s="166" t="str">
        <f t="shared" si="33"/>
        <v/>
      </c>
      <c r="Q305" s="167" t="str">
        <f t="shared" si="34"/>
        <v/>
      </c>
      <c r="T305" s="84"/>
    </row>
    <row r="306" spans="1:23" ht="18" customHeight="1">
      <c r="A306" s="83">
        <v>294</v>
      </c>
      <c r="B306" s="83" t="str">
        <f t="shared" si="30"/>
        <v/>
      </c>
      <c r="C306" s="44" t="str">
        <f>IF(①【入力】別紙_職員一覧!C306="","",①【入力】別紙_職員一覧!C306)</f>
        <v/>
      </c>
      <c r="D306" s="44" t="str">
        <f>IF(①【入力】別紙_職員一覧!D306="","",①【入力】別紙_職員一覧!D306)</f>
        <v/>
      </c>
      <c r="E306" s="44" t="str">
        <f>IF(①【入力】別紙_職員一覧!E306="","",①【入力】別紙_職員一覧!E306)</f>
        <v/>
      </c>
      <c r="F306" s="44" t="str">
        <f>IF(①【入力】別紙_職員一覧!F306="","",①【入力】別紙_職員一覧!F306)</f>
        <v/>
      </c>
      <c r="G306" s="162" t="str">
        <f>IF(①【入力】別紙_職員一覧!G306="","",①【入力】別紙_職員一覧!G306)</f>
        <v/>
      </c>
      <c r="H306" s="162" t="str">
        <f>IF(①【入力】別紙_職員一覧!H306="","",①【入力】別紙_職員一覧!H306)</f>
        <v/>
      </c>
      <c r="I306" s="144" t="str">
        <f>IF(①【入力】別紙_職員一覧!I306="","",①【入力】別紙_職員一覧!I306)</f>
        <v/>
      </c>
      <c r="J306" s="163" t="str">
        <f>IF(①【入力】別紙_職員一覧!J306="","",①【入力】別紙_職員一覧!J306)</f>
        <v/>
      </c>
      <c r="K306" s="164" t="str">
        <f t="shared" si="31"/>
        <v/>
      </c>
      <c r="L306" s="44" t="str">
        <f>IF(①【入力】別紙_職員一覧!L306="","",①【入力】別紙_職員一覧!L306)</f>
        <v/>
      </c>
      <c r="M306" s="165" t="str">
        <f>IF(①【入力】別紙_職員一覧!M306="","",①【入力】別紙_職員一覧!M306)</f>
        <v/>
      </c>
      <c r="N306" s="157" t="str">
        <f>IF(J306="","",IF(OR(J306="1",J306="2"),VLOOKUP(J306,'②【入力】就業規則等一覧（変更）'!$B$32:$AD$33,26,FALSE),VLOOKUP(J306,'②【入力】就業規則等一覧（変更）'!$B$13:$AD$27,26,FALSE)))</f>
        <v/>
      </c>
      <c r="O306" s="166" t="str">
        <f t="shared" si="32"/>
        <v/>
      </c>
      <c r="P306" s="166" t="str">
        <f t="shared" si="33"/>
        <v/>
      </c>
      <c r="Q306" s="167" t="str">
        <f t="shared" si="34"/>
        <v/>
      </c>
      <c r="T306" s="84"/>
    </row>
    <row r="307" spans="1:23" ht="18" customHeight="1">
      <c r="A307" s="83">
        <v>295</v>
      </c>
      <c r="B307" s="83" t="str">
        <f t="shared" si="30"/>
        <v/>
      </c>
      <c r="C307" s="44" t="str">
        <f>IF(①【入力】別紙_職員一覧!C307="","",①【入力】別紙_職員一覧!C307)</f>
        <v/>
      </c>
      <c r="D307" s="44" t="str">
        <f>IF(①【入力】別紙_職員一覧!D307="","",①【入力】別紙_職員一覧!D307)</f>
        <v/>
      </c>
      <c r="E307" s="44" t="str">
        <f>IF(①【入力】別紙_職員一覧!E307="","",①【入力】別紙_職員一覧!E307)</f>
        <v/>
      </c>
      <c r="F307" s="44" t="str">
        <f>IF(①【入力】別紙_職員一覧!F307="","",①【入力】別紙_職員一覧!F307)</f>
        <v/>
      </c>
      <c r="G307" s="162" t="str">
        <f>IF(①【入力】別紙_職員一覧!G307="","",①【入力】別紙_職員一覧!G307)</f>
        <v/>
      </c>
      <c r="H307" s="162" t="str">
        <f>IF(①【入力】別紙_職員一覧!H307="","",①【入力】別紙_職員一覧!H307)</f>
        <v/>
      </c>
      <c r="I307" s="144" t="str">
        <f>IF(①【入力】別紙_職員一覧!I307="","",①【入力】別紙_職員一覧!I307)</f>
        <v/>
      </c>
      <c r="J307" s="163" t="str">
        <f>IF(①【入力】別紙_職員一覧!J307="","",①【入力】別紙_職員一覧!J307)</f>
        <v/>
      </c>
      <c r="K307" s="164" t="str">
        <f t="shared" si="31"/>
        <v/>
      </c>
      <c r="L307" s="44" t="str">
        <f>IF(①【入力】別紙_職員一覧!L307="","",①【入力】別紙_職員一覧!L307)</f>
        <v/>
      </c>
      <c r="M307" s="165" t="str">
        <f>IF(①【入力】別紙_職員一覧!M307="","",①【入力】別紙_職員一覧!M307)</f>
        <v/>
      </c>
      <c r="N307" s="157" t="str">
        <f>IF(J307="","",IF(OR(J307="1",J307="2"),VLOOKUP(J307,'②【入力】就業規則等一覧（変更）'!$B$32:$AD$33,26,FALSE),VLOOKUP(J307,'②【入力】就業規則等一覧（変更）'!$B$13:$AD$27,26,FALSE)))</f>
        <v/>
      </c>
      <c r="O307" s="166" t="str">
        <f t="shared" si="32"/>
        <v/>
      </c>
      <c r="P307" s="166" t="str">
        <f t="shared" si="33"/>
        <v/>
      </c>
      <c r="Q307" s="167" t="str">
        <f t="shared" si="34"/>
        <v/>
      </c>
      <c r="T307" s="84"/>
    </row>
    <row r="308" spans="1:23" ht="18" customHeight="1">
      <c r="A308" s="83">
        <v>296</v>
      </c>
      <c r="B308" s="83" t="str">
        <f t="shared" ref="B308:B371" si="35">C308&amp;D308</f>
        <v/>
      </c>
      <c r="C308" s="44" t="str">
        <f>IF(①【入力】別紙_職員一覧!C308="","",①【入力】別紙_職員一覧!C308)</f>
        <v/>
      </c>
      <c r="D308" s="44" t="str">
        <f>IF(①【入力】別紙_職員一覧!D308="","",①【入力】別紙_職員一覧!D308)</f>
        <v/>
      </c>
      <c r="E308" s="44" t="str">
        <f>IF(①【入力】別紙_職員一覧!E308="","",①【入力】別紙_職員一覧!E308)</f>
        <v/>
      </c>
      <c r="F308" s="44" t="str">
        <f>IF(①【入力】別紙_職員一覧!F308="","",①【入力】別紙_職員一覧!F308)</f>
        <v/>
      </c>
      <c r="G308" s="162" t="str">
        <f>IF(①【入力】別紙_職員一覧!G308="","",①【入力】別紙_職員一覧!G308)</f>
        <v/>
      </c>
      <c r="H308" s="162" t="str">
        <f>IF(①【入力】別紙_職員一覧!H308="","",①【入力】別紙_職員一覧!H308)</f>
        <v/>
      </c>
      <c r="I308" s="144" t="str">
        <f>IF(①【入力】別紙_職員一覧!I308="","",①【入力】別紙_職員一覧!I308)</f>
        <v/>
      </c>
      <c r="J308" s="163" t="str">
        <f>IF(①【入力】別紙_職員一覧!J308="","",①【入力】別紙_職員一覧!J308)</f>
        <v/>
      </c>
      <c r="K308" s="164" t="str">
        <f t="shared" si="31"/>
        <v/>
      </c>
      <c r="L308" s="44" t="str">
        <f>IF(①【入力】別紙_職員一覧!L308="","",①【入力】別紙_職員一覧!L308)</f>
        <v/>
      </c>
      <c r="M308" s="165" t="str">
        <f>IF(①【入力】別紙_職員一覧!M308="","",①【入力】別紙_職員一覧!M308)</f>
        <v/>
      </c>
      <c r="N308" s="157" t="str">
        <f>IF(J308="","",IF(OR(J308="1",J308="2"),VLOOKUP(J308,'②【入力】就業規則等一覧（変更）'!$B$32:$AD$33,26,FALSE),VLOOKUP(J308,'②【入力】就業規則等一覧（変更）'!$B$13:$AD$27,26,FALSE)))</f>
        <v/>
      </c>
      <c r="O308" s="166" t="str">
        <f t="shared" si="32"/>
        <v/>
      </c>
      <c r="P308" s="166" t="str">
        <f t="shared" si="33"/>
        <v/>
      </c>
      <c r="Q308" s="167" t="str">
        <f t="shared" si="34"/>
        <v/>
      </c>
      <c r="T308" s="84"/>
    </row>
    <row r="309" spans="1:23" ht="18" customHeight="1">
      <c r="A309" s="83">
        <v>297</v>
      </c>
      <c r="B309" s="83" t="str">
        <f t="shared" si="35"/>
        <v/>
      </c>
      <c r="C309" s="44" t="str">
        <f>IF(①【入力】別紙_職員一覧!C309="","",①【入力】別紙_職員一覧!C309)</f>
        <v/>
      </c>
      <c r="D309" s="44" t="str">
        <f>IF(①【入力】別紙_職員一覧!D309="","",①【入力】別紙_職員一覧!D309)</f>
        <v/>
      </c>
      <c r="E309" s="44" t="str">
        <f>IF(①【入力】別紙_職員一覧!E309="","",①【入力】別紙_職員一覧!E309)</f>
        <v/>
      </c>
      <c r="F309" s="44" t="str">
        <f>IF(①【入力】別紙_職員一覧!F309="","",①【入力】別紙_職員一覧!F309)</f>
        <v/>
      </c>
      <c r="G309" s="162" t="str">
        <f>IF(①【入力】別紙_職員一覧!G309="","",①【入力】別紙_職員一覧!G309)</f>
        <v/>
      </c>
      <c r="H309" s="162" t="str">
        <f>IF(①【入力】別紙_職員一覧!H309="","",①【入力】別紙_職員一覧!H309)</f>
        <v/>
      </c>
      <c r="I309" s="144" t="str">
        <f>IF(①【入力】別紙_職員一覧!I309="","",①【入力】別紙_職員一覧!I309)</f>
        <v/>
      </c>
      <c r="J309" s="163" t="str">
        <f>IF(①【入力】別紙_職員一覧!J309="","",①【入力】別紙_職員一覧!J309)</f>
        <v/>
      </c>
      <c r="K309" s="164" t="str">
        <f t="shared" si="31"/>
        <v/>
      </c>
      <c r="L309" s="44" t="str">
        <f>IF(①【入力】別紙_職員一覧!L309="","",①【入力】別紙_職員一覧!L309)</f>
        <v/>
      </c>
      <c r="M309" s="165" t="str">
        <f>IF(①【入力】別紙_職員一覧!M309="","",①【入力】別紙_職員一覧!M309)</f>
        <v/>
      </c>
      <c r="N309" s="157" t="str">
        <f>IF(J309="","",IF(OR(J309="1",J309="2"),VLOOKUP(J309,'②【入力】就業規則等一覧（変更）'!$B$32:$AD$33,26,FALSE),VLOOKUP(J309,'②【入力】就業規則等一覧（変更）'!$B$13:$AD$27,26,FALSE)))</f>
        <v/>
      </c>
      <c r="O309" s="166" t="str">
        <f t="shared" si="32"/>
        <v/>
      </c>
      <c r="P309" s="166" t="str">
        <f t="shared" si="33"/>
        <v/>
      </c>
      <c r="Q309" s="167" t="str">
        <f t="shared" si="34"/>
        <v/>
      </c>
      <c r="T309" s="84"/>
    </row>
    <row r="310" spans="1:23" ht="18" customHeight="1">
      <c r="A310" s="83">
        <v>298</v>
      </c>
      <c r="B310" s="83" t="str">
        <f t="shared" si="35"/>
        <v/>
      </c>
      <c r="C310" s="44" t="str">
        <f>IF(①【入力】別紙_職員一覧!C310="","",①【入力】別紙_職員一覧!C310)</f>
        <v/>
      </c>
      <c r="D310" s="44" t="str">
        <f>IF(①【入力】別紙_職員一覧!D310="","",①【入力】別紙_職員一覧!D310)</f>
        <v/>
      </c>
      <c r="E310" s="44" t="str">
        <f>IF(①【入力】別紙_職員一覧!E310="","",①【入力】別紙_職員一覧!E310)</f>
        <v/>
      </c>
      <c r="F310" s="44" t="str">
        <f>IF(①【入力】別紙_職員一覧!F310="","",①【入力】別紙_職員一覧!F310)</f>
        <v/>
      </c>
      <c r="G310" s="162" t="str">
        <f>IF(①【入力】別紙_職員一覧!G310="","",①【入力】別紙_職員一覧!G310)</f>
        <v/>
      </c>
      <c r="H310" s="162" t="str">
        <f>IF(①【入力】別紙_職員一覧!H310="","",①【入力】別紙_職員一覧!H310)</f>
        <v/>
      </c>
      <c r="I310" s="144" t="str">
        <f>IF(①【入力】別紙_職員一覧!I310="","",①【入力】別紙_職員一覧!I310)</f>
        <v/>
      </c>
      <c r="J310" s="163" t="str">
        <f>IF(①【入力】別紙_職員一覧!J310="","",①【入力】別紙_職員一覧!J310)</f>
        <v/>
      </c>
      <c r="K310" s="164" t="str">
        <f t="shared" si="31"/>
        <v/>
      </c>
      <c r="L310" s="44" t="str">
        <f>IF(①【入力】別紙_職員一覧!L310="","",①【入力】別紙_職員一覧!L310)</f>
        <v/>
      </c>
      <c r="M310" s="165" t="str">
        <f>IF(①【入力】別紙_職員一覧!M310="","",①【入力】別紙_職員一覧!M310)</f>
        <v/>
      </c>
      <c r="N310" s="157" t="str">
        <f>IF(J310="","",IF(OR(J310="1",J310="2"),VLOOKUP(J310,'②【入力】就業規則等一覧（変更）'!$B$32:$AD$33,26,FALSE),VLOOKUP(J310,'②【入力】就業規則等一覧（変更）'!$B$13:$AD$27,26,FALSE)))</f>
        <v/>
      </c>
      <c r="O310" s="166" t="str">
        <f t="shared" si="32"/>
        <v/>
      </c>
      <c r="P310" s="166" t="str">
        <f t="shared" si="33"/>
        <v/>
      </c>
      <c r="Q310" s="167" t="str">
        <f t="shared" si="34"/>
        <v/>
      </c>
      <c r="T310" s="84"/>
    </row>
    <row r="311" spans="1:23" ht="18" customHeight="1">
      <c r="A311" s="83">
        <v>299</v>
      </c>
      <c r="B311" s="83" t="str">
        <f t="shared" si="35"/>
        <v/>
      </c>
      <c r="C311" s="44" t="str">
        <f>IF(①【入力】別紙_職員一覧!C311="","",①【入力】別紙_職員一覧!C311)</f>
        <v/>
      </c>
      <c r="D311" s="44" t="str">
        <f>IF(①【入力】別紙_職員一覧!D311="","",①【入力】別紙_職員一覧!D311)</f>
        <v/>
      </c>
      <c r="E311" s="44" t="str">
        <f>IF(①【入力】別紙_職員一覧!E311="","",①【入力】別紙_職員一覧!E311)</f>
        <v/>
      </c>
      <c r="F311" s="44" t="str">
        <f>IF(①【入力】別紙_職員一覧!F311="","",①【入力】別紙_職員一覧!F311)</f>
        <v/>
      </c>
      <c r="G311" s="162" t="str">
        <f>IF(①【入力】別紙_職員一覧!G311="","",①【入力】別紙_職員一覧!G311)</f>
        <v/>
      </c>
      <c r="H311" s="162" t="str">
        <f>IF(①【入力】別紙_職員一覧!H311="","",①【入力】別紙_職員一覧!H311)</f>
        <v/>
      </c>
      <c r="I311" s="144" t="str">
        <f>IF(①【入力】別紙_職員一覧!I311="","",①【入力】別紙_職員一覧!I311)</f>
        <v/>
      </c>
      <c r="J311" s="163" t="str">
        <f>IF(①【入力】別紙_職員一覧!J311="","",①【入力】別紙_職員一覧!J311)</f>
        <v/>
      </c>
      <c r="K311" s="164" t="str">
        <f t="shared" si="31"/>
        <v/>
      </c>
      <c r="L311" s="44" t="str">
        <f>IF(①【入力】別紙_職員一覧!L311="","",①【入力】別紙_職員一覧!L311)</f>
        <v/>
      </c>
      <c r="M311" s="165" t="str">
        <f>IF(①【入力】別紙_職員一覧!M311="","",①【入力】別紙_職員一覧!M311)</f>
        <v/>
      </c>
      <c r="N311" s="157" t="str">
        <f>IF(J311="","",IF(OR(J311="1",J311="2"),VLOOKUP(J311,'②【入力】就業規則等一覧（変更）'!$B$32:$AD$33,26,FALSE),VLOOKUP(J311,'②【入力】就業規則等一覧（変更）'!$B$13:$AD$27,26,FALSE)))</f>
        <v/>
      </c>
      <c r="O311" s="166" t="str">
        <f t="shared" si="32"/>
        <v/>
      </c>
      <c r="P311" s="166" t="str">
        <f t="shared" si="33"/>
        <v/>
      </c>
      <c r="Q311" s="167" t="str">
        <f t="shared" si="34"/>
        <v/>
      </c>
      <c r="T311" s="84"/>
    </row>
    <row r="312" spans="1:23" ht="18" customHeight="1">
      <c r="A312" s="83">
        <v>300</v>
      </c>
      <c r="B312" s="83" t="str">
        <f t="shared" si="35"/>
        <v/>
      </c>
      <c r="C312" s="44" t="str">
        <f>IF(①【入力】別紙_職員一覧!C312="","",①【入力】別紙_職員一覧!C312)</f>
        <v/>
      </c>
      <c r="D312" s="44" t="str">
        <f>IF(①【入力】別紙_職員一覧!D312="","",①【入力】別紙_職員一覧!D312)</f>
        <v/>
      </c>
      <c r="E312" s="44" t="str">
        <f>IF(①【入力】別紙_職員一覧!E312="","",①【入力】別紙_職員一覧!E312)</f>
        <v/>
      </c>
      <c r="F312" s="44" t="str">
        <f>IF(①【入力】別紙_職員一覧!F312="","",①【入力】別紙_職員一覧!F312)</f>
        <v/>
      </c>
      <c r="G312" s="162" t="str">
        <f>IF(①【入力】別紙_職員一覧!G312="","",①【入力】別紙_職員一覧!G312)</f>
        <v/>
      </c>
      <c r="H312" s="162" t="str">
        <f>IF(①【入力】別紙_職員一覧!H312="","",①【入力】別紙_職員一覧!H312)</f>
        <v/>
      </c>
      <c r="I312" s="144" t="str">
        <f>IF(①【入力】別紙_職員一覧!I312="","",①【入力】別紙_職員一覧!I312)</f>
        <v/>
      </c>
      <c r="J312" s="163" t="str">
        <f>IF(①【入力】別紙_職員一覧!J312="","",①【入力】別紙_職員一覧!J312)</f>
        <v/>
      </c>
      <c r="K312" s="164" t="str">
        <f t="shared" si="31"/>
        <v/>
      </c>
      <c r="L312" s="44" t="str">
        <f>IF(①【入力】別紙_職員一覧!L312="","",①【入力】別紙_職員一覧!L312)</f>
        <v/>
      </c>
      <c r="M312" s="165" t="str">
        <f>IF(①【入力】別紙_職員一覧!M312="","",①【入力】別紙_職員一覧!M312)</f>
        <v/>
      </c>
      <c r="N312" s="157" t="str">
        <f>IF(J312="","",IF(OR(J312="1",J312="2"),VLOOKUP(J312,'②【入力】就業規則等一覧（変更）'!$B$32:$AD$33,26,FALSE),VLOOKUP(J312,'②【入力】就業規則等一覧（変更）'!$B$13:$AD$27,26,FALSE)))</f>
        <v/>
      </c>
      <c r="O312" s="166" t="str">
        <f t="shared" si="32"/>
        <v/>
      </c>
      <c r="P312" s="166" t="str">
        <f t="shared" si="33"/>
        <v/>
      </c>
      <c r="Q312" s="167" t="str">
        <f t="shared" si="34"/>
        <v/>
      </c>
      <c r="T312" s="84"/>
    </row>
    <row r="313" spans="1:23" ht="18" customHeight="1">
      <c r="A313" s="83">
        <v>301</v>
      </c>
      <c r="B313" s="83" t="str">
        <f t="shared" si="35"/>
        <v/>
      </c>
      <c r="C313" s="44" t="str">
        <f>IF(①【入力】別紙_職員一覧!C313="","",①【入力】別紙_職員一覧!C313)</f>
        <v/>
      </c>
      <c r="D313" s="44" t="str">
        <f>IF(①【入力】別紙_職員一覧!D313="","",①【入力】別紙_職員一覧!D313)</f>
        <v/>
      </c>
      <c r="E313" s="44" t="str">
        <f>IF(①【入力】別紙_職員一覧!E313="","",①【入力】別紙_職員一覧!E313)</f>
        <v/>
      </c>
      <c r="F313" s="44" t="str">
        <f>IF(①【入力】別紙_職員一覧!F313="","",①【入力】別紙_職員一覧!F313)</f>
        <v/>
      </c>
      <c r="G313" s="162" t="str">
        <f>IF(①【入力】別紙_職員一覧!G313="","",①【入力】別紙_職員一覧!G313)</f>
        <v/>
      </c>
      <c r="H313" s="162" t="str">
        <f>IF(①【入力】別紙_職員一覧!H313="","",①【入力】別紙_職員一覧!H313)</f>
        <v/>
      </c>
      <c r="I313" s="144" t="str">
        <f>IF(①【入力】別紙_職員一覧!I313="","",①【入力】別紙_職員一覧!I313)</f>
        <v/>
      </c>
      <c r="J313" s="163" t="str">
        <f>IF(①【入力】別紙_職員一覧!J313="","",①【入力】別紙_職員一覧!J313)</f>
        <v/>
      </c>
      <c r="K313" s="164" t="str">
        <f t="shared" si="31"/>
        <v/>
      </c>
      <c r="L313" s="44" t="str">
        <f>IF(①【入力】別紙_職員一覧!L313="","",①【入力】別紙_職員一覧!L313)</f>
        <v/>
      </c>
      <c r="M313" s="165" t="str">
        <f>IF(①【入力】別紙_職員一覧!M313="","",①【入力】別紙_職員一覧!M313)</f>
        <v/>
      </c>
      <c r="N313" s="157" t="str">
        <f>IF(J313="","",IF(OR(J313="1",J313="2"),VLOOKUP(J313,'②【入力】就業規則等一覧（変更）'!$B$32:$AD$33,26,FALSE),VLOOKUP(J313,'②【入力】就業規則等一覧（変更）'!$B$13:$AD$27,26,FALSE)))</f>
        <v/>
      </c>
      <c r="O313" s="166" t="str">
        <f t="shared" si="32"/>
        <v/>
      </c>
      <c r="P313" s="166" t="str">
        <f t="shared" si="33"/>
        <v/>
      </c>
      <c r="Q313" s="167" t="str">
        <f t="shared" si="34"/>
        <v/>
      </c>
      <c r="T313" s="84"/>
    </row>
    <row r="314" spans="1:23" ht="18" customHeight="1">
      <c r="A314" s="83">
        <v>302</v>
      </c>
      <c r="B314" s="83" t="str">
        <f t="shared" si="35"/>
        <v/>
      </c>
      <c r="C314" s="44" t="str">
        <f>IF(①【入力】別紙_職員一覧!C314="","",①【入力】別紙_職員一覧!C314)</f>
        <v/>
      </c>
      <c r="D314" s="44" t="str">
        <f>IF(①【入力】別紙_職員一覧!D314="","",①【入力】別紙_職員一覧!D314)</f>
        <v/>
      </c>
      <c r="E314" s="44" t="str">
        <f>IF(①【入力】別紙_職員一覧!E314="","",①【入力】別紙_職員一覧!E314)</f>
        <v/>
      </c>
      <c r="F314" s="44" t="str">
        <f>IF(①【入力】別紙_職員一覧!F314="","",①【入力】別紙_職員一覧!F314)</f>
        <v/>
      </c>
      <c r="G314" s="162" t="str">
        <f>IF(①【入力】別紙_職員一覧!G314="","",①【入力】別紙_職員一覧!G314)</f>
        <v/>
      </c>
      <c r="H314" s="162" t="str">
        <f>IF(①【入力】別紙_職員一覧!H314="","",①【入力】別紙_職員一覧!H314)</f>
        <v/>
      </c>
      <c r="I314" s="144" t="str">
        <f>IF(①【入力】別紙_職員一覧!I314="","",①【入力】別紙_職員一覧!I314)</f>
        <v/>
      </c>
      <c r="J314" s="163" t="str">
        <f>IF(①【入力】別紙_職員一覧!J314="","",①【入力】別紙_職員一覧!J314)</f>
        <v/>
      </c>
      <c r="K314" s="164" t="str">
        <f t="shared" si="31"/>
        <v/>
      </c>
      <c r="L314" s="44" t="str">
        <f>IF(①【入力】別紙_職員一覧!L314="","",①【入力】別紙_職員一覧!L314)</f>
        <v/>
      </c>
      <c r="M314" s="165" t="str">
        <f>IF(①【入力】別紙_職員一覧!M314="","",①【入力】別紙_職員一覧!M314)</f>
        <v/>
      </c>
      <c r="N314" s="157" t="str">
        <f>IF(J314="","",IF(OR(J314="1",J314="2"),VLOOKUP(J314,'②【入力】就業規則等一覧（変更）'!$B$32:$AD$33,26,FALSE),VLOOKUP(J314,'②【入力】就業規則等一覧（変更）'!$B$13:$AD$27,26,FALSE)))</f>
        <v/>
      </c>
      <c r="O314" s="166" t="str">
        <f t="shared" si="32"/>
        <v/>
      </c>
      <c r="P314" s="166" t="str">
        <f t="shared" si="33"/>
        <v/>
      </c>
      <c r="Q314" s="167" t="str">
        <f t="shared" si="34"/>
        <v/>
      </c>
      <c r="T314" s="84"/>
    </row>
    <row r="315" spans="1:23" ht="18" customHeight="1">
      <c r="A315" s="83">
        <v>303</v>
      </c>
      <c r="B315" s="83" t="str">
        <f t="shared" si="35"/>
        <v/>
      </c>
      <c r="C315" s="44" t="str">
        <f>IF(①【入力】別紙_職員一覧!C315="","",①【入力】別紙_職員一覧!C315)</f>
        <v/>
      </c>
      <c r="D315" s="44" t="str">
        <f>IF(①【入力】別紙_職員一覧!D315="","",①【入力】別紙_職員一覧!D315)</f>
        <v/>
      </c>
      <c r="E315" s="44" t="str">
        <f>IF(①【入力】別紙_職員一覧!E315="","",①【入力】別紙_職員一覧!E315)</f>
        <v/>
      </c>
      <c r="F315" s="44" t="str">
        <f>IF(①【入力】別紙_職員一覧!F315="","",①【入力】別紙_職員一覧!F315)</f>
        <v/>
      </c>
      <c r="G315" s="162" t="str">
        <f>IF(①【入力】別紙_職員一覧!G315="","",①【入力】別紙_職員一覧!G315)</f>
        <v/>
      </c>
      <c r="H315" s="162" t="str">
        <f>IF(①【入力】別紙_職員一覧!H315="","",①【入力】別紙_職員一覧!H315)</f>
        <v/>
      </c>
      <c r="I315" s="144" t="str">
        <f>IF(①【入力】別紙_職員一覧!I315="","",①【入力】別紙_職員一覧!I315)</f>
        <v/>
      </c>
      <c r="J315" s="163" t="str">
        <f>IF(①【入力】別紙_職員一覧!J315="","",①【入力】別紙_職員一覧!J315)</f>
        <v/>
      </c>
      <c r="K315" s="164" t="str">
        <f t="shared" si="31"/>
        <v/>
      </c>
      <c r="L315" s="44" t="str">
        <f>IF(①【入力】別紙_職員一覧!L315="","",①【入力】別紙_職員一覧!L315)</f>
        <v/>
      </c>
      <c r="M315" s="165" t="str">
        <f>IF(①【入力】別紙_職員一覧!M315="","",①【入力】別紙_職員一覧!M315)</f>
        <v/>
      </c>
      <c r="N315" s="157" t="str">
        <f>IF(J315="","",IF(OR(J315="1",J315="2"),VLOOKUP(J315,'②【入力】就業規則等一覧（変更）'!$B$32:$AD$33,26,FALSE),VLOOKUP(J315,'②【入力】就業規則等一覧（変更）'!$B$13:$AD$27,26,FALSE)))</f>
        <v/>
      </c>
      <c r="O315" s="166" t="str">
        <f t="shared" si="32"/>
        <v/>
      </c>
      <c r="P315" s="166" t="str">
        <f t="shared" si="33"/>
        <v/>
      </c>
      <c r="Q315" s="167" t="str">
        <f t="shared" si="34"/>
        <v/>
      </c>
      <c r="T315" s="84"/>
    </row>
    <row r="316" spans="1:23" ht="18" customHeight="1">
      <c r="A316" s="83">
        <v>304</v>
      </c>
      <c r="B316" s="83" t="str">
        <f t="shared" si="35"/>
        <v/>
      </c>
      <c r="C316" s="44" t="str">
        <f>IF(①【入力】別紙_職員一覧!C316="","",①【入力】別紙_職員一覧!C316)</f>
        <v/>
      </c>
      <c r="D316" s="44" t="str">
        <f>IF(①【入力】別紙_職員一覧!D316="","",①【入力】別紙_職員一覧!D316)</f>
        <v/>
      </c>
      <c r="E316" s="44" t="str">
        <f>IF(①【入力】別紙_職員一覧!E316="","",①【入力】別紙_職員一覧!E316)</f>
        <v/>
      </c>
      <c r="F316" s="44" t="str">
        <f>IF(①【入力】別紙_職員一覧!F316="","",①【入力】別紙_職員一覧!F316)</f>
        <v/>
      </c>
      <c r="G316" s="162" t="str">
        <f>IF(①【入力】別紙_職員一覧!G316="","",①【入力】別紙_職員一覧!G316)</f>
        <v/>
      </c>
      <c r="H316" s="162" t="str">
        <f>IF(①【入力】別紙_職員一覧!H316="","",①【入力】別紙_職員一覧!H316)</f>
        <v/>
      </c>
      <c r="I316" s="144" t="str">
        <f>IF(①【入力】別紙_職員一覧!I316="","",①【入力】別紙_職員一覧!I316)</f>
        <v/>
      </c>
      <c r="J316" s="163" t="str">
        <f>IF(①【入力】別紙_職員一覧!J316="","",①【入力】別紙_職員一覧!J316)</f>
        <v/>
      </c>
      <c r="K316" s="164" t="str">
        <f t="shared" si="31"/>
        <v/>
      </c>
      <c r="L316" s="44" t="str">
        <f>IF(①【入力】別紙_職員一覧!L316="","",①【入力】別紙_職員一覧!L316)</f>
        <v/>
      </c>
      <c r="M316" s="165" t="str">
        <f>IF(①【入力】別紙_職員一覧!M316="","",①【入力】別紙_職員一覧!M316)</f>
        <v/>
      </c>
      <c r="N316" s="157" t="str">
        <f>IF(J316="","",IF(OR(J316="1",J316="2"),VLOOKUP(J316,'②【入力】就業規則等一覧（変更）'!$B$32:$AD$33,26,FALSE),VLOOKUP(J316,'②【入力】就業規則等一覧（変更）'!$B$13:$AD$27,26,FALSE)))</f>
        <v/>
      </c>
      <c r="O316" s="166" t="str">
        <f t="shared" si="32"/>
        <v/>
      </c>
      <c r="P316" s="166" t="str">
        <f t="shared" si="33"/>
        <v/>
      </c>
      <c r="Q316" s="167" t="str">
        <f t="shared" si="34"/>
        <v/>
      </c>
      <c r="T316" s="84"/>
    </row>
    <row r="317" spans="1:23" ht="18" customHeight="1">
      <c r="A317" s="83">
        <v>305</v>
      </c>
      <c r="B317" s="83" t="str">
        <f t="shared" si="35"/>
        <v/>
      </c>
      <c r="C317" s="44" t="str">
        <f>IF(①【入力】別紙_職員一覧!C317="","",①【入力】別紙_職員一覧!C317)</f>
        <v/>
      </c>
      <c r="D317" s="44" t="str">
        <f>IF(①【入力】別紙_職員一覧!D317="","",①【入力】別紙_職員一覧!D317)</f>
        <v/>
      </c>
      <c r="E317" s="44" t="str">
        <f>IF(①【入力】別紙_職員一覧!E317="","",①【入力】別紙_職員一覧!E317)</f>
        <v/>
      </c>
      <c r="F317" s="44" t="str">
        <f>IF(①【入力】別紙_職員一覧!F317="","",①【入力】別紙_職員一覧!F317)</f>
        <v/>
      </c>
      <c r="G317" s="162" t="str">
        <f>IF(①【入力】別紙_職員一覧!G317="","",①【入力】別紙_職員一覧!G317)</f>
        <v/>
      </c>
      <c r="H317" s="162" t="str">
        <f>IF(①【入力】別紙_職員一覧!H317="","",①【入力】別紙_職員一覧!H317)</f>
        <v/>
      </c>
      <c r="I317" s="144" t="str">
        <f>IF(①【入力】別紙_職員一覧!I317="","",①【入力】別紙_職員一覧!I317)</f>
        <v/>
      </c>
      <c r="J317" s="163" t="str">
        <f>IF(①【入力】別紙_職員一覧!J317="","",①【入力】別紙_職員一覧!J317)</f>
        <v/>
      </c>
      <c r="K317" s="164" t="str">
        <f t="shared" si="31"/>
        <v/>
      </c>
      <c r="L317" s="44" t="str">
        <f>IF(①【入力】別紙_職員一覧!L317="","",①【入力】別紙_職員一覧!L317)</f>
        <v/>
      </c>
      <c r="M317" s="165" t="str">
        <f>IF(①【入力】別紙_職員一覧!M317="","",①【入力】別紙_職員一覧!M317)</f>
        <v/>
      </c>
      <c r="N317" s="157" t="str">
        <f>IF(J317="","",IF(OR(J317="1",J317="2"),VLOOKUP(J317,'②【入力】就業規則等一覧（変更）'!$B$32:$AD$33,26,FALSE),VLOOKUP(J317,'②【入力】就業規則等一覧（変更）'!$B$13:$AD$27,26,FALSE)))</f>
        <v/>
      </c>
      <c r="O317" s="166" t="str">
        <f t="shared" si="32"/>
        <v/>
      </c>
      <c r="P317" s="166" t="str">
        <f t="shared" si="33"/>
        <v/>
      </c>
      <c r="Q317" s="167" t="str">
        <f t="shared" si="34"/>
        <v/>
      </c>
      <c r="T317" s="84"/>
    </row>
    <row r="318" spans="1:23" ht="18" customHeight="1">
      <c r="A318" s="83">
        <v>306</v>
      </c>
      <c r="B318" s="83" t="str">
        <f t="shared" si="35"/>
        <v/>
      </c>
      <c r="C318" s="44" t="str">
        <f>IF(①【入力】別紙_職員一覧!C318="","",①【入力】別紙_職員一覧!C318)</f>
        <v/>
      </c>
      <c r="D318" s="44" t="str">
        <f>IF(①【入力】別紙_職員一覧!D318="","",①【入力】別紙_職員一覧!D318)</f>
        <v/>
      </c>
      <c r="E318" s="44" t="str">
        <f>IF(①【入力】別紙_職員一覧!E318="","",①【入力】別紙_職員一覧!E318)</f>
        <v/>
      </c>
      <c r="F318" s="44" t="str">
        <f>IF(①【入力】別紙_職員一覧!F318="","",①【入力】別紙_職員一覧!F318)</f>
        <v/>
      </c>
      <c r="G318" s="162" t="str">
        <f>IF(①【入力】別紙_職員一覧!G318="","",①【入力】別紙_職員一覧!G318)</f>
        <v/>
      </c>
      <c r="H318" s="162" t="str">
        <f>IF(①【入力】別紙_職員一覧!H318="","",①【入力】別紙_職員一覧!H318)</f>
        <v/>
      </c>
      <c r="I318" s="144" t="str">
        <f>IF(①【入力】別紙_職員一覧!I318="","",①【入力】別紙_職員一覧!I318)</f>
        <v/>
      </c>
      <c r="J318" s="163" t="str">
        <f>IF(①【入力】別紙_職員一覧!J318="","",①【入力】別紙_職員一覧!J318)</f>
        <v/>
      </c>
      <c r="K318" s="164" t="str">
        <f t="shared" si="31"/>
        <v/>
      </c>
      <c r="L318" s="44" t="str">
        <f>IF(①【入力】別紙_職員一覧!L318="","",①【入力】別紙_職員一覧!L318)</f>
        <v/>
      </c>
      <c r="M318" s="165" t="str">
        <f>IF(①【入力】別紙_職員一覧!M318="","",①【入力】別紙_職員一覧!M318)</f>
        <v/>
      </c>
      <c r="N318" s="157" t="str">
        <f>IF(J318="","",IF(OR(J318="1",J318="2"),VLOOKUP(J318,'②【入力】就業規則等一覧（変更）'!$B$32:$AD$33,26,FALSE),VLOOKUP(J318,'②【入力】就業規則等一覧（変更）'!$B$13:$AD$27,26,FALSE)))</f>
        <v/>
      </c>
      <c r="O318" s="166" t="str">
        <f t="shared" si="32"/>
        <v/>
      </c>
      <c r="P318" s="166" t="str">
        <f t="shared" si="33"/>
        <v/>
      </c>
      <c r="Q318" s="167" t="str">
        <f t="shared" si="34"/>
        <v/>
      </c>
      <c r="T318" s="84"/>
      <c r="W318" s="79"/>
    </row>
    <row r="319" spans="1:23" ht="18" customHeight="1">
      <c r="A319" s="83">
        <v>307</v>
      </c>
      <c r="B319" s="83" t="str">
        <f t="shared" si="35"/>
        <v/>
      </c>
      <c r="C319" s="44" t="str">
        <f>IF(①【入力】別紙_職員一覧!C319="","",①【入力】別紙_職員一覧!C319)</f>
        <v/>
      </c>
      <c r="D319" s="44" t="str">
        <f>IF(①【入力】別紙_職員一覧!D319="","",①【入力】別紙_職員一覧!D319)</f>
        <v/>
      </c>
      <c r="E319" s="44" t="str">
        <f>IF(①【入力】別紙_職員一覧!E319="","",①【入力】別紙_職員一覧!E319)</f>
        <v/>
      </c>
      <c r="F319" s="44" t="str">
        <f>IF(①【入力】別紙_職員一覧!F319="","",①【入力】別紙_職員一覧!F319)</f>
        <v/>
      </c>
      <c r="G319" s="162" t="str">
        <f>IF(①【入力】別紙_職員一覧!G319="","",①【入力】別紙_職員一覧!G319)</f>
        <v/>
      </c>
      <c r="H319" s="162" t="str">
        <f>IF(①【入力】別紙_職員一覧!H319="","",①【入力】別紙_職員一覧!H319)</f>
        <v/>
      </c>
      <c r="I319" s="144" t="str">
        <f>IF(①【入力】別紙_職員一覧!I319="","",①【入力】別紙_職員一覧!I319)</f>
        <v/>
      </c>
      <c r="J319" s="163" t="str">
        <f>IF(①【入力】別紙_職員一覧!J319="","",①【入力】別紙_職員一覧!J319)</f>
        <v/>
      </c>
      <c r="K319" s="164" t="str">
        <f t="shared" si="31"/>
        <v/>
      </c>
      <c r="L319" s="44" t="str">
        <f>IF(①【入力】別紙_職員一覧!L319="","",①【入力】別紙_職員一覧!L319)</f>
        <v/>
      </c>
      <c r="M319" s="165" t="str">
        <f>IF(①【入力】別紙_職員一覧!M319="","",①【入力】別紙_職員一覧!M319)</f>
        <v/>
      </c>
      <c r="N319" s="157" t="str">
        <f>IF(J319="","",IF(OR(J319="1",J319="2"),VLOOKUP(J319,'②【入力】就業規則等一覧（変更）'!$B$32:$AD$33,26,FALSE),VLOOKUP(J319,'②【入力】就業規則等一覧（変更）'!$B$13:$AD$27,26,FALSE)))</f>
        <v/>
      </c>
      <c r="O319" s="166" t="str">
        <f t="shared" si="32"/>
        <v/>
      </c>
      <c r="P319" s="166" t="str">
        <f t="shared" si="33"/>
        <v/>
      </c>
      <c r="Q319" s="167" t="str">
        <f t="shared" si="34"/>
        <v/>
      </c>
      <c r="T319" s="84"/>
    </row>
    <row r="320" spans="1:23" ht="18" customHeight="1">
      <c r="A320" s="83">
        <v>308</v>
      </c>
      <c r="B320" s="83" t="str">
        <f t="shared" si="35"/>
        <v/>
      </c>
      <c r="C320" s="44" t="str">
        <f>IF(①【入力】別紙_職員一覧!C320="","",①【入力】別紙_職員一覧!C320)</f>
        <v/>
      </c>
      <c r="D320" s="44" t="str">
        <f>IF(①【入力】別紙_職員一覧!D320="","",①【入力】別紙_職員一覧!D320)</f>
        <v/>
      </c>
      <c r="E320" s="44" t="str">
        <f>IF(①【入力】別紙_職員一覧!E320="","",①【入力】別紙_職員一覧!E320)</f>
        <v/>
      </c>
      <c r="F320" s="44" t="str">
        <f>IF(①【入力】別紙_職員一覧!F320="","",①【入力】別紙_職員一覧!F320)</f>
        <v/>
      </c>
      <c r="G320" s="162" t="str">
        <f>IF(①【入力】別紙_職員一覧!G320="","",①【入力】別紙_職員一覧!G320)</f>
        <v/>
      </c>
      <c r="H320" s="162" t="str">
        <f>IF(①【入力】別紙_職員一覧!H320="","",①【入力】別紙_職員一覧!H320)</f>
        <v/>
      </c>
      <c r="I320" s="144" t="str">
        <f>IF(①【入力】別紙_職員一覧!I320="","",①【入力】別紙_職員一覧!I320)</f>
        <v/>
      </c>
      <c r="J320" s="163" t="str">
        <f>IF(①【入力】別紙_職員一覧!J320="","",①【入力】別紙_職員一覧!J320)</f>
        <v/>
      </c>
      <c r="K320" s="164" t="str">
        <f t="shared" si="31"/>
        <v/>
      </c>
      <c r="L320" s="44" t="str">
        <f>IF(①【入力】別紙_職員一覧!L320="","",①【入力】別紙_職員一覧!L320)</f>
        <v/>
      </c>
      <c r="M320" s="165" t="str">
        <f>IF(①【入力】別紙_職員一覧!M320="","",①【入力】別紙_職員一覧!M320)</f>
        <v/>
      </c>
      <c r="N320" s="157" t="str">
        <f>IF(J320="","",IF(OR(J320="1",J320="2"),VLOOKUP(J320,'②【入力】就業規則等一覧（変更）'!$B$32:$AD$33,26,FALSE),VLOOKUP(J320,'②【入力】就業規則等一覧（変更）'!$B$13:$AD$27,26,FALSE)))</f>
        <v/>
      </c>
      <c r="O320" s="166" t="str">
        <f t="shared" si="32"/>
        <v/>
      </c>
      <c r="P320" s="166" t="str">
        <f t="shared" si="33"/>
        <v/>
      </c>
      <c r="Q320" s="167" t="str">
        <f t="shared" si="34"/>
        <v/>
      </c>
      <c r="T320" s="84"/>
    </row>
    <row r="321" spans="1:23" ht="18" customHeight="1">
      <c r="A321" s="83">
        <v>309</v>
      </c>
      <c r="B321" s="83" t="str">
        <f t="shared" si="35"/>
        <v/>
      </c>
      <c r="C321" s="44" t="str">
        <f>IF(①【入力】別紙_職員一覧!C321="","",①【入力】別紙_職員一覧!C321)</f>
        <v/>
      </c>
      <c r="D321" s="44" t="str">
        <f>IF(①【入力】別紙_職員一覧!D321="","",①【入力】別紙_職員一覧!D321)</f>
        <v/>
      </c>
      <c r="E321" s="44" t="str">
        <f>IF(①【入力】別紙_職員一覧!E321="","",①【入力】別紙_職員一覧!E321)</f>
        <v/>
      </c>
      <c r="F321" s="44" t="str">
        <f>IF(①【入力】別紙_職員一覧!F321="","",①【入力】別紙_職員一覧!F321)</f>
        <v/>
      </c>
      <c r="G321" s="162" t="str">
        <f>IF(①【入力】別紙_職員一覧!G321="","",①【入力】別紙_職員一覧!G321)</f>
        <v/>
      </c>
      <c r="H321" s="162" t="str">
        <f>IF(①【入力】別紙_職員一覧!H321="","",①【入力】別紙_職員一覧!H321)</f>
        <v/>
      </c>
      <c r="I321" s="144" t="str">
        <f>IF(①【入力】別紙_職員一覧!I321="","",①【入力】別紙_職員一覧!I321)</f>
        <v/>
      </c>
      <c r="J321" s="163" t="str">
        <f>IF(①【入力】別紙_職員一覧!J321="","",①【入力】別紙_職員一覧!J321)</f>
        <v/>
      </c>
      <c r="K321" s="164" t="str">
        <f t="shared" si="31"/>
        <v/>
      </c>
      <c r="L321" s="44" t="str">
        <f>IF(①【入力】別紙_職員一覧!L321="","",①【入力】別紙_職員一覧!L321)</f>
        <v/>
      </c>
      <c r="M321" s="165" t="str">
        <f>IF(①【入力】別紙_職員一覧!M321="","",①【入力】別紙_職員一覧!M321)</f>
        <v/>
      </c>
      <c r="N321" s="157" t="str">
        <f>IF(J321="","",IF(OR(J321="1",J321="2"),VLOOKUP(J321,'②【入力】就業規則等一覧（変更）'!$B$32:$AD$33,26,FALSE),VLOOKUP(J321,'②【入力】就業規則等一覧（変更）'!$B$13:$AD$27,26,FALSE)))</f>
        <v/>
      </c>
      <c r="O321" s="166" t="str">
        <f t="shared" si="32"/>
        <v/>
      </c>
      <c r="P321" s="166" t="str">
        <f t="shared" si="33"/>
        <v/>
      </c>
      <c r="Q321" s="167" t="str">
        <f t="shared" si="34"/>
        <v/>
      </c>
      <c r="T321" s="84"/>
    </row>
    <row r="322" spans="1:23" ht="18" customHeight="1">
      <c r="A322" s="83">
        <v>310</v>
      </c>
      <c r="B322" s="83" t="str">
        <f t="shared" si="35"/>
        <v/>
      </c>
      <c r="C322" s="44" t="str">
        <f>IF(①【入力】別紙_職員一覧!C322="","",①【入力】別紙_職員一覧!C322)</f>
        <v/>
      </c>
      <c r="D322" s="44" t="str">
        <f>IF(①【入力】別紙_職員一覧!D322="","",①【入力】別紙_職員一覧!D322)</f>
        <v/>
      </c>
      <c r="E322" s="44" t="str">
        <f>IF(①【入力】別紙_職員一覧!E322="","",①【入力】別紙_職員一覧!E322)</f>
        <v/>
      </c>
      <c r="F322" s="44" t="str">
        <f>IF(①【入力】別紙_職員一覧!F322="","",①【入力】別紙_職員一覧!F322)</f>
        <v/>
      </c>
      <c r="G322" s="162" t="str">
        <f>IF(①【入力】別紙_職員一覧!G322="","",①【入力】別紙_職員一覧!G322)</f>
        <v/>
      </c>
      <c r="H322" s="162" t="str">
        <f>IF(①【入力】別紙_職員一覧!H322="","",①【入力】別紙_職員一覧!H322)</f>
        <v/>
      </c>
      <c r="I322" s="144" t="str">
        <f>IF(①【入力】別紙_職員一覧!I322="","",①【入力】別紙_職員一覧!I322)</f>
        <v/>
      </c>
      <c r="J322" s="163" t="str">
        <f>IF(①【入力】別紙_職員一覧!J322="","",①【入力】別紙_職員一覧!J322)</f>
        <v/>
      </c>
      <c r="K322" s="164" t="str">
        <f t="shared" si="31"/>
        <v/>
      </c>
      <c r="L322" s="44" t="str">
        <f>IF(①【入力】別紙_職員一覧!L322="","",①【入力】別紙_職員一覧!L322)</f>
        <v/>
      </c>
      <c r="M322" s="165" t="str">
        <f>IF(①【入力】別紙_職員一覧!M322="","",①【入力】別紙_職員一覧!M322)</f>
        <v/>
      </c>
      <c r="N322" s="157" t="str">
        <f>IF(J322="","",IF(OR(J322="1",J322="2"),VLOOKUP(J322,'②【入力】就業規則等一覧（変更）'!$B$32:$AD$33,26,FALSE),VLOOKUP(J322,'②【入力】就業規則等一覧（変更）'!$B$13:$AD$27,26,FALSE)))</f>
        <v/>
      </c>
      <c r="O322" s="166" t="str">
        <f t="shared" si="32"/>
        <v/>
      </c>
      <c r="P322" s="166" t="str">
        <f t="shared" si="33"/>
        <v/>
      </c>
      <c r="Q322" s="167" t="str">
        <f t="shared" si="34"/>
        <v/>
      </c>
      <c r="T322" s="84"/>
    </row>
    <row r="323" spans="1:23" ht="18" customHeight="1">
      <c r="A323" s="83">
        <v>311</v>
      </c>
      <c r="B323" s="83" t="str">
        <f t="shared" si="35"/>
        <v/>
      </c>
      <c r="C323" s="44" t="str">
        <f>IF(①【入力】別紙_職員一覧!C323="","",①【入力】別紙_職員一覧!C323)</f>
        <v/>
      </c>
      <c r="D323" s="44" t="str">
        <f>IF(①【入力】別紙_職員一覧!D323="","",①【入力】別紙_職員一覧!D323)</f>
        <v/>
      </c>
      <c r="E323" s="44" t="str">
        <f>IF(①【入力】別紙_職員一覧!E323="","",①【入力】別紙_職員一覧!E323)</f>
        <v/>
      </c>
      <c r="F323" s="44" t="str">
        <f>IF(①【入力】別紙_職員一覧!F323="","",①【入力】別紙_職員一覧!F323)</f>
        <v/>
      </c>
      <c r="G323" s="162" t="str">
        <f>IF(①【入力】別紙_職員一覧!G323="","",①【入力】別紙_職員一覧!G323)</f>
        <v/>
      </c>
      <c r="H323" s="162" t="str">
        <f>IF(①【入力】別紙_職員一覧!H323="","",①【入力】別紙_職員一覧!H323)</f>
        <v/>
      </c>
      <c r="I323" s="144" t="str">
        <f>IF(①【入力】別紙_職員一覧!I323="","",①【入力】別紙_職員一覧!I323)</f>
        <v/>
      </c>
      <c r="J323" s="163" t="str">
        <f>IF(①【入力】別紙_職員一覧!J323="","",①【入力】別紙_職員一覧!J323)</f>
        <v/>
      </c>
      <c r="K323" s="164" t="str">
        <f t="shared" si="31"/>
        <v/>
      </c>
      <c r="L323" s="44" t="str">
        <f>IF(①【入力】別紙_職員一覧!L323="","",①【入力】別紙_職員一覧!L323)</f>
        <v/>
      </c>
      <c r="M323" s="165" t="str">
        <f>IF(①【入力】別紙_職員一覧!M323="","",①【入力】別紙_職員一覧!M323)</f>
        <v/>
      </c>
      <c r="N323" s="157" t="str">
        <f>IF(J323="","",IF(OR(J323="1",J323="2"),VLOOKUP(J323,'②【入力】就業規則等一覧（変更）'!$B$32:$AD$33,26,FALSE),VLOOKUP(J323,'②【入力】就業規則等一覧（変更）'!$B$13:$AD$27,26,FALSE)))</f>
        <v/>
      </c>
      <c r="O323" s="166" t="str">
        <f t="shared" si="32"/>
        <v/>
      </c>
      <c r="P323" s="166" t="str">
        <f t="shared" si="33"/>
        <v/>
      </c>
      <c r="Q323" s="167" t="str">
        <f t="shared" si="34"/>
        <v/>
      </c>
      <c r="T323" s="84"/>
    </row>
    <row r="324" spans="1:23" ht="18" customHeight="1">
      <c r="A324" s="83">
        <v>312</v>
      </c>
      <c r="B324" s="83" t="str">
        <f t="shared" si="35"/>
        <v/>
      </c>
      <c r="C324" s="44" t="str">
        <f>IF(①【入力】別紙_職員一覧!C324="","",①【入力】別紙_職員一覧!C324)</f>
        <v/>
      </c>
      <c r="D324" s="44" t="str">
        <f>IF(①【入力】別紙_職員一覧!D324="","",①【入力】別紙_職員一覧!D324)</f>
        <v/>
      </c>
      <c r="E324" s="44" t="str">
        <f>IF(①【入力】別紙_職員一覧!E324="","",①【入力】別紙_職員一覧!E324)</f>
        <v/>
      </c>
      <c r="F324" s="44" t="str">
        <f>IF(①【入力】別紙_職員一覧!F324="","",①【入力】別紙_職員一覧!F324)</f>
        <v/>
      </c>
      <c r="G324" s="162" t="str">
        <f>IF(①【入力】別紙_職員一覧!G324="","",①【入力】別紙_職員一覧!G324)</f>
        <v/>
      </c>
      <c r="H324" s="162" t="str">
        <f>IF(①【入力】別紙_職員一覧!H324="","",①【入力】別紙_職員一覧!H324)</f>
        <v/>
      </c>
      <c r="I324" s="144" t="str">
        <f>IF(①【入力】別紙_職員一覧!I324="","",①【入力】別紙_職員一覧!I324)</f>
        <v/>
      </c>
      <c r="J324" s="163" t="str">
        <f>IF(①【入力】別紙_職員一覧!J324="","",①【入力】別紙_職員一覧!J324)</f>
        <v/>
      </c>
      <c r="K324" s="164" t="str">
        <f t="shared" si="31"/>
        <v/>
      </c>
      <c r="L324" s="44" t="str">
        <f>IF(①【入力】別紙_職員一覧!L324="","",①【入力】別紙_職員一覧!L324)</f>
        <v/>
      </c>
      <c r="M324" s="165" t="str">
        <f>IF(①【入力】別紙_職員一覧!M324="","",①【入力】別紙_職員一覧!M324)</f>
        <v/>
      </c>
      <c r="N324" s="157" t="str">
        <f>IF(J324="","",IF(OR(J324="1",J324="2"),VLOOKUP(J324,'②【入力】就業規則等一覧（変更）'!$B$32:$AD$33,26,FALSE),VLOOKUP(J324,'②【入力】就業規則等一覧（変更）'!$B$13:$AD$27,26,FALSE)))</f>
        <v/>
      </c>
      <c r="O324" s="166" t="str">
        <f t="shared" si="32"/>
        <v/>
      </c>
      <c r="P324" s="166" t="str">
        <f t="shared" si="33"/>
        <v/>
      </c>
      <c r="Q324" s="167" t="str">
        <f t="shared" si="34"/>
        <v/>
      </c>
      <c r="T324" s="84"/>
    </row>
    <row r="325" spans="1:23" ht="18" customHeight="1">
      <c r="A325" s="83">
        <v>313</v>
      </c>
      <c r="B325" s="83" t="str">
        <f t="shared" si="35"/>
        <v/>
      </c>
      <c r="C325" s="44" t="str">
        <f>IF(①【入力】別紙_職員一覧!C325="","",①【入力】別紙_職員一覧!C325)</f>
        <v/>
      </c>
      <c r="D325" s="44" t="str">
        <f>IF(①【入力】別紙_職員一覧!D325="","",①【入力】別紙_職員一覧!D325)</f>
        <v/>
      </c>
      <c r="E325" s="44" t="str">
        <f>IF(①【入力】別紙_職員一覧!E325="","",①【入力】別紙_職員一覧!E325)</f>
        <v/>
      </c>
      <c r="F325" s="44" t="str">
        <f>IF(①【入力】別紙_職員一覧!F325="","",①【入力】別紙_職員一覧!F325)</f>
        <v/>
      </c>
      <c r="G325" s="162" t="str">
        <f>IF(①【入力】別紙_職員一覧!G325="","",①【入力】別紙_職員一覧!G325)</f>
        <v/>
      </c>
      <c r="H325" s="162" t="str">
        <f>IF(①【入力】別紙_職員一覧!H325="","",①【入力】別紙_職員一覧!H325)</f>
        <v/>
      </c>
      <c r="I325" s="144" t="str">
        <f>IF(①【入力】別紙_職員一覧!I325="","",①【入力】別紙_職員一覧!I325)</f>
        <v/>
      </c>
      <c r="J325" s="163" t="str">
        <f>IF(①【入力】別紙_職員一覧!J325="","",①【入力】別紙_職員一覧!J325)</f>
        <v/>
      </c>
      <c r="K325" s="164" t="str">
        <f t="shared" si="31"/>
        <v/>
      </c>
      <c r="L325" s="44" t="str">
        <f>IF(①【入力】別紙_職員一覧!L325="","",①【入力】別紙_職員一覧!L325)</f>
        <v/>
      </c>
      <c r="M325" s="165" t="str">
        <f>IF(①【入力】別紙_職員一覧!M325="","",①【入力】別紙_職員一覧!M325)</f>
        <v/>
      </c>
      <c r="N325" s="157" t="str">
        <f>IF(J325="","",IF(OR(J325="1",J325="2"),VLOOKUP(J325,'②【入力】就業規則等一覧（変更）'!$B$32:$AD$33,26,FALSE),VLOOKUP(J325,'②【入力】就業規則等一覧（変更）'!$B$13:$AD$27,26,FALSE)))</f>
        <v/>
      </c>
      <c r="O325" s="166" t="str">
        <f t="shared" si="32"/>
        <v/>
      </c>
      <c r="P325" s="166" t="str">
        <f t="shared" si="33"/>
        <v/>
      </c>
      <c r="Q325" s="167" t="str">
        <f t="shared" si="34"/>
        <v/>
      </c>
      <c r="T325" s="84"/>
    </row>
    <row r="326" spans="1:23" ht="18" customHeight="1">
      <c r="A326" s="83">
        <v>314</v>
      </c>
      <c r="B326" s="83" t="str">
        <f t="shared" si="35"/>
        <v/>
      </c>
      <c r="C326" s="44" t="str">
        <f>IF(①【入力】別紙_職員一覧!C326="","",①【入力】別紙_職員一覧!C326)</f>
        <v/>
      </c>
      <c r="D326" s="44" t="str">
        <f>IF(①【入力】別紙_職員一覧!D326="","",①【入力】別紙_職員一覧!D326)</f>
        <v/>
      </c>
      <c r="E326" s="44" t="str">
        <f>IF(①【入力】別紙_職員一覧!E326="","",①【入力】別紙_職員一覧!E326)</f>
        <v/>
      </c>
      <c r="F326" s="44" t="str">
        <f>IF(①【入力】別紙_職員一覧!F326="","",①【入力】別紙_職員一覧!F326)</f>
        <v/>
      </c>
      <c r="G326" s="162" t="str">
        <f>IF(①【入力】別紙_職員一覧!G326="","",①【入力】別紙_職員一覧!G326)</f>
        <v/>
      </c>
      <c r="H326" s="162" t="str">
        <f>IF(①【入力】別紙_職員一覧!H326="","",①【入力】別紙_職員一覧!H326)</f>
        <v/>
      </c>
      <c r="I326" s="144" t="str">
        <f>IF(①【入力】別紙_職員一覧!I326="","",①【入力】別紙_職員一覧!I326)</f>
        <v/>
      </c>
      <c r="J326" s="163" t="str">
        <f>IF(①【入力】別紙_職員一覧!J326="","",①【入力】別紙_職員一覧!J326)</f>
        <v/>
      </c>
      <c r="K326" s="164" t="str">
        <f t="shared" si="31"/>
        <v/>
      </c>
      <c r="L326" s="44" t="str">
        <f>IF(①【入力】別紙_職員一覧!L326="","",①【入力】別紙_職員一覧!L326)</f>
        <v/>
      </c>
      <c r="M326" s="165" t="str">
        <f>IF(①【入力】別紙_職員一覧!M326="","",①【入力】別紙_職員一覧!M326)</f>
        <v/>
      </c>
      <c r="N326" s="157" t="str">
        <f>IF(J326="","",IF(OR(J326="1",J326="2"),VLOOKUP(J326,'②【入力】就業規則等一覧（変更）'!$B$32:$AD$33,26,FALSE),VLOOKUP(J326,'②【入力】就業規則等一覧（変更）'!$B$13:$AD$27,26,FALSE)))</f>
        <v/>
      </c>
      <c r="O326" s="166" t="str">
        <f t="shared" si="32"/>
        <v/>
      </c>
      <c r="P326" s="166" t="str">
        <f t="shared" si="33"/>
        <v/>
      </c>
      <c r="Q326" s="167" t="str">
        <f t="shared" si="34"/>
        <v/>
      </c>
      <c r="T326" s="84"/>
    </row>
    <row r="327" spans="1:23" ht="18" customHeight="1">
      <c r="A327" s="83">
        <v>315</v>
      </c>
      <c r="B327" s="83" t="str">
        <f t="shared" si="35"/>
        <v/>
      </c>
      <c r="C327" s="44" t="str">
        <f>IF(①【入力】別紙_職員一覧!C327="","",①【入力】別紙_職員一覧!C327)</f>
        <v/>
      </c>
      <c r="D327" s="44" t="str">
        <f>IF(①【入力】別紙_職員一覧!D327="","",①【入力】別紙_職員一覧!D327)</f>
        <v/>
      </c>
      <c r="E327" s="44" t="str">
        <f>IF(①【入力】別紙_職員一覧!E327="","",①【入力】別紙_職員一覧!E327)</f>
        <v/>
      </c>
      <c r="F327" s="44" t="str">
        <f>IF(①【入力】別紙_職員一覧!F327="","",①【入力】別紙_職員一覧!F327)</f>
        <v/>
      </c>
      <c r="G327" s="162" t="str">
        <f>IF(①【入力】別紙_職員一覧!G327="","",①【入力】別紙_職員一覧!G327)</f>
        <v/>
      </c>
      <c r="H327" s="162" t="str">
        <f>IF(①【入力】別紙_職員一覧!H327="","",①【入力】別紙_職員一覧!H327)</f>
        <v/>
      </c>
      <c r="I327" s="144" t="str">
        <f>IF(①【入力】別紙_職員一覧!I327="","",①【入力】別紙_職員一覧!I327)</f>
        <v/>
      </c>
      <c r="J327" s="163" t="str">
        <f>IF(①【入力】別紙_職員一覧!J327="","",①【入力】別紙_職員一覧!J327)</f>
        <v/>
      </c>
      <c r="K327" s="164" t="str">
        <f t="shared" si="31"/>
        <v/>
      </c>
      <c r="L327" s="44" t="str">
        <f>IF(①【入力】別紙_職員一覧!L327="","",①【入力】別紙_職員一覧!L327)</f>
        <v/>
      </c>
      <c r="M327" s="165" t="str">
        <f>IF(①【入力】別紙_職員一覧!M327="","",①【入力】別紙_職員一覧!M327)</f>
        <v/>
      </c>
      <c r="N327" s="157" t="str">
        <f>IF(J327="","",IF(OR(J327="1",J327="2"),VLOOKUP(J327,'②【入力】就業規則等一覧（変更）'!$B$32:$AD$33,26,FALSE),VLOOKUP(J327,'②【入力】就業規則等一覧（変更）'!$B$13:$AD$27,26,FALSE)))</f>
        <v/>
      </c>
      <c r="O327" s="166" t="str">
        <f t="shared" si="32"/>
        <v/>
      </c>
      <c r="P327" s="166" t="str">
        <f t="shared" si="33"/>
        <v/>
      </c>
      <c r="Q327" s="167" t="str">
        <f t="shared" si="34"/>
        <v/>
      </c>
      <c r="T327" s="84"/>
    </row>
    <row r="328" spans="1:23" ht="18" customHeight="1">
      <c r="A328" s="83">
        <v>316</v>
      </c>
      <c r="B328" s="83" t="str">
        <f t="shared" si="35"/>
        <v/>
      </c>
      <c r="C328" s="44" t="str">
        <f>IF(①【入力】別紙_職員一覧!C328="","",①【入力】別紙_職員一覧!C328)</f>
        <v/>
      </c>
      <c r="D328" s="44" t="str">
        <f>IF(①【入力】別紙_職員一覧!D328="","",①【入力】別紙_職員一覧!D328)</f>
        <v/>
      </c>
      <c r="E328" s="44" t="str">
        <f>IF(①【入力】別紙_職員一覧!E328="","",①【入力】別紙_職員一覧!E328)</f>
        <v/>
      </c>
      <c r="F328" s="44" t="str">
        <f>IF(①【入力】別紙_職員一覧!F328="","",①【入力】別紙_職員一覧!F328)</f>
        <v/>
      </c>
      <c r="G328" s="162" t="str">
        <f>IF(①【入力】別紙_職員一覧!G328="","",①【入力】別紙_職員一覧!G328)</f>
        <v/>
      </c>
      <c r="H328" s="162" t="str">
        <f>IF(①【入力】別紙_職員一覧!H328="","",①【入力】別紙_職員一覧!H328)</f>
        <v/>
      </c>
      <c r="I328" s="144" t="str">
        <f>IF(①【入力】別紙_職員一覧!I328="","",①【入力】別紙_職員一覧!I328)</f>
        <v/>
      </c>
      <c r="J328" s="163" t="str">
        <f>IF(①【入力】別紙_職員一覧!J328="","",①【入力】別紙_職員一覧!J328)</f>
        <v/>
      </c>
      <c r="K328" s="164" t="str">
        <f t="shared" si="31"/>
        <v/>
      </c>
      <c r="L328" s="44" t="str">
        <f>IF(①【入力】別紙_職員一覧!L328="","",①【入力】別紙_職員一覧!L328)</f>
        <v/>
      </c>
      <c r="M328" s="165" t="str">
        <f>IF(①【入力】別紙_職員一覧!M328="","",①【入力】別紙_職員一覧!M328)</f>
        <v/>
      </c>
      <c r="N328" s="157" t="str">
        <f>IF(J328="","",IF(OR(J328="1",J328="2"),VLOOKUP(J328,'②【入力】就業規則等一覧（変更）'!$B$32:$AD$33,26,FALSE),VLOOKUP(J328,'②【入力】就業規則等一覧（変更）'!$B$13:$AD$27,26,FALSE)))</f>
        <v/>
      </c>
      <c r="O328" s="166" t="str">
        <f t="shared" si="32"/>
        <v/>
      </c>
      <c r="P328" s="166" t="str">
        <f t="shared" si="33"/>
        <v/>
      </c>
      <c r="Q328" s="167" t="str">
        <f t="shared" si="34"/>
        <v/>
      </c>
      <c r="T328" s="84"/>
    </row>
    <row r="329" spans="1:23" ht="18" customHeight="1">
      <c r="A329" s="83">
        <v>317</v>
      </c>
      <c r="B329" s="83" t="str">
        <f t="shared" si="35"/>
        <v/>
      </c>
      <c r="C329" s="44" t="str">
        <f>IF(①【入力】別紙_職員一覧!C329="","",①【入力】別紙_職員一覧!C329)</f>
        <v/>
      </c>
      <c r="D329" s="44" t="str">
        <f>IF(①【入力】別紙_職員一覧!D329="","",①【入力】別紙_職員一覧!D329)</f>
        <v/>
      </c>
      <c r="E329" s="44" t="str">
        <f>IF(①【入力】別紙_職員一覧!E329="","",①【入力】別紙_職員一覧!E329)</f>
        <v/>
      </c>
      <c r="F329" s="44" t="str">
        <f>IF(①【入力】別紙_職員一覧!F329="","",①【入力】別紙_職員一覧!F329)</f>
        <v/>
      </c>
      <c r="G329" s="162" t="str">
        <f>IF(①【入力】別紙_職員一覧!G329="","",①【入力】別紙_職員一覧!G329)</f>
        <v/>
      </c>
      <c r="H329" s="162" t="str">
        <f>IF(①【入力】別紙_職員一覧!H329="","",①【入力】別紙_職員一覧!H329)</f>
        <v/>
      </c>
      <c r="I329" s="144" t="str">
        <f>IF(①【入力】別紙_職員一覧!I329="","",①【入力】別紙_職員一覧!I329)</f>
        <v/>
      </c>
      <c r="J329" s="163" t="str">
        <f>IF(①【入力】別紙_職員一覧!J329="","",①【入力】別紙_職員一覧!J329)</f>
        <v/>
      </c>
      <c r="K329" s="164" t="str">
        <f t="shared" si="31"/>
        <v/>
      </c>
      <c r="L329" s="44" t="str">
        <f>IF(①【入力】別紙_職員一覧!L329="","",①【入力】別紙_職員一覧!L329)</f>
        <v/>
      </c>
      <c r="M329" s="165" t="str">
        <f>IF(①【入力】別紙_職員一覧!M329="","",①【入力】別紙_職員一覧!M329)</f>
        <v/>
      </c>
      <c r="N329" s="157" t="str">
        <f>IF(J329="","",IF(OR(J329="1",J329="2"),VLOOKUP(J329,'②【入力】就業規則等一覧（変更）'!$B$32:$AD$33,26,FALSE),VLOOKUP(J329,'②【入力】就業規則等一覧（変更）'!$B$13:$AD$27,26,FALSE)))</f>
        <v/>
      </c>
      <c r="O329" s="166" t="str">
        <f t="shared" si="32"/>
        <v/>
      </c>
      <c r="P329" s="166" t="str">
        <f t="shared" si="33"/>
        <v/>
      </c>
      <c r="Q329" s="167" t="str">
        <f t="shared" si="34"/>
        <v/>
      </c>
      <c r="T329" s="84"/>
    </row>
    <row r="330" spans="1:23" ht="18" customHeight="1">
      <c r="A330" s="83">
        <v>318</v>
      </c>
      <c r="B330" s="83" t="str">
        <f t="shared" si="35"/>
        <v/>
      </c>
      <c r="C330" s="44" t="str">
        <f>IF(①【入力】別紙_職員一覧!C330="","",①【入力】別紙_職員一覧!C330)</f>
        <v/>
      </c>
      <c r="D330" s="44" t="str">
        <f>IF(①【入力】別紙_職員一覧!D330="","",①【入力】別紙_職員一覧!D330)</f>
        <v/>
      </c>
      <c r="E330" s="44" t="str">
        <f>IF(①【入力】別紙_職員一覧!E330="","",①【入力】別紙_職員一覧!E330)</f>
        <v/>
      </c>
      <c r="F330" s="44" t="str">
        <f>IF(①【入力】別紙_職員一覧!F330="","",①【入力】別紙_職員一覧!F330)</f>
        <v/>
      </c>
      <c r="G330" s="162" t="str">
        <f>IF(①【入力】別紙_職員一覧!G330="","",①【入力】別紙_職員一覧!G330)</f>
        <v/>
      </c>
      <c r="H330" s="162" t="str">
        <f>IF(①【入力】別紙_職員一覧!H330="","",①【入力】別紙_職員一覧!H330)</f>
        <v/>
      </c>
      <c r="I330" s="144" t="str">
        <f>IF(①【入力】別紙_職員一覧!I330="","",①【入力】別紙_職員一覧!I330)</f>
        <v/>
      </c>
      <c r="J330" s="163" t="str">
        <f>IF(①【入力】別紙_職員一覧!J330="","",①【入力】別紙_職員一覧!J330)</f>
        <v/>
      </c>
      <c r="K330" s="164" t="str">
        <f t="shared" si="31"/>
        <v/>
      </c>
      <c r="L330" s="44" t="str">
        <f>IF(①【入力】別紙_職員一覧!L330="","",①【入力】別紙_職員一覧!L330)</f>
        <v/>
      </c>
      <c r="M330" s="165" t="str">
        <f>IF(①【入力】別紙_職員一覧!M330="","",①【入力】別紙_職員一覧!M330)</f>
        <v/>
      </c>
      <c r="N330" s="157" t="str">
        <f>IF(J330="","",IF(OR(J330="1",J330="2"),VLOOKUP(J330,'②【入力】就業規則等一覧（変更）'!$B$32:$AD$33,26,FALSE),VLOOKUP(J330,'②【入力】就業規則等一覧（変更）'!$B$13:$AD$27,26,FALSE)))</f>
        <v/>
      </c>
      <c r="O330" s="166" t="str">
        <f t="shared" si="32"/>
        <v/>
      </c>
      <c r="P330" s="166" t="str">
        <f t="shared" si="33"/>
        <v/>
      </c>
      <c r="Q330" s="167" t="str">
        <f t="shared" si="34"/>
        <v/>
      </c>
      <c r="T330" s="84"/>
    </row>
    <row r="331" spans="1:23" ht="18" customHeight="1">
      <c r="A331" s="83">
        <v>319</v>
      </c>
      <c r="B331" s="83" t="str">
        <f t="shared" si="35"/>
        <v/>
      </c>
      <c r="C331" s="44" t="str">
        <f>IF(①【入力】別紙_職員一覧!C331="","",①【入力】別紙_職員一覧!C331)</f>
        <v/>
      </c>
      <c r="D331" s="44" t="str">
        <f>IF(①【入力】別紙_職員一覧!D331="","",①【入力】別紙_職員一覧!D331)</f>
        <v/>
      </c>
      <c r="E331" s="44" t="str">
        <f>IF(①【入力】別紙_職員一覧!E331="","",①【入力】別紙_職員一覧!E331)</f>
        <v/>
      </c>
      <c r="F331" s="44" t="str">
        <f>IF(①【入力】別紙_職員一覧!F331="","",①【入力】別紙_職員一覧!F331)</f>
        <v/>
      </c>
      <c r="G331" s="162" t="str">
        <f>IF(①【入力】別紙_職員一覧!G331="","",①【入力】別紙_職員一覧!G331)</f>
        <v/>
      </c>
      <c r="H331" s="162" t="str">
        <f>IF(①【入力】別紙_職員一覧!H331="","",①【入力】別紙_職員一覧!H331)</f>
        <v/>
      </c>
      <c r="I331" s="144" t="str">
        <f>IF(①【入力】別紙_職員一覧!I331="","",①【入力】別紙_職員一覧!I331)</f>
        <v/>
      </c>
      <c r="J331" s="163" t="str">
        <f>IF(①【入力】別紙_職員一覧!J331="","",①【入力】別紙_職員一覧!J331)</f>
        <v/>
      </c>
      <c r="K331" s="164" t="str">
        <f t="shared" si="31"/>
        <v/>
      </c>
      <c r="L331" s="44" t="str">
        <f>IF(①【入力】別紙_職員一覧!L331="","",①【入力】別紙_職員一覧!L331)</f>
        <v/>
      </c>
      <c r="M331" s="165" t="str">
        <f>IF(①【入力】別紙_職員一覧!M331="","",①【入力】別紙_職員一覧!M331)</f>
        <v/>
      </c>
      <c r="N331" s="157" t="str">
        <f>IF(J331="","",IF(OR(J331="1",J331="2"),VLOOKUP(J331,'②【入力】就業規則等一覧（変更）'!$B$32:$AD$33,26,FALSE),VLOOKUP(J331,'②【入力】就業規則等一覧（変更）'!$B$13:$AD$27,26,FALSE)))</f>
        <v/>
      </c>
      <c r="O331" s="166" t="str">
        <f t="shared" si="32"/>
        <v/>
      </c>
      <c r="P331" s="166" t="str">
        <f t="shared" si="33"/>
        <v/>
      </c>
      <c r="Q331" s="167" t="str">
        <f t="shared" si="34"/>
        <v/>
      </c>
      <c r="T331" s="84"/>
      <c r="W331" s="79"/>
    </row>
    <row r="332" spans="1:23" ht="18" customHeight="1">
      <c r="A332" s="83">
        <v>320</v>
      </c>
      <c r="B332" s="83" t="str">
        <f t="shared" si="35"/>
        <v/>
      </c>
      <c r="C332" s="44" t="str">
        <f>IF(①【入力】別紙_職員一覧!C332="","",①【入力】別紙_職員一覧!C332)</f>
        <v/>
      </c>
      <c r="D332" s="44" t="str">
        <f>IF(①【入力】別紙_職員一覧!D332="","",①【入力】別紙_職員一覧!D332)</f>
        <v/>
      </c>
      <c r="E332" s="44" t="str">
        <f>IF(①【入力】別紙_職員一覧!E332="","",①【入力】別紙_職員一覧!E332)</f>
        <v/>
      </c>
      <c r="F332" s="44" t="str">
        <f>IF(①【入力】別紙_職員一覧!F332="","",①【入力】別紙_職員一覧!F332)</f>
        <v/>
      </c>
      <c r="G332" s="162" t="str">
        <f>IF(①【入力】別紙_職員一覧!G332="","",①【入力】別紙_職員一覧!G332)</f>
        <v/>
      </c>
      <c r="H332" s="162" t="str">
        <f>IF(①【入力】別紙_職員一覧!H332="","",①【入力】別紙_職員一覧!H332)</f>
        <v/>
      </c>
      <c r="I332" s="144" t="str">
        <f>IF(①【入力】別紙_職員一覧!I332="","",①【入力】別紙_職員一覧!I332)</f>
        <v/>
      </c>
      <c r="J332" s="163" t="str">
        <f>IF(①【入力】別紙_職員一覧!J332="","",①【入力】別紙_職員一覧!J332)</f>
        <v/>
      </c>
      <c r="K332" s="164" t="str">
        <f t="shared" si="31"/>
        <v/>
      </c>
      <c r="L332" s="44" t="str">
        <f>IF(①【入力】別紙_職員一覧!L332="","",①【入力】別紙_職員一覧!L332)</f>
        <v/>
      </c>
      <c r="M332" s="165" t="str">
        <f>IF(①【入力】別紙_職員一覧!M332="","",①【入力】別紙_職員一覧!M332)</f>
        <v/>
      </c>
      <c r="N332" s="157" t="str">
        <f>IF(J332="","",IF(OR(J332="1",J332="2"),VLOOKUP(J332,'②【入力】就業規則等一覧（変更）'!$B$32:$AD$33,26,FALSE),VLOOKUP(J332,'②【入力】就業規則等一覧（変更）'!$B$13:$AD$27,26,FALSE)))</f>
        <v/>
      </c>
      <c r="O332" s="166" t="str">
        <f t="shared" si="32"/>
        <v/>
      </c>
      <c r="P332" s="166" t="str">
        <f t="shared" si="33"/>
        <v/>
      </c>
      <c r="Q332" s="167" t="str">
        <f t="shared" si="34"/>
        <v/>
      </c>
      <c r="T332" s="84"/>
    </row>
    <row r="333" spans="1:23" ht="18" customHeight="1">
      <c r="A333" s="83">
        <v>321</v>
      </c>
      <c r="B333" s="83" t="str">
        <f t="shared" si="35"/>
        <v/>
      </c>
      <c r="C333" s="44" t="str">
        <f>IF(①【入力】別紙_職員一覧!C333="","",①【入力】別紙_職員一覧!C333)</f>
        <v/>
      </c>
      <c r="D333" s="44" t="str">
        <f>IF(①【入力】別紙_職員一覧!D333="","",①【入力】別紙_職員一覧!D333)</f>
        <v/>
      </c>
      <c r="E333" s="44" t="str">
        <f>IF(①【入力】別紙_職員一覧!E333="","",①【入力】別紙_職員一覧!E333)</f>
        <v/>
      </c>
      <c r="F333" s="44" t="str">
        <f>IF(①【入力】別紙_職員一覧!F333="","",①【入力】別紙_職員一覧!F333)</f>
        <v/>
      </c>
      <c r="G333" s="162" t="str">
        <f>IF(①【入力】別紙_職員一覧!G333="","",①【入力】別紙_職員一覧!G333)</f>
        <v/>
      </c>
      <c r="H333" s="162" t="str">
        <f>IF(①【入力】別紙_職員一覧!H333="","",①【入力】別紙_職員一覧!H333)</f>
        <v/>
      </c>
      <c r="I333" s="144" t="str">
        <f>IF(①【入力】別紙_職員一覧!I333="","",①【入力】別紙_職員一覧!I333)</f>
        <v/>
      </c>
      <c r="J333" s="163" t="str">
        <f>IF(①【入力】別紙_職員一覧!J333="","",①【入力】別紙_職員一覧!J333)</f>
        <v/>
      </c>
      <c r="K333" s="164" t="str">
        <f t="shared" si="31"/>
        <v/>
      </c>
      <c r="L333" s="44" t="str">
        <f>IF(①【入力】別紙_職員一覧!L333="","",①【入力】別紙_職員一覧!L333)</f>
        <v/>
      </c>
      <c r="M333" s="165" t="str">
        <f>IF(①【入力】別紙_職員一覧!M333="","",①【入力】別紙_職員一覧!M333)</f>
        <v/>
      </c>
      <c r="N333" s="157" t="str">
        <f>IF(J333="","",IF(OR(J333="1",J333="2"),VLOOKUP(J333,'②【入力】就業規則等一覧（変更）'!$B$32:$AD$33,26,FALSE),VLOOKUP(J333,'②【入力】就業規則等一覧（変更）'!$B$13:$AD$27,26,FALSE)))</f>
        <v/>
      </c>
      <c r="O333" s="166" t="str">
        <f t="shared" si="32"/>
        <v/>
      </c>
      <c r="P333" s="166" t="str">
        <f t="shared" si="33"/>
        <v/>
      </c>
      <c r="Q333" s="167" t="str">
        <f t="shared" si="34"/>
        <v/>
      </c>
      <c r="T333" s="84"/>
    </row>
    <row r="334" spans="1:23" ht="18" customHeight="1">
      <c r="A334" s="83">
        <v>322</v>
      </c>
      <c r="B334" s="83" t="str">
        <f t="shared" si="35"/>
        <v/>
      </c>
      <c r="C334" s="44" t="str">
        <f>IF(①【入力】別紙_職員一覧!C334="","",①【入力】別紙_職員一覧!C334)</f>
        <v/>
      </c>
      <c r="D334" s="44" t="str">
        <f>IF(①【入力】別紙_職員一覧!D334="","",①【入力】別紙_職員一覧!D334)</f>
        <v/>
      </c>
      <c r="E334" s="44" t="str">
        <f>IF(①【入力】別紙_職員一覧!E334="","",①【入力】別紙_職員一覧!E334)</f>
        <v/>
      </c>
      <c r="F334" s="44" t="str">
        <f>IF(①【入力】別紙_職員一覧!F334="","",①【入力】別紙_職員一覧!F334)</f>
        <v/>
      </c>
      <c r="G334" s="162" t="str">
        <f>IF(①【入力】別紙_職員一覧!G334="","",①【入力】別紙_職員一覧!G334)</f>
        <v/>
      </c>
      <c r="H334" s="162" t="str">
        <f>IF(①【入力】別紙_職員一覧!H334="","",①【入力】別紙_職員一覧!H334)</f>
        <v/>
      </c>
      <c r="I334" s="144" t="str">
        <f>IF(①【入力】別紙_職員一覧!I334="","",①【入力】別紙_職員一覧!I334)</f>
        <v/>
      </c>
      <c r="J334" s="163" t="str">
        <f>IF(①【入力】別紙_職員一覧!J334="","",①【入力】別紙_職員一覧!J334)</f>
        <v/>
      </c>
      <c r="K334" s="164" t="str">
        <f t="shared" si="31"/>
        <v/>
      </c>
      <c r="L334" s="44" t="str">
        <f>IF(①【入力】別紙_職員一覧!L334="","",①【入力】別紙_職員一覧!L334)</f>
        <v/>
      </c>
      <c r="M334" s="165" t="str">
        <f>IF(①【入力】別紙_職員一覧!M334="","",①【入力】別紙_職員一覧!M334)</f>
        <v/>
      </c>
      <c r="N334" s="157" t="str">
        <f>IF(J334="","",IF(OR(J334="1",J334="2"),VLOOKUP(J334,'②【入力】就業規則等一覧（変更）'!$B$32:$AD$33,26,FALSE),VLOOKUP(J334,'②【入力】就業規則等一覧（変更）'!$B$13:$AD$27,26,FALSE)))</f>
        <v/>
      </c>
      <c r="O334" s="166" t="str">
        <f t="shared" si="32"/>
        <v/>
      </c>
      <c r="P334" s="166" t="str">
        <f t="shared" si="33"/>
        <v/>
      </c>
      <c r="Q334" s="167" t="str">
        <f t="shared" si="34"/>
        <v/>
      </c>
      <c r="T334" s="84"/>
    </row>
    <row r="335" spans="1:23" ht="18" customHeight="1">
      <c r="A335" s="83">
        <v>323</v>
      </c>
      <c r="B335" s="83" t="str">
        <f t="shared" si="35"/>
        <v/>
      </c>
      <c r="C335" s="44" t="str">
        <f>IF(①【入力】別紙_職員一覧!C335="","",①【入力】別紙_職員一覧!C335)</f>
        <v/>
      </c>
      <c r="D335" s="44" t="str">
        <f>IF(①【入力】別紙_職員一覧!D335="","",①【入力】別紙_職員一覧!D335)</f>
        <v/>
      </c>
      <c r="E335" s="44" t="str">
        <f>IF(①【入力】別紙_職員一覧!E335="","",①【入力】別紙_職員一覧!E335)</f>
        <v/>
      </c>
      <c r="F335" s="44" t="str">
        <f>IF(①【入力】別紙_職員一覧!F335="","",①【入力】別紙_職員一覧!F335)</f>
        <v/>
      </c>
      <c r="G335" s="162" t="str">
        <f>IF(①【入力】別紙_職員一覧!G335="","",①【入力】別紙_職員一覧!G335)</f>
        <v/>
      </c>
      <c r="H335" s="162" t="str">
        <f>IF(①【入力】別紙_職員一覧!H335="","",①【入力】別紙_職員一覧!H335)</f>
        <v/>
      </c>
      <c r="I335" s="144" t="str">
        <f>IF(①【入力】別紙_職員一覧!I335="","",①【入力】別紙_職員一覧!I335)</f>
        <v/>
      </c>
      <c r="J335" s="163" t="str">
        <f>IF(①【入力】別紙_職員一覧!J335="","",①【入力】別紙_職員一覧!J335)</f>
        <v/>
      </c>
      <c r="K335" s="164" t="str">
        <f t="shared" si="31"/>
        <v/>
      </c>
      <c r="L335" s="44" t="str">
        <f>IF(①【入力】別紙_職員一覧!L335="","",①【入力】別紙_職員一覧!L335)</f>
        <v/>
      </c>
      <c r="M335" s="165" t="str">
        <f>IF(①【入力】別紙_職員一覧!M335="","",①【入力】別紙_職員一覧!M335)</f>
        <v/>
      </c>
      <c r="N335" s="157" t="str">
        <f>IF(J335="","",IF(OR(J335="1",J335="2"),VLOOKUP(J335,'②【入力】就業規則等一覧（変更）'!$B$32:$AD$33,26,FALSE),VLOOKUP(J335,'②【入力】就業規則等一覧（変更）'!$B$13:$AD$27,26,FALSE)))</f>
        <v/>
      </c>
      <c r="O335" s="166" t="str">
        <f t="shared" si="32"/>
        <v/>
      </c>
      <c r="P335" s="166" t="str">
        <f t="shared" si="33"/>
        <v/>
      </c>
      <c r="Q335" s="167" t="str">
        <f t="shared" si="34"/>
        <v/>
      </c>
      <c r="T335" s="84"/>
    </row>
    <row r="336" spans="1:23" ht="18" customHeight="1">
      <c r="A336" s="83">
        <v>324</v>
      </c>
      <c r="B336" s="83" t="str">
        <f t="shared" si="35"/>
        <v/>
      </c>
      <c r="C336" s="44" t="str">
        <f>IF(①【入力】別紙_職員一覧!C336="","",①【入力】別紙_職員一覧!C336)</f>
        <v/>
      </c>
      <c r="D336" s="44" t="str">
        <f>IF(①【入力】別紙_職員一覧!D336="","",①【入力】別紙_職員一覧!D336)</f>
        <v/>
      </c>
      <c r="E336" s="44" t="str">
        <f>IF(①【入力】別紙_職員一覧!E336="","",①【入力】別紙_職員一覧!E336)</f>
        <v/>
      </c>
      <c r="F336" s="44" t="str">
        <f>IF(①【入力】別紙_職員一覧!F336="","",①【入力】別紙_職員一覧!F336)</f>
        <v/>
      </c>
      <c r="G336" s="162" t="str">
        <f>IF(①【入力】別紙_職員一覧!G336="","",①【入力】別紙_職員一覧!G336)</f>
        <v/>
      </c>
      <c r="H336" s="162" t="str">
        <f>IF(①【入力】別紙_職員一覧!H336="","",①【入力】別紙_職員一覧!H336)</f>
        <v/>
      </c>
      <c r="I336" s="144" t="str">
        <f>IF(①【入力】別紙_職員一覧!I336="","",①【入力】別紙_職員一覧!I336)</f>
        <v/>
      </c>
      <c r="J336" s="163" t="str">
        <f>IF(①【入力】別紙_職員一覧!J336="","",①【入力】別紙_職員一覧!J336)</f>
        <v/>
      </c>
      <c r="K336" s="164" t="str">
        <f t="shared" si="31"/>
        <v/>
      </c>
      <c r="L336" s="44" t="str">
        <f>IF(①【入力】別紙_職員一覧!L336="","",①【入力】別紙_職員一覧!L336)</f>
        <v/>
      </c>
      <c r="M336" s="165" t="str">
        <f>IF(①【入力】別紙_職員一覧!M336="","",①【入力】別紙_職員一覧!M336)</f>
        <v/>
      </c>
      <c r="N336" s="157" t="str">
        <f>IF(J336="","",IF(OR(J336="1",J336="2"),VLOOKUP(J336,'②【入力】就業規則等一覧（変更）'!$B$32:$AD$33,26,FALSE),VLOOKUP(J336,'②【入力】就業規則等一覧（変更）'!$B$13:$AD$27,26,FALSE)))</f>
        <v/>
      </c>
      <c r="O336" s="166" t="str">
        <f t="shared" si="32"/>
        <v/>
      </c>
      <c r="P336" s="166" t="str">
        <f t="shared" si="33"/>
        <v/>
      </c>
      <c r="Q336" s="167" t="str">
        <f t="shared" si="34"/>
        <v/>
      </c>
      <c r="T336" s="84"/>
    </row>
    <row r="337" spans="1:23" ht="18" customHeight="1">
      <c r="A337" s="83">
        <v>325</v>
      </c>
      <c r="B337" s="83" t="str">
        <f t="shared" si="35"/>
        <v/>
      </c>
      <c r="C337" s="44" t="str">
        <f>IF(①【入力】別紙_職員一覧!C337="","",①【入力】別紙_職員一覧!C337)</f>
        <v/>
      </c>
      <c r="D337" s="44" t="str">
        <f>IF(①【入力】別紙_職員一覧!D337="","",①【入力】別紙_職員一覧!D337)</f>
        <v/>
      </c>
      <c r="E337" s="44" t="str">
        <f>IF(①【入力】別紙_職員一覧!E337="","",①【入力】別紙_職員一覧!E337)</f>
        <v/>
      </c>
      <c r="F337" s="44" t="str">
        <f>IF(①【入力】別紙_職員一覧!F337="","",①【入力】別紙_職員一覧!F337)</f>
        <v/>
      </c>
      <c r="G337" s="162" t="str">
        <f>IF(①【入力】別紙_職員一覧!G337="","",①【入力】別紙_職員一覧!G337)</f>
        <v/>
      </c>
      <c r="H337" s="162" t="str">
        <f>IF(①【入力】別紙_職員一覧!H337="","",①【入力】別紙_職員一覧!H337)</f>
        <v/>
      </c>
      <c r="I337" s="144" t="str">
        <f>IF(①【入力】別紙_職員一覧!I337="","",①【入力】別紙_職員一覧!I337)</f>
        <v/>
      </c>
      <c r="J337" s="163" t="str">
        <f>IF(①【入力】別紙_職員一覧!J337="","",①【入力】別紙_職員一覧!J337)</f>
        <v/>
      </c>
      <c r="K337" s="164" t="str">
        <f t="shared" si="31"/>
        <v/>
      </c>
      <c r="L337" s="44" t="str">
        <f>IF(①【入力】別紙_職員一覧!L337="","",①【入力】別紙_職員一覧!L337)</f>
        <v/>
      </c>
      <c r="M337" s="165" t="str">
        <f>IF(①【入力】別紙_職員一覧!M337="","",①【入力】別紙_職員一覧!M337)</f>
        <v/>
      </c>
      <c r="N337" s="157" t="str">
        <f>IF(J337="","",IF(OR(J337="1",J337="2"),VLOOKUP(J337,'②【入力】就業規則等一覧（変更）'!$B$32:$AD$33,26,FALSE),VLOOKUP(J337,'②【入力】就業規則等一覧（変更）'!$B$13:$AD$27,26,FALSE)))</f>
        <v/>
      </c>
      <c r="O337" s="166" t="str">
        <f t="shared" si="32"/>
        <v/>
      </c>
      <c r="P337" s="166" t="str">
        <f t="shared" si="33"/>
        <v/>
      </c>
      <c r="Q337" s="167" t="str">
        <f t="shared" si="34"/>
        <v/>
      </c>
      <c r="T337" s="84"/>
    </row>
    <row r="338" spans="1:23" ht="18" customHeight="1">
      <c r="A338" s="83">
        <v>326</v>
      </c>
      <c r="B338" s="83" t="str">
        <f t="shared" si="35"/>
        <v/>
      </c>
      <c r="C338" s="44" t="str">
        <f>IF(①【入力】別紙_職員一覧!C338="","",①【入力】別紙_職員一覧!C338)</f>
        <v/>
      </c>
      <c r="D338" s="44" t="str">
        <f>IF(①【入力】別紙_職員一覧!D338="","",①【入力】別紙_職員一覧!D338)</f>
        <v/>
      </c>
      <c r="E338" s="44" t="str">
        <f>IF(①【入力】別紙_職員一覧!E338="","",①【入力】別紙_職員一覧!E338)</f>
        <v/>
      </c>
      <c r="F338" s="44" t="str">
        <f>IF(①【入力】別紙_職員一覧!F338="","",①【入力】別紙_職員一覧!F338)</f>
        <v/>
      </c>
      <c r="G338" s="162" t="str">
        <f>IF(①【入力】別紙_職員一覧!G338="","",①【入力】別紙_職員一覧!G338)</f>
        <v/>
      </c>
      <c r="H338" s="162" t="str">
        <f>IF(①【入力】別紙_職員一覧!H338="","",①【入力】別紙_職員一覧!H338)</f>
        <v/>
      </c>
      <c r="I338" s="144" t="str">
        <f>IF(①【入力】別紙_職員一覧!I338="","",①【入力】別紙_職員一覧!I338)</f>
        <v/>
      </c>
      <c r="J338" s="163" t="str">
        <f>IF(①【入力】別紙_職員一覧!J338="","",①【入力】別紙_職員一覧!J338)</f>
        <v/>
      </c>
      <c r="K338" s="164" t="str">
        <f t="shared" si="31"/>
        <v/>
      </c>
      <c r="L338" s="44" t="str">
        <f>IF(①【入力】別紙_職員一覧!L338="","",①【入力】別紙_職員一覧!L338)</f>
        <v/>
      </c>
      <c r="M338" s="165" t="str">
        <f>IF(①【入力】別紙_職員一覧!M338="","",①【入力】別紙_職員一覧!M338)</f>
        <v/>
      </c>
      <c r="N338" s="157" t="str">
        <f>IF(J338="","",IF(OR(J338="1",J338="2"),VLOOKUP(J338,'②【入力】就業規則等一覧（変更）'!$B$32:$AD$33,26,FALSE),VLOOKUP(J338,'②【入力】就業規則等一覧（変更）'!$B$13:$AD$27,26,FALSE)))</f>
        <v/>
      </c>
      <c r="O338" s="166" t="str">
        <f t="shared" si="32"/>
        <v/>
      </c>
      <c r="P338" s="166" t="str">
        <f t="shared" si="33"/>
        <v/>
      </c>
      <c r="Q338" s="167" t="str">
        <f t="shared" si="34"/>
        <v/>
      </c>
      <c r="T338" s="84"/>
    </row>
    <row r="339" spans="1:23" ht="18" customHeight="1">
      <c r="A339" s="83">
        <v>327</v>
      </c>
      <c r="B339" s="83" t="str">
        <f t="shared" si="35"/>
        <v/>
      </c>
      <c r="C339" s="44" t="str">
        <f>IF(①【入力】別紙_職員一覧!C339="","",①【入力】別紙_職員一覧!C339)</f>
        <v/>
      </c>
      <c r="D339" s="44" t="str">
        <f>IF(①【入力】別紙_職員一覧!D339="","",①【入力】別紙_職員一覧!D339)</f>
        <v/>
      </c>
      <c r="E339" s="44" t="str">
        <f>IF(①【入力】別紙_職員一覧!E339="","",①【入力】別紙_職員一覧!E339)</f>
        <v/>
      </c>
      <c r="F339" s="44" t="str">
        <f>IF(①【入力】別紙_職員一覧!F339="","",①【入力】別紙_職員一覧!F339)</f>
        <v/>
      </c>
      <c r="G339" s="162" t="str">
        <f>IF(①【入力】別紙_職員一覧!G339="","",①【入力】別紙_職員一覧!G339)</f>
        <v/>
      </c>
      <c r="H339" s="162" t="str">
        <f>IF(①【入力】別紙_職員一覧!H339="","",①【入力】別紙_職員一覧!H339)</f>
        <v/>
      </c>
      <c r="I339" s="144" t="str">
        <f>IF(①【入力】別紙_職員一覧!I339="","",①【入力】別紙_職員一覧!I339)</f>
        <v/>
      </c>
      <c r="J339" s="163" t="str">
        <f>IF(①【入力】別紙_職員一覧!J339="","",①【入力】別紙_職員一覧!J339)</f>
        <v/>
      </c>
      <c r="K339" s="164" t="str">
        <f t="shared" si="31"/>
        <v/>
      </c>
      <c r="L339" s="44" t="str">
        <f>IF(①【入力】別紙_職員一覧!L339="","",①【入力】別紙_職員一覧!L339)</f>
        <v/>
      </c>
      <c r="M339" s="165" t="str">
        <f>IF(①【入力】別紙_職員一覧!M339="","",①【入力】別紙_職員一覧!M339)</f>
        <v/>
      </c>
      <c r="N339" s="157" t="str">
        <f>IF(J339="","",IF(OR(J339="1",J339="2"),VLOOKUP(J339,'②【入力】就業規則等一覧（変更）'!$B$32:$AD$33,26,FALSE),VLOOKUP(J339,'②【入力】就業規則等一覧（変更）'!$B$13:$AD$27,26,FALSE)))</f>
        <v/>
      </c>
      <c r="O339" s="166" t="str">
        <f t="shared" si="32"/>
        <v/>
      </c>
      <c r="P339" s="166" t="str">
        <f t="shared" si="33"/>
        <v/>
      </c>
      <c r="Q339" s="167" t="str">
        <f t="shared" si="34"/>
        <v/>
      </c>
      <c r="T339" s="84"/>
    </row>
    <row r="340" spans="1:23" ht="18" customHeight="1">
      <c r="A340" s="83">
        <v>328</v>
      </c>
      <c r="B340" s="83" t="str">
        <f t="shared" si="35"/>
        <v/>
      </c>
      <c r="C340" s="44" t="str">
        <f>IF(①【入力】別紙_職員一覧!C340="","",①【入力】別紙_職員一覧!C340)</f>
        <v/>
      </c>
      <c r="D340" s="44" t="str">
        <f>IF(①【入力】別紙_職員一覧!D340="","",①【入力】別紙_職員一覧!D340)</f>
        <v/>
      </c>
      <c r="E340" s="44" t="str">
        <f>IF(①【入力】別紙_職員一覧!E340="","",①【入力】別紙_職員一覧!E340)</f>
        <v/>
      </c>
      <c r="F340" s="44" t="str">
        <f>IF(①【入力】別紙_職員一覧!F340="","",①【入力】別紙_職員一覧!F340)</f>
        <v/>
      </c>
      <c r="G340" s="162" t="str">
        <f>IF(①【入力】別紙_職員一覧!G340="","",①【入力】別紙_職員一覧!G340)</f>
        <v/>
      </c>
      <c r="H340" s="162" t="str">
        <f>IF(①【入力】別紙_職員一覧!H340="","",①【入力】別紙_職員一覧!H340)</f>
        <v/>
      </c>
      <c r="I340" s="144" t="str">
        <f>IF(①【入力】別紙_職員一覧!I340="","",①【入力】別紙_職員一覧!I340)</f>
        <v/>
      </c>
      <c r="J340" s="163" t="str">
        <f>IF(①【入力】別紙_職員一覧!J340="","",①【入力】別紙_職員一覧!J340)</f>
        <v/>
      </c>
      <c r="K340" s="164" t="str">
        <f t="shared" si="31"/>
        <v/>
      </c>
      <c r="L340" s="44" t="str">
        <f>IF(①【入力】別紙_職員一覧!L340="","",①【入力】別紙_職員一覧!L340)</f>
        <v/>
      </c>
      <c r="M340" s="165" t="str">
        <f>IF(①【入力】別紙_職員一覧!M340="","",①【入力】別紙_職員一覧!M340)</f>
        <v/>
      </c>
      <c r="N340" s="157" t="str">
        <f>IF(J340="","",IF(OR(J340="1",J340="2"),VLOOKUP(J340,'②【入力】就業規則等一覧（変更）'!$B$32:$AD$33,26,FALSE),VLOOKUP(J340,'②【入力】就業規則等一覧（変更）'!$B$13:$AD$27,26,FALSE)))</f>
        <v/>
      </c>
      <c r="O340" s="166" t="str">
        <f t="shared" si="32"/>
        <v/>
      </c>
      <c r="P340" s="166" t="str">
        <f t="shared" si="33"/>
        <v/>
      </c>
      <c r="Q340" s="167" t="str">
        <f t="shared" si="34"/>
        <v/>
      </c>
      <c r="T340" s="84"/>
    </row>
    <row r="341" spans="1:23" ht="18" customHeight="1">
      <c r="A341" s="83">
        <v>329</v>
      </c>
      <c r="B341" s="83" t="str">
        <f t="shared" si="35"/>
        <v/>
      </c>
      <c r="C341" s="44" t="str">
        <f>IF(①【入力】別紙_職員一覧!C341="","",①【入力】別紙_職員一覧!C341)</f>
        <v/>
      </c>
      <c r="D341" s="44" t="str">
        <f>IF(①【入力】別紙_職員一覧!D341="","",①【入力】別紙_職員一覧!D341)</f>
        <v/>
      </c>
      <c r="E341" s="44" t="str">
        <f>IF(①【入力】別紙_職員一覧!E341="","",①【入力】別紙_職員一覧!E341)</f>
        <v/>
      </c>
      <c r="F341" s="44" t="str">
        <f>IF(①【入力】別紙_職員一覧!F341="","",①【入力】別紙_職員一覧!F341)</f>
        <v/>
      </c>
      <c r="G341" s="162" t="str">
        <f>IF(①【入力】別紙_職員一覧!G341="","",①【入力】別紙_職員一覧!G341)</f>
        <v/>
      </c>
      <c r="H341" s="162" t="str">
        <f>IF(①【入力】別紙_職員一覧!H341="","",①【入力】別紙_職員一覧!H341)</f>
        <v/>
      </c>
      <c r="I341" s="144" t="str">
        <f>IF(①【入力】別紙_職員一覧!I341="","",①【入力】別紙_職員一覧!I341)</f>
        <v/>
      </c>
      <c r="J341" s="163" t="str">
        <f>IF(①【入力】別紙_職員一覧!J341="","",①【入力】別紙_職員一覧!J341)</f>
        <v/>
      </c>
      <c r="K341" s="164" t="str">
        <f t="shared" si="31"/>
        <v/>
      </c>
      <c r="L341" s="44" t="str">
        <f>IF(①【入力】別紙_職員一覧!L341="","",①【入力】別紙_職員一覧!L341)</f>
        <v/>
      </c>
      <c r="M341" s="165" t="str">
        <f>IF(①【入力】別紙_職員一覧!M341="","",①【入力】別紙_職員一覧!M341)</f>
        <v/>
      </c>
      <c r="N341" s="157" t="str">
        <f>IF(J341="","",IF(OR(J341="1",J341="2"),VLOOKUP(J341,'②【入力】就業規則等一覧（変更）'!$B$32:$AD$33,26,FALSE),VLOOKUP(J341,'②【入力】就業規則等一覧（変更）'!$B$13:$AD$27,26,FALSE)))</f>
        <v/>
      </c>
      <c r="O341" s="166" t="str">
        <f t="shared" si="32"/>
        <v/>
      </c>
      <c r="P341" s="166" t="str">
        <f t="shared" si="33"/>
        <v/>
      </c>
      <c r="Q341" s="167" t="str">
        <f t="shared" si="34"/>
        <v/>
      </c>
      <c r="T341" s="84"/>
    </row>
    <row r="342" spans="1:23" ht="18" customHeight="1">
      <c r="A342" s="83">
        <v>330</v>
      </c>
      <c r="B342" s="83" t="str">
        <f t="shared" si="35"/>
        <v/>
      </c>
      <c r="C342" s="44" t="str">
        <f>IF(①【入力】別紙_職員一覧!C342="","",①【入力】別紙_職員一覧!C342)</f>
        <v/>
      </c>
      <c r="D342" s="44" t="str">
        <f>IF(①【入力】別紙_職員一覧!D342="","",①【入力】別紙_職員一覧!D342)</f>
        <v/>
      </c>
      <c r="E342" s="44" t="str">
        <f>IF(①【入力】別紙_職員一覧!E342="","",①【入力】別紙_職員一覧!E342)</f>
        <v/>
      </c>
      <c r="F342" s="44" t="str">
        <f>IF(①【入力】別紙_職員一覧!F342="","",①【入力】別紙_職員一覧!F342)</f>
        <v/>
      </c>
      <c r="G342" s="162" t="str">
        <f>IF(①【入力】別紙_職員一覧!G342="","",①【入力】別紙_職員一覧!G342)</f>
        <v/>
      </c>
      <c r="H342" s="162" t="str">
        <f>IF(①【入力】別紙_職員一覧!H342="","",①【入力】別紙_職員一覧!H342)</f>
        <v/>
      </c>
      <c r="I342" s="144" t="str">
        <f>IF(①【入力】別紙_職員一覧!I342="","",①【入力】別紙_職員一覧!I342)</f>
        <v/>
      </c>
      <c r="J342" s="163" t="str">
        <f>IF(①【入力】別紙_職員一覧!J342="","",①【入力】別紙_職員一覧!J342)</f>
        <v/>
      </c>
      <c r="K342" s="164" t="str">
        <f t="shared" si="31"/>
        <v/>
      </c>
      <c r="L342" s="44" t="str">
        <f>IF(①【入力】別紙_職員一覧!L342="","",①【入力】別紙_職員一覧!L342)</f>
        <v/>
      </c>
      <c r="M342" s="165" t="str">
        <f>IF(①【入力】別紙_職員一覧!M342="","",①【入力】別紙_職員一覧!M342)</f>
        <v/>
      </c>
      <c r="N342" s="157" t="str">
        <f>IF(J342="","",IF(OR(J342="1",J342="2"),VLOOKUP(J342,'②【入力】就業規則等一覧（変更）'!$B$32:$AD$33,26,FALSE),VLOOKUP(J342,'②【入力】就業規則等一覧（変更）'!$B$13:$AD$27,26,FALSE)))</f>
        <v/>
      </c>
      <c r="O342" s="166" t="str">
        <f t="shared" si="32"/>
        <v/>
      </c>
      <c r="P342" s="166" t="str">
        <f t="shared" si="33"/>
        <v/>
      </c>
      <c r="Q342" s="167" t="str">
        <f t="shared" si="34"/>
        <v/>
      </c>
      <c r="T342" s="84"/>
    </row>
    <row r="343" spans="1:23" ht="18" customHeight="1">
      <c r="A343" s="83">
        <v>331</v>
      </c>
      <c r="B343" s="83" t="str">
        <f t="shared" si="35"/>
        <v/>
      </c>
      <c r="C343" s="44" t="str">
        <f>IF(①【入力】別紙_職員一覧!C343="","",①【入力】別紙_職員一覧!C343)</f>
        <v/>
      </c>
      <c r="D343" s="44" t="str">
        <f>IF(①【入力】別紙_職員一覧!D343="","",①【入力】別紙_職員一覧!D343)</f>
        <v/>
      </c>
      <c r="E343" s="44" t="str">
        <f>IF(①【入力】別紙_職員一覧!E343="","",①【入力】別紙_職員一覧!E343)</f>
        <v/>
      </c>
      <c r="F343" s="44" t="str">
        <f>IF(①【入力】別紙_職員一覧!F343="","",①【入力】別紙_職員一覧!F343)</f>
        <v/>
      </c>
      <c r="G343" s="162" t="str">
        <f>IF(①【入力】別紙_職員一覧!G343="","",①【入力】別紙_職員一覧!G343)</f>
        <v/>
      </c>
      <c r="H343" s="162" t="str">
        <f>IF(①【入力】別紙_職員一覧!H343="","",①【入力】別紙_職員一覧!H343)</f>
        <v/>
      </c>
      <c r="I343" s="144" t="str">
        <f>IF(①【入力】別紙_職員一覧!I343="","",①【入力】別紙_職員一覧!I343)</f>
        <v/>
      </c>
      <c r="J343" s="163" t="str">
        <f>IF(①【入力】別紙_職員一覧!J343="","",①【入力】別紙_職員一覧!J343)</f>
        <v/>
      </c>
      <c r="K343" s="164" t="str">
        <f t="shared" si="31"/>
        <v/>
      </c>
      <c r="L343" s="44" t="str">
        <f>IF(①【入力】別紙_職員一覧!L343="","",①【入力】別紙_職員一覧!L343)</f>
        <v/>
      </c>
      <c r="M343" s="165" t="str">
        <f>IF(①【入力】別紙_職員一覧!M343="","",①【入力】別紙_職員一覧!M343)</f>
        <v/>
      </c>
      <c r="N343" s="157" t="str">
        <f>IF(J343="","",IF(OR(J343="1",J343="2"),VLOOKUP(J343,'②【入力】就業規則等一覧（変更）'!$B$32:$AD$33,26,FALSE),VLOOKUP(J343,'②【入力】就業規則等一覧（変更）'!$B$13:$AD$27,26,FALSE)))</f>
        <v/>
      </c>
      <c r="O343" s="166" t="str">
        <f t="shared" si="32"/>
        <v/>
      </c>
      <c r="P343" s="166" t="str">
        <f t="shared" si="33"/>
        <v/>
      </c>
      <c r="Q343" s="167" t="str">
        <f t="shared" si="34"/>
        <v/>
      </c>
      <c r="T343" s="84"/>
    </row>
    <row r="344" spans="1:23" ht="18" customHeight="1">
      <c r="A344" s="83">
        <v>332</v>
      </c>
      <c r="B344" s="83" t="str">
        <f t="shared" si="35"/>
        <v/>
      </c>
      <c r="C344" s="44" t="str">
        <f>IF(①【入力】別紙_職員一覧!C344="","",①【入力】別紙_職員一覧!C344)</f>
        <v/>
      </c>
      <c r="D344" s="44" t="str">
        <f>IF(①【入力】別紙_職員一覧!D344="","",①【入力】別紙_職員一覧!D344)</f>
        <v/>
      </c>
      <c r="E344" s="44" t="str">
        <f>IF(①【入力】別紙_職員一覧!E344="","",①【入力】別紙_職員一覧!E344)</f>
        <v/>
      </c>
      <c r="F344" s="44" t="str">
        <f>IF(①【入力】別紙_職員一覧!F344="","",①【入力】別紙_職員一覧!F344)</f>
        <v/>
      </c>
      <c r="G344" s="162" t="str">
        <f>IF(①【入力】別紙_職員一覧!G344="","",①【入力】別紙_職員一覧!G344)</f>
        <v/>
      </c>
      <c r="H344" s="162" t="str">
        <f>IF(①【入力】別紙_職員一覧!H344="","",①【入力】別紙_職員一覧!H344)</f>
        <v/>
      </c>
      <c r="I344" s="144" t="str">
        <f>IF(①【入力】別紙_職員一覧!I344="","",①【入力】別紙_職員一覧!I344)</f>
        <v/>
      </c>
      <c r="J344" s="163" t="str">
        <f>IF(①【入力】別紙_職員一覧!J344="","",①【入力】別紙_職員一覧!J344)</f>
        <v/>
      </c>
      <c r="K344" s="164" t="str">
        <f t="shared" si="31"/>
        <v/>
      </c>
      <c r="L344" s="44" t="str">
        <f>IF(①【入力】別紙_職員一覧!L344="","",①【入力】別紙_職員一覧!L344)</f>
        <v/>
      </c>
      <c r="M344" s="165" t="str">
        <f>IF(①【入力】別紙_職員一覧!M344="","",①【入力】別紙_職員一覧!M344)</f>
        <v/>
      </c>
      <c r="N344" s="157" t="str">
        <f>IF(J344="","",IF(OR(J344="1",J344="2"),VLOOKUP(J344,'②【入力】就業規則等一覧（変更）'!$B$32:$AD$33,26,FALSE),VLOOKUP(J344,'②【入力】就業規則等一覧（変更）'!$B$13:$AD$27,26,FALSE)))</f>
        <v/>
      </c>
      <c r="O344" s="166" t="str">
        <f t="shared" si="32"/>
        <v/>
      </c>
      <c r="P344" s="166" t="str">
        <f t="shared" si="33"/>
        <v/>
      </c>
      <c r="Q344" s="167" t="str">
        <f t="shared" si="34"/>
        <v/>
      </c>
      <c r="T344" s="84"/>
      <c r="W344" s="79"/>
    </row>
    <row r="345" spans="1:23" ht="18" customHeight="1">
      <c r="A345" s="83">
        <v>333</v>
      </c>
      <c r="B345" s="83" t="str">
        <f t="shared" si="35"/>
        <v/>
      </c>
      <c r="C345" s="44" t="str">
        <f>IF(①【入力】別紙_職員一覧!C345="","",①【入力】別紙_職員一覧!C345)</f>
        <v/>
      </c>
      <c r="D345" s="44" t="str">
        <f>IF(①【入力】別紙_職員一覧!D345="","",①【入力】別紙_職員一覧!D345)</f>
        <v/>
      </c>
      <c r="E345" s="44" t="str">
        <f>IF(①【入力】別紙_職員一覧!E345="","",①【入力】別紙_職員一覧!E345)</f>
        <v/>
      </c>
      <c r="F345" s="44" t="str">
        <f>IF(①【入力】別紙_職員一覧!F345="","",①【入力】別紙_職員一覧!F345)</f>
        <v/>
      </c>
      <c r="G345" s="162" t="str">
        <f>IF(①【入力】別紙_職員一覧!G345="","",①【入力】別紙_職員一覧!G345)</f>
        <v/>
      </c>
      <c r="H345" s="162" t="str">
        <f>IF(①【入力】別紙_職員一覧!H345="","",①【入力】別紙_職員一覧!H345)</f>
        <v/>
      </c>
      <c r="I345" s="144" t="str">
        <f>IF(①【入力】別紙_職員一覧!I345="","",①【入力】別紙_職員一覧!I345)</f>
        <v/>
      </c>
      <c r="J345" s="163" t="str">
        <f>IF(①【入力】別紙_職員一覧!J345="","",①【入力】別紙_職員一覧!J345)</f>
        <v/>
      </c>
      <c r="K345" s="164" t="str">
        <f t="shared" si="31"/>
        <v/>
      </c>
      <c r="L345" s="44" t="str">
        <f>IF(①【入力】別紙_職員一覧!L345="","",①【入力】別紙_職員一覧!L345)</f>
        <v/>
      </c>
      <c r="M345" s="165" t="str">
        <f>IF(①【入力】別紙_職員一覧!M345="","",①【入力】別紙_職員一覧!M345)</f>
        <v/>
      </c>
      <c r="N345" s="157" t="str">
        <f>IF(J345="","",IF(OR(J345="1",J345="2"),VLOOKUP(J345,'②【入力】就業規則等一覧（変更）'!$B$32:$AD$33,26,FALSE),VLOOKUP(J345,'②【入力】就業規則等一覧（変更）'!$B$13:$AD$27,26,FALSE)))</f>
        <v/>
      </c>
      <c r="O345" s="166" t="str">
        <f t="shared" si="32"/>
        <v/>
      </c>
      <c r="P345" s="166" t="str">
        <f t="shared" si="33"/>
        <v/>
      </c>
      <c r="Q345" s="167" t="str">
        <f t="shared" si="34"/>
        <v/>
      </c>
      <c r="T345" s="84"/>
    </row>
    <row r="346" spans="1:23" ht="18" customHeight="1">
      <c r="A346" s="83">
        <v>334</v>
      </c>
      <c r="B346" s="83" t="str">
        <f t="shared" si="35"/>
        <v/>
      </c>
      <c r="C346" s="44" t="str">
        <f>IF(①【入力】別紙_職員一覧!C346="","",①【入力】別紙_職員一覧!C346)</f>
        <v/>
      </c>
      <c r="D346" s="44" t="str">
        <f>IF(①【入力】別紙_職員一覧!D346="","",①【入力】別紙_職員一覧!D346)</f>
        <v/>
      </c>
      <c r="E346" s="44" t="str">
        <f>IF(①【入力】別紙_職員一覧!E346="","",①【入力】別紙_職員一覧!E346)</f>
        <v/>
      </c>
      <c r="F346" s="44" t="str">
        <f>IF(①【入力】別紙_職員一覧!F346="","",①【入力】別紙_職員一覧!F346)</f>
        <v/>
      </c>
      <c r="G346" s="162" t="str">
        <f>IF(①【入力】別紙_職員一覧!G346="","",①【入力】別紙_職員一覧!G346)</f>
        <v/>
      </c>
      <c r="H346" s="162" t="str">
        <f>IF(①【入力】別紙_職員一覧!H346="","",①【入力】別紙_職員一覧!H346)</f>
        <v/>
      </c>
      <c r="I346" s="144" t="str">
        <f>IF(①【入力】別紙_職員一覧!I346="","",①【入力】別紙_職員一覧!I346)</f>
        <v/>
      </c>
      <c r="J346" s="163" t="str">
        <f>IF(①【入力】別紙_職員一覧!J346="","",①【入力】別紙_職員一覧!J346)</f>
        <v/>
      </c>
      <c r="K346" s="164" t="str">
        <f t="shared" si="31"/>
        <v/>
      </c>
      <c r="L346" s="44" t="str">
        <f>IF(①【入力】別紙_職員一覧!L346="","",①【入力】別紙_職員一覧!L346)</f>
        <v/>
      </c>
      <c r="M346" s="165" t="str">
        <f>IF(①【入力】別紙_職員一覧!M346="","",①【入力】別紙_職員一覧!M346)</f>
        <v/>
      </c>
      <c r="N346" s="157" t="str">
        <f>IF(J346="","",IF(OR(J346="1",J346="2"),VLOOKUP(J346,'②【入力】就業規則等一覧（変更）'!$B$32:$AD$33,26,FALSE),VLOOKUP(J346,'②【入力】就業規則等一覧（変更）'!$B$13:$AD$27,26,FALSE)))</f>
        <v/>
      </c>
      <c r="O346" s="166" t="str">
        <f t="shared" si="32"/>
        <v/>
      </c>
      <c r="P346" s="166" t="str">
        <f t="shared" si="33"/>
        <v/>
      </c>
      <c r="Q346" s="167" t="str">
        <f t="shared" si="34"/>
        <v/>
      </c>
      <c r="T346" s="84"/>
    </row>
    <row r="347" spans="1:23" ht="18" customHeight="1">
      <c r="A347" s="83">
        <v>335</v>
      </c>
      <c r="B347" s="83" t="str">
        <f t="shared" si="35"/>
        <v/>
      </c>
      <c r="C347" s="44" t="str">
        <f>IF(①【入力】別紙_職員一覧!C347="","",①【入力】別紙_職員一覧!C347)</f>
        <v/>
      </c>
      <c r="D347" s="44" t="str">
        <f>IF(①【入力】別紙_職員一覧!D347="","",①【入力】別紙_職員一覧!D347)</f>
        <v/>
      </c>
      <c r="E347" s="44" t="str">
        <f>IF(①【入力】別紙_職員一覧!E347="","",①【入力】別紙_職員一覧!E347)</f>
        <v/>
      </c>
      <c r="F347" s="44" t="str">
        <f>IF(①【入力】別紙_職員一覧!F347="","",①【入力】別紙_職員一覧!F347)</f>
        <v/>
      </c>
      <c r="G347" s="162" t="str">
        <f>IF(①【入力】別紙_職員一覧!G347="","",①【入力】別紙_職員一覧!G347)</f>
        <v/>
      </c>
      <c r="H347" s="162" t="str">
        <f>IF(①【入力】別紙_職員一覧!H347="","",①【入力】別紙_職員一覧!H347)</f>
        <v/>
      </c>
      <c r="I347" s="144" t="str">
        <f>IF(①【入力】別紙_職員一覧!I347="","",①【入力】別紙_職員一覧!I347)</f>
        <v/>
      </c>
      <c r="J347" s="163" t="str">
        <f>IF(①【入力】別紙_職員一覧!J347="","",①【入力】別紙_職員一覧!J347)</f>
        <v/>
      </c>
      <c r="K347" s="164" t="str">
        <f t="shared" si="31"/>
        <v/>
      </c>
      <c r="L347" s="44" t="str">
        <f>IF(①【入力】別紙_職員一覧!L347="","",①【入力】別紙_職員一覧!L347)</f>
        <v/>
      </c>
      <c r="M347" s="165" t="str">
        <f>IF(①【入力】別紙_職員一覧!M347="","",①【入力】別紙_職員一覧!M347)</f>
        <v/>
      </c>
      <c r="N347" s="157" t="str">
        <f>IF(J347="","",IF(OR(J347="1",J347="2"),VLOOKUP(J347,'②【入力】就業規則等一覧（変更）'!$B$32:$AD$33,26,FALSE),VLOOKUP(J347,'②【入力】就業規則等一覧（変更）'!$B$13:$AD$27,26,FALSE)))</f>
        <v/>
      </c>
      <c r="O347" s="166" t="str">
        <f t="shared" si="32"/>
        <v/>
      </c>
      <c r="P347" s="166" t="str">
        <f t="shared" si="33"/>
        <v/>
      </c>
      <c r="Q347" s="167" t="str">
        <f t="shared" si="34"/>
        <v/>
      </c>
      <c r="T347" s="84"/>
    </row>
    <row r="348" spans="1:23" ht="18" customHeight="1">
      <c r="A348" s="83">
        <v>336</v>
      </c>
      <c r="B348" s="83" t="str">
        <f t="shared" si="35"/>
        <v/>
      </c>
      <c r="C348" s="44" t="str">
        <f>IF(①【入力】別紙_職員一覧!C348="","",①【入力】別紙_職員一覧!C348)</f>
        <v/>
      </c>
      <c r="D348" s="44" t="str">
        <f>IF(①【入力】別紙_職員一覧!D348="","",①【入力】別紙_職員一覧!D348)</f>
        <v/>
      </c>
      <c r="E348" s="44" t="str">
        <f>IF(①【入力】別紙_職員一覧!E348="","",①【入力】別紙_職員一覧!E348)</f>
        <v/>
      </c>
      <c r="F348" s="44" t="str">
        <f>IF(①【入力】別紙_職員一覧!F348="","",①【入力】別紙_職員一覧!F348)</f>
        <v/>
      </c>
      <c r="G348" s="162" t="str">
        <f>IF(①【入力】別紙_職員一覧!G348="","",①【入力】別紙_職員一覧!G348)</f>
        <v/>
      </c>
      <c r="H348" s="162" t="str">
        <f>IF(①【入力】別紙_職員一覧!H348="","",①【入力】別紙_職員一覧!H348)</f>
        <v/>
      </c>
      <c r="I348" s="144" t="str">
        <f>IF(①【入力】別紙_職員一覧!I348="","",①【入力】別紙_職員一覧!I348)</f>
        <v/>
      </c>
      <c r="J348" s="163" t="str">
        <f>IF(①【入力】別紙_職員一覧!J348="","",①【入力】別紙_職員一覧!J348)</f>
        <v/>
      </c>
      <c r="K348" s="164" t="str">
        <f t="shared" si="31"/>
        <v/>
      </c>
      <c r="L348" s="44" t="str">
        <f>IF(①【入力】別紙_職員一覧!L348="","",①【入力】別紙_職員一覧!L348)</f>
        <v/>
      </c>
      <c r="M348" s="165" t="str">
        <f>IF(①【入力】別紙_職員一覧!M348="","",①【入力】別紙_職員一覧!M348)</f>
        <v/>
      </c>
      <c r="N348" s="157" t="str">
        <f>IF(J348="","",IF(OR(J348="1",J348="2"),VLOOKUP(J348,'②【入力】就業規則等一覧（変更）'!$B$32:$AD$33,26,FALSE),VLOOKUP(J348,'②【入力】就業規則等一覧（変更）'!$B$13:$AD$27,26,FALSE)))</f>
        <v/>
      </c>
      <c r="O348" s="166" t="str">
        <f t="shared" si="32"/>
        <v/>
      </c>
      <c r="P348" s="166" t="str">
        <f t="shared" si="33"/>
        <v/>
      </c>
      <c r="Q348" s="167" t="str">
        <f t="shared" si="34"/>
        <v/>
      </c>
      <c r="T348" s="84"/>
    </row>
    <row r="349" spans="1:23" ht="18" customHeight="1">
      <c r="A349" s="83">
        <v>337</v>
      </c>
      <c r="B349" s="83" t="str">
        <f t="shared" si="35"/>
        <v/>
      </c>
      <c r="C349" s="44" t="str">
        <f>IF(①【入力】別紙_職員一覧!C349="","",①【入力】別紙_職員一覧!C349)</f>
        <v/>
      </c>
      <c r="D349" s="44" t="str">
        <f>IF(①【入力】別紙_職員一覧!D349="","",①【入力】別紙_職員一覧!D349)</f>
        <v/>
      </c>
      <c r="E349" s="44" t="str">
        <f>IF(①【入力】別紙_職員一覧!E349="","",①【入力】別紙_職員一覧!E349)</f>
        <v/>
      </c>
      <c r="F349" s="44" t="str">
        <f>IF(①【入力】別紙_職員一覧!F349="","",①【入力】別紙_職員一覧!F349)</f>
        <v/>
      </c>
      <c r="G349" s="162" t="str">
        <f>IF(①【入力】別紙_職員一覧!G349="","",①【入力】別紙_職員一覧!G349)</f>
        <v/>
      </c>
      <c r="H349" s="162" t="str">
        <f>IF(①【入力】別紙_職員一覧!H349="","",①【入力】別紙_職員一覧!H349)</f>
        <v/>
      </c>
      <c r="I349" s="144" t="str">
        <f>IF(①【入力】別紙_職員一覧!I349="","",①【入力】別紙_職員一覧!I349)</f>
        <v/>
      </c>
      <c r="J349" s="163" t="str">
        <f>IF(①【入力】別紙_職員一覧!J349="","",①【入力】別紙_職員一覧!J349)</f>
        <v/>
      </c>
      <c r="K349" s="164" t="str">
        <f t="shared" si="31"/>
        <v/>
      </c>
      <c r="L349" s="44" t="str">
        <f>IF(①【入力】別紙_職員一覧!L349="","",①【入力】別紙_職員一覧!L349)</f>
        <v/>
      </c>
      <c r="M349" s="165" t="str">
        <f>IF(①【入力】別紙_職員一覧!M349="","",①【入力】別紙_職員一覧!M349)</f>
        <v/>
      </c>
      <c r="N349" s="157" t="str">
        <f>IF(J349="","",IF(OR(J349="1",J349="2"),VLOOKUP(J349,'②【入力】就業規則等一覧（変更）'!$B$32:$AD$33,26,FALSE),VLOOKUP(J349,'②【入力】就業規則等一覧（変更）'!$B$13:$AD$27,26,FALSE)))</f>
        <v/>
      </c>
      <c r="O349" s="166" t="str">
        <f t="shared" si="32"/>
        <v/>
      </c>
      <c r="P349" s="166" t="str">
        <f t="shared" si="33"/>
        <v/>
      </c>
      <c r="Q349" s="167" t="str">
        <f t="shared" si="34"/>
        <v/>
      </c>
      <c r="T349" s="84"/>
    </row>
    <row r="350" spans="1:23" ht="18" customHeight="1">
      <c r="A350" s="83">
        <v>338</v>
      </c>
      <c r="B350" s="83" t="str">
        <f t="shared" si="35"/>
        <v/>
      </c>
      <c r="C350" s="44" t="str">
        <f>IF(①【入力】別紙_職員一覧!C350="","",①【入力】別紙_職員一覧!C350)</f>
        <v/>
      </c>
      <c r="D350" s="44" t="str">
        <f>IF(①【入力】別紙_職員一覧!D350="","",①【入力】別紙_職員一覧!D350)</f>
        <v/>
      </c>
      <c r="E350" s="44" t="str">
        <f>IF(①【入力】別紙_職員一覧!E350="","",①【入力】別紙_職員一覧!E350)</f>
        <v/>
      </c>
      <c r="F350" s="44" t="str">
        <f>IF(①【入力】別紙_職員一覧!F350="","",①【入力】別紙_職員一覧!F350)</f>
        <v/>
      </c>
      <c r="G350" s="162" t="str">
        <f>IF(①【入力】別紙_職員一覧!G350="","",①【入力】別紙_職員一覧!G350)</f>
        <v/>
      </c>
      <c r="H350" s="162" t="str">
        <f>IF(①【入力】別紙_職員一覧!H350="","",①【入力】別紙_職員一覧!H350)</f>
        <v/>
      </c>
      <c r="I350" s="144" t="str">
        <f>IF(①【入力】別紙_職員一覧!I350="","",①【入力】別紙_職員一覧!I350)</f>
        <v/>
      </c>
      <c r="J350" s="163" t="str">
        <f>IF(①【入力】別紙_職員一覧!J350="","",①【入力】別紙_職員一覧!J350)</f>
        <v/>
      </c>
      <c r="K350" s="164" t="str">
        <f t="shared" si="31"/>
        <v/>
      </c>
      <c r="L350" s="44" t="str">
        <f>IF(①【入力】別紙_職員一覧!L350="","",①【入力】別紙_職員一覧!L350)</f>
        <v/>
      </c>
      <c r="M350" s="165" t="str">
        <f>IF(①【入力】別紙_職員一覧!M350="","",①【入力】別紙_職員一覧!M350)</f>
        <v/>
      </c>
      <c r="N350" s="157" t="str">
        <f>IF(J350="","",IF(OR(J350="1",J350="2"),VLOOKUP(J350,'②【入力】就業規則等一覧（変更）'!$B$32:$AD$33,26,FALSE),VLOOKUP(J350,'②【入力】就業規則等一覧（変更）'!$B$13:$AD$27,26,FALSE)))</f>
        <v/>
      </c>
      <c r="O350" s="166" t="str">
        <f t="shared" si="32"/>
        <v/>
      </c>
      <c r="P350" s="166" t="str">
        <f t="shared" si="33"/>
        <v/>
      </c>
      <c r="Q350" s="167" t="str">
        <f t="shared" si="34"/>
        <v/>
      </c>
      <c r="T350" s="84"/>
    </row>
    <row r="351" spans="1:23" ht="18" customHeight="1">
      <c r="A351" s="83">
        <v>339</v>
      </c>
      <c r="B351" s="83" t="str">
        <f t="shared" si="35"/>
        <v/>
      </c>
      <c r="C351" s="44" t="str">
        <f>IF(①【入力】別紙_職員一覧!C351="","",①【入力】別紙_職員一覧!C351)</f>
        <v/>
      </c>
      <c r="D351" s="44" t="str">
        <f>IF(①【入力】別紙_職員一覧!D351="","",①【入力】別紙_職員一覧!D351)</f>
        <v/>
      </c>
      <c r="E351" s="44" t="str">
        <f>IF(①【入力】別紙_職員一覧!E351="","",①【入力】別紙_職員一覧!E351)</f>
        <v/>
      </c>
      <c r="F351" s="44" t="str">
        <f>IF(①【入力】別紙_職員一覧!F351="","",①【入力】別紙_職員一覧!F351)</f>
        <v/>
      </c>
      <c r="G351" s="162" t="str">
        <f>IF(①【入力】別紙_職員一覧!G351="","",①【入力】別紙_職員一覧!G351)</f>
        <v/>
      </c>
      <c r="H351" s="162" t="str">
        <f>IF(①【入力】別紙_職員一覧!H351="","",①【入力】別紙_職員一覧!H351)</f>
        <v/>
      </c>
      <c r="I351" s="144" t="str">
        <f>IF(①【入力】別紙_職員一覧!I351="","",①【入力】別紙_職員一覧!I351)</f>
        <v/>
      </c>
      <c r="J351" s="163" t="str">
        <f>IF(①【入力】別紙_職員一覧!J351="","",①【入力】別紙_職員一覧!J351)</f>
        <v/>
      </c>
      <c r="K351" s="164" t="str">
        <f t="shared" si="31"/>
        <v/>
      </c>
      <c r="L351" s="44" t="str">
        <f>IF(①【入力】別紙_職員一覧!L351="","",①【入力】別紙_職員一覧!L351)</f>
        <v/>
      </c>
      <c r="M351" s="165" t="str">
        <f>IF(①【入力】別紙_職員一覧!M351="","",①【入力】別紙_職員一覧!M351)</f>
        <v/>
      </c>
      <c r="N351" s="157" t="str">
        <f>IF(J351="","",IF(OR(J351="1",J351="2"),VLOOKUP(J351,'②【入力】就業規則等一覧（変更）'!$B$32:$AD$33,26,FALSE),VLOOKUP(J351,'②【入力】就業規則等一覧（変更）'!$B$13:$AD$27,26,FALSE)))</f>
        <v/>
      </c>
      <c r="O351" s="166" t="str">
        <f t="shared" si="32"/>
        <v/>
      </c>
      <c r="P351" s="166" t="str">
        <f t="shared" si="33"/>
        <v/>
      </c>
      <c r="Q351" s="167" t="str">
        <f t="shared" si="34"/>
        <v/>
      </c>
      <c r="T351" s="84"/>
    </row>
    <row r="352" spans="1:23" ht="18" customHeight="1">
      <c r="A352" s="83">
        <v>340</v>
      </c>
      <c r="B352" s="83" t="str">
        <f t="shared" si="35"/>
        <v/>
      </c>
      <c r="C352" s="44" t="str">
        <f>IF(①【入力】別紙_職員一覧!C352="","",①【入力】別紙_職員一覧!C352)</f>
        <v/>
      </c>
      <c r="D352" s="44" t="str">
        <f>IF(①【入力】別紙_職員一覧!D352="","",①【入力】別紙_職員一覧!D352)</f>
        <v/>
      </c>
      <c r="E352" s="44" t="str">
        <f>IF(①【入力】別紙_職員一覧!E352="","",①【入力】別紙_職員一覧!E352)</f>
        <v/>
      </c>
      <c r="F352" s="44" t="str">
        <f>IF(①【入力】別紙_職員一覧!F352="","",①【入力】別紙_職員一覧!F352)</f>
        <v/>
      </c>
      <c r="G352" s="162" t="str">
        <f>IF(①【入力】別紙_職員一覧!G352="","",①【入力】別紙_職員一覧!G352)</f>
        <v/>
      </c>
      <c r="H352" s="162" t="str">
        <f>IF(①【入力】別紙_職員一覧!H352="","",①【入力】別紙_職員一覧!H352)</f>
        <v/>
      </c>
      <c r="I352" s="144" t="str">
        <f>IF(①【入力】別紙_職員一覧!I352="","",①【入力】別紙_職員一覧!I352)</f>
        <v/>
      </c>
      <c r="J352" s="163" t="str">
        <f>IF(①【入力】別紙_職員一覧!J352="","",①【入力】別紙_職員一覧!J352)</f>
        <v/>
      </c>
      <c r="K352" s="164" t="str">
        <f t="shared" si="31"/>
        <v/>
      </c>
      <c r="L352" s="44" t="str">
        <f>IF(①【入力】別紙_職員一覧!L352="","",①【入力】別紙_職員一覧!L352)</f>
        <v/>
      </c>
      <c r="M352" s="165" t="str">
        <f>IF(①【入力】別紙_職員一覧!M352="","",①【入力】別紙_職員一覧!M352)</f>
        <v/>
      </c>
      <c r="N352" s="157" t="str">
        <f>IF(J352="","",IF(OR(J352="1",J352="2"),VLOOKUP(J352,'②【入力】就業規則等一覧（変更）'!$B$32:$AD$33,26,FALSE),VLOOKUP(J352,'②【入力】就業規則等一覧（変更）'!$B$13:$AD$27,26,FALSE)))</f>
        <v/>
      </c>
      <c r="O352" s="166" t="str">
        <f t="shared" si="32"/>
        <v/>
      </c>
      <c r="P352" s="166" t="str">
        <f t="shared" si="33"/>
        <v/>
      </c>
      <c r="Q352" s="167" t="str">
        <f t="shared" si="34"/>
        <v/>
      </c>
      <c r="T352" s="84"/>
    </row>
    <row r="353" spans="1:23" ht="18" customHeight="1">
      <c r="A353" s="83">
        <v>341</v>
      </c>
      <c r="B353" s="83" t="str">
        <f t="shared" si="35"/>
        <v/>
      </c>
      <c r="C353" s="44" t="str">
        <f>IF(①【入力】別紙_職員一覧!C353="","",①【入力】別紙_職員一覧!C353)</f>
        <v/>
      </c>
      <c r="D353" s="44" t="str">
        <f>IF(①【入力】別紙_職員一覧!D353="","",①【入力】別紙_職員一覧!D353)</f>
        <v/>
      </c>
      <c r="E353" s="44" t="str">
        <f>IF(①【入力】別紙_職員一覧!E353="","",①【入力】別紙_職員一覧!E353)</f>
        <v/>
      </c>
      <c r="F353" s="44" t="str">
        <f>IF(①【入力】別紙_職員一覧!F353="","",①【入力】別紙_職員一覧!F353)</f>
        <v/>
      </c>
      <c r="G353" s="162" t="str">
        <f>IF(①【入力】別紙_職員一覧!G353="","",①【入力】別紙_職員一覧!G353)</f>
        <v/>
      </c>
      <c r="H353" s="162" t="str">
        <f>IF(①【入力】別紙_職員一覧!H353="","",①【入力】別紙_職員一覧!H353)</f>
        <v/>
      </c>
      <c r="I353" s="144" t="str">
        <f>IF(①【入力】別紙_職員一覧!I353="","",①【入力】別紙_職員一覧!I353)</f>
        <v/>
      </c>
      <c r="J353" s="163" t="str">
        <f>IF(①【入力】別紙_職員一覧!J353="","",①【入力】別紙_職員一覧!J353)</f>
        <v/>
      </c>
      <c r="K353" s="164" t="str">
        <f t="shared" si="31"/>
        <v/>
      </c>
      <c r="L353" s="44" t="str">
        <f>IF(①【入力】別紙_職員一覧!L353="","",①【入力】別紙_職員一覧!L353)</f>
        <v/>
      </c>
      <c r="M353" s="165" t="str">
        <f>IF(①【入力】別紙_職員一覧!M353="","",①【入力】別紙_職員一覧!M353)</f>
        <v/>
      </c>
      <c r="N353" s="157" t="str">
        <f>IF(J353="","",IF(OR(J353="1",J353="2"),VLOOKUP(J353,'②【入力】就業規則等一覧（変更）'!$B$32:$AD$33,26,FALSE),VLOOKUP(J353,'②【入力】就業規則等一覧（変更）'!$B$13:$AD$27,26,FALSE)))</f>
        <v/>
      </c>
      <c r="O353" s="166" t="str">
        <f t="shared" si="32"/>
        <v/>
      </c>
      <c r="P353" s="166" t="str">
        <f t="shared" si="33"/>
        <v/>
      </c>
      <c r="Q353" s="167" t="str">
        <f t="shared" si="34"/>
        <v/>
      </c>
      <c r="T353" s="84"/>
    </row>
    <row r="354" spans="1:23" ht="18" customHeight="1">
      <c r="A354" s="83">
        <v>342</v>
      </c>
      <c r="B354" s="83" t="str">
        <f t="shared" si="35"/>
        <v/>
      </c>
      <c r="C354" s="44" t="str">
        <f>IF(①【入力】別紙_職員一覧!C354="","",①【入力】別紙_職員一覧!C354)</f>
        <v/>
      </c>
      <c r="D354" s="44" t="str">
        <f>IF(①【入力】別紙_職員一覧!D354="","",①【入力】別紙_職員一覧!D354)</f>
        <v/>
      </c>
      <c r="E354" s="44" t="str">
        <f>IF(①【入力】別紙_職員一覧!E354="","",①【入力】別紙_職員一覧!E354)</f>
        <v/>
      </c>
      <c r="F354" s="44" t="str">
        <f>IF(①【入力】別紙_職員一覧!F354="","",①【入力】別紙_職員一覧!F354)</f>
        <v/>
      </c>
      <c r="G354" s="162" t="str">
        <f>IF(①【入力】別紙_職員一覧!G354="","",①【入力】別紙_職員一覧!G354)</f>
        <v/>
      </c>
      <c r="H354" s="162" t="str">
        <f>IF(①【入力】別紙_職員一覧!H354="","",①【入力】別紙_職員一覧!H354)</f>
        <v/>
      </c>
      <c r="I354" s="144" t="str">
        <f>IF(①【入力】別紙_職員一覧!I354="","",①【入力】別紙_職員一覧!I354)</f>
        <v/>
      </c>
      <c r="J354" s="163" t="str">
        <f>IF(①【入力】別紙_職員一覧!J354="","",①【入力】別紙_職員一覧!J354)</f>
        <v/>
      </c>
      <c r="K354" s="164" t="str">
        <f t="shared" si="31"/>
        <v/>
      </c>
      <c r="L354" s="44" t="str">
        <f>IF(①【入力】別紙_職員一覧!L354="","",①【入力】別紙_職員一覧!L354)</f>
        <v/>
      </c>
      <c r="M354" s="165" t="str">
        <f>IF(①【入力】別紙_職員一覧!M354="","",①【入力】別紙_職員一覧!M354)</f>
        <v/>
      </c>
      <c r="N354" s="157" t="str">
        <f>IF(J354="","",IF(OR(J354="1",J354="2"),VLOOKUP(J354,'②【入力】就業規則等一覧（変更）'!$B$32:$AD$33,26,FALSE),VLOOKUP(J354,'②【入力】就業規則等一覧（変更）'!$B$13:$AD$27,26,FALSE)))</f>
        <v/>
      </c>
      <c r="O354" s="166" t="str">
        <f t="shared" si="32"/>
        <v/>
      </c>
      <c r="P354" s="166" t="str">
        <f t="shared" si="33"/>
        <v/>
      </c>
      <c r="Q354" s="167" t="str">
        <f t="shared" si="34"/>
        <v/>
      </c>
      <c r="T354" s="84"/>
    </row>
    <row r="355" spans="1:23" ht="18" customHeight="1">
      <c r="A355" s="83">
        <v>343</v>
      </c>
      <c r="B355" s="83" t="str">
        <f t="shared" si="35"/>
        <v/>
      </c>
      <c r="C355" s="44" t="str">
        <f>IF(①【入力】別紙_職員一覧!C355="","",①【入力】別紙_職員一覧!C355)</f>
        <v/>
      </c>
      <c r="D355" s="44" t="str">
        <f>IF(①【入力】別紙_職員一覧!D355="","",①【入力】別紙_職員一覧!D355)</f>
        <v/>
      </c>
      <c r="E355" s="44" t="str">
        <f>IF(①【入力】別紙_職員一覧!E355="","",①【入力】別紙_職員一覧!E355)</f>
        <v/>
      </c>
      <c r="F355" s="44" t="str">
        <f>IF(①【入力】別紙_職員一覧!F355="","",①【入力】別紙_職員一覧!F355)</f>
        <v/>
      </c>
      <c r="G355" s="162" t="str">
        <f>IF(①【入力】別紙_職員一覧!G355="","",①【入力】別紙_職員一覧!G355)</f>
        <v/>
      </c>
      <c r="H355" s="162" t="str">
        <f>IF(①【入力】別紙_職員一覧!H355="","",①【入力】別紙_職員一覧!H355)</f>
        <v/>
      </c>
      <c r="I355" s="144" t="str">
        <f>IF(①【入力】別紙_職員一覧!I355="","",①【入力】別紙_職員一覧!I355)</f>
        <v/>
      </c>
      <c r="J355" s="163" t="str">
        <f>IF(①【入力】別紙_職員一覧!J355="","",①【入力】別紙_職員一覧!J355)</f>
        <v/>
      </c>
      <c r="K355" s="164" t="str">
        <f t="shared" si="31"/>
        <v/>
      </c>
      <c r="L355" s="44" t="str">
        <f>IF(①【入力】別紙_職員一覧!L355="","",①【入力】別紙_職員一覧!L355)</f>
        <v/>
      </c>
      <c r="M355" s="165" t="str">
        <f>IF(①【入力】別紙_職員一覧!M355="","",①【入力】別紙_職員一覧!M355)</f>
        <v/>
      </c>
      <c r="N355" s="157" t="str">
        <f>IF(J355="","",IF(OR(J355="1",J355="2"),VLOOKUP(J355,'②【入力】就業規則等一覧（変更）'!$B$32:$AD$33,26,FALSE),VLOOKUP(J355,'②【入力】就業規則等一覧（変更）'!$B$13:$AD$27,26,FALSE)))</f>
        <v/>
      </c>
      <c r="O355" s="166" t="str">
        <f t="shared" si="32"/>
        <v/>
      </c>
      <c r="P355" s="166" t="str">
        <f t="shared" si="33"/>
        <v/>
      </c>
      <c r="Q355" s="167" t="str">
        <f t="shared" si="34"/>
        <v/>
      </c>
      <c r="T355" s="84"/>
    </row>
    <row r="356" spans="1:23" ht="18" customHeight="1">
      <c r="A356" s="83">
        <v>344</v>
      </c>
      <c r="B356" s="83" t="str">
        <f t="shared" si="35"/>
        <v/>
      </c>
      <c r="C356" s="44" t="str">
        <f>IF(①【入力】別紙_職員一覧!C356="","",①【入力】別紙_職員一覧!C356)</f>
        <v/>
      </c>
      <c r="D356" s="44" t="str">
        <f>IF(①【入力】別紙_職員一覧!D356="","",①【入力】別紙_職員一覧!D356)</f>
        <v/>
      </c>
      <c r="E356" s="44" t="str">
        <f>IF(①【入力】別紙_職員一覧!E356="","",①【入力】別紙_職員一覧!E356)</f>
        <v/>
      </c>
      <c r="F356" s="44" t="str">
        <f>IF(①【入力】別紙_職員一覧!F356="","",①【入力】別紙_職員一覧!F356)</f>
        <v/>
      </c>
      <c r="G356" s="162" t="str">
        <f>IF(①【入力】別紙_職員一覧!G356="","",①【入力】別紙_職員一覧!G356)</f>
        <v/>
      </c>
      <c r="H356" s="162" t="str">
        <f>IF(①【入力】別紙_職員一覧!H356="","",①【入力】別紙_職員一覧!H356)</f>
        <v/>
      </c>
      <c r="I356" s="144" t="str">
        <f>IF(①【入力】別紙_職員一覧!I356="","",①【入力】別紙_職員一覧!I356)</f>
        <v/>
      </c>
      <c r="J356" s="163" t="str">
        <f>IF(①【入力】別紙_職員一覧!J356="","",①【入力】別紙_職員一覧!J356)</f>
        <v/>
      </c>
      <c r="K356" s="164" t="str">
        <f t="shared" si="31"/>
        <v/>
      </c>
      <c r="L356" s="44" t="str">
        <f>IF(①【入力】別紙_職員一覧!L356="","",①【入力】別紙_職員一覧!L356)</f>
        <v/>
      </c>
      <c r="M356" s="165" t="str">
        <f>IF(①【入力】別紙_職員一覧!M356="","",①【入力】別紙_職員一覧!M356)</f>
        <v/>
      </c>
      <c r="N356" s="157" t="str">
        <f>IF(J356="","",IF(OR(J356="1",J356="2"),VLOOKUP(J356,'②【入力】就業規則等一覧（変更）'!$B$32:$AD$33,26,FALSE),VLOOKUP(J356,'②【入力】就業規則等一覧（変更）'!$B$13:$AD$27,26,FALSE)))</f>
        <v/>
      </c>
      <c r="O356" s="166" t="str">
        <f t="shared" si="32"/>
        <v/>
      </c>
      <c r="P356" s="166" t="str">
        <f t="shared" si="33"/>
        <v/>
      </c>
      <c r="Q356" s="167" t="str">
        <f t="shared" si="34"/>
        <v/>
      </c>
      <c r="T356" s="84"/>
    </row>
    <row r="357" spans="1:23" ht="18" customHeight="1">
      <c r="A357" s="83">
        <v>345</v>
      </c>
      <c r="B357" s="83" t="str">
        <f t="shared" si="35"/>
        <v/>
      </c>
      <c r="C357" s="44" t="str">
        <f>IF(①【入力】別紙_職員一覧!C357="","",①【入力】別紙_職員一覧!C357)</f>
        <v/>
      </c>
      <c r="D357" s="44" t="str">
        <f>IF(①【入力】別紙_職員一覧!D357="","",①【入力】別紙_職員一覧!D357)</f>
        <v/>
      </c>
      <c r="E357" s="44" t="str">
        <f>IF(①【入力】別紙_職員一覧!E357="","",①【入力】別紙_職員一覧!E357)</f>
        <v/>
      </c>
      <c r="F357" s="44" t="str">
        <f>IF(①【入力】別紙_職員一覧!F357="","",①【入力】別紙_職員一覧!F357)</f>
        <v/>
      </c>
      <c r="G357" s="162" t="str">
        <f>IF(①【入力】別紙_職員一覧!G357="","",①【入力】別紙_職員一覧!G357)</f>
        <v/>
      </c>
      <c r="H357" s="162" t="str">
        <f>IF(①【入力】別紙_職員一覧!H357="","",①【入力】別紙_職員一覧!H357)</f>
        <v/>
      </c>
      <c r="I357" s="144" t="str">
        <f>IF(①【入力】別紙_職員一覧!I357="","",①【入力】別紙_職員一覧!I357)</f>
        <v/>
      </c>
      <c r="J357" s="163" t="str">
        <f>IF(①【入力】別紙_職員一覧!J357="","",①【入力】別紙_職員一覧!J357)</f>
        <v/>
      </c>
      <c r="K357" s="164" t="str">
        <f t="shared" si="31"/>
        <v/>
      </c>
      <c r="L357" s="44" t="str">
        <f>IF(①【入力】別紙_職員一覧!L357="","",①【入力】別紙_職員一覧!L357)</f>
        <v/>
      </c>
      <c r="M357" s="165" t="str">
        <f>IF(①【入力】別紙_職員一覧!M357="","",①【入力】別紙_職員一覧!M357)</f>
        <v/>
      </c>
      <c r="N357" s="157" t="str">
        <f>IF(J357="","",IF(OR(J357="1",J357="2"),VLOOKUP(J357,'②【入力】就業規則等一覧（変更）'!$B$32:$AD$33,26,FALSE),VLOOKUP(J357,'②【入力】就業規則等一覧（変更）'!$B$13:$AD$27,26,FALSE)))</f>
        <v/>
      </c>
      <c r="O357" s="166" t="str">
        <f t="shared" si="32"/>
        <v/>
      </c>
      <c r="P357" s="166" t="str">
        <f t="shared" si="33"/>
        <v/>
      </c>
      <c r="Q357" s="167" t="str">
        <f t="shared" si="34"/>
        <v/>
      </c>
      <c r="T357" s="84"/>
      <c r="W357" s="79"/>
    </row>
    <row r="358" spans="1:23" ht="18" customHeight="1">
      <c r="A358" s="83">
        <v>346</v>
      </c>
      <c r="B358" s="83" t="str">
        <f t="shared" si="35"/>
        <v/>
      </c>
      <c r="C358" s="44" t="str">
        <f>IF(①【入力】別紙_職員一覧!C358="","",①【入力】別紙_職員一覧!C358)</f>
        <v/>
      </c>
      <c r="D358" s="44" t="str">
        <f>IF(①【入力】別紙_職員一覧!D358="","",①【入力】別紙_職員一覧!D358)</f>
        <v/>
      </c>
      <c r="E358" s="44" t="str">
        <f>IF(①【入力】別紙_職員一覧!E358="","",①【入力】別紙_職員一覧!E358)</f>
        <v/>
      </c>
      <c r="F358" s="44" t="str">
        <f>IF(①【入力】別紙_職員一覧!F358="","",①【入力】別紙_職員一覧!F358)</f>
        <v/>
      </c>
      <c r="G358" s="162" t="str">
        <f>IF(①【入力】別紙_職員一覧!G358="","",①【入力】別紙_職員一覧!G358)</f>
        <v/>
      </c>
      <c r="H358" s="162" t="str">
        <f>IF(①【入力】別紙_職員一覧!H358="","",①【入力】別紙_職員一覧!H358)</f>
        <v/>
      </c>
      <c r="I358" s="144" t="str">
        <f>IF(①【入力】別紙_職員一覧!I358="","",①【入力】別紙_職員一覧!I358)</f>
        <v/>
      </c>
      <c r="J358" s="163" t="str">
        <f>IF(①【入力】別紙_職員一覧!J358="","",①【入力】別紙_職員一覧!J358)</f>
        <v/>
      </c>
      <c r="K358" s="164" t="str">
        <f t="shared" ref="K358:K421" si="36">IF(OR(J358="1",J358=1),"〇","")</f>
        <v/>
      </c>
      <c r="L358" s="44" t="str">
        <f>IF(①【入力】別紙_職員一覧!L358="","",①【入力】別紙_職員一覧!L358)</f>
        <v/>
      </c>
      <c r="M358" s="165" t="str">
        <f>IF(①【入力】別紙_職員一覧!M358="","",①【入力】別紙_職員一覧!M358)</f>
        <v/>
      </c>
      <c r="N358" s="157" t="str">
        <f>IF(J358="","",IF(OR(J358="1",J358="2"),VLOOKUP(J358,'②【入力】就業規則等一覧（変更）'!$B$32:$AD$33,26,FALSE),VLOOKUP(J358,'②【入力】就業規則等一覧（変更）'!$B$13:$AD$27,26,FALSE)))</f>
        <v/>
      </c>
      <c r="O358" s="166" t="str">
        <f t="shared" ref="O358:O421" si="37">IF(M358="","",10000)</f>
        <v/>
      </c>
      <c r="P358" s="166" t="str">
        <f t="shared" ref="P358:P421" si="38">IF(N358="","",MIN(N358,10000))</f>
        <v/>
      </c>
      <c r="Q358" s="167" t="str">
        <f t="shared" ref="Q358:Q421" si="39">IF(OR(M358="",N358=""),"",M358*P358)</f>
        <v/>
      </c>
      <c r="T358" s="84"/>
    </row>
    <row r="359" spans="1:23" ht="18" customHeight="1">
      <c r="A359" s="83">
        <v>347</v>
      </c>
      <c r="B359" s="83" t="str">
        <f t="shared" si="35"/>
        <v/>
      </c>
      <c r="C359" s="44" t="str">
        <f>IF(①【入力】別紙_職員一覧!C359="","",①【入力】別紙_職員一覧!C359)</f>
        <v/>
      </c>
      <c r="D359" s="44" t="str">
        <f>IF(①【入力】別紙_職員一覧!D359="","",①【入力】別紙_職員一覧!D359)</f>
        <v/>
      </c>
      <c r="E359" s="44" t="str">
        <f>IF(①【入力】別紙_職員一覧!E359="","",①【入力】別紙_職員一覧!E359)</f>
        <v/>
      </c>
      <c r="F359" s="44" t="str">
        <f>IF(①【入力】別紙_職員一覧!F359="","",①【入力】別紙_職員一覧!F359)</f>
        <v/>
      </c>
      <c r="G359" s="162" t="str">
        <f>IF(①【入力】別紙_職員一覧!G359="","",①【入力】別紙_職員一覧!G359)</f>
        <v/>
      </c>
      <c r="H359" s="162" t="str">
        <f>IF(①【入力】別紙_職員一覧!H359="","",①【入力】別紙_職員一覧!H359)</f>
        <v/>
      </c>
      <c r="I359" s="144" t="str">
        <f>IF(①【入力】別紙_職員一覧!I359="","",①【入力】別紙_職員一覧!I359)</f>
        <v/>
      </c>
      <c r="J359" s="163" t="str">
        <f>IF(①【入力】別紙_職員一覧!J359="","",①【入力】別紙_職員一覧!J359)</f>
        <v/>
      </c>
      <c r="K359" s="164" t="str">
        <f t="shared" si="36"/>
        <v/>
      </c>
      <c r="L359" s="44" t="str">
        <f>IF(①【入力】別紙_職員一覧!L359="","",①【入力】別紙_職員一覧!L359)</f>
        <v/>
      </c>
      <c r="M359" s="165" t="str">
        <f>IF(①【入力】別紙_職員一覧!M359="","",①【入力】別紙_職員一覧!M359)</f>
        <v/>
      </c>
      <c r="N359" s="157" t="str">
        <f>IF(J359="","",IF(OR(J359="1",J359="2"),VLOOKUP(J359,'②【入力】就業規則等一覧（変更）'!$B$32:$AD$33,26,FALSE),VLOOKUP(J359,'②【入力】就業規則等一覧（変更）'!$B$13:$AD$27,26,FALSE)))</f>
        <v/>
      </c>
      <c r="O359" s="166" t="str">
        <f t="shared" si="37"/>
        <v/>
      </c>
      <c r="P359" s="166" t="str">
        <f t="shared" si="38"/>
        <v/>
      </c>
      <c r="Q359" s="167" t="str">
        <f t="shared" si="39"/>
        <v/>
      </c>
      <c r="T359" s="84"/>
    </row>
    <row r="360" spans="1:23" ht="18" customHeight="1">
      <c r="A360" s="83">
        <v>348</v>
      </c>
      <c r="B360" s="83" t="str">
        <f t="shared" si="35"/>
        <v/>
      </c>
      <c r="C360" s="44" t="str">
        <f>IF(①【入力】別紙_職員一覧!C360="","",①【入力】別紙_職員一覧!C360)</f>
        <v/>
      </c>
      <c r="D360" s="44" t="str">
        <f>IF(①【入力】別紙_職員一覧!D360="","",①【入力】別紙_職員一覧!D360)</f>
        <v/>
      </c>
      <c r="E360" s="44" t="str">
        <f>IF(①【入力】別紙_職員一覧!E360="","",①【入力】別紙_職員一覧!E360)</f>
        <v/>
      </c>
      <c r="F360" s="44" t="str">
        <f>IF(①【入力】別紙_職員一覧!F360="","",①【入力】別紙_職員一覧!F360)</f>
        <v/>
      </c>
      <c r="G360" s="162" t="str">
        <f>IF(①【入力】別紙_職員一覧!G360="","",①【入力】別紙_職員一覧!G360)</f>
        <v/>
      </c>
      <c r="H360" s="162" t="str">
        <f>IF(①【入力】別紙_職員一覧!H360="","",①【入力】別紙_職員一覧!H360)</f>
        <v/>
      </c>
      <c r="I360" s="144" t="str">
        <f>IF(①【入力】別紙_職員一覧!I360="","",①【入力】別紙_職員一覧!I360)</f>
        <v/>
      </c>
      <c r="J360" s="163" t="str">
        <f>IF(①【入力】別紙_職員一覧!J360="","",①【入力】別紙_職員一覧!J360)</f>
        <v/>
      </c>
      <c r="K360" s="164" t="str">
        <f t="shared" si="36"/>
        <v/>
      </c>
      <c r="L360" s="44" t="str">
        <f>IF(①【入力】別紙_職員一覧!L360="","",①【入力】別紙_職員一覧!L360)</f>
        <v/>
      </c>
      <c r="M360" s="165" t="str">
        <f>IF(①【入力】別紙_職員一覧!M360="","",①【入力】別紙_職員一覧!M360)</f>
        <v/>
      </c>
      <c r="N360" s="157" t="str">
        <f>IF(J360="","",IF(OR(J360="1",J360="2"),VLOOKUP(J360,'②【入力】就業規則等一覧（変更）'!$B$32:$AD$33,26,FALSE),VLOOKUP(J360,'②【入力】就業規則等一覧（変更）'!$B$13:$AD$27,26,FALSE)))</f>
        <v/>
      </c>
      <c r="O360" s="166" t="str">
        <f t="shared" si="37"/>
        <v/>
      </c>
      <c r="P360" s="166" t="str">
        <f t="shared" si="38"/>
        <v/>
      </c>
      <c r="Q360" s="167" t="str">
        <f t="shared" si="39"/>
        <v/>
      </c>
      <c r="T360" s="84"/>
    </row>
    <row r="361" spans="1:23" ht="18" customHeight="1">
      <c r="A361" s="83">
        <v>349</v>
      </c>
      <c r="B361" s="83" t="str">
        <f t="shared" si="35"/>
        <v/>
      </c>
      <c r="C361" s="44" t="str">
        <f>IF(①【入力】別紙_職員一覧!C361="","",①【入力】別紙_職員一覧!C361)</f>
        <v/>
      </c>
      <c r="D361" s="44" t="str">
        <f>IF(①【入力】別紙_職員一覧!D361="","",①【入力】別紙_職員一覧!D361)</f>
        <v/>
      </c>
      <c r="E361" s="44" t="str">
        <f>IF(①【入力】別紙_職員一覧!E361="","",①【入力】別紙_職員一覧!E361)</f>
        <v/>
      </c>
      <c r="F361" s="44" t="str">
        <f>IF(①【入力】別紙_職員一覧!F361="","",①【入力】別紙_職員一覧!F361)</f>
        <v/>
      </c>
      <c r="G361" s="162" t="str">
        <f>IF(①【入力】別紙_職員一覧!G361="","",①【入力】別紙_職員一覧!G361)</f>
        <v/>
      </c>
      <c r="H361" s="162" t="str">
        <f>IF(①【入力】別紙_職員一覧!H361="","",①【入力】別紙_職員一覧!H361)</f>
        <v/>
      </c>
      <c r="I361" s="144" t="str">
        <f>IF(①【入力】別紙_職員一覧!I361="","",①【入力】別紙_職員一覧!I361)</f>
        <v/>
      </c>
      <c r="J361" s="163" t="str">
        <f>IF(①【入力】別紙_職員一覧!J361="","",①【入力】別紙_職員一覧!J361)</f>
        <v/>
      </c>
      <c r="K361" s="164" t="str">
        <f t="shared" si="36"/>
        <v/>
      </c>
      <c r="L361" s="44" t="str">
        <f>IF(①【入力】別紙_職員一覧!L361="","",①【入力】別紙_職員一覧!L361)</f>
        <v/>
      </c>
      <c r="M361" s="165" t="str">
        <f>IF(①【入力】別紙_職員一覧!M361="","",①【入力】別紙_職員一覧!M361)</f>
        <v/>
      </c>
      <c r="N361" s="157" t="str">
        <f>IF(J361="","",IF(OR(J361="1",J361="2"),VLOOKUP(J361,'②【入力】就業規則等一覧（変更）'!$B$32:$AD$33,26,FALSE),VLOOKUP(J361,'②【入力】就業規則等一覧（変更）'!$B$13:$AD$27,26,FALSE)))</f>
        <v/>
      </c>
      <c r="O361" s="166" t="str">
        <f t="shared" si="37"/>
        <v/>
      </c>
      <c r="P361" s="166" t="str">
        <f t="shared" si="38"/>
        <v/>
      </c>
      <c r="Q361" s="167" t="str">
        <f t="shared" si="39"/>
        <v/>
      </c>
      <c r="T361" s="84"/>
    </row>
    <row r="362" spans="1:23" ht="18" customHeight="1">
      <c r="A362" s="83">
        <v>350</v>
      </c>
      <c r="B362" s="83" t="str">
        <f t="shared" si="35"/>
        <v/>
      </c>
      <c r="C362" s="44" t="str">
        <f>IF(①【入力】別紙_職員一覧!C362="","",①【入力】別紙_職員一覧!C362)</f>
        <v/>
      </c>
      <c r="D362" s="44" t="str">
        <f>IF(①【入力】別紙_職員一覧!D362="","",①【入力】別紙_職員一覧!D362)</f>
        <v/>
      </c>
      <c r="E362" s="44" t="str">
        <f>IF(①【入力】別紙_職員一覧!E362="","",①【入力】別紙_職員一覧!E362)</f>
        <v/>
      </c>
      <c r="F362" s="44" t="str">
        <f>IF(①【入力】別紙_職員一覧!F362="","",①【入力】別紙_職員一覧!F362)</f>
        <v/>
      </c>
      <c r="G362" s="162" t="str">
        <f>IF(①【入力】別紙_職員一覧!G362="","",①【入力】別紙_職員一覧!G362)</f>
        <v/>
      </c>
      <c r="H362" s="162" t="str">
        <f>IF(①【入力】別紙_職員一覧!H362="","",①【入力】別紙_職員一覧!H362)</f>
        <v/>
      </c>
      <c r="I362" s="144" t="str">
        <f>IF(①【入力】別紙_職員一覧!I362="","",①【入力】別紙_職員一覧!I362)</f>
        <v/>
      </c>
      <c r="J362" s="163" t="str">
        <f>IF(①【入力】別紙_職員一覧!J362="","",①【入力】別紙_職員一覧!J362)</f>
        <v/>
      </c>
      <c r="K362" s="164" t="str">
        <f t="shared" si="36"/>
        <v/>
      </c>
      <c r="L362" s="44" t="str">
        <f>IF(①【入力】別紙_職員一覧!L362="","",①【入力】別紙_職員一覧!L362)</f>
        <v/>
      </c>
      <c r="M362" s="165" t="str">
        <f>IF(①【入力】別紙_職員一覧!M362="","",①【入力】別紙_職員一覧!M362)</f>
        <v/>
      </c>
      <c r="N362" s="157" t="str">
        <f>IF(J362="","",IF(OR(J362="1",J362="2"),VLOOKUP(J362,'②【入力】就業規則等一覧（変更）'!$B$32:$AD$33,26,FALSE),VLOOKUP(J362,'②【入力】就業規則等一覧（変更）'!$B$13:$AD$27,26,FALSE)))</f>
        <v/>
      </c>
      <c r="O362" s="166" t="str">
        <f t="shared" si="37"/>
        <v/>
      </c>
      <c r="P362" s="166" t="str">
        <f t="shared" si="38"/>
        <v/>
      </c>
      <c r="Q362" s="167" t="str">
        <f t="shared" si="39"/>
        <v/>
      </c>
      <c r="T362" s="84"/>
    </row>
    <row r="363" spans="1:23" ht="18" customHeight="1">
      <c r="A363" s="83">
        <v>351</v>
      </c>
      <c r="B363" s="83" t="str">
        <f t="shared" si="35"/>
        <v/>
      </c>
      <c r="C363" s="44" t="str">
        <f>IF(①【入力】別紙_職員一覧!C363="","",①【入力】別紙_職員一覧!C363)</f>
        <v/>
      </c>
      <c r="D363" s="44" t="str">
        <f>IF(①【入力】別紙_職員一覧!D363="","",①【入力】別紙_職員一覧!D363)</f>
        <v/>
      </c>
      <c r="E363" s="44" t="str">
        <f>IF(①【入力】別紙_職員一覧!E363="","",①【入力】別紙_職員一覧!E363)</f>
        <v/>
      </c>
      <c r="F363" s="44" t="str">
        <f>IF(①【入力】別紙_職員一覧!F363="","",①【入力】別紙_職員一覧!F363)</f>
        <v/>
      </c>
      <c r="G363" s="162" t="str">
        <f>IF(①【入力】別紙_職員一覧!G363="","",①【入力】別紙_職員一覧!G363)</f>
        <v/>
      </c>
      <c r="H363" s="162" t="str">
        <f>IF(①【入力】別紙_職員一覧!H363="","",①【入力】別紙_職員一覧!H363)</f>
        <v/>
      </c>
      <c r="I363" s="144" t="str">
        <f>IF(①【入力】別紙_職員一覧!I363="","",①【入力】別紙_職員一覧!I363)</f>
        <v/>
      </c>
      <c r="J363" s="163" t="str">
        <f>IF(①【入力】別紙_職員一覧!J363="","",①【入力】別紙_職員一覧!J363)</f>
        <v/>
      </c>
      <c r="K363" s="164" t="str">
        <f t="shared" si="36"/>
        <v/>
      </c>
      <c r="L363" s="44" t="str">
        <f>IF(①【入力】別紙_職員一覧!L363="","",①【入力】別紙_職員一覧!L363)</f>
        <v/>
      </c>
      <c r="M363" s="165" t="str">
        <f>IF(①【入力】別紙_職員一覧!M363="","",①【入力】別紙_職員一覧!M363)</f>
        <v/>
      </c>
      <c r="N363" s="157" t="str">
        <f>IF(J363="","",IF(OR(J363="1",J363="2"),VLOOKUP(J363,'②【入力】就業規則等一覧（変更）'!$B$32:$AD$33,26,FALSE),VLOOKUP(J363,'②【入力】就業規則等一覧（変更）'!$B$13:$AD$27,26,FALSE)))</f>
        <v/>
      </c>
      <c r="O363" s="166" t="str">
        <f t="shared" si="37"/>
        <v/>
      </c>
      <c r="P363" s="166" t="str">
        <f t="shared" si="38"/>
        <v/>
      </c>
      <c r="Q363" s="167" t="str">
        <f t="shared" si="39"/>
        <v/>
      </c>
      <c r="T363" s="84"/>
    </row>
    <row r="364" spans="1:23" ht="18" customHeight="1">
      <c r="A364" s="83">
        <v>352</v>
      </c>
      <c r="B364" s="83" t="str">
        <f t="shared" si="35"/>
        <v/>
      </c>
      <c r="C364" s="44" t="str">
        <f>IF(①【入力】別紙_職員一覧!C364="","",①【入力】別紙_職員一覧!C364)</f>
        <v/>
      </c>
      <c r="D364" s="44" t="str">
        <f>IF(①【入力】別紙_職員一覧!D364="","",①【入力】別紙_職員一覧!D364)</f>
        <v/>
      </c>
      <c r="E364" s="44" t="str">
        <f>IF(①【入力】別紙_職員一覧!E364="","",①【入力】別紙_職員一覧!E364)</f>
        <v/>
      </c>
      <c r="F364" s="44" t="str">
        <f>IF(①【入力】別紙_職員一覧!F364="","",①【入力】別紙_職員一覧!F364)</f>
        <v/>
      </c>
      <c r="G364" s="162" t="str">
        <f>IF(①【入力】別紙_職員一覧!G364="","",①【入力】別紙_職員一覧!G364)</f>
        <v/>
      </c>
      <c r="H364" s="162" t="str">
        <f>IF(①【入力】別紙_職員一覧!H364="","",①【入力】別紙_職員一覧!H364)</f>
        <v/>
      </c>
      <c r="I364" s="144" t="str">
        <f>IF(①【入力】別紙_職員一覧!I364="","",①【入力】別紙_職員一覧!I364)</f>
        <v/>
      </c>
      <c r="J364" s="163" t="str">
        <f>IF(①【入力】別紙_職員一覧!J364="","",①【入力】別紙_職員一覧!J364)</f>
        <v/>
      </c>
      <c r="K364" s="164" t="str">
        <f t="shared" si="36"/>
        <v/>
      </c>
      <c r="L364" s="44" t="str">
        <f>IF(①【入力】別紙_職員一覧!L364="","",①【入力】別紙_職員一覧!L364)</f>
        <v/>
      </c>
      <c r="M364" s="165" t="str">
        <f>IF(①【入力】別紙_職員一覧!M364="","",①【入力】別紙_職員一覧!M364)</f>
        <v/>
      </c>
      <c r="N364" s="157" t="str">
        <f>IF(J364="","",IF(OR(J364="1",J364="2"),VLOOKUP(J364,'②【入力】就業規則等一覧（変更）'!$B$32:$AD$33,26,FALSE),VLOOKUP(J364,'②【入力】就業規則等一覧（変更）'!$B$13:$AD$27,26,FALSE)))</f>
        <v/>
      </c>
      <c r="O364" s="166" t="str">
        <f t="shared" si="37"/>
        <v/>
      </c>
      <c r="P364" s="166" t="str">
        <f t="shared" si="38"/>
        <v/>
      </c>
      <c r="Q364" s="167" t="str">
        <f t="shared" si="39"/>
        <v/>
      </c>
      <c r="T364" s="84"/>
    </row>
    <row r="365" spans="1:23" ht="18" customHeight="1">
      <c r="A365" s="83">
        <v>353</v>
      </c>
      <c r="B365" s="83" t="str">
        <f t="shared" si="35"/>
        <v/>
      </c>
      <c r="C365" s="44" t="str">
        <f>IF(①【入力】別紙_職員一覧!C365="","",①【入力】別紙_職員一覧!C365)</f>
        <v/>
      </c>
      <c r="D365" s="44" t="str">
        <f>IF(①【入力】別紙_職員一覧!D365="","",①【入力】別紙_職員一覧!D365)</f>
        <v/>
      </c>
      <c r="E365" s="44" t="str">
        <f>IF(①【入力】別紙_職員一覧!E365="","",①【入力】別紙_職員一覧!E365)</f>
        <v/>
      </c>
      <c r="F365" s="44" t="str">
        <f>IF(①【入力】別紙_職員一覧!F365="","",①【入力】別紙_職員一覧!F365)</f>
        <v/>
      </c>
      <c r="G365" s="162" t="str">
        <f>IF(①【入力】別紙_職員一覧!G365="","",①【入力】別紙_職員一覧!G365)</f>
        <v/>
      </c>
      <c r="H365" s="162" t="str">
        <f>IF(①【入力】別紙_職員一覧!H365="","",①【入力】別紙_職員一覧!H365)</f>
        <v/>
      </c>
      <c r="I365" s="144" t="str">
        <f>IF(①【入力】別紙_職員一覧!I365="","",①【入力】別紙_職員一覧!I365)</f>
        <v/>
      </c>
      <c r="J365" s="163" t="str">
        <f>IF(①【入力】別紙_職員一覧!J365="","",①【入力】別紙_職員一覧!J365)</f>
        <v/>
      </c>
      <c r="K365" s="164" t="str">
        <f t="shared" si="36"/>
        <v/>
      </c>
      <c r="L365" s="44" t="str">
        <f>IF(①【入力】別紙_職員一覧!L365="","",①【入力】別紙_職員一覧!L365)</f>
        <v/>
      </c>
      <c r="M365" s="165" t="str">
        <f>IF(①【入力】別紙_職員一覧!M365="","",①【入力】別紙_職員一覧!M365)</f>
        <v/>
      </c>
      <c r="N365" s="157" t="str">
        <f>IF(J365="","",IF(OR(J365="1",J365="2"),VLOOKUP(J365,'②【入力】就業規則等一覧（変更）'!$B$32:$AD$33,26,FALSE),VLOOKUP(J365,'②【入力】就業規則等一覧（変更）'!$B$13:$AD$27,26,FALSE)))</f>
        <v/>
      </c>
      <c r="O365" s="166" t="str">
        <f t="shared" si="37"/>
        <v/>
      </c>
      <c r="P365" s="166" t="str">
        <f t="shared" si="38"/>
        <v/>
      </c>
      <c r="Q365" s="167" t="str">
        <f t="shared" si="39"/>
        <v/>
      </c>
      <c r="T365" s="84"/>
    </row>
    <row r="366" spans="1:23" ht="18" customHeight="1">
      <c r="A366" s="83">
        <v>354</v>
      </c>
      <c r="B366" s="83" t="str">
        <f t="shared" si="35"/>
        <v/>
      </c>
      <c r="C366" s="44" t="str">
        <f>IF(①【入力】別紙_職員一覧!C366="","",①【入力】別紙_職員一覧!C366)</f>
        <v/>
      </c>
      <c r="D366" s="44" t="str">
        <f>IF(①【入力】別紙_職員一覧!D366="","",①【入力】別紙_職員一覧!D366)</f>
        <v/>
      </c>
      <c r="E366" s="44" t="str">
        <f>IF(①【入力】別紙_職員一覧!E366="","",①【入力】別紙_職員一覧!E366)</f>
        <v/>
      </c>
      <c r="F366" s="44" t="str">
        <f>IF(①【入力】別紙_職員一覧!F366="","",①【入力】別紙_職員一覧!F366)</f>
        <v/>
      </c>
      <c r="G366" s="162" t="str">
        <f>IF(①【入力】別紙_職員一覧!G366="","",①【入力】別紙_職員一覧!G366)</f>
        <v/>
      </c>
      <c r="H366" s="162" t="str">
        <f>IF(①【入力】別紙_職員一覧!H366="","",①【入力】別紙_職員一覧!H366)</f>
        <v/>
      </c>
      <c r="I366" s="144" t="str">
        <f>IF(①【入力】別紙_職員一覧!I366="","",①【入力】別紙_職員一覧!I366)</f>
        <v/>
      </c>
      <c r="J366" s="163" t="str">
        <f>IF(①【入力】別紙_職員一覧!J366="","",①【入力】別紙_職員一覧!J366)</f>
        <v/>
      </c>
      <c r="K366" s="164" t="str">
        <f t="shared" si="36"/>
        <v/>
      </c>
      <c r="L366" s="44" t="str">
        <f>IF(①【入力】別紙_職員一覧!L366="","",①【入力】別紙_職員一覧!L366)</f>
        <v/>
      </c>
      <c r="M366" s="165" t="str">
        <f>IF(①【入力】別紙_職員一覧!M366="","",①【入力】別紙_職員一覧!M366)</f>
        <v/>
      </c>
      <c r="N366" s="157" t="str">
        <f>IF(J366="","",IF(OR(J366="1",J366="2"),VLOOKUP(J366,'②【入力】就業規則等一覧（変更）'!$B$32:$AD$33,26,FALSE),VLOOKUP(J366,'②【入力】就業規則等一覧（変更）'!$B$13:$AD$27,26,FALSE)))</f>
        <v/>
      </c>
      <c r="O366" s="166" t="str">
        <f t="shared" si="37"/>
        <v/>
      </c>
      <c r="P366" s="166" t="str">
        <f t="shared" si="38"/>
        <v/>
      </c>
      <c r="Q366" s="167" t="str">
        <f t="shared" si="39"/>
        <v/>
      </c>
      <c r="T366" s="84"/>
    </row>
    <row r="367" spans="1:23" ht="18" customHeight="1">
      <c r="A367" s="83">
        <v>355</v>
      </c>
      <c r="B367" s="83" t="str">
        <f t="shared" si="35"/>
        <v/>
      </c>
      <c r="C367" s="44" t="str">
        <f>IF(①【入力】別紙_職員一覧!C367="","",①【入力】別紙_職員一覧!C367)</f>
        <v/>
      </c>
      <c r="D367" s="44" t="str">
        <f>IF(①【入力】別紙_職員一覧!D367="","",①【入力】別紙_職員一覧!D367)</f>
        <v/>
      </c>
      <c r="E367" s="44" t="str">
        <f>IF(①【入力】別紙_職員一覧!E367="","",①【入力】別紙_職員一覧!E367)</f>
        <v/>
      </c>
      <c r="F367" s="44" t="str">
        <f>IF(①【入力】別紙_職員一覧!F367="","",①【入力】別紙_職員一覧!F367)</f>
        <v/>
      </c>
      <c r="G367" s="162" t="str">
        <f>IF(①【入力】別紙_職員一覧!G367="","",①【入力】別紙_職員一覧!G367)</f>
        <v/>
      </c>
      <c r="H367" s="162" t="str">
        <f>IF(①【入力】別紙_職員一覧!H367="","",①【入力】別紙_職員一覧!H367)</f>
        <v/>
      </c>
      <c r="I367" s="144" t="str">
        <f>IF(①【入力】別紙_職員一覧!I367="","",①【入力】別紙_職員一覧!I367)</f>
        <v/>
      </c>
      <c r="J367" s="163" t="str">
        <f>IF(①【入力】別紙_職員一覧!J367="","",①【入力】別紙_職員一覧!J367)</f>
        <v/>
      </c>
      <c r="K367" s="164" t="str">
        <f t="shared" si="36"/>
        <v/>
      </c>
      <c r="L367" s="44" t="str">
        <f>IF(①【入力】別紙_職員一覧!L367="","",①【入力】別紙_職員一覧!L367)</f>
        <v/>
      </c>
      <c r="M367" s="165" t="str">
        <f>IF(①【入力】別紙_職員一覧!M367="","",①【入力】別紙_職員一覧!M367)</f>
        <v/>
      </c>
      <c r="N367" s="157" t="str">
        <f>IF(J367="","",IF(OR(J367="1",J367="2"),VLOOKUP(J367,'②【入力】就業規則等一覧（変更）'!$B$32:$AD$33,26,FALSE),VLOOKUP(J367,'②【入力】就業規則等一覧（変更）'!$B$13:$AD$27,26,FALSE)))</f>
        <v/>
      </c>
      <c r="O367" s="166" t="str">
        <f t="shared" si="37"/>
        <v/>
      </c>
      <c r="P367" s="166" t="str">
        <f t="shared" si="38"/>
        <v/>
      </c>
      <c r="Q367" s="167" t="str">
        <f t="shared" si="39"/>
        <v/>
      </c>
      <c r="T367" s="84"/>
    </row>
    <row r="368" spans="1:23" ht="18" customHeight="1">
      <c r="A368" s="83">
        <v>356</v>
      </c>
      <c r="B368" s="83" t="str">
        <f t="shared" si="35"/>
        <v/>
      </c>
      <c r="C368" s="44" t="str">
        <f>IF(①【入力】別紙_職員一覧!C368="","",①【入力】別紙_職員一覧!C368)</f>
        <v/>
      </c>
      <c r="D368" s="44" t="str">
        <f>IF(①【入力】別紙_職員一覧!D368="","",①【入力】別紙_職員一覧!D368)</f>
        <v/>
      </c>
      <c r="E368" s="44" t="str">
        <f>IF(①【入力】別紙_職員一覧!E368="","",①【入力】別紙_職員一覧!E368)</f>
        <v/>
      </c>
      <c r="F368" s="44" t="str">
        <f>IF(①【入力】別紙_職員一覧!F368="","",①【入力】別紙_職員一覧!F368)</f>
        <v/>
      </c>
      <c r="G368" s="162" t="str">
        <f>IF(①【入力】別紙_職員一覧!G368="","",①【入力】別紙_職員一覧!G368)</f>
        <v/>
      </c>
      <c r="H368" s="162" t="str">
        <f>IF(①【入力】別紙_職員一覧!H368="","",①【入力】別紙_職員一覧!H368)</f>
        <v/>
      </c>
      <c r="I368" s="144" t="str">
        <f>IF(①【入力】別紙_職員一覧!I368="","",①【入力】別紙_職員一覧!I368)</f>
        <v/>
      </c>
      <c r="J368" s="163" t="str">
        <f>IF(①【入力】別紙_職員一覧!J368="","",①【入力】別紙_職員一覧!J368)</f>
        <v/>
      </c>
      <c r="K368" s="164" t="str">
        <f t="shared" si="36"/>
        <v/>
      </c>
      <c r="L368" s="44" t="str">
        <f>IF(①【入力】別紙_職員一覧!L368="","",①【入力】別紙_職員一覧!L368)</f>
        <v/>
      </c>
      <c r="M368" s="165" t="str">
        <f>IF(①【入力】別紙_職員一覧!M368="","",①【入力】別紙_職員一覧!M368)</f>
        <v/>
      </c>
      <c r="N368" s="157" t="str">
        <f>IF(J368="","",IF(OR(J368="1",J368="2"),VLOOKUP(J368,'②【入力】就業規則等一覧（変更）'!$B$32:$AD$33,26,FALSE),VLOOKUP(J368,'②【入力】就業規則等一覧（変更）'!$B$13:$AD$27,26,FALSE)))</f>
        <v/>
      </c>
      <c r="O368" s="166" t="str">
        <f t="shared" si="37"/>
        <v/>
      </c>
      <c r="P368" s="166" t="str">
        <f t="shared" si="38"/>
        <v/>
      </c>
      <c r="Q368" s="167" t="str">
        <f t="shared" si="39"/>
        <v/>
      </c>
      <c r="T368" s="84"/>
    </row>
    <row r="369" spans="1:23" ht="18" customHeight="1">
      <c r="A369" s="83">
        <v>357</v>
      </c>
      <c r="B369" s="83" t="str">
        <f t="shared" si="35"/>
        <v/>
      </c>
      <c r="C369" s="44" t="str">
        <f>IF(①【入力】別紙_職員一覧!C369="","",①【入力】別紙_職員一覧!C369)</f>
        <v/>
      </c>
      <c r="D369" s="44" t="str">
        <f>IF(①【入力】別紙_職員一覧!D369="","",①【入力】別紙_職員一覧!D369)</f>
        <v/>
      </c>
      <c r="E369" s="44" t="str">
        <f>IF(①【入力】別紙_職員一覧!E369="","",①【入力】別紙_職員一覧!E369)</f>
        <v/>
      </c>
      <c r="F369" s="44" t="str">
        <f>IF(①【入力】別紙_職員一覧!F369="","",①【入力】別紙_職員一覧!F369)</f>
        <v/>
      </c>
      <c r="G369" s="162" t="str">
        <f>IF(①【入力】別紙_職員一覧!G369="","",①【入力】別紙_職員一覧!G369)</f>
        <v/>
      </c>
      <c r="H369" s="162" t="str">
        <f>IF(①【入力】別紙_職員一覧!H369="","",①【入力】別紙_職員一覧!H369)</f>
        <v/>
      </c>
      <c r="I369" s="144" t="str">
        <f>IF(①【入力】別紙_職員一覧!I369="","",①【入力】別紙_職員一覧!I369)</f>
        <v/>
      </c>
      <c r="J369" s="163" t="str">
        <f>IF(①【入力】別紙_職員一覧!J369="","",①【入力】別紙_職員一覧!J369)</f>
        <v/>
      </c>
      <c r="K369" s="164" t="str">
        <f t="shared" si="36"/>
        <v/>
      </c>
      <c r="L369" s="44" t="str">
        <f>IF(①【入力】別紙_職員一覧!L369="","",①【入力】別紙_職員一覧!L369)</f>
        <v/>
      </c>
      <c r="M369" s="165" t="str">
        <f>IF(①【入力】別紙_職員一覧!M369="","",①【入力】別紙_職員一覧!M369)</f>
        <v/>
      </c>
      <c r="N369" s="157" t="str">
        <f>IF(J369="","",IF(OR(J369="1",J369="2"),VLOOKUP(J369,'②【入力】就業規則等一覧（変更）'!$B$32:$AD$33,26,FALSE),VLOOKUP(J369,'②【入力】就業規則等一覧（変更）'!$B$13:$AD$27,26,FALSE)))</f>
        <v/>
      </c>
      <c r="O369" s="166" t="str">
        <f t="shared" si="37"/>
        <v/>
      </c>
      <c r="P369" s="166" t="str">
        <f t="shared" si="38"/>
        <v/>
      </c>
      <c r="Q369" s="167" t="str">
        <f t="shared" si="39"/>
        <v/>
      </c>
      <c r="T369" s="84"/>
    </row>
    <row r="370" spans="1:23" ht="18" customHeight="1">
      <c r="A370" s="83">
        <v>358</v>
      </c>
      <c r="B370" s="83" t="str">
        <f t="shared" si="35"/>
        <v/>
      </c>
      <c r="C370" s="44" t="str">
        <f>IF(①【入力】別紙_職員一覧!C370="","",①【入力】別紙_職員一覧!C370)</f>
        <v/>
      </c>
      <c r="D370" s="44" t="str">
        <f>IF(①【入力】別紙_職員一覧!D370="","",①【入力】別紙_職員一覧!D370)</f>
        <v/>
      </c>
      <c r="E370" s="44" t="str">
        <f>IF(①【入力】別紙_職員一覧!E370="","",①【入力】別紙_職員一覧!E370)</f>
        <v/>
      </c>
      <c r="F370" s="44" t="str">
        <f>IF(①【入力】別紙_職員一覧!F370="","",①【入力】別紙_職員一覧!F370)</f>
        <v/>
      </c>
      <c r="G370" s="162" t="str">
        <f>IF(①【入力】別紙_職員一覧!G370="","",①【入力】別紙_職員一覧!G370)</f>
        <v/>
      </c>
      <c r="H370" s="162" t="str">
        <f>IF(①【入力】別紙_職員一覧!H370="","",①【入力】別紙_職員一覧!H370)</f>
        <v/>
      </c>
      <c r="I370" s="144" t="str">
        <f>IF(①【入力】別紙_職員一覧!I370="","",①【入力】別紙_職員一覧!I370)</f>
        <v/>
      </c>
      <c r="J370" s="163" t="str">
        <f>IF(①【入力】別紙_職員一覧!J370="","",①【入力】別紙_職員一覧!J370)</f>
        <v/>
      </c>
      <c r="K370" s="164" t="str">
        <f t="shared" si="36"/>
        <v/>
      </c>
      <c r="L370" s="44" t="str">
        <f>IF(①【入力】別紙_職員一覧!L370="","",①【入力】別紙_職員一覧!L370)</f>
        <v/>
      </c>
      <c r="M370" s="165" t="str">
        <f>IF(①【入力】別紙_職員一覧!M370="","",①【入力】別紙_職員一覧!M370)</f>
        <v/>
      </c>
      <c r="N370" s="157" t="str">
        <f>IF(J370="","",IF(OR(J370="1",J370="2"),VLOOKUP(J370,'②【入力】就業規則等一覧（変更）'!$B$32:$AD$33,26,FALSE),VLOOKUP(J370,'②【入力】就業規則等一覧（変更）'!$B$13:$AD$27,26,FALSE)))</f>
        <v/>
      </c>
      <c r="O370" s="166" t="str">
        <f t="shared" si="37"/>
        <v/>
      </c>
      <c r="P370" s="166" t="str">
        <f t="shared" si="38"/>
        <v/>
      </c>
      <c r="Q370" s="167" t="str">
        <f t="shared" si="39"/>
        <v/>
      </c>
      <c r="T370" s="84"/>
      <c r="W370" s="79"/>
    </row>
    <row r="371" spans="1:23" ht="18" customHeight="1">
      <c r="A371" s="83">
        <v>359</v>
      </c>
      <c r="B371" s="83" t="str">
        <f t="shared" si="35"/>
        <v/>
      </c>
      <c r="C371" s="44" t="str">
        <f>IF(①【入力】別紙_職員一覧!C371="","",①【入力】別紙_職員一覧!C371)</f>
        <v/>
      </c>
      <c r="D371" s="44" t="str">
        <f>IF(①【入力】別紙_職員一覧!D371="","",①【入力】別紙_職員一覧!D371)</f>
        <v/>
      </c>
      <c r="E371" s="44" t="str">
        <f>IF(①【入力】別紙_職員一覧!E371="","",①【入力】別紙_職員一覧!E371)</f>
        <v/>
      </c>
      <c r="F371" s="44" t="str">
        <f>IF(①【入力】別紙_職員一覧!F371="","",①【入力】別紙_職員一覧!F371)</f>
        <v/>
      </c>
      <c r="G371" s="162" t="str">
        <f>IF(①【入力】別紙_職員一覧!G371="","",①【入力】別紙_職員一覧!G371)</f>
        <v/>
      </c>
      <c r="H371" s="162" t="str">
        <f>IF(①【入力】別紙_職員一覧!H371="","",①【入力】別紙_職員一覧!H371)</f>
        <v/>
      </c>
      <c r="I371" s="144" t="str">
        <f>IF(①【入力】別紙_職員一覧!I371="","",①【入力】別紙_職員一覧!I371)</f>
        <v/>
      </c>
      <c r="J371" s="163" t="str">
        <f>IF(①【入力】別紙_職員一覧!J371="","",①【入力】別紙_職員一覧!J371)</f>
        <v/>
      </c>
      <c r="K371" s="164" t="str">
        <f t="shared" si="36"/>
        <v/>
      </c>
      <c r="L371" s="44" t="str">
        <f>IF(①【入力】別紙_職員一覧!L371="","",①【入力】別紙_職員一覧!L371)</f>
        <v/>
      </c>
      <c r="M371" s="165" t="str">
        <f>IF(①【入力】別紙_職員一覧!M371="","",①【入力】別紙_職員一覧!M371)</f>
        <v/>
      </c>
      <c r="N371" s="157" t="str">
        <f>IF(J371="","",IF(OR(J371="1",J371="2"),VLOOKUP(J371,'②【入力】就業規則等一覧（変更）'!$B$32:$AD$33,26,FALSE),VLOOKUP(J371,'②【入力】就業規則等一覧（変更）'!$B$13:$AD$27,26,FALSE)))</f>
        <v/>
      </c>
      <c r="O371" s="166" t="str">
        <f t="shared" si="37"/>
        <v/>
      </c>
      <c r="P371" s="166" t="str">
        <f t="shared" si="38"/>
        <v/>
      </c>
      <c r="Q371" s="167" t="str">
        <f t="shared" si="39"/>
        <v/>
      </c>
      <c r="T371" s="84"/>
    </row>
    <row r="372" spans="1:23" ht="18" customHeight="1">
      <c r="A372" s="83">
        <v>360</v>
      </c>
      <c r="B372" s="83" t="str">
        <f t="shared" ref="B372:B405" si="40">C372&amp;D372</f>
        <v/>
      </c>
      <c r="C372" s="44" t="str">
        <f>IF(①【入力】別紙_職員一覧!C372="","",①【入力】別紙_職員一覧!C372)</f>
        <v/>
      </c>
      <c r="D372" s="44" t="str">
        <f>IF(①【入力】別紙_職員一覧!D372="","",①【入力】別紙_職員一覧!D372)</f>
        <v/>
      </c>
      <c r="E372" s="44" t="str">
        <f>IF(①【入力】別紙_職員一覧!E372="","",①【入力】別紙_職員一覧!E372)</f>
        <v/>
      </c>
      <c r="F372" s="44" t="str">
        <f>IF(①【入力】別紙_職員一覧!F372="","",①【入力】別紙_職員一覧!F372)</f>
        <v/>
      </c>
      <c r="G372" s="162" t="str">
        <f>IF(①【入力】別紙_職員一覧!G372="","",①【入力】別紙_職員一覧!G372)</f>
        <v/>
      </c>
      <c r="H372" s="162" t="str">
        <f>IF(①【入力】別紙_職員一覧!H372="","",①【入力】別紙_職員一覧!H372)</f>
        <v/>
      </c>
      <c r="I372" s="144" t="str">
        <f>IF(①【入力】別紙_職員一覧!I372="","",①【入力】別紙_職員一覧!I372)</f>
        <v/>
      </c>
      <c r="J372" s="163" t="str">
        <f>IF(①【入力】別紙_職員一覧!J372="","",①【入力】別紙_職員一覧!J372)</f>
        <v/>
      </c>
      <c r="K372" s="164" t="str">
        <f t="shared" si="36"/>
        <v/>
      </c>
      <c r="L372" s="44" t="str">
        <f>IF(①【入力】別紙_職員一覧!L372="","",①【入力】別紙_職員一覧!L372)</f>
        <v/>
      </c>
      <c r="M372" s="165" t="str">
        <f>IF(①【入力】別紙_職員一覧!M372="","",①【入力】別紙_職員一覧!M372)</f>
        <v/>
      </c>
      <c r="N372" s="157" t="str">
        <f>IF(J372="","",IF(OR(J372="1",J372="2"),VLOOKUP(J372,'②【入力】就業規則等一覧（変更）'!$B$32:$AD$33,26,FALSE),VLOOKUP(J372,'②【入力】就業規則等一覧（変更）'!$B$13:$AD$27,26,FALSE)))</f>
        <v/>
      </c>
      <c r="O372" s="166" t="str">
        <f t="shared" si="37"/>
        <v/>
      </c>
      <c r="P372" s="166" t="str">
        <f t="shared" si="38"/>
        <v/>
      </c>
      <c r="Q372" s="167" t="str">
        <f t="shared" si="39"/>
        <v/>
      </c>
      <c r="T372" s="84"/>
    </row>
    <row r="373" spans="1:23" ht="18" customHeight="1">
      <c r="A373" s="83">
        <v>361</v>
      </c>
      <c r="B373" s="83" t="str">
        <f t="shared" si="40"/>
        <v/>
      </c>
      <c r="C373" s="44" t="str">
        <f>IF(①【入力】別紙_職員一覧!C373="","",①【入力】別紙_職員一覧!C373)</f>
        <v/>
      </c>
      <c r="D373" s="44" t="str">
        <f>IF(①【入力】別紙_職員一覧!D373="","",①【入力】別紙_職員一覧!D373)</f>
        <v/>
      </c>
      <c r="E373" s="44" t="str">
        <f>IF(①【入力】別紙_職員一覧!E373="","",①【入力】別紙_職員一覧!E373)</f>
        <v/>
      </c>
      <c r="F373" s="44" t="str">
        <f>IF(①【入力】別紙_職員一覧!F373="","",①【入力】別紙_職員一覧!F373)</f>
        <v/>
      </c>
      <c r="G373" s="162" t="str">
        <f>IF(①【入力】別紙_職員一覧!G373="","",①【入力】別紙_職員一覧!G373)</f>
        <v/>
      </c>
      <c r="H373" s="162" t="str">
        <f>IF(①【入力】別紙_職員一覧!H373="","",①【入力】別紙_職員一覧!H373)</f>
        <v/>
      </c>
      <c r="I373" s="144" t="str">
        <f>IF(①【入力】別紙_職員一覧!I373="","",①【入力】別紙_職員一覧!I373)</f>
        <v/>
      </c>
      <c r="J373" s="163" t="str">
        <f>IF(①【入力】別紙_職員一覧!J373="","",①【入力】別紙_職員一覧!J373)</f>
        <v/>
      </c>
      <c r="K373" s="164" t="str">
        <f t="shared" si="36"/>
        <v/>
      </c>
      <c r="L373" s="44" t="str">
        <f>IF(①【入力】別紙_職員一覧!L373="","",①【入力】別紙_職員一覧!L373)</f>
        <v/>
      </c>
      <c r="M373" s="165" t="str">
        <f>IF(①【入力】別紙_職員一覧!M373="","",①【入力】別紙_職員一覧!M373)</f>
        <v/>
      </c>
      <c r="N373" s="157" t="str">
        <f>IF(J373="","",IF(OR(J373="1",J373="2"),VLOOKUP(J373,'②【入力】就業規則等一覧（変更）'!$B$32:$AD$33,26,FALSE),VLOOKUP(J373,'②【入力】就業規則等一覧（変更）'!$B$13:$AD$27,26,FALSE)))</f>
        <v/>
      </c>
      <c r="O373" s="166" t="str">
        <f t="shared" si="37"/>
        <v/>
      </c>
      <c r="P373" s="166" t="str">
        <f t="shared" si="38"/>
        <v/>
      </c>
      <c r="Q373" s="167" t="str">
        <f t="shared" si="39"/>
        <v/>
      </c>
      <c r="T373" s="84"/>
    </row>
    <row r="374" spans="1:23" ht="18" customHeight="1">
      <c r="A374" s="83">
        <v>362</v>
      </c>
      <c r="B374" s="83" t="str">
        <f t="shared" si="40"/>
        <v/>
      </c>
      <c r="C374" s="44" t="str">
        <f>IF(①【入力】別紙_職員一覧!C374="","",①【入力】別紙_職員一覧!C374)</f>
        <v/>
      </c>
      <c r="D374" s="44" t="str">
        <f>IF(①【入力】別紙_職員一覧!D374="","",①【入力】別紙_職員一覧!D374)</f>
        <v/>
      </c>
      <c r="E374" s="44" t="str">
        <f>IF(①【入力】別紙_職員一覧!E374="","",①【入力】別紙_職員一覧!E374)</f>
        <v/>
      </c>
      <c r="F374" s="44" t="str">
        <f>IF(①【入力】別紙_職員一覧!F374="","",①【入力】別紙_職員一覧!F374)</f>
        <v/>
      </c>
      <c r="G374" s="162" t="str">
        <f>IF(①【入力】別紙_職員一覧!G374="","",①【入力】別紙_職員一覧!G374)</f>
        <v/>
      </c>
      <c r="H374" s="162" t="str">
        <f>IF(①【入力】別紙_職員一覧!H374="","",①【入力】別紙_職員一覧!H374)</f>
        <v/>
      </c>
      <c r="I374" s="144" t="str">
        <f>IF(①【入力】別紙_職員一覧!I374="","",①【入力】別紙_職員一覧!I374)</f>
        <v/>
      </c>
      <c r="J374" s="163" t="str">
        <f>IF(①【入力】別紙_職員一覧!J374="","",①【入力】別紙_職員一覧!J374)</f>
        <v/>
      </c>
      <c r="K374" s="164" t="str">
        <f t="shared" si="36"/>
        <v/>
      </c>
      <c r="L374" s="44" t="str">
        <f>IF(①【入力】別紙_職員一覧!L374="","",①【入力】別紙_職員一覧!L374)</f>
        <v/>
      </c>
      <c r="M374" s="165" t="str">
        <f>IF(①【入力】別紙_職員一覧!M374="","",①【入力】別紙_職員一覧!M374)</f>
        <v/>
      </c>
      <c r="N374" s="157" t="str">
        <f>IF(J374="","",IF(OR(J374="1",J374="2"),VLOOKUP(J374,'②【入力】就業規則等一覧（変更）'!$B$32:$AD$33,26,FALSE),VLOOKUP(J374,'②【入力】就業規則等一覧（変更）'!$B$13:$AD$27,26,FALSE)))</f>
        <v/>
      </c>
      <c r="O374" s="166" t="str">
        <f t="shared" si="37"/>
        <v/>
      </c>
      <c r="P374" s="166" t="str">
        <f t="shared" si="38"/>
        <v/>
      </c>
      <c r="Q374" s="167" t="str">
        <f t="shared" si="39"/>
        <v/>
      </c>
      <c r="T374" s="84"/>
    </row>
    <row r="375" spans="1:23" ht="18" customHeight="1">
      <c r="A375" s="83">
        <v>363</v>
      </c>
      <c r="B375" s="83" t="str">
        <f t="shared" si="40"/>
        <v/>
      </c>
      <c r="C375" s="44" t="str">
        <f>IF(①【入力】別紙_職員一覧!C375="","",①【入力】別紙_職員一覧!C375)</f>
        <v/>
      </c>
      <c r="D375" s="44" t="str">
        <f>IF(①【入力】別紙_職員一覧!D375="","",①【入力】別紙_職員一覧!D375)</f>
        <v/>
      </c>
      <c r="E375" s="44" t="str">
        <f>IF(①【入力】別紙_職員一覧!E375="","",①【入力】別紙_職員一覧!E375)</f>
        <v/>
      </c>
      <c r="F375" s="44" t="str">
        <f>IF(①【入力】別紙_職員一覧!F375="","",①【入力】別紙_職員一覧!F375)</f>
        <v/>
      </c>
      <c r="G375" s="162" t="str">
        <f>IF(①【入力】別紙_職員一覧!G375="","",①【入力】別紙_職員一覧!G375)</f>
        <v/>
      </c>
      <c r="H375" s="162" t="str">
        <f>IF(①【入力】別紙_職員一覧!H375="","",①【入力】別紙_職員一覧!H375)</f>
        <v/>
      </c>
      <c r="I375" s="144" t="str">
        <f>IF(①【入力】別紙_職員一覧!I375="","",①【入力】別紙_職員一覧!I375)</f>
        <v/>
      </c>
      <c r="J375" s="163" t="str">
        <f>IF(①【入力】別紙_職員一覧!J375="","",①【入力】別紙_職員一覧!J375)</f>
        <v/>
      </c>
      <c r="K375" s="164" t="str">
        <f t="shared" si="36"/>
        <v/>
      </c>
      <c r="L375" s="44" t="str">
        <f>IF(①【入力】別紙_職員一覧!L375="","",①【入力】別紙_職員一覧!L375)</f>
        <v/>
      </c>
      <c r="M375" s="165" t="str">
        <f>IF(①【入力】別紙_職員一覧!M375="","",①【入力】別紙_職員一覧!M375)</f>
        <v/>
      </c>
      <c r="N375" s="157" t="str">
        <f>IF(J375="","",IF(OR(J375="1",J375="2"),VLOOKUP(J375,'②【入力】就業規則等一覧（変更）'!$B$32:$AD$33,26,FALSE),VLOOKUP(J375,'②【入力】就業規則等一覧（変更）'!$B$13:$AD$27,26,FALSE)))</f>
        <v/>
      </c>
      <c r="O375" s="166" t="str">
        <f t="shared" si="37"/>
        <v/>
      </c>
      <c r="P375" s="166" t="str">
        <f t="shared" si="38"/>
        <v/>
      </c>
      <c r="Q375" s="167" t="str">
        <f t="shared" si="39"/>
        <v/>
      </c>
      <c r="T375" s="84"/>
    </row>
    <row r="376" spans="1:23" ht="18" customHeight="1">
      <c r="A376" s="83">
        <v>364</v>
      </c>
      <c r="B376" s="83" t="str">
        <f t="shared" si="40"/>
        <v/>
      </c>
      <c r="C376" s="44" t="str">
        <f>IF(①【入力】別紙_職員一覧!C376="","",①【入力】別紙_職員一覧!C376)</f>
        <v/>
      </c>
      <c r="D376" s="44" t="str">
        <f>IF(①【入力】別紙_職員一覧!D376="","",①【入力】別紙_職員一覧!D376)</f>
        <v/>
      </c>
      <c r="E376" s="44" t="str">
        <f>IF(①【入力】別紙_職員一覧!E376="","",①【入力】別紙_職員一覧!E376)</f>
        <v/>
      </c>
      <c r="F376" s="44" t="str">
        <f>IF(①【入力】別紙_職員一覧!F376="","",①【入力】別紙_職員一覧!F376)</f>
        <v/>
      </c>
      <c r="G376" s="162" t="str">
        <f>IF(①【入力】別紙_職員一覧!G376="","",①【入力】別紙_職員一覧!G376)</f>
        <v/>
      </c>
      <c r="H376" s="162" t="str">
        <f>IF(①【入力】別紙_職員一覧!H376="","",①【入力】別紙_職員一覧!H376)</f>
        <v/>
      </c>
      <c r="I376" s="144" t="str">
        <f>IF(①【入力】別紙_職員一覧!I376="","",①【入力】別紙_職員一覧!I376)</f>
        <v/>
      </c>
      <c r="J376" s="163" t="str">
        <f>IF(①【入力】別紙_職員一覧!J376="","",①【入力】別紙_職員一覧!J376)</f>
        <v/>
      </c>
      <c r="K376" s="164" t="str">
        <f t="shared" si="36"/>
        <v/>
      </c>
      <c r="L376" s="44" t="str">
        <f>IF(①【入力】別紙_職員一覧!L376="","",①【入力】別紙_職員一覧!L376)</f>
        <v/>
      </c>
      <c r="M376" s="165" t="str">
        <f>IF(①【入力】別紙_職員一覧!M376="","",①【入力】別紙_職員一覧!M376)</f>
        <v/>
      </c>
      <c r="N376" s="157" t="str">
        <f>IF(J376="","",IF(OR(J376="1",J376="2"),VLOOKUP(J376,'②【入力】就業規則等一覧（変更）'!$B$32:$AD$33,26,FALSE),VLOOKUP(J376,'②【入力】就業規則等一覧（変更）'!$B$13:$AD$27,26,FALSE)))</f>
        <v/>
      </c>
      <c r="O376" s="166" t="str">
        <f t="shared" si="37"/>
        <v/>
      </c>
      <c r="P376" s="166" t="str">
        <f t="shared" si="38"/>
        <v/>
      </c>
      <c r="Q376" s="167" t="str">
        <f t="shared" si="39"/>
        <v/>
      </c>
      <c r="T376" s="84"/>
    </row>
    <row r="377" spans="1:23" ht="18" customHeight="1">
      <c r="A377" s="83">
        <v>365</v>
      </c>
      <c r="B377" s="83" t="str">
        <f t="shared" si="40"/>
        <v/>
      </c>
      <c r="C377" s="44" t="str">
        <f>IF(①【入力】別紙_職員一覧!C377="","",①【入力】別紙_職員一覧!C377)</f>
        <v/>
      </c>
      <c r="D377" s="44" t="str">
        <f>IF(①【入力】別紙_職員一覧!D377="","",①【入力】別紙_職員一覧!D377)</f>
        <v/>
      </c>
      <c r="E377" s="44" t="str">
        <f>IF(①【入力】別紙_職員一覧!E377="","",①【入力】別紙_職員一覧!E377)</f>
        <v/>
      </c>
      <c r="F377" s="44" t="str">
        <f>IF(①【入力】別紙_職員一覧!F377="","",①【入力】別紙_職員一覧!F377)</f>
        <v/>
      </c>
      <c r="G377" s="162" t="str">
        <f>IF(①【入力】別紙_職員一覧!G377="","",①【入力】別紙_職員一覧!G377)</f>
        <v/>
      </c>
      <c r="H377" s="162" t="str">
        <f>IF(①【入力】別紙_職員一覧!H377="","",①【入力】別紙_職員一覧!H377)</f>
        <v/>
      </c>
      <c r="I377" s="144" t="str">
        <f>IF(①【入力】別紙_職員一覧!I377="","",①【入力】別紙_職員一覧!I377)</f>
        <v/>
      </c>
      <c r="J377" s="163" t="str">
        <f>IF(①【入力】別紙_職員一覧!J377="","",①【入力】別紙_職員一覧!J377)</f>
        <v/>
      </c>
      <c r="K377" s="164" t="str">
        <f t="shared" si="36"/>
        <v/>
      </c>
      <c r="L377" s="44" t="str">
        <f>IF(①【入力】別紙_職員一覧!L377="","",①【入力】別紙_職員一覧!L377)</f>
        <v/>
      </c>
      <c r="M377" s="165" t="str">
        <f>IF(①【入力】別紙_職員一覧!M377="","",①【入力】別紙_職員一覧!M377)</f>
        <v/>
      </c>
      <c r="N377" s="157" t="str">
        <f>IF(J377="","",IF(OR(J377="1",J377="2"),VLOOKUP(J377,'②【入力】就業規則等一覧（変更）'!$B$32:$AD$33,26,FALSE),VLOOKUP(J377,'②【入力】就業規則等一覧（変更）'!$B$13:$AD$27,26,FALSE)))</f>
        <v/>
      </c>
      <c r="O377" s="166" t="str">
        <f t="shared" si="37"/>
        <v/>
      </c>
      <c r="P377" s="166" t="str">
        <f t="shared" si="38"/>
        <v/>
      </c>
      <c r="Q377" s="167" t="str">
        <f t="shared" si="39"/>
        <v/>
      </c>
      <c r="T377" s="84"/>
    </row>
    <row r="378" spans="1:23" ht="18" customHeight="1">
      <c r="A378" s="83">
        <v>366</v>
      </c>
      <c r="B378" s="83" t="str">
        <f t="shared" si="40"/>
        <v/>
      </c>
      <c r="C378" s="44" t="str">
        <f>IF(①【入力】別紙_職員一覧!C378="","",①【入力】別紙_職員一覧!C378)</f>
        <v/>
      </c>
      <c r="D378" s="44" t="str">
        <f>IF(①【入力】別紙_職員一覧!D378="","",①【入力】別紙_職員一覧!D378)</f>
        <v/>
      </c>
      <c r="E378" s="44" t="str">
        <f>IF(①【入力】別紙_職員一覧!E378="","",①【入力】別紙_職員一覧!E378)</f>
        <v/>
      </c>
      <c r="F378" s="44" t="str">
        <f>IF(①【入力】別紙_職員一覧!F378="","",①【入力】別紙_職員一覧!F378)</f>
        <v/>
      </c>
      <c r="G378" s="162" t="str">
        <f>IF(①【入力】別紙_職員一覧!G378="","",①【入力】別紙_職員一覧!G378)</f>
        <v/>
      </c>
      <c r="H378" s="162" t="str">
        <f>IF(①【入力】別紙_職員一覧!H378="","",①【入力】別紙_職員一覧!H378)</f>
        <v/>
      </c>
      <c r="I378" s="144" t="str">
        <f>IF(①【入力】別紙_職員一覧!I378="","",①【入力】別紙_職員一覧!I378)</f>
        <v/>
      </c>
      <c r="J378" s="163" t="str">
        <f>IF(①【入力】別紙_職員一覧!J378="","",①【入力】別紙_職員一覧!J378)</f>
        <v/>
      </c>
      <c r="K378" s="164" t="str">
        <f t="shared" si="36"/>
        <v/>
      </c>
      <c r="L378" s="44" t="str">
        <f>IF(①【入力】別紙_職員一覧!L378="","",①【入力】別紙_職員一覧!L378)</f>
        <v/>
      </c>
      <c r="M378" s="165" t="str">
        <f>IF(①【入力】別紙_職員一覧!M378="","",①【入力】別紙_職員一覧!M378)</f>
        <v/>
      </c>
      <c r="N378" s="157" t="str">
        <f>IF(J378="","",IF(OR(J378="1",J378="2"),VLOOKUP(J378,'②【入力】就業規則等一覧（変更）'!$B$32:$AD$33,26,FALSE),VLOOKUP(J378,'②【入力】就業規則等一覧（変更）'!$B$13:$AD$27,26,FALSE)))</f>
        <v/>
      </c>
      <c r="O378" s="166" t="str">
        <f t="shared" si="37"/>
        <v/>
      </c>
      <c r="P378" s="166" t="str">
        <f t="shared" si="38"/>
        <v/>
      </c>
      <c r="Q378" s="167" t="str">
        <f t="shared" si="39"/>
        <v/>
      </c>
      <c r="T378" s="84"/>
    </row>
    <row r="379" spans="1:23" ht="18" customHeight="1">
      <c r="A379" s="83">
        <v>367</v>
      </c>
      <c r="B379" s="83" t="str">
        <f t="shared" si="40"/>
        <v/>
      </c>
      <c r="C379" s="44" t="str">
        <f>IF(①【入力】別紙_職員一覧!C379="","",①【入力】別紙_職員一覧!C379)</f>
        <v/>
      </c>
      <c r="D379" s="44" t="str">
        <f>IF(①【入力】別紙_職員一覧!D379="","",①【入力】別紙_職員一覧!D379)</f>
        <v/>
      </c>
      <c r="E379" s="44" t="str">
        <f>IF(①【入力】別紙_職員一覧!E379="","",①【入力】別紙_職員一覧!E379)</f>
        <v/>
      </c>
      <c r="F379" s="44" t="str">
        <f>IF(①【入力】別紙_職員一覧!F379="","",①【入力】別紙_職員一覧!F379)</f>
        <v/>
      </c>
      <c r="G379" s="162" t="str">
        <f>IF(①【入力】別紙_職員一覧!G379="","",①【入力】別紙_職員一覧!G379)</f>
        <v/>
      </c>
      <c r="H379" s="162" t="str">
        <f>IF(①【入力】別紙_職員一覧!H379="","",①【入力】別紙_職員一覧!H379)</f>
        <v/>
      </c>
      <c r="I379" s="144" t="str">
        <f>IF(①【入力】別紙_職員一覧!I379="","",①【入力】別紙_職員一覧!I379)</f>
        <v/>
      </c>
      <c r="J379" s="163" t="str">
        <f>IF(①【入力】別紙_職員一覧!J379="","",①【入力】別紙_職員一覧!J379)</f>
        <v/>
      </c>
      <c r="K379" s="164" t="str">
        <f t="shared" si="36"/>
        <v/>
      </c>
      <c r="L379" s="44" t="str">
        <f>IF(①【入力】別紙_職員一覧!L379="","",①【入力】別紙_職員一覧!L379)</f>
        <v/>
      </c>
      <c r="M379" s="165" t="str">
        <f>IF(①【入力】別紙_職員一覧!M379="","",①【入力】別紙_職員一覧!M379)</f>
        <v/>
      </c>
      <c r="N379" s="157" t="str">
        <f>IF(J379="","",IF(OR(J379="1",J379="2"),VLOOKUP(J379,'②【入力】就業規則等一覧（変更）'!$B$32:$AD$33,26,FALSE),VLOOKUP(J379,'②【入力】就業規則等一覧（変更）'!$B$13:$AD$27,26,FALSE)))</f>
        <v/>
      </c>
      <c r="O379" s="166" t="str">
        <f t="shared" si="37"/>
        <v/>
      </c>
      <c r="P379" s="166" t="str">
        <f t="shared" si="38"/>
        <v/>
      </c>
      <c r="Q379" s="167" t="str">
        <f t="shared" si="39"/>
        <v/>
      </c>
      <c r="T379" s="84"/>
    </row>
    <row r="380" spans="1:23" ht="18" customHeight="1">
      <c r="A380" s="83">
        <v>368</v>
      </c>
      <c r="B380" s="83" t="str">
        <f t="shared" si="40"/>
        <v/>
      </c>
      <c r="C380" s="44" t="str">
        <f>IF(①【入力】別紙_職員一覧!C380="","",①【入力】別紙_職員一覧!C380)</f>
        <v/>
      </c>
      <c r="D380" s="44" t="str">
        <f>IF(①【入力】別紙_職員一覧!D380="","",①【入力】別紙_職員一覧!D380)</f>
        <v/>
      </c>
      <c r="E380" s="44" t="str">
        <f>IF(①【入力】別紙_職員一覧!E380="","",①【入力】別紙_職員一覧!E380)</f>
        <v/>
      </c>
      <c r="F380" s="44" t="str">
        <f>IF(①【入力】別紙_職員一覧!F380="","",①【入力】別紙_職員一覧!F380)</f>
        <v/>
      </c>
      <c r="G380" s="162" t="str">
        <f>IF(①【入力】別紙_職員一覧!G380="","",①【入力】別紙_職員一覧!G380)</f>
        <v/>
      </c>
      <c r="H380" s="162" t="str">
        <f>IF(①【入力】別紙_職員一覧!H380="","",①【入力】別紙_職員一覧!H380)</f>
        <v/>
      </c>
      <c r="I380" s="144" t="str">
        <f>IF(①【入力】別紙_職員一覧!I380="","",①【入力】別紙_職員一覧!I380)</f>
        <v/>
      </c>
      <c r="J380" s="163" t="str">
        <f>IF(①【入力】別紙_職員一覧!J380="","",①【入力】別紙_職員一覧!J380)</f>
        <v/>
      </c>
      <c r="K380" s="164" t="str">
        <f t="shared" si="36"/>
        <v/>
      </c>
      <c r="L380" s="44" t="str">
        <f>IF(①【入力】別紙_職員一覧!L380="","",①【入力】別紙_職員一覧!L380)</f>
        <v/>
      </c>
      <c r="M380" s="165" t="str">
        <f>IF(①【入力】別紙_職員一覧!M380="","",①【入力】別紙_職員一覧!M380)</f>
        <v/>
      </c>
      <c r="N380" s="157" t="str">
        <f>IF(J380="","",IF(OR(J380="1",J380="2"),VLOOKUP(J380,'②【入力】就業規則等一覧（変更）'!$B$32:$AD$33,26,FALSE),VLOOKUP(J380,'②【入力】就業規則等一覧（変更）'!$B$13:$AD$27,26,FALSE)))</f>
        <v/>
      </c>
      <c r="O380" s="166" t="str">
        <f t="shared" si="37"/>
        <v/>
      </c>
      <c r="P380" s="166" t="str">
        <f t="shared" si="38"/>
        <v/>
      </c>
      <c r="Q380" s="167" t="str">
        <f t="shared" si="39"/>
        <v/>
      </c>
      <c r="T380" s="84"/>
    </row>
    <row r="381" spans="1:23" ht="18" customHeight="1">
      <c r="A381" s="83">
        <v>369</v>
      </c>
      <c r="B381" s="83" t="str">
        <f t="shared" si="40"/>
        <v/>
      </c>
      <c r="C381" s="44" t="str">
        <f>IF(①【入力】別紙_職員一覧!C381="","",①【入力】別紙_職員一覧!C381)</f>
        <v/>
      </c>
      <c r="D381" s="44" t="str">
        <f>IF(①【入力】別紙_職員一覧!D381="","",①【入力】別紙_職員一覧!D381)</f>
        <v/>
      </c>
      <c r="E381" s="44" t="str">
        <f>IF(①【入力】別紙_職員一覧!E381="","",①【入力】別紙_職員一覧!E381)</f>
        <v/>
      </c>
      <c r="F381" s="44" t="str">
        <f>IF(①【入力】別紙_職員一覧!F381="","",①【入力】別紙_職員一覧!F381)</f>
        <v/>
      </c>
      <c r="G381" s="162" t="str">
        <f>IF(①【入力】別紙_職員一覧!G381="","",①【入力】別紙_職員一覧!G381)</f>
        <v/>
      </c>
      <c r="H381" s="162" t="str">
        <f>IF(①【入力】別紙_職員一覧!H381="","",①【入力】別紙_職員一覧!H381)</f>
        <v/>
      </c>
      <c r="I381" s="144" t="str">
        <f>IF(①【入力】別紙_職員一覧!I381="","",①【入力】別紙_職員一覧!I381)</f>
        <v/>
      </c>
      <c r="J381" s="163" t="str">
        <f>IF(①【入力】別紙_職員一覧!J381="","",①【入力】別紙_職員一覧!J381)</f>
        <v/>
      </c>
      <c r="K381" s="164" t="str">
        <f t="shared" si="36"/>
        <v/>
      </c>
      <c r="L381" s="44" t="str">
        <f>IF(①【入力】別紙_職員一覧!L381="","",①【入力】別紙_職員一覧!L381)</f>
        <v/>
      </c>
      <c r="M381" s="165" t="str">
        <f>IF(①【入力】別紙_職員一覧!M381="","",①【入力】別紙_職員一覧!M381)</f>
        <v/>
      </c>
      <c r="N381" s="157" t="str">
        <f>IF(J381="","",IF(OR(J381="1",J381="2"),VLOOKUP(J381,'②【入力】就業規則等一覧（変更）'!$B$32:$AD$33,26,FALSE),VLOOKUP(J381,'②【入力】就業規則等一覧（変更）'!$B$13:$AD$27,26,FALSE)))</f>
        <v/>
      </c>
      <c r="O381" s="166" t="str">
        <f t="shared" si="37"/>
        <v/>
      </c>
      <c r="P381" s="166" t="str">
        <f t="shared" si="38"/>
        <v/>
      </c>
      <c r="Q381" s="167" t="str">
        <f t="shared" si="39"/>
        <v/>
      </c>
      <c r="T381" s="84"/>
    </row>
    <row r="382" spans="1:23" ht="18" customHeight="1">
      <c r="A382" s="83">
        <v>370</v>
      </c>
      <c r="B382" s="83" t="str">
        <f t="shared" si="40"/>
        <v/>
      </c>
      <c r="C382" s="44" t="str">
        <f>IF(①【入力】別紙_職員一覧!C382="","",①【入力】別紙_職員一覧!C382)</f>
        <v/>
      </c>
      <c r="D382" s="44" t="str">
        <f>IF(①【入力】別紙_職員一覧!D382="","",①【入力】別紙_職員一覧!D382)</f>
        <v/>
      </c>
      <c r="E382" s="44" t="str">
        <f>IF(①【入力】別紙_職員一覧!E382="","",①【入力】別紙_職員一覧!E382)</f>
        <v/>
      </c>
      <c r="F382" s="44" t="str">
        <f>IF(①【入力】別紙_職員一覧!F382="","",①【入力】別紙_職員一覧!F382)</f>
        <v/>
      </c>
      <c r="G382" s="162" t="str">
        <f>IF(①【入力】別紙_職員一覧!G382="","",①【入力】別紙_職員一覧!G382)</f>
        <v/>
      </c>
      <c r="H382" s="162" t="str">
        <f>IF(①【入力】別紙_職員一覧!H382="","",①【入力】別紙_職員一覧!H382)</f>
        <v/>
      </c>
      <c r="I382" s="144" t="str">
        <f>IF(①【入力】別紙_職員一覧!I382="","",①【入力】別紙_職員一覧!I382)</f>
        <v/>
      </c>
      <c r="J382" s="163" t="str">
        <f>IF(①【入力】別紙_職員一覧!J382="","",①【入力】別紙_職員一覧!J382)</f>
        <v/>
      </c>
      <c r="K382" s="164" t="str">
        <f t="shared" si="36"/>
        <v/>
      </c>
      <c r="L382" s="44" t="str">
        <f>IF(①【入力】別紙_職員一覧!L382="","",①【入力】別紙_職員一覧!L382)</f>
        <v/>
      </c>
      <c r="M382" s="165" t="str">
        <f>IF(①【入力】別紙_職員一覧!M382="","",①【入力】別紙_職員一覧!M382)</f>
        <v/>
      </c>
      <c r="N382" s="157" t="str">
        <f>IF(J382="","",IF(OR(J382="1",J382="2"),VLOOKUP(J382,'②【入力】就業規則等一覧（変更）'!$B$32:$AD$33,26,FALSE),VLOOKUP(J382,'②【入力】就業規則等一覧（変更）'!$B$13:$AD$27,26,FALSE)))</f>
        <v/>
      </c>
      <c r="O382" s="166" t="str">
        <f t="shared" si="37"/>
        <v/>
      </c>
      <c r="P382" s="166" t="str">
        <f t="shared" si="38"/>
        <v/>
      </c>
      <c r="Q382" s="167" t="str">
        <f t="shared" si="39"/>
        <v/>
      </c>
      <c r="T382" s="84"/>
    </row>
    <row r="383" spans="1:23" ht="18" customHeight="1">
      <c r="A383" s="83">
        <v>371</v>
      </c>
      <c r="B383" s="83" t="str">
        <f t="shared" si="40"/>
        <v/>
      </c>
      <c r="C383" s="44" t="str">
        <f>IF(①【入力】別紙_職員一覧!C383="","",①【入力】別紙_職員一覧!C383)</f>
        <v/>
      </c>
      <c r="D383" s="44" t="str">
        <f>IF(①【入力】別紙_職員一覧!D383="","",①【入力】別紙_職員一覧!D383)</f>
        <v/>
      </c>
      <c r="E383" s="44" t="str">
        <f>IF(①【入力】別紙_職員一覧!E383="","",①【入力】別紙_職員一覧!E383)</f>
        <v/>
      </c>
      <c r="F383" s="44" t="str">
        <f>IF(①【入力】別紙_職員一覧!F383="","",①【入力】別紙_職員一覧!F383)</f>
        <v/>
      </c>
      <c r="G383" s="162" t="str">
        <f>IF(①【入力】別紙_職員一覧!G383="","",①【入力】別紙_職員一覧!G383)</f>
        <v/>
      </c>
      <c r="H383" s="162" t="str">
        <f>IF(①【入力】別紙_職員一覧!H383="","",①【入力】別紙_職員一覧!H383)</f>
        <v/>
      </c>
      <c r="I383" s="144" t="str">
        <f>IF(①【入力】別紙_職員一覧!I383="","",①【入力】別紙_職員一覧!I383)</f>
        <v/>
      </c>
      <c r="J383" s="163" t="str">
        <f>IF(①【入力】別紙_職員一覧!J383="","",①【入力】別紙_職員一覧!J383)</f>
        <v/>
      </c>
      <c r="K383" s="164" t="str">
        <f t="shared" si="36"/>
        <v/>
      </c>
      <c r="L383" s="44" t="str">
        <f>IF(①【入力】別紙_職員一覧!L383="","",①【入力】別紙_職員一覧!L383)</f>
        <v/>
      </c>
      <c r="M383" s="165" t="str">
        <f>IF(①【入力】別紙_職員一覧!M383="","",①【入力】別紙_職員一覧!M383)</f>
        <v/>
      </c>
      <c r="N383" s="157" t="str">
        <f>IF(J383="","",IF(OR(J383="1",J383="2"),VLOOKUP(J383,'②【入力】就業規則等一覧（変更）'!$B$32:$AD$33,26,FALSE),VLOOKUP(J383,'②【入力】就業規則等一覧（変更）'!$B$13:$AD$27,26,FALSE)))</f>
        <v/>
      </c>
      <c r="O383" s="166" t="str">
        <f t="shared" si="37"/>
        <v/>
      </c>
      <c r="P383" s="166" t="str">
        <f t="shared" si="38"/>
        <v/>
      </c>
      <c r="Q383" s="167" t="str">
        <f t="shared" si="39"/>
        <v/>
      </c>
      <c r="T383" s="84"/>
      <c r="W383" s="79"/>
    </row>
    <row r="384" spans="1:23" ht="18" customHeight="1">
      <c r="A384" s="83">
        <v>372</v>
      </c>
      <c r="B384" s="83" t="str">
        <f t="shared" si="40"/>
        <v/>
      </c>
      <c r="C384" s="44" t="str">
        <f>IF(①【入力】別紙_職員一覧!C384="","",①【入力】別紙_職員一覧!C384)</f>
        <v/>
      </c>
      <c r="D384" s="44" t="str">
        <f>IF(①【入力】別紙_職員一覧!D384="","",①【入力】別紙_職員一覧!D384)</f>
        <v/>
      </c>
      <c r="E384" s="44" t="str">
        <f>IF(①【入力】別紙_職員一覧!E384="","",①【入力】別紙_職員一覧!E384)</f>
        <v/>
      </c>
      <c r="F384" s="44" t="str">
        <f>IF(①【入力】別紙_職員一覧!F384="","",①【入力】別紙_職員一覧!F384)</f>
        <v/>
      </c>
      <c r="G384" s="162" t="str">
        <f>IF(①【入力】別紙_職員一覧!G384="","",①【入力】別紙_職員一覧!G384)</f>
        <v/>
      </c>
      <c r="H384" s="162" t="str">
        <f>IF(①【入力】別紙_職員一覧!H384="","",①【入力】別紙_職員一覧!H384)</f>
        <v/>
      </c>
      <c r="I384" s="144" t="str">
        <f>IF(①【入力】別紙_職員一覧!I384="","",①【入力】別紙_職員一覧!I384)</f>
        <v/>
      </c>
      <c r="J384" s="163" t="str">
        <f>IF(①【入力】別紙_職員一覧!J384="","",①【入力】別紙_職員一覧!J384)</f>
        <v/>
      </c>
      <c r="K384" s="164" t="str">
        <f t="shared" si="36"/>
        <v/>
      </c>
      <c r="L384" s="44" t="str">
        <f>IF(①【入力】別紙_職員一覧!L384="","",①【入力】別紙_職員一覧!L384)</f>
        <v/>
      </c>
      <c r="M384" s="165" t="str">
        <f>IF(①【入力】別紙_職員一覧!M384="","",①【入力】別紙_職員一覧!M384)</f>
        <v/>
      </c>
      <c r="N384" s="157" t="str">
        <f>IF(J384="","",IF(OR(J384="1",J384="2"),VLOOKUP(J384,'②【入力】就業規則等一覧（変更）'!$B$32:$AD$33,26,FALSE),VLOOKUP(J384,'②【入力】就業規則等一覧（変更）'!$B$13:$AD$27,26,FALSE)))</f>
        <v/>
      </c>
      <c r="O384" s="166" t="str">
        <f t="shared" si="37"/>
        <v/>
      </c>
      <c r="P384" s="166" t="str">
        <f t="shared" si="38"/>
        <v/>
      </c>
      <c r="Q384" s="167" t="str">
        <f t="shared" si="39"/>
        <v/>
      </c>
      <c r="T384" s="84"/>
    </row>
    <row r="385" spans="1:23" ht="18" customHeight="1">
      <c r="A385" s="83">
        <v>373</v>
      </c>
      <c r="B385" s="83" t="str">
        <f t="shared" si="40"/>
        <v/>
      </c>
      <c r="C385" s="44" t="str">
        <f>IF(①【入力】別紙_職員一覧!C385="","",①【入力】別紙_職員一覧!C385)</f>
        <v/>
      </c>
      <c r="D385" s="44" t="str">
        <f>IF(①【入力】別紙_職員一覧!D385="","",①【入力】別紙_職員一覧!D385)</f>
        <v/>
      </c>
      <c r="E385" s="44" t="str">
        <f>IF(①【入力】別紙_職員一覧!E385="","",①【入力】別紙_職員一覧!E385)</f>
        <v/>
      </c>
      <c r="F385" s="44" t="str">
        <f>IF(①【入力】別紙_職員一覧!F385="","",①【入力】別紙_職員一覧!F385)</f>
        <v/>
      </c>
      <c r="G385" s="162" t="str">
        <f>IF(①【入力】別紙_職員一覧!G385="","",①【入力】別紙_職員一覧!G385)</f>
        <v/>
      </c>
      <c r="H385" s="162" t="str">
        <f>IF(①【入力】別紙_職員一覧!H385="","",①【入力】別紙_職員一覧!H385)</f>
        <v/>
      </c>
      <c r="I385" s="144" t="str">
        <f>IF(①【入力】別紙_職員一覧!I385="","",①【入力】別紙_職員一覧!I385)</f>
        <v/>
      </c>
      <c r="J385" s="163" t="str">
        <f>IF(①【入力】別紙_職員一覧!J385="","",①【入力】別紙_職員一覧!J385)</f>
        <v/>
      </c>
      <c r="K385" s="164" t="str">
        <f t="shared" si="36"/>
        <v/>
      </c>
      <c r="L385" s="44" t="str">
        <f>IF(①【入力】別紙_職員一覧!L385="","",①【入力】別紙_職員一覧!L385)</f>
        <v/>
      </c>
      <c r="M385" s="165" t="str">
        <f>IF(①【入力】別紙_職員一覧!M385="","",①【入力】別紙_職員一覧!M385)</f>
        <v/>
      </c>
      <c r="N385" s="157" t="str">
        <f>IF(J385="","",IF(OR(J385="1",J385="2"),VLOOKUP(J385,'②【入力】就業規則等一覧（変更）'!$B$32:$AD$33,26,FALSE),VLOOKUP(J385,'②【入力】就業規則等一覧（変更）'!$B$13:$AD$27,26,FALSE)))</f>
        <v/>
      </c>
      <c r="O385" s="166" t="str">
        <f t="shared" si="37"/>
        <v/>
      </c>
      <c r="P385" s="166" t="str">
        <f t="shared" si="38"/>
        <v/>
      </c>
      <c r="Q385" s="167" t="str">
        <f t="shared" si="39"/>
        <v/>
      </c>
      <c r="T385" s="84"/>
    </row>
    <row r="386" spans="1:23" ht="18" customHeight="1">
      <c r="A386" s="83">
        <v>374</v>
      </c>
      <c r="B386" s="83" t="str">
        <f t="shared" si="40"/>
        <v/>
      </c>
      <c r="C386" s="44" t="str">
        <f>IF(①【入力】別紙_職員一覧!C386="","",①【入力】別紙_職員一覧!C386)</f>
        <v/>
      </c>
      <c r="D386" s="44" t="str">
        <f>IF(①【入力】別紙_職員一覧!D386="","",①【入力】別紙_職員一覧!D386)</f>
        <v/>
      </c>
      <c r="E386" s="44" t="str">
        <f>IF(①【入力】別紙_職員一覧!E386="","",①【入力】別紙_職員一覧!E386)</f>
        <v/>
      </c>
      <c r="F386" s="44" t="str">
        <f>IF(①【入力】別紙_職員一覧!F386="","",①【入力】別紙_職員一覧!F386)</f>
        <v/>
      </c>
      <c r="G386" s="162" t="str">
        <f>IF(①【入力】別紙_職員一覧!G386="","",①【入力】別紙_職員一覧!G386)</f>
        <v/>
      </c>
      <c r="H386" s="162" t="str">
        <f>IF(①【入力】別紙_職員一覧!H386="","",①【入力】別紙_職員一覧!H386)</f>
        <v/>
      </c>
      <c r="I386" s="144" t="str">
        <f>IF(①【入力】別紙_職員一覧!I386="","",①【入力】別紙_職員一覧!I386)</f>
        <v/>
      </c>
      <c r="J386" s="163" t="str">
        <f>IF(①【入力】別紙_職員一覧!J386="","",①【入力】別紙_職員一覧!J386)</f>
        <v/>
      </c>
      <c r="K386" s="164" t="str">
        <f t="shared" si="36"/>
        <v/>
      </c>
      <c r="L386" s="44" t="str">
        <f>IF(①【入力】別紙_職員一覧!L386="","",①【入力】別紙_職員一覧!L386)</f>
        <v/>
      </c>
      <c r="M386" s="165" t="str">
        <f>IF(①【入力】別紙_職員一覧!M386="","",①【入力】別紙_職員一覧!M386)</f>
        <v/>
      </c>
      <c r="N386" s="157" t="str">
        <f>IF(J386="","",IF(OR(J386="1",J386="2"),VLOOKUP(J386,'②【入力】就業規則等一覧（変更）'!$B$32:$AD$33,26,FALSE),VLOOKUP(J386,'②【入力】就業規則等一覧（変更）'!$B$13:$AD$27,26,FALSE)))</f>
        <v/>
      </c>
      <c r="O386" s="166" t="str">
        <f t="shared" si="37"/>
        <v/>
      </c>
      <c r="P386" s="166" t="str">
        <f t="shared" si="38"/>
        <v/>
      </c>
      <c r="Q386" s="167" t="str">
        <f t="shared" si="39"/>
        <v/>
      </c>
      <c r="T386" s="84"/>
    </row>
    <row r="387" spans="1:23" ht="18" customHeight="1">
      <c r="A387" s="83">
        <v>375</v>
      </c>
      <c r="B387" s="83" t="str">
        <f t="shared" si="40"/>
        <v/>
      </c>
      <c r="C387" s="44" t="str">
        <f>IF(①【入力】別紙_職員一覧!C387="","",①【入力】別紙_職員一覧!C387)</f>
        <v/>
      </c>
      <c r="D387" s="44" t="str">
        <f>IF(①【入力】別紙_職員一覧!D387="","",①【入力】別紙_職員一覧!D387)</f>
        <v/>
      </c>
      <c r="E387" s="44" t="str">
        <f>IF(①【入力】別紙_職員一覧!E387="","",①【入力】別紙_職員一覧!E387)</f>
        <v/>
      </c>
      <c r="F387" s="44" t="str">
        <f>IF(①【入力】別紙_職員一覧!F387="","",①【入力】別紙_職員一覧!F387)</f>
        <v/>
      </c>
      <c r="G387" s="162" t="str">
        <f>IF(①【入力】別紙_職員一覧!G387="","",①【入力】別紙_職員一覧!G387)</f>
        <v/>
      </c>
      <c r="H387" s="162" t="str">
        <f>IF(①【入力】別紙_職員一覧!H387="","",①【入力】別紙_職員一覧!H387)</f>
        <v/>
      </c>
      <c r="I387" s="144" t="str">
        <f>IF(①【入力】別紙_職員一覧!I387="","",①【入力】別紙_職員一覧!I387)</f>
        <v/>
      </c>
      <c r="J387" s="163" t="str">
        <f>IF(①【入力】別紙_職員一覧!J387="","",①【入力】別紙_職員一覧!J387)</f>
        <v/>
      </c>
      <c r="K387" s="164" t="str">
        <f t="shared" si="36"/>
        <v/>
      </c>
      <c r="L387" s="44" t="str">
        <f>IF(①【入力】別紙_職員一覧!L387="","",①【入力】別紙_職員一覧!L387)</f>
        <v/>
      </c>
      <c r="M387" s="165" t="str">
        <f>IF(①【入力】別紙_職員一覧!M387="","",①【入力】別紙_職員一覧!M387)</f>
        <v/>
      </c>
      <c r="N387" s="157" t="str">
        <f>IF(J387="","",IF(OR(J387="1",J387="2"),VLOOKUP(J387,'②【入力】就業規則等一覧（変更）'!$B$32:$AD$33,26,FALSE),VLOOKUP(J387,'②【入力】就業規則等一覧（変更）'!$B$13:$AD$27,26,FALSE)))</f>
        <v/>
      </c>
      <c r="O387" s="166" t="str">
        <f t="shared" si="37"/>
        <v/>
      </c>
      <c r="P387" s="166" t="str">
        <f t="shared" si="38"/>
        <v/>
      </c>
      <c r="Q387" s="167" t="str">
        <f t="shared" si="39"/>
        <v/>
      </c>
      <c r="T387" s="84"/>
    </row>
    <row r="388" spans="1:23" ht="18" customHeight="1">
      <c r="A388" s="83">
        <v>376</v>
      </c>
      <c r="B388" s="83" t="str">
        <f t="shared" si="40"/>
        <v/>
      </c>
      <c r="C388" s="44" t="str">
        <f>IF(①【入力】別紙_職員一覧!C388="","",①【入力】別紙_職員一覧!C388)</f>
        <v/>
      </c>
      <c r="D388" s="44" t="str">
        <f>IF(①【入力】別紙_職員一覧!D388="","",①【入力】別紙_職員一覧!D388)</f>
        <v/>
      </c>
      <c r="E388" s="44" t="str">
        <f>IF(①【入力】別紙_職員一覧!E388="","",①【入力】別紙_職員一覧!E388)</f>
        <v/>
      </c>
      <c r="F388" s="44" t="str">
        <f>IF(①【入力】別紙_職員一覧!F388="","",①【入力】別紙_職員一覧!F388)</f>
        <v/>
      </c>
      <c r="G388" s="162" t="str">
        <f>IF(①【入力】別紙_職員一覧!G388="","",①【入力】別紙_職員一覧!G388)</f>
        <v/>
      </c>
      <c r="H388" s="162" t="str">
        <f>IF(①【入力】別紙_職員一覧!H388="","",①【入力】別紙_職員一覧!H388)</f>
        <v/>
      </c>
      <c r="I388" s="144" t="str">
        <f>IF(①【入力】別紙_職員一覧!I388="","",①【入力】別紙_職員一覧!I388)</f>
        <v/>
      </c>
      <c r="J388" s="163" t="str">
        <f>IF(①【入力】別紙_職員一覧!J388="","",①【入力】別紙_職員一覧!J388)</f>
        <v/>
      </c>
      <c r="K388" s="164" t="str">
        <f t="shared" si="36"/>
        <v/>
      </c>
      <c r="L388" s="44" t="str">
        <f>IF(①【入力】別紙_職員一覧!L388="","",①【入力】別紙_職員一覧!L388)</f>
        <v/>
      </c>
      <c r="M388" s="165" t="str">
        <f>IF(①【入力】別紙_職員一覧!M388="","",①【入力】別紙_職員一覧!M388)</f>
        <v/>
      </c>
      <c r="N388" s="157" t="str">
        <f>IF(J388="","",IF(OR(J388="1",J388="2"),VLOOKUP(J388,'②【入力】就業規則等一覧（変更）'!$B$32:$AD$33,26,FALSE),VLOOKUP(J388,'②【入力】就業規則等一覧（変更）'!$B$13:$AD$27,26,FALSE)))</f>
        <v/>
      </c>
      <c r="O388" s="166" t="str">
        <f t="shared" si="37"/>
        <v/>
      </c>
      <c r="P388" s="166" t="str">
        <f t="shared" si="38"/>
        <v/>
      </c>
      <c r="Q388" s="167" t="str">
        <f t="shared" si="39"/>
        <v/>
      </c>
      <c r="T388" s="84"/>
    </row>
    <row r="389" spans="1:23" ht="18" customHeight="1">
      <c r="A389" s="83">
        <v>377</v>
      </c>
      <c r="B389" s="83" t="str">
        <f t="shared" si="40"/>
        <v/>
      </c>
      <c r="C389" s="44" t="str">
        <f>IF(①【入力】別紙_職員一覧!C389="","",①【入力】別紙_職員一覧!C389)</f>
        <v/>
      </c>
      <c r="D389" s="44" t="str">
        <f>IF(①【入力】別紙_職員一覧!D389="","",①【入力】別紙_職員一覧!D389)</f>
        <v/>
      </c>
      <c r="E389" s="44" t="str">
        <f>IF(①【入力】別紙_職員一覧!E389="","",①【入力】別紙_職員一覧!E389)</f>
        <v/>
      </c>
      <c r="F389" s="44" t="str">
        <f>IF(①【入力】別紙_職員一覧!F389="","",①【入力】別紙_職員一覧!F389)</f>
        <v/>
      </c>
      <c r="G389" s="162" t="str">
        <f>IF(①【入力】別紙_職員一覧!G389="","",①【入力】別紙_職員一覧!G389)</f>
        <v/>
      </c>
      <c r="H389" s="162" t="str">
        <f>IF(①【入力】別紙_職員一覧!H389="","",①【入力】別紙_職員一覧!H389)</f>
        <v/>
      </c>
      <c r="I389" s="144" t="str">
        <f>IF(①【入力】別紙_職員一覧!I389="","",①【入力】別紙_職員一覧!I389)</f>
        <v/>
      </c>
      <c r="J389" s="163" t="str">
        <f>IF(①【入力】別紙_職員一覧!J389="","",①【入力】別紙_職員一覧!J389)</f>
        <v/>
      </c>
      <c r="K389" s="164" t="str">
        <f t="shared" si="36"/>
        <v/>
      </c>
      <c r="L389" s="44" t="str">
        <f>IF(①【入力】別紙_職員一覧!L389="","",①【入力】別紙_職員一覧!L389)</f>
        <v/>
      </c>
      <c r="M389" s="165" t="str">
        <f>IF(①【入力】別紙_職員一覧!M389="","",①【入力】別紙_職員一覧!M389)</f>
        <v/>
      </c>
      <c r="N389" s="157" t="str">
        <f>IF(J389="","",IF(OR(J389="1",J389="2"),VLOOKUP(J389,'②【入力】就業規則等一覧（変更）'!$B$32:$AD$33,26,FALSE),VLOOKUP(J389,'②【入力】就業規則等一覧（変更）'!$B$13:$AD$27,26,FALSE)))</f>
        <v/>
      </c>
      <c r="O389" s="166" t="str">
        <f t="shared" si="37"/>
        <v/>
      </c>
      <c r="P389" s="166" t="str">
        <f t="shared" si="38"/>
        <v/>
      </c>
      <c r="Q389" s="167" t="str">
        <f t="shared" si="39"/>
        <v/>
      </c>
      <c r="T389" s="84"/>
    </row>
    <row r="390" spans="1:23" ht="18" customHeight="1">
      <c r="A390" s="83">
        <v>378</v>
      </c>
      <c r="B390" s="83" t="str">
        <f t="shared" si="40"/>
        <v/>
      </c>
      <c r="C390" s="44" t="str">
        <f>IF(①【入力】別紙_職員一覧!C390="","",①【入力】別紙_職員一覧!C390)</f>
        <v/>
      </c>
      <c r="D390" s="44" t="str">
        <f>IF(①【入力】別紙_職員一覧!D390="","",①【入力】別紙_職員一覧!D390)</f>
        <v/>
      </c>
      <c r="E390" s="44" t="str">
        <f>IF(①【入力】別紙_職員一覧!E390="","",①【入力】別紙_職員一覧!E390)</f>
        <v/>
      </c>
      <c r="F390" s="44" t="str">
        <f>IF(①【入力】別紙_職員一覧!F390="","",①【入力】別紙_職員一覧!F390)</f>
        <v/>
      </c>
      <c r="G390" s="162" t="str">
        <f>IF(①【入力】別紙_職員一覧!G390="","",①【入力】別紙_職員一覧!G390)</f>
        <v/>
      </c>
      <c r="H390" s="162" t="str">
        <f>IF(①【入力】別紙_職員一覧!H390="","",①【入力】別紙_職員一覧!H390)</f>
        <v/>
      </c>
      <c r="I390" s="144" t="str">
        <f>IF(①【入力】別紙_職員一覧!I390="","",①【入力】別紙_職員一覧!I390)</f>
        <v/>
      </c>
      <c r="J390" s="163" t="str">
        <f>IF(①【入力】別紙_職員一覧!J390="","",①【入力】別紙_職員一覧!J390)</f>
        <v/>
      </c>
      <c r="K390" s="164" t="str">
        <f t="shared" si="36"/>
        <v/>
      </c>
      <c r="L390" s="44" t="str">
        <f>IF(①【入力】別紙_職員一覧!L390="","",①【入力】別紙_職員一覧!L390)</f>
        <v/>
      </c>
      <c r="M390" s="165" t="str">
        <f>IF(①【入力】別紙_職員一覧!M390="","",①【入力】別紙_職員一覧!M390)</f>
        <v/>
      </c>
      <c r="N390" s="157" t="str">
        <f>IF(J390="","",IF(OR(J390="1",J390="2"),VLOOKUP(J390,'②【入力】就業規則等一覧（変更）'!$B$32:$AD$33,26,FALSE),VLOOKUP(J390,'②【入力】就業規則等一覧（変更）'!$B$13:$AD$27,26,FALSE)))</f>
        <v/>
      </c>
      <c r="O390" s="166" t="str">
        <f t="shared" si="37"/>
        <v/>
      </c>
      <c r="P390" s="166" t="str">
        <f t="shared" si="38"/>
        <v/>
      </c>
      <c r="Q390" s="167" t="str">
        <f t="shared" si="39"/>
        <v/>
      </c>
      <c r="T390" s="84"/>
    </row>
    <row r="391" spans="1:23" ht="18" customHeight="1">
      <c r="A391" s="83">
        <v>379</v>
      </c>
      <c r="B391" s="83" t="str">
        <f t="shared" si="40"/>
        <v/>
      </c>
      <c r="C391" s="44" t="str">
        <f>IF(①【入力】別紙_職員一覧!C391="","",①【入力】別紙_職員一覧!C391)</f>
        <v/>
      </c>
      <c r="D391" s="44" t="str">
        <f>IF(①【入力】別紙_職員一覧!D391="","",①【入力】別紙_職員一覧!D391)</f>
        <v/>
      </c>
      <c r="E391" s="44" t="str">
        <f>IF(①【入力】別紙_職員一覧!E391="","",①【入力】別紙_職員一覧!E391)</f>
        <v/>
      </c>
      <c r="F391" s="44" t="str">
        <f>IF(①【入力】別紙_職員一覧!F391="","",①【入力】別紙_職員一覧!F391)</f>
        <v/>
      </c>
      <c r="G391" s="162" t="str">
        <f>IF(①【入力】別紙_職員一覧!G391="","",①【入力】別紙_職員一覧!G391)</f>
        <v/>
      </c>
      <c r="H391" s="162" t="str">
        <f>IF(①【入力】別紙_職員一覧!H391="","",①【入力】別紙_職員一覧!H391)</f>
        <v/>
      </c>
      <c r="I391" s="144" t="str">
        <f>IF(①【入力】別紙_職員一覧!I391="","",①【入力】別紙_職員一覧!I391)</f>
        <v/>
      </c>
      <c r="J391" s="163" t="str">
        <f>IF(①【入力】別紙_職員一覧!J391="","",①【入力】別紙_職員一覧!J391)</f>
        <v/>
      </c>
      <c r="K391" s="164" t="str">
        <f t="shared" si="36"/>
        <v/>
      </c>
      <c r="L391" s="44" t="str">
        <f>IF(①【入力】別紙_職員一覧!L391="","",①【入力】別紙_職員一覧!L391)</f>
        <v/>
      </c>
      <c r="M391" s="165" t="str">
        <f>IF(①【入力】別紙_職員一覧!M391="","",①【入力】別紙_職員一覧!M391)</f>
        <v/>
      </c>
      <c r="N391" s="157" t="str">
        <f>IF(J391="","",IF(OR(J391="1",J391="2"),VLOOKUP(J391,'②【入力】就業規則等一覧（変更）'!$B$32:$AD$33,26,FALSE),VLOOKUP(J391,'②【入力】就業規則等一覧（変更）'!$B$13:$AD$27,26,FALSE)))</f>
        <v/>
      </c>
      <c r="O391" s="166" t="str">
        <f t="shared" si="37"/>
        <v/>
      </c>
      <c r="P391" s="166" t="str">
        <f t="shared" si="38"/>
        <v/>
      </c>
      <c r="Q391" s="167" t="str">
        <f t="shared" si="39"/>
        <v/>
      </c>
      <c r="T391" s="84"/>
    </row>
    <row r="392" spans="1:23" ht="18" customHeight="1">
      <c r="A392" s="83">
        <v>380</v>
      </c>
      <c r="B392" s="83" t="str">
        <f t="shared" si="40"/>
        <v/>
      </c>
      <c r="C392" s="44" t="str">
        <f>IF(①【入力】別紙_職員一覧!C392="","",①【入力】別紙_職員一覧!C392)</f>
        <v/>
      </c>
      <c r="D392" s="44" t="str">
        <f>IF(①【入力】別紙_職員一覧!D392="","",①【入力】別紙_職員一覧!D392)</f>
        <v/>
      </c>
      <c r="E392" s="44" t="str">
        <f>IF(①【入力】別紙_職員一覧!E392="","",①【入力】別紙_職員一覧!E392)</f>
        <v/>
      </c>
      <c r="F392" s="44" t="str">
        <f>IF(①【入力】別紙_職員一覧!F392="","",①【入力】別紙_職員一覧!F392)</f>
        <v/>
      </c>
      <c r="G392" s="162" t="str">
        <f>IF(①【入力】別紙_職員一覧!G392="","",①【入力】別紙_職員一覧!G392)</f>
        <v/>
      </c>
      <c r="H392" s="162" t="str">
        <f>IF(①【入力】別紙_職員一覧!H392="","",①【入力】別紙_職員一覧!H392)</f>
        <v/>
      </c>
      <c r="I392" s="144" t="str">
        <f>IF(①【入力】別紙_職員一覧!I392="","",①【入力】別紙_職員一覧!I392)</f>
        <v/>
      </c>
      <c r="J392" s="163" t="str">
        <f>IF(①【入力】別紙_職員一覧!J392="","",①【入力】別紙_職員一覧!J392)</f>
        <v/>
      </c>
      <c r="K392" s="164" t="str">
        <f t="shared" si="36"/>
        <v/>
      </c>
      <c r="L392" s="44" t="str">
        <f>IF(①【入力】別紙_職員一覧!L392="","",①【入力】別紙_職員一覧!L392)</f>
        <v/>
      </c>
      <c r="M392" s="165" t="str">
        <f>IF(①【入力】別紙_職員一覧!M392="","",①【入力】別紙_職員一覧!M392)</f>
        <v/>
      </c>
      <c r="N392" s="157" t="str">
        <f>IF(J392="","",IF(OR(J392="1",J392="2"),VLOOKUP(J392,'②【入力】就業規則等一覧（変更）'!$B$32:$AD$33,26,FALSE),VLOOKUP(J392,'②【入力】就業規則等一覧（変更）'!$B$13:$AD$27,26,FALSE)))</f>
        <v/>
      </c>
      <c r="O392" s="166" t="str">
        <f t="shared" si="37"/>
        <v/>
      </c>
      <c r="P392" s="166" t="str">
        <f t="shared" si="38"/>
        <v/>
      </c>
      <c r="Q392" s="167" t="str">
        <f t="shared" si="39"/>
        <v/>
      </c>
      <c r="T392" s="84"/>
    </row>
    <row r="393" spans="1:23" ht="18" customHeight="1">
      <c r="A393" s="83">
        <v>381</v>
      </c>
      <c r="B393" s="83" t="str">
        <f t="shared" si="40"/>
        <v/>
      </c>
      <c r="C393" s="44" t="str">
        <f>IF(①【入力】別紙_職員一覧!C393="","",①【入力】別紙_職員一覧!C393)</f>
        <v/>
      </c>
      <c r="D393" s="44" t="str">
        <f>IF(①【入力】別紙_職員一覧!D393="","",①【入力】別紙_職員一覧!D393)</f>
        <v/>
      </c>
      <c r="E393" s="44" t="str">
        <f>IF(①【入力】別紙_職員一覧!E393="","",①【入力】別紙_職員一覧!E393)</f>
        <v/>
      </c>
      <c r="F393" s="44" t="str">
        <f>IF(①【入力】別紙_職員一覧!F393="","",①【入力】別紙_職員一覧!F393)</f>
        <v/>
      </c>
      <c r="G393" s="162" t="str">
        <f>IF(①【入力】別紙_職員一覧!G393="","",①【入力】別紙_職員一覧!G393)</f>
        <v/>
      </c>
      <c r="H393" s="162" t="str">
        <f>IF(①【入力】別紙_職員一覧!H393="","",①【入力】別紙_職員一覧!H393)</f>
        <v/>
      </c>
      <c r="I393" s="144" t="str">
        <f>IF(①【入力】別紙_職員一覧!I393="","",①【入力】別紙_職員一覧!I393)</f>
        <v/>
      </c>
      <c r="J393" s="163" t="str">
        <f>IF(①【入力】別紙_職員一覧!J393="","",①【入力】別紙_職員一覧!J393)</f>
        <v/>
      </c>
      <c r="K393" s="164" t="str">
        <f t="shared" si="36"/>
        <v/>
      </c>
      <c r="L393" s="44" t="str">
        <f>IF(①【入力】別紙_職員一覧!L393="","",①【入力】別紙_職員一覧!L393)</f>
        <v/>
      </c>
      <c r="M393" s="165" t="str">
        <f>IF(①【入力】別紙_職員一覧!M393="","",①【入力】別紙_職員一覧!M393)</f>
        <v/>
      </c>
      <c r="N393" s="157" t="str">
        <f>IF(J393="","",IF(OR(J393="1",J393="2"),VLOOKUP(J393,'②【入力】就業規則等一覧（変更）'!$B$32:$AD$33,26,FALSE),VLOOKUP(J393,'②【入力】就業規則等一覧（変更）'!$B$13:$AD$27,26,FALSE)))</f>
        <v/>
      </c>
      <c r="O393" s="166" t="str">
        <f t="shared" si="37"/>
        <v/>
      </c>
      <c r="P393" s="166" t="str">
        <f t="shared" si="38"/>
        <v/>
      </c>
      <c r="Q393" s="167" t="str">
        <f t="shared" si="39"/>
        <v/>
      </c>
      <c r="T393" s="84"/>
    </row>
    <row r="394" spans="1:23" ht="18" customHeight="1">
      <c r="A394" s="83">
        <v>382</v>
      </c>
      <c r="B394" s="83" t="str">
        <f t="shared" si="40"/>
        <v/>
      </c>
      <c r="C394" s="44" t="str">
        <f>IF(①【入力】別紙_職員一覧!C394="","",①【入力】別紙_職員一覧!C394)</f>
        <v/>
      </c>
      <c r="D394" s="44" t="str">
        <f>IF(①【入力】別紙_職員一覧!D394="","",①【入力】別紙_職員一覧!D394)</f>
        <v/>
      </c>
      <c r="E394" s="44" t="str">
        <f>IF(①【入力】別紙_職員一覧!E394="","",①【入力】別紙_職員一覧!E394)</f>
        <v/>
      </c>
      <c r="F394" s="44" t="str">
        <f>IF(①【入力】別紙_職員一覧!F394="","",①【入力】別紙_職員一覧!F394)</f>
        <v/>
      </c>
      <c r="G394" s="162" t="str">
        <f>IF(①【入力】別紙_職員一覧!G394="","",①【入力】別紙_職員一覧!G394)</f>
        <v/>
      </c>
      <c r="H394" s="162" t="str">
        <f>IF(①【入力】別紙_職員一覧!H394="","",①【入力】別紙_職員一覧!H394)</f>
        <v/>
      </c>
      <c r="I394" s="144" t="str">
        <f>IF(①【入力】別紙_職員一覧!I394="","",①【入力】別紙_職員一覧!I394)</f>
        <v/>
      </c>
      <c r="J394" s="163" t="str">
        <f>IF(①【入力】別紙_職員一覧!J394="","",①【入力】別紙_職員一覧!J394)</f>
        <v/>
      </c>
      <c r="K394" s="164" t="str">
        <f t="shared" si="36"/>
        <v/>
      </c>
      <c r="L394" s="44" t="str">
        <f>IF(①【入力】別紙_職員一覧!L394="","",①【入力】別紙_職員一覧!L394)</f>
        <v/>
      </c>
      <c r="M394" s="165" t="str">
        <f>IF(①【入力】別紙_職員一覧!M394="","",①【入力】別紙_職員一覧!M394)</f>
        <v/>
      </c>
      <c r="N394" s="157" t="str">
        <f>IF(J394="","",IF(OR(J394="1",J394="2"),VLOOKUP(J394,'②【入力】就業規則等一覧（変更）'!$B$32:$AD$33,26,FALSE),VLOOKUP(J394,'②【入力】就業規則等一覧（変更）'!$B$13:$AD$27,26,FALSE)))</f>
        <v/>
      </c>
      <c r="O394" s="166" t="str">
        <f t="shared" si="37"/>
        <v/>
      </c>
      <c r="P394" s="166" t="str">
        <f t="shared" si="38"/>
        <v/>
      </c>
      <c r="Q394" s="167" t="str">
        <f t="shared" si="39"/>
        <v/>
      </c>
      <c r="T394" s="84"/>
    </row>
    <row r="395" spans="1:23" ht="18" customHeight="1">
      <c r="A395" s="83">
        <v>383</v>
      </c>
      <c r="B395" s="83" t="str">
        <f t="shared" si="40"/>
        <v/>
      </c>
      <c r="C395" s="44" t="str">
        <f>IF(①【入力】別紙_職員一覧!C395="","",①【入力】別紙_職員一覧!C395)</f>
        <v/>
      </c>
      <c r="D395" s="44" t="str">
        <f>IF(①【入力】別紙_職員一覧!D395="","",①【入力】別紙_職員一覧!D395)</f>
        <v/>
      </c>
      <c r="E395" s="44" t="str">
        <f>IF(①【入力】別紙_職員一覧!E395="","",①【入力】別紙_職員一覧!E395)</f>
        <v/>
      </c>
      <c r="F395" s="44" t="str">
        <f>IF(①【入力】別紙_職員一覧!F395="","",①【入力】別紙_職員一覧!F395)</f>
        <v/>
      </c>
      <c r="G395" s="162" t="str">
        <f>IF(①【入力】別紙_職員一覧!G395="","",①【入力】別紙_職員一覧!G395)</f>
        <v/>
      </c>
      <c r="H395" s="162" t="str">
        <f>IF(①【入力】別紙_職員一覧!H395="","",①【入力】別紙_職員一覧!H395)</f>
        <v/>
      </c>
      <c r="I395" s="144" t="str">
        <f>IF(①【入力】別紙_職員一覧!I395="","",①【入力】別紙_職員一覧!I395)</f>
        <v/>
      </c>
      <c r="J395" s="163" t="str">
        <f>IF(①【入力】別紙_職員一覧!J395="","",①【入力】別紙_職員一覧!J395)</f>
        <v/>
      </c>
      <c r="K395" s="164" t="str">
        <f t="shared" si="36"/>
        <v/>
      </c>
      <c r="L395" s="44" t="str">
        <f>IF(①【入力】別紙_職員一覧!L395="","",①【入力】別紙_職員一覧!L395)</f>
        <v/>
      </c>
      <c r="M395" s="165" t="str">
        <f>IF(①【入力】別紙_職員一覧!M395="","",①【入力】別紙_職員一覧!M395)</f>
        <v/>
      </c>
      <c r="N395" s="157" t="str">
        <f>IF(J395="","",IF(OR(J395="1",J395="2"),VLOOKUP(J395,'②【入力】就業規則等一覧（変更）'!$B$32:$AD$33,26,FALSE),VLOOKUP(J395,'②【入力】就業規則等一覧（変更）'!$B$13:$AD$27,26,FALSE)))</f>
        <v/>
      </c>
      <c r="O395" s="166" t="str">
        <f t="shared" si="37"/>
        <v/>
      </c>
      <c r="P395" s="166" t="str">
        <f t="shared" si="38"/>
        <v/>
      </c>
      <c r="Q395" s="167" t="str">
        <f t="shared" si="39"/>
        <v/>
      </c>
      <c r="T395" s="84"/>
    </row>
    <row r="396" spans="1:23" ht="18" customHeight="1">
      <c r="A396" s="83">
        <v>384</v>
      </c>
      <c r="B396" s="83" t="str">
        <f t="shared" si="40"/>
        <v/>
      </c>
      <c r="C396" s="44" t="str">
        <f>IF(①【入力】別紙_職員一覧!C396="","",①【入力】別紙_職員一覧!C396)</f>
        <v/>
      </c>
      <c r="D396" s="44" t="str">
        <f>IF(①【入力】別紙_職員一覧!D396="","",①【入力】別紙_職員一覧!D396)</f>
        <v/>
      </c>
      <c r="E396" s="44" t="str">
        <f>IF(①【入力】別紙_職員一覧!E396="","",①【入力】別紙_職員一覧!E396)</f>
        <v/>
      </c>
      <c r="F396" s="44" t="str">
        <f>IF(①【入力】別紙_職員一覧!F396="","",①【入力】別紙_職員一覧!F396)</f>
        <v/>
      </c>
      <c r="G396" s="162" t="str">
        <f>IF(①【入力】別紙_職員一覧!G396="","",①【入力】別紙_職員一覧!G396)</f>
        <v/>
      </c>
      <c r="H396" s="162" t="str">
        <f>IF(①【入力】別紙_職員一覧!H396="","",①【入力】別紙_職員一覧!H396)</f>
        <v/>
      </c>
      <c r="I396" s="144" t="str">
        <f>IF(①【入力】別紙_職員一覧!I396="","",①【入力】別紙_職員一覧!I396)</f>
        <v/>
      </c>
      <c r="J396" s="163" t="str">
        <f>IF(①【入力】別紙_職員一覧!J396="","",①【入力】別紙_職員一覧!J396)</f>
        <v/>
      </c>
      <c r="K396" s="164" t="str">
        <f t="shared" si="36"/>
        <v/>
      </c>
      <c r="L396" s="44" t="str">
        <f>IF(①【入力】別紙_職員一覧!L396="","",①【入力】別紙_職員一覧!L396)</f>
        <v/>
      </c>
      <c r="M396" s="165" t="str">
        <f>IF(①【入力】別紙_職員一覧!M396="","",①【入力】別紙_職員一覧!M396)</f>
        <v/>
      </c>
      <c r="N396" s="157" t="str">
        <f>IF(J396="","",IF(OR(J396="1",J396="2"),VLOOKUP(J396,'②【入力】就業規則等一覧（変更）'!$B$32:$AD$33,26,FALSE),VLOOKUP(J396,'②【入力】就業規則等一覧（変更）'!$B$13:$AD$27,26,FALSE)))</f>
        <v/>
      </c>
      <c r="O396" s="166" t="str">
        <f t="shared" si="37"/>
        <v/>
      </c>
      <c r="P396" s="166" t="str">
        <f t="shared" si="38"/>
        <v/>
      </c>
      <c r="Q396" s="167" t="str">
        <f t="shared" si="39"/>
        <v/>
      </c>
      <c r="T396" s="84"/>
      <c r="W396" s="79"/>
    </row>
    <row r="397" spans="1:23" ht="18" customHeight="1">
      <c r="A397" s="83">
        <v>385</v>
      </c>
      <c r="B397" s="83" t="str">
        <f t="shared" si="40"/>
        <v/>
      </c>
      <c r="C397" s="44" t="str">
        <f>IF(①【入力】別紙_職員一覧!C397="","",①【入力】別紙_職員一覧!C397)</f>
        <v/>
      </c>
      <c r="D397" s="44" t="str">
        <f>IF(①【入力】別紙_職員一覧!D397="","",①【入力】別紙_職員一覧!D397)</f>
        <v/>
      </c>
      <c r="E397" s="44" t="str">
        <f>IF(①【入力】別紙_職員一覧!E397="","",①【入力】別紙_職員一覧!E397)</f>
        <v/>
      </c>
      <c r="F397" s="44" t="str">
        <f>IF(①【入力】別紙_職員一覧!F397="","",①【入力】別紙_職員一覧!F397)</f>
        <v/>
      </c>
      <c r="G397" s="162" t="str">
        <f>IF(①【入力】別紙_職員一覧!G397="","",①【入力】別紙_職員一覧!G397)</f>
        <v/>
      </c>
      <c r="H397" s="162" t="str">
        <f>IF(①【入力】別紙_職員一覧!H397="","",①【入力】別紙_職員一覧!H397)</f>
        <v/>
      </c>
      <c r="I397" s="144" t="str">
        <f>IF(①【入力】別紙_職員一覧!I397="","",①【入力】別紙_職員一覧!I397)</f>
        <v/>
      </c>
      <c r="J397" s="163" t="str">
        <f>IF(①【入力】別紙_職員一覧!J397="","",①【入力】別紙_職員一覧!J397)</f>
        <v/>
      </c>
      <c r="K397" s="164" t="str">
        <f t="shared" si="36"/>
        <v/>
      </c>
      <c r="L397" s="44" t="str">
        <f>IF(①【入力】別紙_職員一覧!L397="","",①【入力】別紙_職員一覧!L397)</f>
        <v/>
      </c>
      <c r="M397" s="165" t="str">
        <f>IF(①【入力】別紙_職員一覧!M397="","",①【入力】別紙_職員一覧!M397)</f>
        <v/>
      </c>
      <c r="N397" s="157" t="str">
        <f>IF(J397="","",IF(OR(J397="1",J397="2"),VLOOKUP(J397,'②【入力】就業規則等一覧（変更）'!$B$32:$AD$33,26,FALSE),VLOOKUP(J397,'②【入力】就業規則等一覧（変更）'!$B$13:$AD$27,26,FALSE)))</f>
        <v/>
      </c>
      <c r="O397" s="166" t="str">
        <f t="shared" si="37"/>
        <v/>
      </c>
      <c r="P397" s="166" t="str">
        <f t="shared" si="38"/>
        <v/>
      </c>
      <c r="Q397" s="167" t="str">
        <f t="shared" si="39"/>
        <v/>
      </c>
      <c r="T397" s="84"/>
    </row>
    <row r="398" spans="1:23" ht="18" customHeight="1">
      <c r="A398" s="83">
        <v>386</v>
      </c>
      <c r="B398" s="83" t="str">
        <f t="shared" si="40"/>
        <v/>
      </c>
      <c r="C398" s="44" t="str">
        <f>IF(①【入力】別紙_職員一覧!C398="","",①【入力】別紙_職員一覧!C398)</f>
        <v/>
      </c>
      <c r="D398" s="44" t="str">
        <f>IF(①【入力】別紙_職員一覧!D398="","",①【入力】別紙_職員一覧!D398)</f>
        <v/>
      </c>
      <c r="E398" s="44" t="str">
        <f>IF(①【入力】別紙_職員一覧!E398="","",①【入力】別紙_職員一覧!E398)</f>
        <v/>
      </c>
      <c r="F398" s="44" t="str">
        <f>IF(①【入力】別紙_職員一覧!F398="","",①【入力】別紙_職員一覧!F398)</f>
        <v/>
      </c>
      <c r="G398" s="162" t="str">
        <f>IF(①【入力】別紙_職員一覧!G398="","",①【入力】別紙_職員一覧!G398)</f>
        <v/>
      </c>
      <c r="H398" s="162" t="str">
        <f>IF(①【入力】別紙_職員一覧!H398="","",①【入力】別紙_職員一覧!H398)</f>
        <v/>
      </c>
      <c r="I398" s="144" t="str">
        <f>IF(①【入力】別紙_職員一覧!I398="","",①【入力】別紙_職員一覧!I398)</f>
        <v/>
      </c>
      <c r="J398" s="163" t="str">
        <f>IF(①【入力】別紙_職員一覧!J398="","",①【入力】別紙_職員一覧!J398)</f>
        <v/>
      </c>
      <c r="K398" s="164" t="str">
        <f t="shared" si="36"/>
        <v/>
      </c>
      <c r="L398" s="44" t="str">
        <f>IF(①【入力】別紙_職員一覧!L398="","",①【入力】別紙_職員一覧!L398)</f>
        <v/>
      </c>
      <c r="M398" s="165" t="str">
        <f>IF(①【入力】別紙_職員一覧!M398="","",①【入力】別紙_職員一覧!M398)</f>
        <v/>
      </c>
      <c r="N398" s="157" t="str">
        <f>IF(J398="","",IF(OR(J398="1",J398="2"),VLOOKUP(J398,'②【入力】就業規則等一覧（変更）'!$B$32:$AD$33,26,FALSE),VLOOKUP(J398,'②【入力】就業規則等一覧（変更）'!$B$13:$AD$27,26,FALSE)))</f>
        <v/>
      </c>
      <c r="O398" s="166" t="str">
        <f t="shared" si="37"/>
        <v/>
      </c>
      <c r="P398" s="166" t="str">
        <f t="shared" si="38"/>
        <v/>
      </c>
      <c r="Q398" s="167" t="str">
        <f t="shared" si="39"/>
        <v/>
      </c>
      <c r="T398" s="84"/>
    </row>
    <row r="399" spans="1:23" ht="18" customHeight="1">
      <c r="A399" s="83">
        <v>387</v>
      </c>
      <c r="B399" s="83" t="str">
        <f t="shared" si="40"/>
        <v/>
      </c>
      <c r="C399" s="44" t="str">
        <f>IF(①【入力】別紙_職員一覧!C399="","",①【入力】別紙_職員一覧!C399)</f>
        <v/>
      </c>
      <c r="D399" s="44" t="str">
        <f>IF(①【入力】別紙_職員一覧!D399="","",①【入力】別紙_職員一覧!D399)</f>
        <v/>
      </c>
      <c r="E399" s="44" t="str">
        <f>IF(①【入力】別紙_職員一覧!E399="","",①【入力】別紙_職員一覧!E399)</f>
        <v/>
      </c>
      <c r="F399" s="44" t="str">
        <f>IF(①【入力】別紙_職員一覧!F399="","",①【入力】別紙_職員一覧!F399)</f>
        <v/>
      </c>
      <c r="G399" s="162" t="str">
        <f>IF(①【入力】別紙_職員一覧!G399="","",①【入力】別紙_職員一覧!G399)</f>
        <v/>
      </c>
      <c r="H399" s="162" t="str">
        <f>IF(①【入力】別紙_職員一覧!H399="","",①【入力】別紙_職員一覧!H399)</f>
        <v/>
      </c>
      <c r="I399" s="144" t="str">
        <f>IF(①【入力】別紙_職員一覧!I399="","",①【入力】別紙_職員一覧!I399)</f>
        <v/>
      </c>
      <c r="J399" s="163" t="str">
        <f>IF(①【入力】別紙_職員一覧!J399="","",①【入力】別紙_職員一覧!J399)</f>
        <v/>
      </c>
      <c r="K399" s="164" t="str">
        <f t="shared" si="36"/>
        <v/>
      </c>
      <c r="L399" s="44" t="str">
        <f>IF(①【入力】別紙_職員一覧!L399="","",①【入力】別紙_職員一覧!L399)</f>
        <v/>
      </c>
      <c r="M399" s="165" t="str">
        <f>IF(①【入力】別紙_職員一覧!M399="","",①【入力】別紙_職員一覧!M399)</f>
        <v/>
      </c>
      <c r="N399" s="157" t="str">
        <f>IF(J399="","",IF(OR(J399="1",J399="2"),VLOOKUP(J399,'②【入力】就業規則等一覧（変更）'!$B$32:$AD$33,26,FALSE),VLOOKUP(J399,'②【入力】就業規則等一覧（変更）'!$B$13:$AD$27,26,FALSE)))</f>
        <v/>
      </c>
      <c r="O399" s="166" t="str">
        <f t="shared" si="37"/>
        <v/>
      </c>
      <c r="P399" s="166" t="str">
        <f t="shared" si="38"/>
        <v/>
      </c>
      <c r="Q399" s="167" t="str">
        <f t="shared" si="39"/>
        <v/>
      </c>
      <c r="T399" s="84"/>
    </row>
    <row r="400" spans="1:23" ht="18" customHeight="1">
      <c r="A400" s="83">
        <v>388</v>
      </c>
      <c r="B400" s="83" t="str">
        <f t="shared" si="40"/>
        <v/>
      </c>
      <c r="C400" s="44" t="str">
        <f>IF(①【入力】別紙_職員一覧!C400="","",①【入力】別紙_職員一覧!C400)</f>
        <v/>
      </c>
      <c r="D400" s="44" t="str">
        <f>IF(①【入力】別紙_職員一覧!D400="","",①【入力】別紙_職員一覧!D400)</f>
        <v/>
      </c>
      <c r="E400" s="44" t="str">
        <f>IF(①【入力】別紙_職員一覧!E400="","",①【入力】別紙_職員一覧!E400)</f>
        <v/>
      </c>
      <c r="F400" s="44" t="str">
        <f>IF(①【入力】別紙_職員一覧!F400="","",①【入力】別紙_職員一覧!F400)</f>
        <v/>
      </c>
      <c r="G400" s="162" t="str">
        <f>IF(①【入力】別紙_職員一覧!G400="","",①【入力】別紙_職員一覧!G400)</f>
        <v/>
      </c>
      <c r="H400" s="162" t="str">
        <f>IF(①【入力】別紙_職員一覧!H400="","",①【入力】別紙_職員一覧!H400)</f>
        <v/>
      </c>
      <c r="I400" s="144" t="str">
        <f>IF(①【入力】別紙_職員一覧!I400="","",①【入力】別紙_職員一覧!I400)</f>
        <v/>
      </c>
      <c r="J400" s="163" t="str">
        <f>IF(①【入力】別紙_職員一覧!J400="","",①【入力】別紙_職員一覧!J400)</f>
        <v/>
      </c>
      <c r="K400" s="164" t="str">
        <f t="shared" si="36"/>
        <v/>
      </c>
      <c r="L400" s="44" t="str">
        <f>IF(①【入力】別紙_職員一覧!L400="","",①【入力】別紙_職員一覧!L400)</f>
        <v/>
      </c>
      <c r="M400" s="165" t="str">
        <f>IF(①【入力】別紙_職員一覧!M400="","",①【入力】別紙_職員一覧!M400)</f>
        <v/>
      </c>
      <c r="N400" s="157" t="str">
        <f>IF(J400="","",IF(OR(J400="1",J400="2"),VLOOKUP(J400,'②【入力】就業規則等一覧（変更）'!$B$32:$AD$33,26,FALSE),VLOOKUP(J400,'②【入力】就業規則等一覧（変更）'!$B$13:$AD$27,26,FALSE)))</f>
        <v/>
      </c>
      <c r="O400" s="166" t="str">
        <f t="shared" si="37"/>
        <v/>
      </c>
      <c r="P400" s="166" t="str">
        <f t="shared" si="38"/>
        <v/>
      </c>
      <c r="Q400" s="167" t="str">
        <f t="shared" si="39"/>
        <v/>
      </c>
      <c r="T400" s="84"/>
    </row>
    <row r="401" spans="1:23" ht="18" customHeight="1">
      <c r="A401" s="83">
        <v>389</v>
      </c>
      <c r="B401" s="83" t="str">
        <f t="shared" si="40"/>
        <v/>
      </c>
      <c r="C401" s="44" t="str">
        <f>IF(①【入力】別紙_職員一覧!C401="","",①【入力】別紙_職員一覧!C401)</f>
        <v/>
      </c>
      <c r="D401" s="44" t="str">
        <f>IF(①【入力】別紙_職員一覧!D401="","",①【入力】別紙_職員一覧!D401)</f>
        <v/>
      </c>
      <c r="E401" s="44" t="str">
        <f>IF(①【入力】別紙_職員一覧!E401="","",①【入力】別紙_職員一覧!E401)</f>
        <v/>
      </c>
      <c r="F401" s="44" t="str">
        <f>IF(①【入力】別紙_職員一覧!F401="","",①【入力】別紙_職員一覧!F401)</f>
        <v/>
      </c>
      <c r="G401" s="162" t="str">
        <f>IF(①【入力】別紙_職員一覧!G401="","",①【入力】別紙_職員一覧!G401)</f>
        <v/>
      </c>
      <c r="H401" s="162" t="str">
        <f>IF(①【入力】別紙_職員一覧!H401="","",①【入力】別紙_職員一覧!H401)</f>
        <v/>
      </c>
      <c r="I401" s="144" t="str">
        <f>IF(①【入力】別紙_職員一覧!I401="","",①【入力】別紙_職員一覧!I401)</f>
        <v/>
      </c>
      <c r="J401" s="163" t="str">
        <f>IF(①【入力】別紙_職員一覧!J401="","",①【入力】別紙_職員一覧!J401)</f>
        <v/>
      </c>
      <c r="K401" s="164" t="str">
        <f t="shared" si="36"/>
        <v/>
      </c>
      <c r="L401" s="44" t="str">
        <f>IF(①【入力】別紙_職員一覧!L401="","",①【入力】別紙_職員一覧!L401)</f>
        <v/>
      </c>
      <c r="M401" s="165" t="str">
        <f>IF(①【入力】別紙_職員一覧!M401="","",①【入力】別紙_職員一覧!M401)</f>
        <v/>
      </c>
      <c r="N401" s="157" t="str">
        <f>IF(J401="","",IF(OR(J401="1",J401="2"),VLOOKUP(J401,'②【入力】就業規則等一覧（変更）'!$B$32:$AD$33,26,FALSE),VLOOKUP(J401,'②【入力】就業規則等一覧（変更）'!$B$13:$AD$27,26,FALSE)))</f>
        <v/>
      </c>
      <c r="O401" s="166" t="str">
        <f t="shared" si="37"/>
        <v/>
      </c>
      <c r="P401" s="166" t="str">
        <f t="shared" si="38"/>
        <v/>
      </c>
      <c r="Q401" s="167" t="str">
        <f t="shared" si="39"/>
        <v/>
      </c>
      <c r="T401" s="84"/>
    </row>
    <row r="402" spans="1:23" ht="18" customHeight="1">
      <c r="A402" s="83">
        <v>390</v>
      </c>
      <c r="B402" s="83" t="str">
        <f t="shared" si="40"/>
        <v/>
      </c>
      <c r="C402" s="44" t="str">
        <f>IF(①【入力】別紙_職員一覧!C402="","",①【入力】別紙_職員一覧!C402)</f>
        <v/>
      </c>
      <c r="D402" s="44" t="str">
        <f>IF(①【入力】別紙_職員一覧!D402="","",①【入力】別紙_職員一覧!D402)</f>
        <v/>
      </c>
      <c r="E402" s="44" t="str">
        <f>IF(①【入力】別紙_職員一覧!E402="","",①【入力】別紙_職員一覧!E402)</f>
        <v/>
      </c>
      <c r="F402" s="44" t="str">
        <f>IF(①【入力】別紙_職員一覧!F402="","",①【入力】別紙_職員一覧!F402)</f>
        <v/>
      </c>
      <c r="G402" s="162" t="str">
        <f>IF(①【入力】別紙_職員一覧!G402="","",①【入力】別紙_職員一覧!G402)</f>
        <v/>
      </c>
      <c r="H402" s="162" t="str">
        <f>IF(①【入力】別紙_職員一覧!H402="","",①【入力】別紙_職員一覧!H402)</f>
        <v/>
      </c>
      <c r="I402" s="144" t="str">
        <f>IF(①【入力】別紙_職員一覧!I402="","",①【入力】別紙_職員一覧!I402)</f>
        <v/>
      </c>
      <c r="J402" s="163" t="str">
        <f>IF(①【入力】別紙_職員一覧!J402="","",①【入力】別紙_職員一覧!J402)</f>
        <v/>
      </c>
      <c r="K402" s="164" t="str">
        <f t="shared" si="36"/>
        <v/>
      </c>
      <c r="L402" s="44" t="str">
        <f>IF(①【入力】別紙_職員一覧!L402="","",①【入力】別紙_職員一覧!L402)</f>
        <v/>
      </c>
      <c r="M402" s="165" t="str">
        <f>IF(①【入力】別紙_職員一覧!M402="","",①【入力】別紙_職員一覧!M402)</f>
        <v/>
      </c>
      <c r="N402" s="157" t="str">
        <f>IF(J402="","",IF(OR(J402="1",J402="2"),VLOOKUP(J402,'②【入力】就業規則等一覧（変更）'!$B$32:$AD$33,26,FALSE),VLOOKUP(J402,'②【入力】就業規則等一覧（変更）'!$B$13:$AD$27,26,FALSE)))</f>
        <v/>
      </c>
      <c r="O402" s="166" t="str">
        <f t="shared" si="37"/>
        <v/>
      </c>
      <c r="P402" s="166" t="str">
        <f t="shared" si="38"/>
        <v/>
      </c>
      <c r="Q402" s="167" t="str">
        <f t="shared" si="39"/>
        <v/>
      </c>
      <c r="T402" s="84"/>
    </row>
    <row r="403" spans="1:23" ht="18" customHeight="1">
      <c r="A403" s="83">
        <v>391</v>
      </c>
      <c r="B403" s="83" t="str">
        <f t="shared" si="40"/>
        <v/>
      </c>
      <c r="C403" s="44" t="str">
        <f>IF(①【入力】別紙_職員一覧!C403="","",①【入力】別紙_職員一覧!C403)</f>
        <v/>
      </c>
      <c r="D403" s="44" t="str">
        <f>IF(①【入力】別紙_職員一覧!D403="","",①【入力】別紙_職員一覧!D403)</f>
        <v/>
      </c>
      <c r="E403" s="44" t="str">
        <f>IF(①【入力】別紙_職員一覧!E403="","",①【入力】別紙_職員一覧!E403)</f>
        <v/>
      </c>
      <c r="F403" s="44" t="str">
        <f>IF(①【入力】別紙_職員一覧!F403="","",①【入力】別紙_職員一覧!F403)</f>
        <v/>
      </c>
      <c r="G403" s="162" t="str">
        <f>IF(①【入力】別紙_職員一覧!G403="","",①【入力】別紙_職員一覧!G403)</f>
        <v/>
      </c>
      <c r="H403" s="162" t="str">
        <f>IF(①【入力】別紙_職員一覧!H403="","",①【入力】別紙_職員一覧!H403)</f>
        <v/>
      </c>
      <c r="I403" s="144" t="str">
        <f>IF(①【入力】別紙_職員一覧!I403="","",①【入力】別紙_職員一覧!I403)</f>
        <v/>
      </c>
      <c r="J403" s="163" t="str">
        <f>IF(①【入力】別紙_職員一覧!J403="","",①【入力】別紙_職員一覧!J403)</f>
        <v/>
      </c>
      <c r="K403" s="164" t="str">
        <f t="shared" si="36"/>
        <v/>
      </c>
      <c r="L403" s="44" t="str">
        <f>IF(①【入力】別紙_職員一覧!L403="","",①【入力】別紙_職員一覧!L403)</f>
        <v/>
      </c>
      <c r="M403" s="165" t="str">
        <f>IF(①【入力】別紙_職員一覧!M403="","",①【入力】別紙_職員一覧!M403)</f>
        <v/>
      </c>
      <c r="N403" s="157" t="str">
        <f>IF(J403="","",IF(OR(J403="1",J403="2"),VLOOKUP(J403,'②【入力】就業規則等一覧（変更）'!$B$32:$AD$33,26,FALSE),VLOOKUP(J403,'②【入力】就業規則等一覧（変更）'!$B$13:$AD$27,26,FALSE)))</f>
        <v/>
      </c>
      <c r="O403" s="166" t="str">
        <f t="shared" si="37"/>
        <v/>
      </c>
      <c r="P403" s="166" t="str">
        <f t="shared" si="38"/>
        <v/>
      </c>
      <c r="Q403" s="167" t="str">
        <f t="shared" si="39"/>
        <v/>
      </c>
      <c r="T403" s="84"/>
    </row>
    <row r="404" spans="1:23" ht="18" customHeight="1">
      <c r="A404" s="83">
        <v>392</v>
      </c>
      <c r="B404" s="83" t="str">
        <f t="shared" si="40"/>
        <v/>
      </c>
      <c r="C404" s="44" t="str">
        <f>IF(①【入力】別紙_職員一覧!C404="","",①【入力】別紙_職員一覧!C404)</f>
        <v/>
      </c>
      <c r="D404" s="44" t="str">
        <f>IF(①【入力】別紙_職員一覧!D404="","",①【入力】別紙_職員一覧!D404)</f>
        <v/>
      </c>
      <c r="E404" s="44" t="str">
        <f>IF(①【入力】別紙_職員一覧!E404="","",①【入力】別紙_職員一覧!E404)</f>
        <v/>
      </c>
      <c r="F404" s="44" t="str">
        <f>IF(①【入力】別紙_職員一覧!F404="","",①【入力】別紙_職員一覧!F404)</f>
        <v/>
      </c>
      <c r="G404" s="162" t="str">
        <f>IF(①【入力】別紙_職員一覧!G404="","",①【入力】別紙_職員一覧!G404)</f>
        <v/>
      </c>
      <c r="H404" s="162" t="str">
        <f>IF(①【入力】別紙_職員一覧!H404="","",①【入力】別紙_職員一覧!H404)</f>
        <v/>
      </c>
      <c r="I404" s="144" t="str">
        <f>IF(①【入力】別紙_職員一覧!I404="","",①【入力】別紙_職員一覧!I404)</f>
        <v/>
      </c>
      <c r="J404" s="163" t="str">
        <f>IF(①【入力】別紙_職員一覧!J404="","",①【入力】別紙_職員一覧!J404)</f>
        <v/>
      </c>
      <c r="K404" s="164" t="str">
        <f t="shared" si="36"/>
        <v/>
      </c>
      <c r="L404" s="44" t="str">
        <f>IF(①【入力】別紙_職員一覧!L404="","",①【入力】別紙_職員一覧!L404)</f>
        <v/>
      </c>
      <c r="M404" s="165" t="str">
        <f>IF(①【入力】別紙_職員一覧!M404="","",①【入力】別紙_職員一覧!M404)</f>
        <v/>
      </c>
      <c r="N404" s="157" t="str">
        <f>IF(J404="","",IF(OR(J404="1",J404="2"),VLOOKUP(J404,'②【入力】就業規則等一覧（変更）'!$B$32:$AD$33,26,FALSE),VLOOKUP(J404,'②【入力】就業規則等一覧（変更）'!$B$13:$AD$27,26,FALSE)))</f>
        <v/>
      </c>
      <c r="O404" s="166" t="str">
        <f t="shared" si="37"/>
        <v/>
      </c>
      <c r="P404" s="166" t="str">
        <f t="shared" si="38"/>
        <v/>
      </c>
      <c r="Q404" s="167" t="str">
        <f t="shared" si="39"/>
        <v/>
      </c>
      <c r="T404" s="84"/>
    </row>
    <row r="405" spans="1:23" ht="18" customHeight="1">
      <c r="A405" s="83">
        <v>393</v>
      </c>
      <c r="B405" s="83" t="str">
        <f t="shared" si="40"/>
        <v/>
      </c>
      <c r="C405" s="44" t="str">
        <f>IF(①【入力】別紙_職員一覧!C405="","",①【入力】別紙_職員一覧!C405)</f>
        <v/>
      </c>
      <c r="D405" s="44" t="str">
        <f>IF(①【入力】別紙_職員一覧!D405="","",①【入力】別紙_職員一覧!D405)</f>
        <v/>
      </c>
      <c r="E405" s="44" t="str">
        <f>IF(①【入力】別紙_職員一覧!E405="","",①【入力】別紙_職員一覧!E405)</f>
        <v/>
      </c>
      <c r="F405" s="44" t="str">
        <f>IF(①【入力】別紙_職員一覧!F405="","",①【入力】別紙_職員一覧!F405)</f>
        <v/>
      </c>
      <c r="G405" s="162" t="str">
        <f>IF(①【入力】別紙_職員一覧!G405="","",①【入力】別紙_職員一覧!G405)</f>
        <v/>
      </c>
      <c r="H405" s="162" t="str">
        <f>IF(①【入力】別紙_職員一覧!H405="","",①【入力】別紙_職員一覧!H405)</f>
        <v/>
      </c>
      <c r="I405" s="144" t="str">
        <f>IF(①【入力】別紙_職員一覧!I405="","",①【入力】別紙_職員一覧!I405)</f>
        <v/>
      </c>
      <c r="J405" s="163" t="str">
        <f>IF(①【入力】別紙_職員一覧!J405="","",①【入力】別紙_職員一覧!J405)</f>
        <v/>
      </c>
      <c r="K405" s="164" t="str">
        <f t="shared" si="36"/>
        <v/>
      </c>
      <c r="L405" s="44" t="str">
        <f>IF(①【入力】別紙_職員一覧!L405="","",①【入力】別紙_職員一覧!L405)</f>
        <v/>
      </c>
      <c r="M405" s="165" t="str">
        <f>IF(①【入力】別紙_職員一覧!M405="","",①【入力】別紙_職員一覧!M405)</f>
        <v/>
      </c>
      <c r="N405" s="157" t="str">
        <f>IF(J405="","",IF(OR(J405="1",J405="2"),VLOOKUP(J405,'②【入力】就業規則等一覧（変更）'!$B$32:$AD$33,26,FALSE),VLOOKUP(J405,'②【入力】就業規則等一覧（変更）'!$B$13:$AD$27,26,FALSE)))</f>
        <v/>
      </c>
      <c r="O405" s="166" t="str">
        <f t="shared" si="37"/>
        <v/>
      </c>
      <c r="P405" s="166" t="str">
        <f t="shared" si="38"/>
        <v/>
      </c>
      <c r="Q405" s="167" t="str">
        <f t="shared" si="39"/>
        <v/>
      </c>
      <c r="T405" s="84"/>
    </row>
    <row r="406" spans="1:23" ht="18" customHeight="1">
      <c r="A406" s="83">
        <v>394</v>
      </c>
      <c r="B406" s="83" t="str">
        <f t="shared" ref="B406:B469" si="41">C406&amp;D406</f>
        <v/>
      </c>
      <c r="C406" s="44" t="str">
        <f>IF(①【入力】別紙_職員一覧!C406="","",①【入力】別紙_職員一覧!C406)</f>
        <v/>
      </c>
      <c r="D406" s="44" t="str">
        <f>IF(①【入力】別紙_職員一覧!D406="","",①【入力】別紙_職員一覧!D406)</f>
        <v/>
      </c>
      <c r="E406" s="44" t="str">
        <f>IF(①【入力】別紙_職員一覧!E406="","",①【入力】別紙_職員一覧!E406)</f>
        <v/>
      </c>
      <c r="F406" s="44" t="str">
        <f>IF(①【入力】別紙_職員一覧!F406="","",①【入力】別紙_職員一覧!F406)</f>
        <v/>
      </c>
      <c r="G406" s="162" t="str">
        <f>IF(①【入力】別紙_職員一覧!G406="","",①【入力】別紙_職員一覧!G406)</f>
        <v/>
      </c>
      <c r="H406" s="162" t="str">
        <f>IF(①【入力】別紙_職員一覧!H406="","",①【入力】別紙_職員一覧!H406)</f>
        <v/>
      </c>
      <c r="I406" s="144" t="str">
        <f>IF(①【入力】別紙_職員一覧!I406="","",①【入力】別紙_職員一覧!I406)</f>
        <v/>
      </c>
      <c r="J406" s="163" t="str">
        <f>IF(①【入力】別紙_職員一覧!J406="","",①【入力】別紙_職員一覧!J406)</f>
        <v/>
      </c>
      <c r="K406" s="164" t="str">
        <f t="shared" si="36"/>
        <v/>
      </c>
      <c r="L406" s="44" t="str">
        <f>IF(①【入力】別紙_職員一覧!L406="","",①【入力】別紙_職員一覧!L406)</f>
        <v/>
      </c>
      <c r="M406" s="165" t="str">
        <f>IF(①【入力】別紙_職員一覧!M406="","",①【入力】別紙_職員一覧!M406)</f>
        <v/>
      </c>
      <c r="N406" s="157" t="str">
        <f>IF(J406="","",IF(OR(J406="1",J406="2"),VLOOKUP(J406,'②【入力】就業規則等一覧（変更）'!$B$32:$AD$33,26,FALSE),VLOOKUP(J406,'②【入力】就業規則等一覧（変更）'!$B$13:$AD$27,26,FALSE)))</f>
        <v/>
      </c>
      <c r="O406" s="166" t="str">
        <f t="shared" si="37"/>
        <v/>
      </c>
      <c r="P406" s="166" t="str">
        <f t="shared" si="38"/>
        <v/>
      </c>
      <c r="Q406" s="167" t="str">
        <f t="shared" si="39"/>
        <v/>
      </c>
      <c r="T406" s="84"/>
    </row>
    <row r="407" spans="1:23" ht="18" customHeight="1">
      <c r="A407" s="83">
        <v>395</v>
      </c>
      <c r="B407" s="83" t="str">
        <f t="shared" si="41"/>
        <v/>
      </c>
      <c r="C407" s="44" t="str">
        <f>IF(①【入力】別紙_職員一覧!C407="","",①【入力】別紙_職員一覧!C407)</f>
        <v/>
      </c>
      <c r="D407" s="44" t="str">
        <f>IF(①【入力】別紙_職員一覧!D407="","",①【入力】別紙_職員一覧!D407)</f>
        <v/>
      </c>
      <c r="E407" s="44" t="str">
        <f>IF(①【入力】別紙_職員一覧!E407="","",①【入力】別紙_職員一覧!E407)</f>
        <v/>
      </c>
      <c r="F407" s="44" t="str">
        <f>IF(①【入力】別紙_職員一覧!F407="","",①【入力】別紙_職員一覧!F407)</f>
        <v/>
      </c>
      <c r="G407" s="162" t="str">
        <f>IF(①【入力】別紙_職員一覧!G407="","",①【入力】別紙_職員一覧!G407)</f>
        <v/>
      </c>
      <c r="H407" s="162" t="str">
        <f>IF(①【入力】別紙_職員一覧!H407="","",①【入力】別紙_職員一覧!H407)</f>
        <v/>
      </c>
      <c r="I407" s="144" t="str">
        <f>IF(①【入力】別紙_職員一覧!I407="","",①【入力】別紙_職員一覧!I407)</f>
        <v/>
      </c>
      <c r="J407" s="163" t="str">
        <f>IF(①【入力】別紙_職員一覧!J407="","",①【入力】別紙_職員一覧!J407)</f>
        <v/>
      </c>
      <c r="K407" s="164" t="str">
        <f t="shared" si="36"/>
        <v/>
      </c>
      <c r="L407" s="44" t="str">
        <f>IF(①【入力】別紙_職員一覧!L407="","",①【入力】別紙_職員一覧!L407)</f>
        <v/>
      </c>
      <c r="M407" s="165" t="str">
        <f>IF(①【入力】別紙_職員一覧!M407="","",①【入力】別紙_職員一覧!M407)</f>
        <v/>
      </c>
      <c r="N407" s="157" t="str">
        <f>IF(J407="","",IF(OR(J407="1",J407="2"),VLOOKUP(J407,'②【入力】就業規則等一覧（変更）'!$B$32:$AD$33,26,FALSE),VLOOKUP(J407,'②【入力】就業規則等一覧（変更）'!$B$13:$AD$27,26,FALSE)))</f>
        <v/>
      </c>
      <c r="O407" s="166" t="str">
        <f t="shared" si="37"/>
        <v/>
      </c>
      <c r="P407" s="166" t="str">
        <f t="shared" si="38"/>
        <v/>
      </c>
      <c r="Q407" s="167" t="str">
        <f t="shared" si="39"/>
        <v/>
      </c>
      <c r="T407" s="84"/>
    </row>
    <row r="408" spans="1:23" ht="18" customHeight="1">
      <c r="A408" s="83">
        <v>396</v>
      </c>
      <c r="B408" s="83" t="str">
        <f t="shared" si="41"/>
        <v/>
      </c>
      <c r="C408" s="44" t="str">
        <f>IF(①【入力】別紙_職員一覧!C408="","",①【入力】別紙_職員一覧!C408)</f>
        <v/>
      </c>
      <c r="D408" s="44" t="str">
        <f>IF(①【入力】別紙_職員一覧!D408="","",①【入力】別紙_職員一覧!D408)</f>
        <v/>
      </c>
      <c r="E408" s="44" t="str">
        <f>IF(①【入力】別紙_職員一覧!E408="","",①【入力】別紙_職員一覧!E408)</f>
        <v/>
      </c>
      <c r="F408" s="44" t="str">
        <f>IF(①【入力】別紙_職員一覧!F408="","",①【入力】別紙_職員一覧!F408)</f>
        <v/>
      </c>
      <c r="G408" s="162" t="str">
        <f>IF(①【入力】別紙_職員一覧!G408="","",①【入力】別紙_職員一覧!G408)</f>
        <v/>
      </c>
      <c r="H408" s="162" t="str">
        <f>IF(①【入力】別紙_職員一覧!H408="","",①【入力】別紙_職員一覧!H408)</f>
        <v/>
      </c>
      <c r="I408" s="144" t="str">
        <f>IF(①【入力】別紙_職員一覧!I408="","",①【入力】別紙_職員一覧!I408)</f>
        <v/>
      </c>
      <c r="J408" s="163" t="str">
        <f>IF(①【入力】別紙_職員一覧!J408="","",①【入力】別紙_職員一覧!J408)</f>
        <v/>
      </c>
      <c r="K408" s="164" t="str">
        <f t="shared" si="36"/>
        <v/>
      </c>
      <c r="L408" s="44" t="str">
        <f>IF(①【入力】別紙_職員一覧!L408="","",①【入力】別紙_職員一覧!L408)</f>
        <v/>
      </c>
      <c r="M408" s="165" t="str">
        <f>IF(①【入力】別紙_職員一覧!M408="","",①【入力】別紙_職員一覧!M408)</f>
        <v/>
      </c>
      <c r="N408" s="157" t="str">
        <f>IF(J408="","",IF(OR(J408="1",J408="2"),VLOOKUP(J408,'②【入力】就業規則等一覧（変更）'!$B$32:$AD$33,26,FALSE),VLOOKUP(J408,'②【入力】就業規則等一覧（変更）'!$B$13:$AD$27,26,FALSE)))</f>
        <v/>
      </c>
      <c r="O408" s="166" t="str">
        <f t="shared" si="37"/>
        <v/>
      </c>
      <c r="P408" s="166" t="str">
        <f t="shared" si="38"/>
        <v/>
      </c>
      <c r="Q408" s="167" t="str">
        <f t="shared" si="39"/>
        <v/>
      </c>
      <c r="T408" s="84"/>
    </row>
    <row r="409" spans="1:23" ht="18" customHeight="1">
      <c r="A409" s="83">
        <v>397</v>
      </c>
      <c r="B409" s="83" t="str">
        <f t="shared" si="41"/>
        <v/>
      </c>
      <c r="C409" s="44" t="str">
        <f>IF(①【入力】別紙_職員一覧!C409="","",①【入力】別紙_職員一覧!C409)</f>
        <v/>
      </c>
      <c r="D409" s="44" t="str">
        <f>IF(①【入力】別紙_職員一覧!D409="","",①【入力】別紙_職員一覧!D409)</f>
        <v/>
      </c>
      <c r="E409" s="44" t="str">
        <f>IF(①【入力】別紙_職員一覧!E409="","",①【入力】別紙_職員一覧!E409)</f>
        <v/>
      </c>
      <c r="F409" s="44" t="str">
        <f>IF(①【入力】別紙_職員一覧!F409="","",①【入力】別紙_職員一覧!F409)</f>
        <v/>
      </c>
      <c r="G409" s="162" t="str">
        <f>IF(①【入力】別紙_職員一覧!G409="","",①【入力】別紙_職員一覧!G409)</f>
        <v/>
      </c>
      <c r="H409" s="162" t="str">
        <f>IF(①【入力】別紙_職員一覧!H409="","",①【入力】別紙_職員一覧!H409)</f>
        <v/>
      </c>
      <c r="I409" s="144" t="str">
        <f>IF(①【入力】別紙_職員一覧!I409="","",①【入力】別紙_職員一覧!I409)</f>
        <v/>
      </c>
      <c r="J409" s="163" t="str">
        <f>IF(①【入力】別紙_職員一覧!J409="","",①【入力】別紙_職員一覧!J409)</f>
        <v/>
      </c>
      <c r="K409" s="164" t="str">
        <f t="shared" si="36"/>
        <v/>
      </c>
      <c r="L409" s="44" t="str">
        <f>IF(①【入力】別紙_職員一覧!L409="","",①【入力】別紙_職員一覧!L409)</f>
        <v/>
      </c>
      <c r="M409" s="165" t="str">
        <f>IF(①【入力】別紙_職員一覧!M409="","",①【入力】別紙_職員一覧!M409)</f>
        <v/>
      </c>
      <c r="N409" s="157" t="str">
        <f>IF(J409="","",IF(OR(J409="1",J409="2"),VLOOKUP(J409,'②【入力】就業規則等一覧（変更）'!$B$32:$AD$33,26,FALSE),VLOOKUP(J409,'②【入力】就業規則等一覧（変更）'!$B$13:$AD$27,26,FALSE)))</f>
        <v/>
      </c>
      <c r="O409" s="166" t="str">
        <f t="shared" si="37"/>
        <v/>
      </c>
      <c r="P409" s="166" t="str">
        <f t="shared" si="38"/>
        <v/>
      </c>
      <c r="Q409" s="167" t="str">
        <f t="shared" si="39"/>
        <v/>
      </c>
      <c r="T409" s="84"/>
    </row>
    <row r="410" spans="1:23" ht="18" customHeight="1">
      <c r="A410" s="83">
        <v>398</v>
      </c>
      <c r="B410" s="83" t="str">
        <f t="shared" si="41"/>
        <v/>
      </c>
      <c r="C410" s="44" t="str">
        <f>IF(①【入力】別紙_職員一覧!C410="","",①【入力】別紙_職員一覧!C410)</f>
        <v/>
      </c>
      <c r="D410" s="44" t="str">
        <f>IF(①【入力】別紙_職員一覧!D410="","",①【入力】別紙_職員一覧!D410)</f>
        <v/>
      </c>
      <c r="E410" s="44" t="str">
        <f>IF(①【入力】別紙_職員一覧!E410="","",①【入力】別紙_職員一覧!E410)</f>
        <v/>
      </c>
      <c r="F410" s="44" t="str">
        <f>IF(①【入力】別紙_職員一覧!F410="","",①【入力】別紙_職員一覧!F410)</f>
        <v/>
      </c>
      <c r="G410" s="162" t="str">
        <f>IF(①【入力】別紙_職員一覧!G410="","",①【入力】別紙_職員一覧!G410)</f>
        <v/>
      </c>
      <c r="H410" s="162" t="str">
        <f>IF(①【入力】別紙_職員一覧!H410="","",①【入力】別紙_職員一覧!H410)</f>
        <v/>
      </c>
      <c r="I410" s="144" t="str">
        <f>IF(①【入力】別紙_職員一覧!I410="","",①【入力】別紙_職員一覧!I410)</f>
        <v/>
      </c>
      <c r="J410" s="163" t="str">
        <f>IF(①【入力】別紙_職員一覧!J410="","",①【入力】別紙_職員一覧!J410)</f>
        <v/>
      </c>
      <c r="K410" s="164" t="str">
        <f t="shared" si="36"/>
        <v/>
      </c>
      <c r="L410" s="44" t="str">
        <f>IF(①【入力】別紙_職員一覧!L410="","",①【入力】別紙_職員一覧!L410)</f>
        <v/>
      </c>
      <c r="M410" s="165" t="str">
        <f>IF(①【入力】別紙_職員一覧!M410="","",①【入力】別紙_職員一覧!M410)</f>
        <v/>
      </c>
      <c r="N410" s="157" t="str">
        <f>IF(J410="","",IF(OR(J410="1",J410="2"),VLOOKUP(J410,'②【入力】就業規則等一覧（変更）'!$B$32:$AD$33,26,FALSE),VLOOKUP(J410,'②【入力】就業規則等一覧（変更）'!$B$13:$AD$27,26,FALSE)))</f>
        <v/>
      </c>
      <c r="O410" s="166" t="str">
        <f t="shared" si="37"/>
        <v/>
      </c>
      <c r="P410" s="166" t="str">
        <f t="shared" si="38"/>
        <v/>
      </c>
      <c r="Q410" s="167" t="str">
        <f t="shared" si="39"/>
        <v/>
      </c>
      <c r="T410" s="84"/>
    </row>
    <row r="411" spans="1:23" ht="18" customHeight="1">
      <c r="A411" s="83">
        <v>399</v>
      </c>
      <c r="B411" s="83" t="str">
        <f t="shared" si="41"/>
        <v/>
      </c>
      <c r="C411" s="44" t="str">
        <f>IF(①【入力】別紙_職員一覧!C411="","",①【入力】別紙_職員一覧!C411)</f>
        <v/>
      </c>
      <c r="D411" s="44" t="str">
        <f>IF(①【入力】別紙_職員一覧!D411="","",①【入力】別紙_職員一覧!D411)</f>
        <v/>
      </c>
      <c r="E411" s="44" t="str">
        <f>IF(①【入力】別紙_職員一覧!E411="","",①【入力】別紙_職員一覧!E411)</f>
        <v/>
      </c>
      <c r="F411" s="44" t="str">
        <f>IF(①【入力】別紙_職員一覧!F411="","",①【入力】別紙_職員一覧!F411)</f>
        <v/>
      </c>
      <c r="G411" s="162" t="str">
        <f>IF(①【入力】別紙_職員一覧!G411="","",①【入力】別紙_職員一覧!G411)</f>
        <v/>
      </c>
      <c r="H411" s="162" t="str">
        <f>IF(①【入力】別紙_職員一覧!H411="","",①【入力】別紙_職員一覧!H411)</f>
        <v/>
      </c>
      <c r="I411" s="144" t="str">
        <f>IF(①【入力】別紙_職員一覧!I411="","",①【入力】別紙_職員一覧!I411)</f>
        <v/>
      </c>
      <c r="J411" s="163" t="str">
        <f>IF(①【入力】別紙_職員一覧!J411="","",①【入力】別紙_職員一覧!J411)</f>
        <v/>
      </c>
      <c r="K411" s="164" t="str">
        <f t="shared" si="36"/>
        <v/>
      </c>
      <c r="L411" s="44" t="str">
        <f>IF(①【入力】別紙_職員一覧!L411="","",①【入力】別紙_職員一覧!L411)</f>
        <v/>
      </c>
      <c r="M411" s="165" t="str">
        <f>IF(①【入力】別紙_職員一覧!M411="","",①【入力】別紙_職員一覧!M411)</f>
        <v/>
      </c>
      <c r="N411" s="157" t="str">
        <f>IF(J411="","",IF(OR(J411="1",J411="2"),VLOOKUP(J411,'②【入力】就業規則等一覧（変更）'!$B$32:$AD$33,26,FALSE),VLOOKUP(J411,'②【入力】就業規則等一覧（変更）'!$B$13:$AD$27,26,FALSE)))</f>
        <v/>
      </c>
      <c r="O411" s="166" t="str">
        <f t="shared" si="37"/>
        <v/>
      </c>
      <c r="P411" s="166" t="str">
        <f t="shared" si="38"/>
        <v/>
      </c>
      <c r="Q411" s="167" t="str">
        <f t="shared" si="39"/>
        <v/>
      </c>
      <c r="T411" s="84"/>
    </row>
    <row r="412" spans="1:23" ht="18" customHeight="1">
      <c r="A412" s="83">
        <v>400</v>
      </c>
      <c r="B412" s="83" t="str">
        <f t="shared" si="41"/>
        <v/>
      </c>
      <c r="C412" s="44" t="str">
        <f>IF(①【入力】別紙_職員一覧!C412="","",①【入力】別紙_職員一覧!C412)</f>
        <v/>
      </c>
      <c r="D412" s="44" t="str">
        <f>IF(①【入力】別紙_職員一覧!D412="","",①【入力】別紙_職員一覧!D412)</f>
        <v/>
      </c>
      <c r="E412" s="44" t="str">
        <f>IF(①【入力】別紙_職員一覧!E412="","",①【入力】別紙_職員一覧!E412)</f>
        <v/>
      </c>
      <c r="F412" s="44" t="str">
        <f>IF(①【入力】別紙_職員一覧!F412="","",①【入力】別紙_職員一覧!F412)</f>
        <v/>
      </c>
      <c r="G412" s="162" t="str">
        <f>IF(①【入力】別紙_職員一覧!G412="","",①【入力】別紙_職員一覧!G412)</f>
        <v/>
      </c>
      <c r="H412" s="162" t="str">
        <f>IF(①【入力】別紙_職員一覧!H412="","",①【入力】別紙_職員一覧!H412)</f>
        <v/>
      </c>
      <c r="I412" s="144" t="str">
        <f>IF(①【入力】別紙_職員一覧!I412="","",①【入力】別紙_職員一覧!I412)</f>
        <v/>
      </c>
      <c r="J412" s="163" t="str">
        <f>IF(①【入力】別紙_職員一覧!J412="","",①【入力】別紙_職員一覧!J412)</f>
        <v/>
      </c>
      <c r="K412" s="164" t="str">
        <f t="shared" si="36"/>
        <v/>
      </c>
      <c r="L412" s="44" t="str">
        <f>IF(①【入力】別紙_職員一覧!L412="","",①【入力】別紙_職員一覧!L412)</f>
        <v/>
      </c>
      <c r="M412" s="165" t="str">
        <f>IF(①【入力】別紙_職員一覧!M412="","",①【入力】別紙_職員一覧!M412)</f>
        <v/>
      </c>
      <c r="N412" s="157" t="str">
        <f>IF(J412="","",IF(OR(J412="1",J412="2"),VLOOKUP(J412,'②【入力】就業規則等一覧（変更）'!$B$32:$AD$33,26,FALSE),VLOOKUP(J412,'②【入力】就業規則等一覧（変更）'!$B$13:$AD$27,26,FALSE)))</f>
        <v/>
      </c>
      <c r="O412" s="166" t="str">
        <f t="shared" si="37"/>
        <v/>
      </c>
      <c r="P412" s="166" t="str">
        <f t="shared" si="38"/>
        <v/>
      </c>
      <c r="Q412" s="167" t="str">
        <f t="shared" si="39"/>
        <v/>
      </c>
      <c r="T412" s="84"/>
    </row>
    <row r="413" spans="1:23" ht="18" customHeight="1">
      <c r="A413" s="83">
        <v>401</v>
      </c>
      <c r="B413" s="83" t="str">
        <f t="shared" si="41"/>
        <v/>
      </c>
      <c r="C413" s="44" t="str">
        <f>IF(①【入力】別紙_職員一覧!C413="","",①【入力】別紙_職員一覧!C413)</f>
        <v/>
      </c>
      <c r="D413" s="44" t="str">
        <f>IF(①【入力】別紙_職員一覧!D413="","",①【入力】別紙_職員一覧!D413)</f>
        <v/>
      </c>
      <c r="E413" s="44" t="str">
        <f>IF(①【入力】別紙_職員一覧!E413="","",①【入力】別紙_職員一覧!E413)</f>
        <v/>
      </c>
      <c r="F413" s="44" t="str">
        <f>IF(①【入力】別紙_職員一覧!F413="","",①【入力】別紙_職員一覧!F413)</f>
        <v/>
      </c>
      <c r="G413" s="162" t="str">
        <f>IF(①【入力】別紙_職員一覧!G413="","",①【入力】別紙_職員一覧!G413)</f>
        <v/>
      </c>
      <c r="H413" s="162" t="str">
        <f>IF(①【入力】別紙_職員一覧!H413="","",①【入力】別紙_職員一覧!H413)</f>
        <v/>
      </c>
      <c r="I413" s="144" t="str">
        <f>IF(①【入力】別紙_職員一覧!I413="","",①【入力】別紙_職員一覧!I413)</f>
        <v/>
      </c>
      <c r="J413" s="163" t="str">
        <f>IF(①【入力】別紙_職員一覧!J413="","",①【入力】別紙_職員一覧!J413)</f>
        <v/>
      </c>
      <c r="K413" s="164" t="str">
        <f t="shared" si="36"/>
        <v/>
      </c>
      <c r="L413" s="44" t="str">
        <f>IF(①【入力】別紙_職員一覧!L413="","",①【入力】別紙_職員一覧!L413)</f>
        <v/>
      </c>
      <c r="M413" s="165" t="str">
        <f>IF(①【入力】別紙_職員一覧!M413="","",①【入力】別紙_職員一覧!M413)</f>
        <v/>
      </c>
      <c r="N413" s="157" t="str">
        <f>IF(J413="","",IF(OR(J413="1",J413="2"),VLOOKUP(J413,'②【入力】就業規則等一覧（変更）'!$B$32:$AD$33,26,FALSE),VLOOKUP(J413,'②【入力】就業規則等一覧（変更）'!$B$13:$AD$27,26,FALSE)))</f>
        <v/>
      </c>
      <c r="O413" s="166" t="str">
        <f t="shared" si="37"/>
        <v/>
      </c>
      <c r="P413" s="166" t="str">
        <f t="shared" si="38"/>
        <v/>
      </c>
      <c r="Q413" s="167" t="str">
        <f t="shared" si="39"/>
        <v/>
      </c>
      <c r="T413" s="84"/>
    </row>
    <row r="414" spans="1:23" ht="18" customHeight="1">
      <c r="A414" s="83">
        <v>402</v>
      </c>
      <c r="B414" s="83" t="str">
        <f t="shared" si="41"/>
        <v/>
      </c>
      <c r="C414" s="44" t="str">
        <f>IF(①【入力】別紙_職員一覧!C414="","",①【入力】別紙_職員一覧!C414)</f>
        <v/>
      </c>
      <c r="D414" s="44" t="str">
        <f>IF(①【入力】別紙_職員一覧!D414="","",①【入力】別紙_職員一覧!D414)</f>
        <v/>
      </c>
      <c r="E414" s="44" t="str">
        <f>IF(①【入力】別紙_職員一覧!E414="","",①【入力】別紙_職員一覧!E414)</f>
        <v/>
      </c>
      <c r="F414" s="44" t="str">
        <f>IF(①【入力】別紙_職員一覧!F414="","",①【入力】別紙_職員一覧!F414)</f>
        <v/>
      </c>
      <c r="G414" s="162" t="str">
        <f>IF(①【入力】別紙_職員一覧!G414="","",①【入力】別紙_職員一覧!G414)</f>
        <v/>
      </c>
      <c r="H414" s="162" t="str">
        <f>IF(①【入力】別紙_職員一覧!H414="","",①【入力】別紙_職員一覧!H414)</f>
        <v/>
      </c>
      <c r="I414" s="144" t="str">
        <f>IF(①【入力】別紙_職員一覧!I414="","",①【入力】別紙_職員一覧!I414)</f>
        <v/>
      </c>
      <c r="J414" s="163" t="str">
        <f>IF(①【入力】別紙_職員一覧!J414="","",①【入力】別紙_職員一覧!J414)</f>
        <v/>
      </c>
      <c r="K414" s="164" t="str">
        <f t="shared" si="36"/>
        <v/>
      </c>
      <c r="L414" s="44" t="str">
        <f>IF(①【入力】別紙_職員一覧!L414="","",①【入力】別紙_職員一覧!L414)</f>
        <v/>
      </c>
      <c r="M414" s="165" t="str">
        <f>IF(①【入力】別紙_職員一覧!M414="","",①【入力】別紙_職員一覧!M414)</f>
        <v/>
      </c>
      <c r="N414" s="157" t="str">
        <f>IF(J414="","",IF(OR(J414="1",J414="2"),VLOOKUP(J414,'②【入力】就業規則等一覧（変更）'!$B$32:$AD$33,26,FALSE),VLOOKUP(J414,'②【入力】就業規則等一覧（変更）'!$B$13:$AD$27,26,FALSE)))</f>
        <v/>
      </c>
      <c r="O414" s="166" t="str">
        <f t="shared" si="37"/>
        <v/>
      </c>
      <c r="P414" s="166" t="str">
        <f t="shared" si="38"/>
        <v/>
      </c>
      <c r="Q414" s="167" t="str">
        <f t="shared" si="39"/>
        <v/>
      </c>
      <c r="T414" s="84"/>
    </row>
    <row r="415" spans="1:23" ht="18" customHeight="1">
      <c r="A415" s="83">
        <v>403</v>
      </c>
      <c r="B415" s="83" t="str">
        <f t="shared" si="41"/>
        <v/>
      </c>
      <c r="C415" s="44" t="str">
        <f>IF(①【入力】別紙_職員一覧!C415="","",①【入力】別紙_職員一覧!C415)</f>
        <v/>
      </c>
      <c r="D415" s="44" t="str">
        <f>IF(①【入力】別紙_職員一覧!D415="","",①【入力】別紙_職員一覧!D415)</f>
        <v/>
      </c>
      <c r="E415" s="44" t="str">
        <f>IF(①【入力】別紙_職員一覧!E415="","",①【入力】別紙_職員一覧!E415)</f>
        <v/>
      </c>
      <c r="F415" s="44" t="str">
        <f>IF(①【入力】別紙_職員一覧!F415="","",①【入力】別紙_職員一覧!F415)</f>
        <v/>
      </c>
      <c r="G415" s="162" t="str">
        <f>IF(①【入力】別紙_職員一覧!G415="","",①【入力】別紙_職員一覧!G415)</f>
        <v/>
      </c>
      <c r="H415" s="162" t="str">
        <f>IF(①【入力】別紙_職員一覧!H415="","",①【入力】別紙_職員一覧!H415)</f>
        <v/>
      </c>
      <c r="I415" s="144" t="str">
        <f>IF(①【入力】別紙_職員一覧!I415="","",①【入力】別紙_職員一覧!I415)</f>
        <v/>
      </c>
      <c r="J415" s="163" t="str">
        <f>IF(①【入力】別紙_職員一覧!J415="","",①【入力】別紙_職員一覧!J415)</f>
        <v/>
      </c>
      <c r="K415" s="164" t="str">
        <f t="shared" si="36"/>
        <v/>
      </c>
      <c r="L415" s="44" t="str">
        <f>IF(①【入力】別紙_職員一覧!L415="","",①【入力】別紙_職員一覧!L415)</f>
        <v/>
      </c>
      <c r="M415" s="165" t="str">
        <f>IF(①【入力】別紙_職員一覧!M415="","",①【入力】別紙_職員一覧!M415)</f>
        <v/>
      </c>
      <c r="N415" s="157" t="str">
        <f>IF(J415="","",IF(OR(J415="1",J415="2"),VLOOKUP(J415,'②【入力】就業規則等一覧（変更）'!$B$32:$AD$33,26,FALSE),VLOOKUP(J415,'②【入力】就業規則等一覧（変更）'!$B$13:$AD$27,26,FALSE)))</f>
        <v/>
      </c>
      <c r="O415" s="166" t="str">
        <f t="shared" si="37"/>
        <v/>
      </c>
      <c r="P415" s="166" t="str">
        <f t="shared" si="38"/>
        <v/>
      </c>
      <c r="Q415" s="167" t="str">
        <f t="shared" si="39"/>
        <v/>
      </c>
      <c r="T415" s="84"/>
    </row>
    <row r="416" spans="1:23" ht="18" customHeight="1">
      <c r="A416" s="83">
        <v>404</v>
      </c>
      <c r="B416" s="83" t="str">
        <f t="shared" si="41"/>
        <v/>
      </c>
      <c r="C416" s="44" t="str">
        <f>IF(①【入力】別紙_職員一覧!C416="","",①【入力】別紙_職員一覧!C416)</f>
        <v/>
      </c>
      <c r="D416" s="44" t="str">
        <f>IF(①【入力】別紙_職員一覧!D416="","",①【入力】別紙_職員一覧!D416)</f>
        <v/>
      </c>
      <c r="E416" s="44" t="str">
        <f>IF(①【入力】別紙_職員一覧!E416="","",①【入力】別紙_職員一覧!E416)</f>
        <v/>
      </c>
      <c r="F416" s="44" t="str">
        <f>IF(①【入力】別紙_職員一覧!F416="","",①【入力】別紙_職員一覧!F416)</f>
        <v/>
      </c>
      <c r="G416" s="162" t="str">
        <f>IF(①【入力】別紙_職員一覧!G416="","",①【入力】別紙_職員一覧!G416)</f>
        <v/>
      </c>
      <c r="H416" s="162" t="str">
        <f>IF(①【入力】別紙_職員一覧!H416="","",①【入力】別紙_職員一覧!H416)</f>
        <v/>
      </c>
      <c r="I416" s="144" t="str">
        <f>IF(①【入力】別紙_職員一覧!I416="","",①【入力】別紙_職員一覧!I416)</f>
        <v/>
      </c>
      <c r="J416" s="163" t="str">
        <f>IF(①【入力】別紙_職員一覧!J416="","",①【入力】別紙_職員一覧!J416)</f>
        <v/>
      </c>
      <c r="K416" s="164" t="str">
        <f t="shared" si="36"/>
        <v/>
      </c>
      <c r="L416" s="44" t="str">
        <f>IF(①【入力】別紙_職員一覧!L416="","",①【入力】別紙_職員一覧!L416)</f>
        <v/>
      </c>
      <c r="M416" s="165" t="str">
        <f>IF(①【入力】別紙_職員一覧!M416="","",①【入力】別紙_職員一覧!M416)</f>
        <v/>
      </c>
      <c r="N416" s="157" t="str">
        <f>IF(J416="","",IF(OR(J416="1",J416="2"),VLOOKUP(J416,'②【入力】就業規則等一覧（変更）'!$B$32:$AD$33,26,FALSE),VLOOKUP(J416,'②【入力】就業規則等一覧（変更）'!$B$13:$AD$27,26,FALSE)))</f>
        <v/>
      </c>
      <c r="O416" s="166" t="str">
        <f t="shared" si="37"/>
        <v/>
      </c>
      <c r="P416" s="166" t="str">
        <f t="shared" si="38"/>
        <v/>
      </c>
      <c r="Q416" s="167" t="str">
        <f t="shared" si="39"/>
        <v/>
      </c>
      <c r="T416" s="84"/>
      <c r="W416" s="79"/>
    </row>
    <row r="417" spans="1:23" ht="18" customHeight="1">
      <c r="A417" s="83">
        <v>405</v>
      </c>
      <c r="B417" s="83" t="str">
        <f t="shared" si="41"/>
        <v/>
      </c>
      <c r="C417" s="44" t="str">
        <f>IF(①【入力】別紙_職員一覧!C417="","",①【入力】別紙_職員一覧!C417)</f>
        <v/>
      </c>
      <c r="D417" s="44" t="str">
        <f>IF(①【入力】別紙_職員一覧!D417="","",①【入力】別紙_職員一覧!D417)</f>
        <v/>
      </c>
      <c r="E417" s="44" t="str">
        <f>IF(①【入力】別紙_職員一覧!E417="","",①【入力】別紙_職員一覧!E417)</f>
        <v/>
      </c>
      <c r="F417" s="44" t="str">
        <f>IF(①【入力】別紙_職員一覧!F417="","",①【入力】別紙_職員一覧!F417)</f>
        <v/>
      </c>
      <c r="G417" s="162" t="str">
        <f>IF(①【入力】別紙_職員一覧!G417="","",①【入力】別紙_職員一覧!G417)</f>
        <v/>
      </c>
      <c r="H417" s="162" t="str">
        <f>IF(①【入力】別紙_職員一覧!H417="","",①【入力】別紙_職員一覧!H417)</f>
        <v/>
      </c>
      <c r="I417" s="144" t="str">
        <f>IF(①【入力】別紙_職員一覧!I417="","",①【入力】別紙_職員一覧!I417)</f>
        <v/>
      </c>
      <c r="J417" s="163" t="str">
        <f>IF(①【入力】別紙_職員一覧!J417="","",①【入力】別紙_職員一覧!J417)</f>
        <v/>
      </c>
      <c r="K417" s="164" t="str">
        <f t="shared" si="36"/>
        <v/>
      </c>
      <c r="L417" s="44" t="str">
        <f>IF(①【入力】別紙_職員一覧!L417="","",①【入力】別紙_職員一覧!L417)</f>
        <v/>
      </c>
      <c r="M417" s="165" t="str">
        <f>IF(①【入力】別紙_職員一覧!M417="","",①【入力】別紙_職員一覧!M417)</f>
        <v/>
      </c>
      <c r="N417" s="157" t="str">
        <f>IF(J417="","",IF(OR(J417="1",J417="2"),VLOOKUP(J417,'②【入力】就業規則等一覧（変更）'!$B$32:$AD$33,26,FALSE),VLOOKUP(J417,'②【入力】就業規則等一覧（変更）'!$B$13:$AD$27,26,FALSE)))</f>
        <v/>
      </c>
      <c r="O417" s="166" t="str">
        <f t="shared" si="37"/>
        <v/>
      </c>
      <c r="P417" s="166" t="str">
        <f t="shared" si="38"/>
        <v/>
      </c>
      <c r="Q417" s="167" t="str">
        <f t="shared" si="39"/>
        <v/>
      </c>
      <c r="T417" s="84"/>
    </row>
    <row r="418" spans="1:23" ht="18" customHeight="1">
      <c r="A418" s="83">
        <v>406</v>
      </c>
      <c r="B418" s="83" t="str">
        <f t="shared" si="41"/>
        <v/>
      </c>
      <c r="C418" s="44" t="str">
        <f>IF(①【入力】別紙_職員一覧!C418="","",①【入力】別紙_職員一覧!C418)</f>
        <v/>
      </c>
      <c r="D418" s="44" t="str">
        <f>IF(①【入力】別紙_職員一覧!D418="","",①【入力】別紙_職員一覧!D418)</f>
        <v/>
      </c>
      <c r="E418" s="44" t="str">
        <f>IF(①【入力】別紙_職員一覧!E418="","",①【入力】別紙_職員一覧!E418)</f>
        <v/>
      </c>
      <c r="F418" s="44" t="str">
        <f>IF(①【入力】別紙_職員一覧!F418="","",①【入力】別紙_職員一覧!F418)</f>
        <v/>
      </c>
      <c r="G418" s="162" t="str">
        <f>IF(①【入力】別紙_職員一覧!G418="","",①【入力】別紙_職員一覧!G418)</f>
        <v/>
      </c>
      <c r="H418" s="162" t="str">
        <f>IF(①【入力】別紙_職員一覧!H418="","",①【入力】別紙_職員一覧!H418)</f>
        <v/>
      </c>
      <c r="I418" s="144" t="str">
        <f>IF(①【入力】別紙_職員一覧!I418="","",①【入力】別紙_職員一覧!I418)</f>
        <v/>
      </c>
      <c r="J418" s="163" t="str">
        <f>IF(①【入力】別紙_職員一覧!J418="","",①【入力】別紙_職員一覧!J418)</f>
        <v/>
      </c>
      <c r="K418" s="164" t="str">
        <f t="shared" si="36"/>
        <v/>
      </c>
      <c r="L418" s="44" t="str">
        <f>IF(①【入力】別紙_職員一覧!L418="","",①【入力】別紙_職員一覧!L418)</f>
        <v/>
      </c>
      <c r="M418" s="165" t="str">
        <f>IF(①【入力】別紙_職員一覧!M418="","",①【入力】別紙_職員一覧!M418)</f>
        <v/>
      </c>
      <c r="N418" s="157" t="str">
        <f>IF(J418="","",IF(OR(J418="1",J418="2"),VLOOKUP(J418,'②【入力】就業規則等一覧（変更）'!$B$32:$AD$33,26,FALSE),VLOOKUP(J418,'②【入力】就業規則等一覧（変更）'!$B$13:$AD$27,26,FALSE)))</f>
        <v/>
      </c>
      <c r="O418" s="166" t="str">
        <f t="shared" si="37"/>
        <v/>
      </c>
      <c r="P418" s="166" t="str">
        <f t="shared" si="38"/>
        <v/>
      </c>
      <c r="Q418" s="167" t="str">
        <f t="shared" si="39"/>
        <v/>
      </c>
      <c r="T418" s="84"/>
    </row>
    <row r="419" spans="1:23" ht="18" customHeight="1">
      <c r="A419" s="83">
        <v>407</v>
      </c>
      <c r="B419" s="83" t="str">
        <f t="shared" si="41"/>
        <v/>
      </c>
      <c r="C419" s="44" t="str">
        <f>IF(①【入力】別紙_職員一覧!C419="","",①【入力】別紙_職員一覧!C419)</f>
        <v/>
      </c>
      <c r="D419" s="44" t="str">
        <f>IF(①【入力】別紙_職員一覧!D419="","",①【入力】別紙_職員一覧!D419)</f>
        <v/>
      </c>
      <c r="E419" s="44" t="str">
        <f>IF(①【入力】別紙_職員一覧!E419="","",①【入力】別紙_職員一覧!E419)</f>
        <v/>
      </c>
      <c r="F419" s="44" t="str">
        <f>IF(①【入力】別紙_職員一覧!F419="","",①【入力】別紙_職員一覧!F419)</f>
        <v/>
      </c>
      <c r="G419" s="162" t="str">
        <f>IF(①【入力】別紙_職員一覧!G419="","",①【入力】別紙_職員一覧!G419)</f>
        <v/>
      </c>
      <c r="H419" s="162" t="str">
        <f>IF(①【入力】別紙_職員一覧!H419="","",①【入力】別紙_職員一覧!H419)</f>
        <v/>
      </c>
      <c r="I419" s="144" t="str">
        <f>IF(①【入力】別紙_職員一覧!I419="","",①【入力】別紙_職員一覧!I419)</f>
        <v/>
      </c>
      <c r="J419" s="163" t="str">
        <f>IF(①【入力】別紙_職員一覧!J419="","",①【入力】別紙_職員一覧!J419)</f>
        <v/>
      </c>
      <c r="K419" s="164" t="str">
        <f t="shared" si="36"/>
        <v/>
      </c>
      <c r="L419" s="44" t="str">
        <f>IF(①【入力】別紙_職員一覧!L419="","",①【入力】別紙_職員一覧!L419)</f>
        <v/>
      </c>
      <c r="M419" s="165" t="str">
        <f>IF(①【入力】別紙_職員一覧!M419="","",①【入力】別紙_職員一覧!M419)</f>
        <v/>
      </c>
      <c r="N419" s="157" t="str">
        <f>IF(J419="","",IF(OR(J419="1",J419="2"),VLOOKUP(J419,'②【入力】就業規則等一覧（変更）'!$B$32:$AD$33,26,FALSE),VLOOKUP(J419,'②【入力】就業規則等一覧（変更）'!$B$13:$AD$27,26,FALSE)))</f>
        <v/>
      </c>
      <c r="O419" s="166" t="str">
        <f t="shared" si="37"/>
        <v/>
      </c>
      <c r="P419" s="166" t="str">
        <f t="shared" si="38"/>
        <v/>
      </c>
      <c r="Q419" s="167" t="str">
        <f t="shared" si="39"/>
        <v/>
      </c>
      <c r="T419" s="84"/>
    </row>
    <row r="420" spans="1:23" ht="18" customHeight="1">
      <c r="A420" s="83">
        <v>408</v>
      </c>
      <c r="B420" s="83" t="str">
        <f t="shared" si="41"/>
        <v/>
      </c>
      <c r="C420" s="44" t="str">
        <f>IF(①【入力】別紙_職員一覧!C420="","",①【入力】別紙_職員一覧!C420)</f>
        <v/>
      </c>
      <c r="D420" s="44" t="str">
        <f>IF(①【入力】別紙_職員一覧!D420="","",①【入力】別紙_職員一覧!D420)</f>
        <v/>
      </c>
      <c r="E420" s="44" t="str">
        <f>IF(①【入力】別紙_職員一覧!E420="","",①【入力】別紙_職員一覧!E420)</f>
        <v/>
      </c>
      <c r="F420" s="44" t="str">
        <f>IF(①【入力】別紙_職員一覧!F420="","",①【入力】別紙_職員一覧!F420)</f>
        <v/>
      </c>
      <c r="G420" s="162" t="str">
        <f>IF(①【入力】別紙_職員一覧!G420="","",①【入力】別紙_職員一覧!G420)</f>
        <v/>
      </c>
      <c r="H420" s="162" t="str">
        <f>IF(①【入力】別紙_職員一覧!H420="","",①【入力】別紙_職員一覧!H420)</f>
        <v/>
      </c>
      <c r="I420" s="144" t="str">
        <f>IF(①【入力】別紙_職員一覧!I420="","",①【入力】別紙_職員一覧!I420)</f>
        <v/>
      </c>
      <c r="J420" s="163" t="str">
        <f>IF(①【入力】別紙_職員一覧!J420="","",①【入力】別紙_職員一覧!J420)</f>
        <v/>
      </c>
      <c r="K420" s="164" t="str">
        <f t="shared" si="36"/>
        <v/>
      </c>
      <c r="L420" s="44" t="str">
        <f>IF(①【入力】別紙_職員一覧!L420="","",①【入力】別紙_職員一覧!L420)</f>
        <v/>
      </c>
      <c r="M420" s="165" t="str">
        <f>IF(①【入力】別紙_職員一覧!M420="","",①【入力】別紙_職員一覧!M420)</f>
        <v/>
      </c>
      <c r="N420" s="157" t="str">
        <f>IF(J420="","",IF(OR(J420="1",J420="2"),VLOOKUP(J420,'②【入力】就業規則等一覧（変更）'!$B$32:$AD$33,26,FALSE),VLOOKUP(J420,'②【入力】就業規則等一覧（変更）'!$B$13:$AD$27,26,FALSE)))</f>
        <v/>
      </c>
      <c r="O420" s="166" t="str">
        <f t="shared" si="37"/>
        <v/>
      </c>
      <c r="P420" s="166" t="str">
        <f t="shared" si="38"/>
        <v/>
      </c>
      <c r="Q420" s="167" t="str">
        <f t="shared" si="39"/>
        <v/>
      </c>
      <c r="T420" s="84"/>
    </row>
    <row r="421" spans="1:23" ht="18" customHeight="1">
      <c r="A421" s="83">
        <v>409</v>
      </c>
      <c r="B421" s="83" t="str">
        <f t="shared" si="41"/>
        <v/>
      </c>
      <c r="C421" s="44" t="str">
        <f>IF(①【入力】別紙_職員一覧!C421="","",①【入力】別紙_職員一覧!C421)</f>
        <v/>
      </c>
      <c r="D421" s="44" t="str">
        <f>IF(①【入力】別紙_職員一覧!D421="","",①【入力】別紙_職員一覧!D421)</f>
        <v/>
      </c>
      <c r="E421" s="44" t="str">
        <f>IF(①【入力】別紙_職員一覧!E421="","",①【入力】別紙_職員一覧!E421)</f>
        <v/>
      </c>
      <c r="F421" s="44" t="str">
        <f>IF(①【入力】別紙_職員一覧!F421="","",①【入力】別紙_職員一覧!F421)</f>
        <v/>
      </c>
      <c r="G421" s="162" t="str">
        <f>IF(①【入力】別紙_職員一覧!G421="","",①【入力】別紙_職員一覧!G421)</f>
        <v/>
      </c>
      <c r="H421" s="162" t="str">
        <f>IF(①【入力】別紙_職員一覧!H421="","",①【入力】別紙_職員一覧!H421)</f>
        <v/>
      </c>
      <c r="I421" s="144" t="str">
        <f>IF(①【入力】別紙_職員一覧!I421="","",①【入力】別紙_職員一覧!I421)</f>
        <v/>
      </c>
      <c r="J421" s="163" t="str">
        <f>IF(①【入力】別紙_職員一覧!J421="","",①【入力】別紙_職員一覧!J421)</f>
        <v/>
      </c>
      <c r="K421" s="164" t="str">
        <f t="shared" si="36"/>
        <v/>
      </c>
      <c r="L421" s="44" t="str">
        <f>IF(①【入力】別紙_職員一覧!L421="","",①【入力】別紙_職員一覧!L421)</f>
        <v/>
      </c>
      <c r="M421" s="165" t="str">
        <f>IF(①【入力】別紙_職員一覧!M421="","",①【入力】別紙_職員一覧!M421)</f>
        <v/>
      </c>
      <c r="N421" s="157" t="str">
        <f>IF(J421="","",IF(OR(J421="1",J421="2"),VLOOKUP(J421,'②【入力】就業規則等一覧（変更）'!$B$32:$AD$33,26,FALSE),VLOOKUP(J421,'②【入力】就業規則等一覧（変更）'!$B$13:$AD$27,26,FALSE)))</f>
        <v/>
      </c>
      <c r="O421" s="166" t="str">
        <f t="shared" si="37"/>
        <v/>
      </c>
      <c r="P421" s="166" t="str">
        <f t="shared" si="38"/>
        <v/>
      </c>
      <c r="Q421" s="167" t="str">
        <f t="shared" si="39"/>
        <v/>
      </c>
      <c r="T421" s="84"/>
    </row>
    <row r="422" spans="1:23" ht="18" customHeight="1">
      <c r="A422" s="83">
        <v>410</v>
      </c>
      <c r="B422" s="83" t="str">
        <f t="shared" si="41"/>
        <v/>
      </c>
      <c r="C422" s="44" t="str">
        <f>IF(①【入力】別紙_職員一覧!C422="","",①【入力】別紙_職員一覧!C422)</f>
        <v/>
      </c>
      <c r="D422" s="44" t="str">
        <f>IF(①【入力】別紙_職員一覧!D422="","",①【入力】別紙_職員一覧!D422)</f>
        <v/>
      </c>
      <c r="E422" s="44" t="str">
        <f>IF(①【入力】別紙_職員一覧!E422="","",①【入力】別紙_職員一覧!E422)</f>
        <v/>
      </c>
      <c r="F422" s="44" t="str">
        <f>IF(①【入力】別紙_職員一覧!F422="","",①【入力】別紙_職員一覧!F422)</f>
        <v/>
      </c>
      <c r="G422" s="162" t="str">
        <f>IF(①【入力】別紙_職員一覧!G422="","",①【入力】別紙_職員一覧!G422)</f>
        <v/>
      </c>
      <c r="H422" s="162" t="str">
        <f>IF(①【入力】別紙_職員一覧!H422="","",①【入力】別紙_職員一覧!H422)</f>
        <v/>
      </c>
      <c r="I422" s="144" t="str">
        <f>IF(①【入力】別紙_職員一覧!I422="","",①【入力】別紙_職員一覧!I422)</f>
        <v/>
      </c>
      <c r="J422" s="163" t="str">
        <f>IF(①【入力】別紙_職員一覧!J422="","",①【入力】別紙_職員一覧!J422)</f>
        <v/>
      </c>
      <c r="K422" s="164" t="str">
        <f t="shared" ref="K422:K485" si="42">IF(OR(J422="1",J422=1),"〇","")</f>
        <v/>
      </c>
      <c r="L422" s="44" t="str">
        <f>IF(①【入力】別紙_職員一覧!L422="","",①【入力】別紙_職員一覧!L422)</f>
        <v/>
      </c>
      <c r="M422" s="165" t="str">
        <f>IF(①【入力】別紙_職員一覧!M422="","",①【入力】別紙_職員一覧!M422)</f>
        <v/>
      </c>
      <c r="N422" s="157" t="str">
        <f>IF(J422="","",IF(OR(J422="1",J422="2"),VLOOKUP(J422,'②【入力】就業規則等一覧（変更）'!$B$32:$AD$33,26,FALSE),VLOOKUP(J422,'②【入力】就業規則等一覧（変更）'!$B$13:$AD$27,26,FALSE)))</f>
        <v/>
      </c>
      <c r="O422" s="166" t="str">
        <f t="shared" ref="O422:O485" si="43">IF(M422="","",10000)</f>
        <v/>
      </c>
      <c r="P422" s="166" t="str">
        <f t="shared" ref="P422:P485" si="44">IF(N422="","",MIN(N422,10000))</f>
        <v/>
      </c>
      <c r="Q422" s="167" t="str">
        <f t="shared" ref="Q422:Q485" si="45">IF(OR(M422="",N422=""),"",M422*P422)</f>
        <v/>
      </c>
      <c r="T422" s="84"/>
    </row>
    <row r="423" spans="1:23" ht="18" customHeight="1">
      <c r="A423" s="83">
        <v>411</v>
      </c>
      <c r="B423" s="83" t="str">
        <f t="shared" si="41"/>
        <v/>
      </c>
      <c r="C423" s="44" t="str">
        <f>IF(①【入力】別紙_職員一覧!C423="","",①【入力】別紙_職員一覧!C423)</f>
        <v/>
      </c>
      <c r="D423" s="44" t="str">
        <f>IF(①【入力】別紙_職員一覧!D423="","",①【入力】別紙_職員一覧!D423)</f>
        <v/>
      </c>
      <c r="E423" s="44" t="str">
        <f>IF(①【入力】別紙_職員一覧!E423="","",①【入力】別紙_職員一覧!E423)</f>
        <v/>
      </c>
      <c r="F423" s="44" t="str">
        <f>IF(①【入力】別紙_職員一覧!F423="","",①【入力】別紙_職員一覧!F423)</f>
        <v/>
      </c>
      <c r="G423" s="162" t="str">
        <f>IF(①【入力】別紙_職員一覧!G423="","",①【入力】別紙_職員一覧!G423)</f>
        <v/>
      </c>
      <c r="H423" s="162" t="str">
        <f>IF(①【入力】別紙_職員一覧!H423="","",①【入力】別紙_職員一覧!H423)</f>
        <v/>
      </c>
      <c r="I423" s="144" t="str">
        <f>IF(①【入力】別紙_職員一覧!I423="","",①【入力】別紙_職員一覧!I423)</f>
        <v/>
      </c>
      <c r="J423" s="163" t="str">
        <f>IF(①【入力】別紙_職員一覧!J423="","",①【入力】別紙_職員一覧!J423)</f>
        <v/>
      </c>
      <c r="K423" s="164" t="str">
        <f t="shared" si="42"/>
        <v/>
      </c>
      <c r="L423" s="44" t="str">
        <f>IF(①【入力】別紙_職員一覧!L423="","",①【入力】別紙_職員一覧!L423)</f>
        <v/>
      </c>
      <c r="M423" s="165" t="str">
        <f>IF(①【入力】別紙_職員一覧!M423="","",①【入力】別紙_職員一覧!M423)</f>
        <v/>
      </c>
      <c r="N423" s="157" t="str">
        <f>IF(J423="","",IF(OR(J423="1",J423="2"),VLOOKUP(J423,'②【入力】就業規則等一覧（変更）'!$B$32:$AD$33,26,FALSE),VLOOKUP(J423,'②【入力】就業規則等一覧（変更）'!$B$13:$AD$27,26,FALSE)))</f>
        <v/>
      </c>
      <c r="O423" s="166" t="str">
        <f t="shared" si="43"/>
        <v/>
      </c>
      <c r="P423" s="166" t="str">
        <f t="shared" si="44"/>
        <v/>
      </c>
      <c r="Q423" s="167" t="str">
        <f t="shared" si="45"/>
        <v/>
      </c>
      <c r="T423" s="84"/>
    </row>
    <row r="424" spans="1:23" ht="18" customHeight="1">
      <c r="A424" s="83">
        <v>412</v>
      </c>
      <c r="B424" s="83" t="str">
        <f t="shared" si="41"/>
        <v/>
      </c>
      <c r="C424" s="44" t="str">
        <f>IF(①【入力】別紙_職員一覧!C424="","",①【入力】別紙_職員一覧!C424)</f>
        <v/>
      </c>
      <c r="D424" s="44" t="str">
        <f>IF(①【入力】別紙_職員一覧!D424="","",①【入力】別紙_職員一覧!D424)</f>
        <v/>
      </c>
      <c r="E424" s="44" t="str">
        <f>IF(①【入力】別紙_職員一覧!E424="","",①【入力】別紙_職員一覧!E424)</f>
        <v/>
      </c>
      <c r="F424" s="44" t="str">
        <f>IF(①【入力】別紙_職員一覧!F424="","",①【入力】別紙_職員一覧!F424)</f>
        <v/>
      </c>
      <c r="G424" s="162" t="str">
        <f>IF(①【入力】別紙_職員一覧!G424="","",①【入力】別紙_職員一覧!G424)</f>
        <v/>
      </c>
      <c r="H424" s="162" t="str">
        <f>IF(①【入力】別紙_職員一覧!H424="","",①【入力】別紙_職員一覧!H424)</f>
        <v/>
      </c>
      <c r="I424" s="144" t="str">
        <f>IF(①【入力】別紙_職員一覧!I424="","",①【入力】別紙_職員一覧!I424)</f>
        <v/>
      </c>
      <c r="J424" s="163" t="str">
        <f>IF(①【入力】別紙_職員一覧!J424="","",①【入力】別紙_職員一覧!J424)</f>
        <v/>
      </c>
      <c r="K424" s="164" t="str">
        <f t="shared" si="42"/>
        <v/>
      </c>
      <c r="L424" s="44" t="str">
        <f>IF(①【入力】別紙_職員一覧!L424="","",①【入力】別紙_職員一覧!L424)</f>
        <v/>
      </c>
      <c r="M424" s="165" t="str">
        <f>IF(①【入力】別紙_職員一覧!M424="","",①【入力】別紙_職員一覧!M424)</f>
        <v/>
      </c>
      <c r="N424" s="157" t="str">
        <f>IF(J424="","",IF(OR(J424="1",J424="2"),VLOOKUP(J424,'②【入力】就業規則等一覧（変更）'!$B$32:$AD$33,26,FALSE),VLOOKUP(J424,'②【入力】就業規則等一覧（変更）'!$B$13:$AD$27,26,FALSE)))</f>
        <v/>
      </c>
      <c r="O424" s="166" t="str">
        <f t="shared" si="43"/>
        <v/>
      </c>
      <c r="P424" s="166" t="str">
        <f t="shared" si="44"/>
        <v/>
      </c>
      <c r="Q424" s="167" t="str">
        <f t="shared" si="45"/>
        <v/>
      </c>
      <c r="T424" s="84"/>
    </row>
    <row r="425" spans="1:23" ht="18" customHeight="1">
      <c r="A425" s="83">
        <v>413</v>
      </c>
      <c r="B425" s="83" t="str">
        <f t="shared" si="41"/>
        <v/>
      </c>
      <c r="C425" s="44" t="str">
        <f>IF(①【入力】別紙_職員一覧!C425="","",①【入力】別紙_職員一覧!C425)</f>
        <v/>
      </c>
      <c r="D425" s="44" t="str">
        <f>IF(①【入力】別紙_職員一覧!D425="","",①【入力】別紙_職員一覧!D425)</f>
        <v/>
      </c>
      <c r="E425" s="44" t="str">
        <f>IF(①【入力】別紙_職員一覧!E425="","",①【入力】別紙_職員一覧!E425)</f>
        <v/>
      </c>
      <c r="F425" s="44" t="str">
        <f>IF(①【入力】別紙_職員一覧!F425="","",①【入力】別紙_職員一覧!F425)</f>
        <v/>
      </c>
      <c r="G425" s="162" t="str">
        <f>IF(①【入力】別紙_職員一覧!G425="","",①【入力】別紙_職員一覧!G425)</f>
        <v/>
      </c>
      <c r="H425" s="162" t="str">
        <f>IF(①【入力】別紙_職員一覧!H425="","",①【入力】別紙_職員一覧!H425)</f>
        <v/>
      </c>
      <c r="I425" s="144" t="str">
        <f>IF(①【入力】別紙_職員一覧!I425="","",①【入力】別紙_職員一覧!I425)</f>
        <v/>
      </c>
      <c r="J425" s="163" t="str">
        <f>IF(①【入力】別紙_職員一覧!J425="","",①【入力】別紙_職員一覧!J425)</f>
        <v/>
      </c>
      <c r="K425" s="164" t="str">
        <f t="shared" si="42"/>
        <v/>
      </c>
      <c r="L425" s="44" t="str">
        <f>IF(①【入力】別紙_職員一覧!L425="","",①【入力】別紙_職員一覧!L425)</f>
        <v/>
      </c>
      <c r="M425" s="165" t="str">
        <f>IF(①【入力】別紙_職員一覧!M425="","",①【入力】別紙_職員一覧!M425)</f>
        <v/>
      </c>
      <c r="N425" s="157" t="str">
        <f>IF(J425="","",IF(OR(J425="1",J425="2"),VLOOKUP(J425,'②【入力】就業規則等一覧（変更）'!$B$32:$AD$33,26,FALSE),VLOOKUP(J425,'②【入力】就業規則等一覧（変更）'!$B$13:$AD$27,26,FALSE)))</f>
        <v/>
      </c>
      <c r="O425" s="166" t="str">
        <f t="shared" si="43"/>
        <v/>
      </c>
      <c r="P425" s="166" t="str">
        <f t="shared" si="44"/>
        <v/>
      </c>
      <c r="Q425" s="167" t="str">
        <f t="shared" si="45"/>
        <v/>
      </c>
      <c r="T425" s="84"/>
    </row>
    <row r="426" spans="1:23" ht="18" customHeight="1">
      <c r="A426" s="83">
        <v>414</v>
      </c>
      <c r="B426" s="83" t="str">
        <f t="shared" si="41"/>
        <v/>
      </c>
      <c r="C426" s="44" t="str">
        <f>IF(①【入力】別紙_職員一覧!C426="","",①【入力】別紙_職員一覧!C426)</f>
        <v/>
      </c>
      <c r="D426" s="44" t="str">
        <f>IF(①【入力】別紙_職員一覧!D426="","",①【入力】別紙_職員一覧!D426)</f>
        <v/>
      </c>
      <c r="E426" s="44" t="str">
        <f>IF(①【入力】別紙_職員一覧!E426="","",①【入力】別紙_職員一覧!E426)</f>
        <v/>
      </c>
      <c r="F426" s="44" t="str">
        <f>IF(①【入力】別紙_職員一覧!F426="","",①【入力】別紙_職員一覧!F426)</f>
        <v/>
      </c>
      <c r="G426" s="162" t="str">
        <f>IF(①【入力】別紙_職員一覧!G426="","",①【入力】別紙_職員一覧!G426)</f>
        <v/>
      </c>
      <c r="H426" s="162" t="str">
        <f>IF(①【入力】別紙_職員一覧!H426="","",①【入力】別紙_職員一覧!H426)</f>
        <v/>
      </c>
      <c r="I426" s="144" t="str">
        <f>IF(①【入力】別紙_職員一覧!I426="","",①【入力】別紙_職員一覧!I426)</f>
        <v/>
      </c>
      <c r="J426" s="163" t="str">
        <f>IF(①【入力】別紙_職員一覧!J426="","",①【入力】別紙_職員一覧!J426)</f>
        <v/>
      </c>
      <c r="K426" s="164" t="str">
        <f t="shared" si="42"/>
        <v/>
      </c>
      <c r="L426" s="44" t="str">
        <f>IF(①【入力】別紙_職員一覧!L426="","",①【入力】別紙_職員一覧!L426)</f>
        <v/>
      </c>
      <c r="M426" s="165" t="str">
        <f>IF(①【入力】別紙_職員一覧!M426="","",①【入力】別紙_職員一覧!M426)</f>
        <v/>
      </c>
      <c r="N426" s="157" t="str">
        <f>IF(J426="","",IF(OR(J426="1",J426="2"),VLOOKUP(J426,'②【入力】就業規則等一覧（変更）'!$B$32:$AD$33,26,FALSE),VLOOKUP(J426,'②【入力】就業規則等一覧（変更）'!$B$13:$AD$27,26,FALSE)))</f>
        <v/>
      </c>
      <c r="O426" s="166" t="str">
        <f t="shared" si="43"/>
        <v/>
      </c>
      <c r="P426" s="166" t="str">
        <f t="shared" si="44"/>
        <v/>
      </c>
      <c r="Q426" s="167" t="str">
        <f t="shared" si="45"/>
        <v/>
      </c>
      <c r="T426" s="84"/>
    </row>
    <row r="427" spans="1:23" ht="18" customHeight="1">
      <c r="A427" s="83">
        <v>415</v>
      </c>
      <c r="B427" s="83" t="str">
        <f t="shared" si="41"/>
        <v/>
      </c>
      <c r="C427" s="44" t="str">
        <f>IF(①【入力】別紙_職員一覧!C427="","",①【入力】別紙_職員一覧!C427)</f>
        <v/>
      </c>
      <c r="D427" s="44" t="str">
        <f>IF(①【入力】別紙_職員一覧!D427="","",①【入力】別紙_職員一覧!D427)</f>
        <v/>
      </c>
      <c r="E427" s="44" t="str">
        <f>IF(①【入力】別紙_職員一覧!E427="","",①【入力】別紙_職員一覧!E427)</f>
        <v/>
      </c>
      <c r="F427" s="44" t="str">
        <f>IF(①【入力】別紙_職員一覧!F427="","",①【入力】別紙_職員一覧!F427)</f>
        <v/>
      </c>
      <c r="G427" s="162" t="str">
        <f>IF(①【入力】別紙_職員一覧!G427="","",①【入力】別紙_職員一覧!G427)</f>
        <v/>
      </c>
      <c r="H427" s="162" t="str">
        <f>IF(①【入力】別紙_職員一覧!H427="","",①【入力】別紙_職員一覧!H427)</f>
        <v/>
      </c>
      <c r="I427" s="144" t="str">
        <f>IF(①【入力】別紙_職員一覧!I427="","",①【入力】別紙_職員一覧!I427)</f>
        <v/>
      </c>
      <c r="J427" s="163" t="str">
        <f>IF(①【入力】別紙_職員一覧!J427="","",①【入力】別紙_職員一覧!J427)</f>
        <v/>
      </c>
      <c r="K427" s="164" t="str">
        <f t="shared" si="42"/>
        <v/>
      </c>
      <c r="L427" s="44" t="str">
        <f>IF(①【入力】別紙_職員一覧!L427="","",①【入力】別紙_職員一覧!L427)</f>
        <v/>
      </c>
      <c r="M427" s="165" t="str">
        <f>IF(①【入力】別紙_職員一覧!M427="","",①【入力】別紙_職員一覧!M427)</f>
        <v/>
      </c>
      <c r="N427" s="157" t="str">
        <f>IF(J427="","",IF(OR(J427="1",J427="2"),VLOOKUP(J427,'②【入力】就業規則等一覧（変更）'!$B$32:$AD$33,26,FALSE),VLOOKUP(J427,'②【入力】就業規則等一覧（変更）'!$B$13:$AD$27,26,FALSE)))</f>
        <v/>
      </c>
      <c r="O427" s="166" t="str">
        <f t="shared" si="43"/>
        <v/>
      </c>
      <c r="P427" s="166" t="str">
        <f t="shared" si="44"/>
        <v/>
      </c>
      <c r="Q427" s="167" t="str">
        <f t="shared" si="45"/>
        <v/>
      </c>
      <c r="T427" s="84"/>
    </row>
    <row r="428" spans="1:23" ht="18" customHeight="1">
      <c r="A428" s="83">
        <v>416</v>
      </c>
      <c r="B428" s="83" t="str">
        <f t="shared" si="41"/>
        <v/>
      </c>
      <c r="C428" s="44" t="str">
        <f>IF(①【入力】別紙_職員一覧!C428="","",①【入力】別紙_職員一覧!C428)</f>
        <v/>
      </c>
      <c r="D428" s="44" t="str">
        <f>IF(①【入力】別紙_職員一覧!D428="","",①【入力】別紙_職員一覧!D428)</f>
        <v/>
      </c>
      <c r="E428" s="44" t="str">
        <f>IF(①【入力】別紙_職員一覧!E428="","",①【入力】別紙_職員一覧!E428)</f>
        <v/>
      </c>
      <c r="F428" s="44" t="str">
        <f>IF(①【入力】別紙_職員一覧!F428="","",①【入力】別紙_職員一覧!F428)</f>
        <v/>
      </c>
      <c r="G428" s="162" t="str">
        <f>IF(①【入力】別紙_職員一覧!G428="","",①【入力】別紙_職員一覧!G428)</f>
        <v/>
      </c>
      <c r="H428" s="162" t="str">
        <f>IF(①【入力】別紙_職員一覧!H428="","",①【入力】別紙_職員一覧!H428)</f>
        <v/>
      </c>
      <c r="I428" s="144" t="str">
        <f>IF(①【入力】別紙_職員一覧!I428="","",①【入力】別紙_職員一覧!I428)</f>
        <v/>
      </c>
      <c r="J428" s="163" t="str">
        <f>IF(①【入力】別紙_職員一覧!J428="","",①【入力】別紙_職員一覧!J428)</f>
        <v/>
      </c>
      <c r="K428" s="164" t="str">
        <f t="shared" si="42"/>
        <v/>
      </c>
      <c r="L428" s="44" t="str">
        <f>IF(①【入力】別紙_職員一覧!L428="","",①【入力】別紙_職員一覧!L428)</f>
        <v/>
      </c>
      <c r="M428" s="165" t="str">
        <f>IF(①【入力】別紙_職員一覧!M428="","",①【入力】別紙_職員一覧!M428)</f>
        <v/>
      </c>
      <c r="N428" s="157" t="str">
        <f>IF(J428="","",IF(OR(J428="1",J428="2"),VLOOKUP(J428,'②【入力】就業規則等一覧（変更）'!$B$32:$AD$33,26,FALSE),VLOOKUP(J428,'②【入力】就業規則等一覧（変更）'!$B$13:$AD$27,26,FALSE)))</f>
        <v/>
      </c>
      <c r="O428" s="166" t="str">
        <f t="shared" si="43"/>
        <v/>
      </c>
      <c r="P428" s="166" t="str">
        <f t="shared" si="44"/>
        <v/>
      </c>
      <c r="Q428" s="167" t="str">
        <f t="shared" si="45"/>
        <v/>
      </c>
      <c r="T428" s="84"/>
    </row>
    <row r="429" spans="1:23" ht="18" customHeight="1">
      <c r="A429" s="83">
        <v>417</v>
      </c>
      <c r="B429" s="83" t="str">
        <f t="shared" si="41"/>
        <v/>
      </c>
      <c r="C429" s="44" t="str">
        <f>IF(①【入力】別紙_職員一覧!C429="","",①【入力】別紙_職員一覧!C429)</f>
        <v/>
      </c>
      <c r="D429" s="44" t="str">
        <f>IF(①【入力】別紙_職員一覧!D429="","",①【入力】別紙_職員一覧!D429)</f>
        <v/>
      </c>
      <c r="E429" s="44" t="str">
        <f>IF(①【入力】別紙_職員一覧!E429="","",①【入力】別紙_職員一覧!E429)</f>
        <v/>
      </c>
      <c r="F429" s="44" t="str">
        <f>IF(①【入力】別紙_職員一覧!F429="","",①【入力】別紙_職員一覧!F429)</f>
        <v/>
      </c>
      <c r="G429" s="162" t="str">
        <f>IF(①【入力】別紙_職員一覧!G429="","",①【入力】別紙_職員一覧!G429)</f>
        <v/>
      </c>
      <c r="H429" s="162" t="str">
        <f>IF(①【入力】別紙_職員一覧!H429="","",①【入力】別紙_職員一覧!H429)</f>
        <v/>
      </c>
      <c r="I429" s="144" t="str">
        <f>IF(①【入力】別紙_職員一覧!I429="","",①【入力】別紙_職員一覧!I429)</f>
        <v/>
      </c>
      <c r="J429" s="163" t="str">
        <f>IF(①【入力】別紙_職員一覧!J429="","",①【入力】別紙_職員一覧!J429)</f>
        <v/>
      </c>
      <c r="K429" s="164" t="str">
        <f t="shared" si="42"/>
        <v/>
      </c>
      <c r="L429" s="44" t="str">
        <f>IF(①【入力】別紙_職員一覧!L429="","",①【入力】別紙_職員一覧!L429)</f>
        <v/>
      </c>
      <c r="M429" s="165" t="str">
        <f>IF(①【入力】別紙_職員一覧!M429="","",①【入力】別紙_職員一覧!M429)</f>
        <v/>
      </c>
      <c r="N429" s="157" t="str">
        <f>IF(J429="","",IF(OR(J429="1",J429="2"),VLOOKUP(J429,'②【入力】就業規則等一覧（変更）'!$B$32:$AD$33,26,FALSE),VLOOKUP(J429,'②【入力】就業規則等一覧（変更）'!$B$13:$AD$27,26,FALSE)))</f>
        <v/>
      </c>
      <c r="O429" s="166" t="str">
        <f t="shared" si="43"/>
        <v/>
      </c>
      <c r="P429" s="166" t="str">
        <f t="shared" si="44"/>
        <v/>
      </c>
      <c r="Q429" s="167" t="str">
        <f t="shared" si="45"/>
        <v/>
      </c>
      <c r="T429" s="84"/>
      <c r="W429" s="79"/>
    </row>
    <row r="430" spans="1:23" ht="18" customHeight="1">
      <c r="A430" s="83">
        <v>418</v>
      </c>
      <c r="B430" s="83" t="str">
        <f t="shared" si="41"/>
        <v/>
      </c>
      <c r="C430" s="44" t="str">
        <f>IF(①【入力】別紙_職員一覧!C430="","",①【入力】別紙_職員一覧!C430)</f>
        <v/>
      </c>
      <c r="D430" s="44" t="str">
        <f>IF(①【入力】別紙_職員一覧!D430="","",①【入力】別紙_職員一覧!D430)</f>
        <v/>
      </c>
      <c r="E430" s="44" t="str">
        <f>IF(①【入力】別紙_職員一覧!E430="","",①【入力】別紙_職員一覧!E430)</f>
        <v/>
      </c>
      <c r="F430" s="44" t="str">
        <f>IF(①【入力】別紙_職員一覧!F430="","",①【入力】別紙_職員一覧!F430)</f>
        <v/>
      </c>
      <c r="G430" s="162" t="str">
        <f>IF(①【入力】別紙_職員一覧!G430="","",①【入力】別紙_職員一覧!G430)</f>
        <v/>
      </c>
      <c r="H430" s="162" t="str">
        <f>IF(①【入力】別紙_職員一覧!H430="","",①【入力】別紙_職員一覧!H430)</f>
        <v/>
      </c>
      <c r="I430" s="144" t="str">
        <f>IF(①【入力】別紙_職員一覧!I430="","",①【入力】別紙_職員一覧!I430)</f>
        <v/>
      </c>
      <c r="J430" s="163" t="str">
        <f>IF(①【入力】別紙_職員一覧!J430="","",①【入力】別紙_職員一覧!J430)</f>
        <v/>
      </c>
      <c r="K430" s="164" t="str">
        <f t="shared" si="42"/>
        <v/>
      </c>
      <c r="L430" s="44" t="str">
        <f>IF(①【入力】別紙_職員一覧!L430="","",①【入力】別紙_職員一覧!L430)</f>
        <v/>
      </c>
      <c r="M430" s="165" t="str">
        <f>IF(①【入力】別紙_職員一覧!M430="","",①【入力】別紙_職員一覧!M430)</f>
        <v/>
      </c>
      <c r="N430" s="157" t="str">
        <f>IF(J430="","",IF(OR(J430="1",J430="2"),VLOOKUP(J430,'②【入力】就業規則等一覧（変更）'!$B$32:$AD$33,26,FALSE),VLOOKUP(J430,'②【入力】就業規則等一覧（変更）'!$B$13:$AD$27,26,FALSE)))</f>
        <v/>
      </c>
      <c r="O430" s="166" t="str">
        <f t="shared" si="43"/>
        <v/>
      </c>
      <c r="P430" s="166" t="str">
        <f t="shared" si="44"/>
        <v/>
      </c>
      <c r="Q430" s="167" t="str">
        <f t="shared" si="45"/>
        <v/>
      </c>
      <c r="T430" s="84"/>
    </row>
    <row r="431" spans="1:23" ht="18" customHeight="1">
      <c r="A431" s="83">
        <v>419</v>
      </c>
      <c r="B431" s="83" t="str">
        <f t="shared" si="41"/>
        <v/>
      </c>
      <c r="C431" s="44" t="str">
        <f>IF(①【入力】別紙_職員一覧!C431="","",①【入力】別紙_職員一覧!C431)</f>
        <v/>
      </c>
      <c r="D431" s="44" t="str">
        <f>IF(①【入力】別紙_職員一覧!D431="","",①【入力】別紙_職員一覧!D431)</f>
        <v/>
      </c>
      <c r="E431" s="44" t="str">
        <f>IF(①【入力】別紙_職員一覧!E431="","",①【入力】別紙_職員一覧!E431)</f>
        <v/>
      </c>
      <c r="F431" s="44" t="str">
        <f>IF(①【入力】別紙_職員一覧!F431="","",①【入力】別紙_職員一覧!F431)</f>
        <v/>
      </c>
      <c r="G431" s="162" t="str">
        <f>IF(①【入力】別紙_職員一覧!G431="","",①【入力】別紙_職員一覧!G431)</f>
        <v/>
      </c>
      <c r="H431" s="162" t="str">
        <f>IF(①【入力】別紙_職員一覧!H431="","",①【入力】別紙_職員一覧!H431)</f>
        <v/>
      </c>
      <c r="I431" s="144" t="str">
        <f>IF(①【入力】別紙_職員一覧!I431="","",①【入力】別紙_職員一覧!I431)</f>
        <v/>
      </c>
      <c r="J431" s="163" t="str">
        <f>IF(①【入力】別紙_職員一覧!J431="","",①【入力】別紙_職員一覧!J431)</f>
        <v/>
      </c>
      <c r="K431" s="164" t="str">
        <f t="shared" si="42"/>
        <v/>
      </c>
      <c r="L431" s="44" t="str">
        <f>IF(①【入力】別紙_職員一覧!L431="","",①【入力】別紙_職員一覧!L431)</f>
        <v/>
      </c>
      <c r="M431" s="165" t="str">
        <f>IF(①【入力】別紙_職員一覧!M431="","",①【入力】別紙_職員一覧!M431)</f>
        <v/>
      </c>
      <c r="N431" s="157" t="str">
        <f>IF(J431="","",IF(OR(J431="1",J431="2"),VLOOKUP(J431,'②【入力】就業規則等一覧（変更）'!$B$32:$AD$33,26,FALSE),VLOOKUP(J431,'②【入力】就業規則等一覧（変更）'!$B$13:$AD$27,26,FALSE)))</f>
        <v/>
      </c>
      <c r="O431" s="166" t="str">
        <f t="shared" si="43"/>
        <v/>
      </c>
      <c r="P431" s="166" t="str">
        <f t="shared" si="44"/>
        <v/>
      </c>
      <c r="Q431" s="167" t="str">
        <f t="shared" si="45"/>
        <v/>
      </c>
      <c r="T431" s="84"/>
    </row>
    <row r="432" spans="1:23" ht="18" customHeight="1">
      <c r="A432" s="83">
        <v>420</v>
      </c>
      <c r="B432" s="83" t="str">
        <f t="shared" si="41"/>
        <v/>
      </c>
      <c r="C432" s="44" t="str">
        <f>IF(①【入力】別紙_職員一覧!C432="","",①【入力】別紙_職員一覧!C432)</f>
        <v/>
      </c>
      <c r="D432" s="44" t="str">
        <f>IF(①【入力】別紙_職員一覧!D432="","",①【入力】別紙_職員一覧!D432)</f>
        <v/>
      </c>
      <c r="E432" s="44" t="str">
        <f>IF(①【入力】別紙_職員一覧!E432="","",①【入力】別紙_職員一覧!E432)</f>
        <v/>
      </c>
      <c r="F432" s="44" t="str">
        <f>IF(①【入力】別紙_職員一覧!F432="","",①【入力】別紙_職員一覧!F432)</f>
        <v/>
      </c>
      <c r="G432" s="162" t="str">
        <f>IF(①【入力】別紙_職員一覧!G432="","",①【入力】別紙_職員一覧!G432)</f>
        <v/>
      </c>
      <c r="H432" s="162" t="str">
        <f>IF(①【入力】別紙_職員一覧!H432="","",①【入力】別紙_職員一覧!H432)</f>
        <v/>
      </c>
      <c r="I432" s="144" t="str">
        <f>IF(①【入力】別紙_職員一覧!I432="","",①【入力】別紙_職員一覧!I432)</f>
        <v/>
      </c>
      <c r="J432" s="163" t="str">
        <f>IF(①【入力】別紙_職員一覧!J432="","",①【入力】別紙_職員一覧!J432)</f>
        <v/>
      </c>
      <c r="K432" s="164" t="str">
        <f t="shared" si="42"/>
        <v/>
      </c>
      <c r="L432" s="44" t="str">
        <f>IF(①【入力】別紙_職員一覧!L432="","",①【入力】別紙_職員一覧!L432)</f>
        <v/>
      </c>
      <c r="M432" s="165" t="str">
        <f>IF(①【入力】別紙_職員一覧!M432="","",①【入力】別紙_職員一覧!M432)</f>
        <v/>
      </c>
      <c r="N432" s="157" t="str">
        <f>IF(J432="","",IF(OR(J432="1",J432="2"),VLOOKUP(J432,'②【入力】就業規則等一覧（変更）'!$B$32:$AD$33,26,FALSE),VLOOKUP(J432,'②【入力】就業規則等一覧（変更）'!$B$13:$AD$27,26,FALSE)))</f>
        <v/>
      </c>
      <c r="O432" s="166" t="str">
        <f t="shared" si="43"/>
        <v/>
      </c>
      <c r="P432" s="166" t="str">
        <f t="shared" si="44"/>
        <v/>
      </c>
      <c r="Q432" s="167" t="str">
        <f t="shared" si="45"/>
        <v/>
      </c>
      <c r="T432" s="84"/>
    </row>
    <row r="433" spans="1:23" ht="18" customHeight="1">
      <c r="A433" s="83">
        <v>421</v>
      </c>
      <c r="B433" s="83" t="str">
        <f t="shared" si="41"/>
        <v/>
      </c>
      <c r="C433" s="44" t="str">
        <f>IF(①【入力】別紙_職員一覧!C433="","",①【入力】別紙_職員一覧!C433)</f>
        <v/>
      </c>
      <c r="D433" s="44" t="str">
        <f>IF(①【入力】別紙_職員一覧!D433="","",①【入力】別紙_職員一覧!D433)</f>
        <v/>
      </c>
      <c r="E433" s="44" t="str">
        <f>IF(①【入力】別紙_職員一覧!E433="","",①【入力】別紙_職員一覧!E433)</f>
        <v/>
      </c>
      <c r="F433" s="44" t="str">
        <f>IF(①【入力】別紙_職員一覧!F433="","",①【入力】別紙_職員一覧!F433)</f>
        <v/>
      </c>
      <c r="G433" s="162" t="str">
        <f>IF(①【入力】別紙_職員一覧!G433="","",①【入力】別紙_職員一覧!G433)</f>
        <v/>
      </c>
      <c r="H433" s="162" t="str">
        <f>IF(①【入力】別紙_職員一覧!H433="","",①【入力】別紙_職員一覧!H433)</f>
        <v/>
      </c>
      <c r="I433" s="144" t="str">
        <f>IF(①【入力】別紙_職員一覧!I433="","",①【入力】別紙_職員一覧!I433)</f>
        <v/>
      </c>
      <c r="J433" s="163" t="str">
        <f>IF(①【入力】別紙_職員一覧!J433="","",①【入力】別紙_職員一覧!J433)</f>
        <v/>
      </c>
      <c r="K433" s="164" t="str">
        <f t="shared" si="42"/>
        <v/>
      </c>
      <c r="L433" s="44" t="str">
        <f>IF(①【入力】別紙_職員一覧!L433="","",①【入力】別紙_職員一覧!L433)</f>
        <v/>
      </c>
      <c r="M433" s="165" t="str">
        <f>IF(①【入力】別紙_職員一覧!M433="","",①【入力】別紙_職員一覧!M433)</f>
        <v/>
      </c>
      <c r="N433" s="157" t="str">
        <f>IF(J433="","",IF(OR(J433="1",J433="2"),VLOOKUP(J433,'②【入力】就業規則等一覧（変更）'!$B$32:$AD$33,26,FALSE),VLOOKUP(J433,'②【入力】就業規則等一覧（変更）'!$B$13:$AD$27,26,FALSE)))</f>
        <v/>
      </c>
      <c r="O433" s="166" t="str">
        <f t="shared" si="43"/>
        <v/>
      </c>
      <c r="P433" s="166" t="str">
        <f t="shared" si="44"/>
        <v/>
      </c>
      <c r="Q433" s="167" t="str">
        <f t="shared" si="45"/>
        <v/>
      </c>
      <c r="T433" s="84"/>
    </row>
    <row r="434" spans="1:23" ht="18" customHeight="1">
      <c r="A434" s="83">
        <v>422</v>
      </c>
      <c r="B434" s="83" t="str">
        <f t="shared" si="41"/>
        <v/>
      </c>
      <c r="C434" s="44" t="str">
        <f>IF(①【入力】別紙_職員一覧!C434="","",①【入力】別紙_職員一覧!C434)</f>
        <v/>
      </c>
      <c r="D434" s="44" t="str">
        <f>IF(①【入力】別紙_職員一覧!D434="","",①【入力】別紙_職員一覧!D434)</f>
        <v/>
      </c>
      <c r="E434" s="44" t="str">
        <f>IF(①【入力】別紙_職員一覧!E434="","",①【入力】別紙_職員一覧!E434)</f>
        <v/>
      </c>
      <c r="F434" s="44" t="str">
        <f>IF(①【入力】別紙_職員一覧!F434="","",①【入力】別紙_職員一覧!F434)</f>
        <v/>
      </c>
      <c r="G434" s="162" t="str">
        <f>IF(①【入力】別紙_職員一覧!G434="","",①【入力】別紙_職員一覧!G434)</f>
        <v/>
      </c>
      <c r="H434" s="162" t="str">
        <f>IF(①【入力】別紙_職員一覧!H434="","",①【入力】別紙_職員一覧!H434)</f>
        <v/>
      </c>
      <c r="I434" s="144" t="str">
        <f>IF(①【入力】別紙_職員一覧!I434="","",①【入力】別紙_職員一覧!I434)</f>
        <v/>
      </c>
      <c r="J434" s="163" t="str">
        <f>IF(①【入力】別紙_職員一覧!J434="","",①【入力】別紙_職員一覧!J434)</f>
        <v/>
      </c>
      <c r="K434" s="164" t="str">
        <f t="shared" si="42"/>
        <v/>
      </c>
      <c r="L434" s="44" t="str">
        <f>IF(①【入力】別紙_職員一覧!L434="","",①【入力】別紙_職員一覧!L434)</f>
        <v/>
      </c>
      <c r="M434" s="165" t="str">
        <f>IF(①【入力】別紙_職員一覧!M434="","",①【入力】別紙_職員一覧!M434)</f>
        <v/>
      </c>
      <c r="N434" s="157" t="str">
        <f>IF(J434="","",IF(OR(J434="1",J434="2"),VLOOKUP(J434,'②【入力】就業規則等一覧（変更）'!$B$32:$AD$33,26,FALSE),VLOOKUP(J434,'②【入力】就業規則等一覧（変更）'!$B$13:$AD$27,26,FALSE)))</f>
        <v/>
      </c>
      <c r="O434" s="166" t="str">
        <f t="shared" si="43"/>
        <v/>
      </c>
      <c r="P434" s="166" t="str">
        <f t="shared" si="44"/>
        <v/>
      </c>
      <c r="Q434" s="167" t="str">
        <f t="shared" si="45"/>
        <v/>
      </c>
      <c r="T434" s="84"/>
    </row>
    <row r="435" spans="1:23" ht="18" customHeight="1">
      <c r="A435" s="83">
        <v>423</v>
      </c>
      <c r="B435" s="83" t="str">
        <f t="shared" si="41"/>
        <v/>
      </c>
      <c r="C435" s="44" t="str">
        <f>IF(①【入力】別紙_職員一覧!C435="","",①【入力】別紙_職員一覧!C435)</f>
        <v/>
      </c>
      <c r="D435" s="44" t="str">
        <f>IF(①【入力】別紙_職員一覧!D435="","",①【入力】別紙_職員一覧!D435)</f>
        <v/>
      </c>
      <c r="E435" s="44" t="str">
        <f>IF(①【入力】別紙_職員一覧!E435="","",①【入力】別紙_職員一覧!E435)</f>
        <v/>
      </c>
      <c r="F435" s="44" t="str">
        <f>IF(①【入力】別紙_職員一覧!F435="","",①【入力】別紙_職員一覧!F435)</f>
        <v/>
      </c>
      <c r="G435" s="162" t="str">
        <f>IF(①【入力】別紙_職員一覧!G435="","",①【入力】別紙_職員一覧!G435)</f>
        <v/>
      </c>
      <c r="H435" s="162" t="str">
        <f>IF(①【入力】別紙_職員一覧!H435="","",①【入力】別紙_職員一覧!H435)</f>
        <v/>
      </c>
      <c r="I435" s="144" t="str">
        <f>IF(①【入力】別紙_職員一覧!I435="","",①【入力】別紙_職員一覧!I435)</f>
        <v/>
      </c>
      <c r="J435" s="163" t="str">
        <f>IF(①【入力】別紙_職員一覧!J435="","",①【入力】別紙_職員一覧!J435)</f>
        <v/>
      </c>
      <c r="K435" s="164" t="str">
        <f t="shared" si="42"/>
        <v/>
      </c>
      <c r="L435" s="44" t="str">
        <f>IF(①【入力】別紙_職員一覧!L435="","",①【入力】別紙_職員一覧!L435)</f>
        <v/>
      </c>
      <c r="M435" s="165" t="str">
        <f>IF(①【入力】別紙_職員一覧!M435="","",①【入力】別紙_職員一覧!M435)</f>
        <v/>
      </c>
      <c r="N435" s="157" t="str">
        <f>IF(J435="","",IF(OR(J435="1",J435="2"),VLOOKUP(J435,'②【入力】就業規則等一覧（変更）'!$B$32:$AD$33,26,FALSE),VLOOKUP(J435,'②【入力】就業規則等一覧（変更）'!$B$13:$AD$27,26,FALSE)))</f>
        <v/>
      </c>
      <c r="O435" s="166" t="str">
        <f t="shared" si="43"/>
        <v/>
      </c>
      <c r="P435" s="166" t="str">
        <f t="shared" si="44"/>
        <v/>
      </c>
      <c r="Q435" s="167" t="str">
        <f t="shared" si="45"/>
        <v/>
      </c>
      <c r="T435" s="84"/>
    </row>
    <row r="436" spans="1:23" ht="18" customHeight="1">
      <c r="A436" s="83">
        <v>424</v>
      </c>
      <c r="B436" s="83" t="str">
        <f t="shared" si="41"/>
        <v/>
      </c>
      <c r="C436" s="44" t="str">
        <f>IF(①【入力】別紙_職員一覧!C436="","",①【入力】別紙_職員一覧!C436)</f>
        <v/>
      </c>
      <c r="D436" s="44" t="str">
        <f>IF(①【入力】別紙_職員一覧!D436="","",①【入力】別紙_職員一覧!D436)</f>
        <v/>
      </c>
      <c r="E436" s="44" t="str">
        <f>IF(①【入力】別紙_職員一覧!E436="","",①【入力】別紙_職員一覧!E436)</f>
        <v/>
      </c>
      <c r="F436" s="44" t="str">
        <f>IF(①【入力】別紙_職員一覧!F436="","",①【入力】別紙_職員一覧!F436)</f>
        <v/>
      </c>
      <c r="G436" s="162" t="str">
        <f>IF(①【入力】別紙_職員一覧!G436="","",①【入力】別紙_職員一覧!G436)</f>
        <v/>
      </c>
      <c r="H436" s="162" t="str">
        <f>IF(①【入力】別紙_職員一覧!H436="","",①【入力】別紙_職員一覧!H436)</f>
        <v/>
      </c>
      <c r="I436" s="144" t="str">
        <f>IF(①【入力】別紙_職員一覧!I436="","",①【入力】別紙_職員一覧!I436)</f>
        <v/>
      </c>
      <c r="J436" s="163" t="str">
        <f>IF(①【入力】別紙_職員一覧!J436="","",①【入力】別紙_職員一覧!J436)</f>
        <v/>
      </c>
      <c r="K436" s="164" t="str">
        <f t="shared" si="42"/>
        <v/>
      </c>
      <c r="L436" s="44" t="str">
        <f>IF(①【入力】別紙_職員一覧!L436="","",①【入力】別紙_職員一覧!L436)</f>
        <v/>
      </c>
      <c r="M436" s="165" t="str">
        <f>IF(①【入力】別紙_職員一覧!M436="","",①【入力】別紙_職員一覧!M436)</f>
        <v/>
      </c>
      <c r="N436" s="157" t="str">
        <f>IF(J436="","",IF(OR(J436="1",J436="2"),VLOOKUP(J436,'②【入力】就業規則等一覧（変更）'!$B$32:$AD$33,26,FALSE),VLOOKUP(J436,'②【入力】就業規則等一覧（変更）'!$B$13:$AD$27,26,FALSE)))</f>
        <v/>
      </c>
      <c r="O436" s="166" t="str">
        <f t="shared" si="43"/>
        <v/>
      </c>
      <c r="P436" s="166" t="str">
        <f t="shared" si="44"/>
        <v/>
      </c>
      <c r="Q436" s="167" t="str">
        <f t="shared" si="45"/>
        <v/>
      </c>
      <c r="T436" s="84"/>
    </row>
    <row r="437" spans="1:23" ht="18" customHeight="1">
      <c r="A437" s="83">
        <v>425</v>
      </c>
      <c r="B437" s="83" t="str">
        <f t="shared" si="41"/>
        <v/>
      </c>
      <c r="C437" s="44" t="str">
        <f>IF(①【入力】別紙_職員一覧!C437="","",①【入力】別紙_職員一覧!C437)</f>
        <v/>
      </c>
      <c r="D437" s="44" t="str">
        <f>IF(①【入力】別紙_職員一覧!D437="","",①【入力】別紙_職員一覧!D437)</f>
        <v/>
      </c>
      <c r="E437" s="44" t="str">
        <f>IF(①【入力】別紙_職員一覧!E437="","",①【入力】別紙_職員一覧!E437)</f>
        <v/>
      </c>
      <c r="F437" s="44" t="str">
        <f>IF(①【入力】別紙_職員一覧!F437="","",①【入力】別紙_職員一覧!F437)</f>
        <v/>
      </c>
      <c r="G437" s="162" t="str">
        <f>IF(①【入力】別紙_職員一覧!G437="","",①【入力】別紙_職員一覧!G437)</f>
        <v/>
      </c>
      <c r="H437" s="162" t="str">
        <f>IF(①【入力】別紙_職員一覧!H437="","",①【入力】別紙_職員一覧!H437)</f>
        <v/>
      </c>
      <c r="I437" s="144" t="str">
        <f>IF(①【入力】別紙_職員一覧!I437="","",①【入力】別紙_職員一覧!I437)</f>
        <v/>
      </c>
      <c r="J437" s="163" t="str">
        <f>IF(①【入力】別紙_職員一覧!J437="","",①【入力】別紙_職員一覧!J437)</f>
        <v/>
      </c>
      <c r="K437" s="164" t="str">
        <f t="shared" si="42"/>
        <v/>
      </c>
      <c r="L437" s="44" t="str">
        <f>IF(①【入力】別紙_職員一覧!L437="","",①【入力】別紙_職員一覧!L437)</f>
        <v/>
      </c>
      <c r="M437" s="165" t="str">
        <f>IF(①【入力】別紙_職員一覧!M437="","",①【入力】別紙_職員一覧!M437)</f>
        <v/>
      </c>
      <c r="N437" s="157" t="str">
        <f>IF(J437="","",IF(OR(J437="1",J437="2"),VLOOKUP(J437,'②【入力】就業規則等一覧（変更）'!$B$32:$AD$33,26,FALSE),VLOOKUP(J437,'②【入力】就業規則等一覧（変更）'!$B$13:$AD$27,26,FALSE)))</f>
        <v/>
      </c>
      <c r="O437" s="166" t="str">
        <f t="shared" si="43"/>
        <v/>
      </c>
      <c r="P437" s="166" t="str">
        <f t="shared" si="44"/>
        <v/>
      </c>
      <c r="Q437" s="167" t="str">
        <f t="shared" si="45"/>
        <v/>
      </c>
      <c r="T437" s="84"/>
    </row>
    <row r="438" spans="1:23" ht="18" customHeight="1">
      <c r="A438" s="83">
        <v>426</v>
      </c>
      <c r="B438" s="83" t="str">
        <f t="shared" si="41"/>
        <v/>
      </c>
      <c r="C438" s="44" t="str">
        <f>IF(①【入力】別紙_職員一覧!C438="","",①【入力】別紙_職員一覧!C438)</f>
        <v/>
      </c>
      <c r="D438" s="44" t="str">
        <f>IF(①【入力】別紙_職員一覧!D438="","",①【入力】別紙_職員一覧!D438)</f>
        <v/>
      </c>
      <c r="E438" s="44" t="str">
        <f>IF(①【入力】別紙_職員一覧!E438="","",①【入力】別紙_職員一覧!E438)</f>
        <v/>
      </c>
      <c r="F438" s="44" t="str">
        <f>IF(①【入力】別紙_職員一覧!F438="","",①【入力】別紙_職員一覧!F438)</f>
        <v/>
      </c>
      <c r="G438" s="162" t="str">
        <f>IF(①【入力】別紙_職員一覧!G438="","",①【入力】別紙_職員一覧!G438)</f>
        <v/>
      </c>
      <c r="H438" s="162" t="str">
        <f>IF(①【入力】別紙_職員一覧!H438="","",①【入力】別紙_職員一覧!H438)</f>
        <v/>
      </c>
      <c r="I438" s="144" t="str">
        <f>IF(①【入力】別紙_職員一覧!I438="","",①【入力】別紙_職員一覧!I438)</f>
        <v/>
      </c>
      <c r="J438" s="163" t="str">
        <f>IF(①【入力】別紙_職員一覧!J438="","",①【入力】別紙_職員一覧!J438)</f>
        <v/>
      </c>
      <c r="K438" s="164" t="str">
        <f t="shared" si="42"/>
        <v/>
      </c>
      <c r="L438" s="44" t="str">
        <f>IF(①【入力】別紙_職員一覧!L438="","",①【入力】別紙_職員一覧!L438)</f>
        <v/>
      </c>
      <c r="M438" s="165" t="str">
        <f>IF(①【入力】別紙_職員一覧!M438="","",①【入力】別紙_職員一覧!M438)</f>
        <v/>
      </c>
      <c r="N438" s="157" t="str">
        <f>IF(J438="","",IF(OR(J438="1",J438="2"),VLOOKUP(J438,'②【入力】就業規則等一覧（変更）'!$B$32:$AD$33,26,FALSE),VLOOKUP(J438,'②【入力】就業規則等一覧（変更）'!$B$13:$AD$27,26,FALSE)))</f>
        <v/>
      </c>
      <c r="O438" s="166" t="str">
        <f t="shared" si="43"/>
        <v/>
      </c>
      <c r="P438" s="166" t="str">
        <f t="shared" si="44"/>
        <v/>
      </c>
      <c r="Q438" s="167" t="str">
        <f t="shared" si="45"/>
        <v/>
      </c>
      <c r="T438" s="84"/>
    </row>
    <row r="439" spans="1:23" ht="18" customHeight="1">
      <c r="A439" s="83">
        <v>427</v>
      </c>
      <c r="B439" s="83" t="str">
        <f t="shared" si="41"/>
        <v/>
      </c>
      <c r="C439" s="44" t="str">
        <f>IF(①【入力】別紙_職員一覧!C439="","",①【入力】別紙_職員一覧!C439)</f>
        <v/>
      </c>
      <c r="D439" s="44" t="str">
        <f>IF(①【入力】別紙_職員一覧!D439="","",①【入力】別紙_職員一覧!D439)</f>
        <v/>
      </c>
      <c r="E439" s="44" t="str">
        <f>IF(①【入力】別紙_職員一覧!E439="","",①【入力】別紙_職員一覧!E439)</f>
        <v/>
      </c>
      <c r="F439" s="44" t="str">
        <f>IF(①【入力】別紙_職員一覧!F439="","",①【入力】別紙_職員一覧!F439)</f>
        <v/>
      </c>
      <c r="G439" s="162" t="str">
        <f>IF(①【入力】別紙_職員一覧!G439="","",①【入力】別紙_職員一覧!G439)</f>
        <v/>
      </c>
      <c r="H439" s="162" t="str">
        <f>IF(①【入力】別紙_職員一覧!H439="","",①【入力】別紙_職員一覧!H439)</f>
        <v/>
      </c>
      <c r="I439" s="144" t="str">
        <f>IF(①【入力】別紙_職員一覧!I439="","",①【入力】別紙_職員一覧!I439)</f>
        <v/>
      </c>
      <c r="J439" s="163" t="str">
        <f>IF(①【入力】別紙_職員一覧!J439="","",①【入力】別紙_職員一覧!J439)</f>
        <v/>
      </c>
      <c r="K439" s="164" t="str">
        <f t="shared" si="42"/>
        <v/>
      </c>
      <c r="L439" s="44" t="str">
        <f>IF(①【入力】別紙_職員一覧!L439="","",①【入力】別紙_職員一覧!L439)</f>
        <v/>
      </c>
      <c r="M439" s="165" t="str">
        <f>IF(①【入力】別紙_職員一覧!M439="","",①【入力】別紙_職員一覧!M439)</f>
        <v/>
      </c>
      <c r="N439" s="157" t="str">
        <f>IF(J439="","",IF(OR(J439="1",J439="2"),VLOOKUP(J439,'②【入力】就業規則等一覧（変更）'!$B$32:$AD$33,26,FALSE),VLOOKUP(J439,'②【入力】就業規則等一覧（変更）'!$B$13:$AD$27,26,FALSE)))</f>
        <v/>
      </c>
      <c r="O439" s="166" t="str">
        <f t="shared" si="43"/>
        <v/>
      </c>
      <c r="P439" s="166" t="str">
        <f t="shared" si="44"/>
        <v/>
      </c>
      <c r="Q439" s="167" t="str">
        <f t="shared" si="45"/>
        <v/>
      </c>
      <c r="T439" s="84"/>
    </row>
    <row r="440" spans="1:23" ht="18" customHeight="1">
      <c r="A440" s="83">
        <v>428</v>
      </c>
      <c r="B440" s="83" t="str">
        <f t="shared" si="41"/>
        <v/>
      </c>
      <c r="C440" s="44" t="str">
        <f>IF(①【入力】別紙_職員一覧!C440="","",①【入力】別紙_職員一覧!C440)</f>
        <v/>
      </c>
      <c r="D440" s="44" t="str">
        <f>IF(①【入力】別紙_職員一覧!D440="","",①【入力】別紙_職員一覧!D440)</f>
        <v/>
      </c>
      <c r="E440" s="44" t="str">
        <f>IF(①【入力】別紙_職員一覧!E440="","",①【入力】別紙_職員一覧!E440)</f>
        <v/>
      </c>
      <c r="F440" s="44" t="str">
        <f>IF(①【入力】別紙_職員一覧!F440="","",①【入力】別紙_職員一覧!F440)</f>
        <v/>
      </c>
      <c r="G440" s="162" t="str">
        <f>IF(①【入力】別紙_職員一覧!G440="","",①【入力】別紙_職員一覧!G440)</f>
        <v/>
      </c>
      <c r="H440" s="162" t="str">
        <f>IF(①【入力】別紙_職員一覧!H440="","",①【入力】別紙_職員一覧!H440)</f>
        <v/>
      </c>
      <c r="I440" s="144" t="str">
        <f>IF(①【入力】別紙_職員一覧!I440="","",①【入力】別紙_職員一覧!I440)</f>
        <v/>
      </c>
      <c r="J440" s="163" t="str">
        <f>IF(①【入力】別紙_職員一覧!J440="","",①【入力】別紙_職員一覧!J440)</f>
        <v/>
      </c>
      <c r="K440" s="164" t="str">
        <f t="shared" si="42"/>
        <v/>
      </c>
      <c r="L440" s="44" t="str">
        <f>IF(①【入力】別紙_職員一覧!L440="","",①【入力】別紙_職員一覧!L440)</f>
        <v/>
      </c>
      <c r="M440" s="165" t="str">
        <f>IF(①【入力】別紙_職員一覧!M440="","",①【入力】別紙_職員一覧!M440)</f>
        <v/>
      </c>
      <c r="N440" s="157" t="str">
        <f>IF(J440="","",IF(OR(J440="1",J440="2"),VLOOKUP(J440,'②【入力】就業規則等一覧（変更）'!$B$32:$AD$33,26,FALSE),VLOOKUP(J440,'②【入力】就業規則等一覧（変更）'!$B$13:$AD$27,26,FALSE)))</f>
        <v/>
      </c>
      <c r="O440" s="166" t="str">
        <f t="shared" si="43"/>
        <v/>
      </c>
      <c r="P440" s="166" t="str">
        <f t="shared" si="44"/>
        <v/>
      </c>
      <c r="Q440" s="167" t="str">
        <f t="shared" si="45"/>
        <v/>
      </c>
      <c r="T440" s="84"/>
    </row>
    <row r="441" spans="1:23" ht="18" customHeight="1">
      <c r="A441" s="83">
        <v>429</v>
      </c>
      <c r="B441" s="83" t="str">
        <f t="shared" si="41"/>
        <v/>
      </c>
      <c r="C441" s="44" t="str">
        <f>IF(①【入力】別紙_職員一覧!C441="","",①【入力】別紙_職員一覧!C441)</f>
        <v/>
      </c>
      <c r="D441" s="44" t="str">
        <f>IF(①【入力】別紙_職員一覧!D441="","",①【入力】別紙_職員一覧!D441)</f>
        <v/>
      </c>
      <c r="E441" s="44" t="str">
        <f>IF(①【入力】別紙_職員一覧!E441="","",①【入力】別紙_職員一覧!E441)</f>
        <v/>
      </c>
      <c r="F441" s="44" t="str">
        <f>IF(①【入力】別紙_職員一覧!F441="","",①【入力】別紙_職員一覧!F441)</f>
        <v/>
      </c>
      <c r="G441" s="162" t="str">
        <f>IF(①【入力】別紙_職員一覧!G441="","",①【入力】別紙_職員一覧!G441)</f>
        <v/>
      </c>
      <c r="H441" s="162" t="str">
        <f>IF(①【入力】別紙_職員一覧!H441="","",①【入力】別紙_職員一覧!H441)</f>
        <v/>
      </c>
      <c r="I441" s="144" t="str">
        <f>IF(①【入力】別紙_職員一覧!I441="","",①【入力】別紙_職員一覧!I441)</f>
        <v/>
      </c>
      <c r="J441" s="163" t="str">
        <f>IF(①【入力】別紙_職員一覧!J441="","",①【入力】別紙_職員一覧!J441)</f>
        <v/>
      </c>
      <c r="K441" s="164" t="str">
        <f t="shared" si="42"/>
        <v/>
      </c>
      <c r="L441" s="44" t="str">
        <f>IF(①【入力】別紙_職員一覧!L441="","",①【入力】別紙_職員一覧!L441)</f>
        <v/>
      </c>
      <c r="M441" s="165" t="str">
        <f>IF(①【入力】別紙_職員一覧!M441="","",①【入力】別紙_職員一覧!M441)</f>
        <v/>
      </c>
      <c r="N441" s="157" t="str">
        <f>IF(J441="","",IF(OR(J441="1",J441="2"),VLOOKUP(J441,'②【入力】就業規則等一覧（変更）'!$B$32:$AD$33,26,FALSE),VLOOKUP(J441,'②【入力】就業規則等一覧（変更）'!$B$13:$AD$27,26,FALSE)))</f>
        <v/>
      </c>
      <c r="O441" s="166" t="str">
        <f t="shared" si="43"/>
        <v/>
      </c>
      <c r="P441" s="166" t="str">
        <f t="shared" si="44"/>
        <v/>
      </c>
      <c r="Q441" s="167" t="str">
        <f t="shared" si="45"/>
        <v/>
      </c>
      <c r="T441" s="84"/>
    </row>
    <row r="442" spans="1:23" ht="18" customHeight="1">
      <c r="A442" s="83">
        <v>430</v>
      </c>
      <c r="B442" s="83" t="str">
        <f t="shared" si="41"/>
        <v/>
      </c>
      <c r="C442" s="44" t="str">
        <f>IF(①【入力】別紙_職員一覧!C442="","",①【入力】別紙_職員一覧!C442)</f>
        <v/>
      </c>
      <c r="D442" s="44" t="str">
        <f>IF(①【入力】別紙_職員一覧!D442="","",①【入力】別紙_職員一覧!D442)</f>
        <v/>
      </c>
      <c r="E442" s="44" t="str">
        <f>IF(①【入力】別紙_職員一覧!E442="","",①【入力】別紙_職員一覧!E442)</f>
        <v/>
      </c>
      <c r="F442" s="44" t="str">
        <f>IF(①【入力】別紙_職員一覧!F442="","",①【入力】別紙_職員一覧!F442)</f>
        <v/>
      </c>
      <c r="G442" s="162" t="str">
        <f>IF(①【入力】別紙_職員一覧!G442="","",①【入力】別紙_職員一覧!G442)</f>
        <v/>
      </c>
      <c r="H442" s="162" t="str">
        <f>IF(①【入力】別紙_職員一覧!H442="","",①【入力】別紙_職員一覧!H442)</f>
        <v/>
      </c>
      <c r="I442" s="144" t="str">
        <f>IF(①【入力】別紙_職員一覧!I442="","",①【入力】別紙_職員一覧!I442)</f>
        <v/>
      </c>
      <c r="J442" s="163" t="str">
        <f>IF(①【入力】別紙_職員一覧!J442="","",①【入力】別紙_職員一覧!J442)</f>
        <v/>
      </c>
      <c r="K442" s="164" t="str">
        <f t="shared" si="42"/>
        <v/>
      </c>
      <c r="L442" s="44" t="str">
        <f>IF(①【入力】別紙_職員一覧!L442="","",①【入力】別紙_職員一覧!L442)</f>
        <v/>
      </c>
      <c r="M442" s="165" t="str">
        <f>IF(①【入力】別紙_職員一覧!M442="","",①【入力】別紙_職員一覧!M442)</f>
        <v/>
      </c>
      <c r="N442" s="157" t="str">
        <f>IF(J442="","",IF(OR(J442="1",J442="2"),VLOOKUP(J442,'②【入力】就業規則等一覧（変更）'!$B$32:$AD$33,26,FALSE),VLOOKUP(J442,'②【入力】就業規則等一覧（変更）'!$B$13:$AD$27,26,FALSE)))</f>
        <v/>
      </c>
      <c r="O442" s="166" t="str">
        <f t="shared" si="43"/>
        <v/>
      </c>
      <c r="P442" s="166" t="str">
        <f t="shared" si="44"/>
        <v/>
      </c>
      <c r="Q442" s="167" t="str">
        <f t="shared" si="45"/>
        <v/>
      </c>
      <c r="T442" s="84"/>
      <c r="W442" s="79"/>
    </row>
    <row r="443" spans="1:23" ht="18" customHeight="1">
      <c r="A443" s="83">
        <v>431</v>
      </c>
      <c r="B443" s="83" t="str">
        <f t="shared" si="41"/>
        <v/>
      </c>
      <c r="C443" s="44" t="str">
        <f>IF(①【入力】別紙_職員一覧!C443="","",①【入力】別紙_職員一覧!C443)</f>
        <v/>
      </c>
      <c r="D443" s="44" t="str">
        <f>IF(①【入力】別紙_職員一覧!D443="","",①【入力】別紙_職員一覧!D443)</f>
        <v/>
      </c>
      <c r="E443" s="44" t="str">
        <f>IF(①【入力】別紙_職員一覧!E443="","",①【入力】別紙_職員一覧!E443)</f>
        <v/>
      </c>
      <c r="F443" s="44" t="str">
        <f>IF(①【入力】別紙_職員一覧!F443="","",①【入力】別紙_職員一覧!F443)</f>
        <v/>
      </c>
      <c r="G443" s="162" t="str">
        <f>IF(①【入力】別紙_職員一覧!G443="","",①【入力】別紙_職員一覧!G443)</f>
        <v/>
      </c>
      <c r="H443" s="162" t="str">
        <f>IF(①【入力】別紙_職員一覧!H443="","",①【入力】別紙_職員一覧!H443)</f>
        <v/>
      </c>
      <c r="I443" s="144" t="str">
        <f>IF(①【入力】別紙_職員一覧!I443="","",①【入力】別紙_職員一覧!I443)</f>
        <v/>
      </c>
      <c r="J443" s="163" t="str">
        <f>IF(①【入力】別紙_職員一覧!J443="","",①【入力】別紙_職員一覧!J443)</f>
        <v/>
      </c>
      <c r="K443" s="164" t="str">
        <f t="shared" si="42"/>
        <v/>
      </c>
      <c r="L443" s="44" t="str">
        <f>IF(①【入力】別紙_職員一覧!L443="","",①【入力】別紙_職員一覧!L443)</f>
        <v/>
      </c>
      <c r="M443" s="165" t="str">
        <f>IF(①【入力】別紙_職員一覧!M443="","",①【入力】別紙_職員一覧!M443)</f>
        <v/>
      </c>
      <c r="N443" s="157" t="str">
        <f>IF(J443="","",IF(OR(J443="1",J443="2"),VLOOKUP(J443,'②【入力】就業規則等一覧（変更）'!$B$32:$AD$33,26,FALSE),VLOOKUP(J443,'②【入力】就業規則等一覧（変更）'!$B$13:$AD$27,26,FALSE)))</f>
        <v/>
      </c>
      <c r="O443" s="166" t="str">
        <f t="shared" si="43"/>
        <v/>
      </c>
      <c r="P443" s="166" t="str">
        <f t="shared" si="44"/>
        <v/>
      </c>
      <c r="Q443" s="167" t="str">
        <f t="shared" si="45"/>
        <v/>
      </c>
      <c r="T443" s="84"/>
    </row>
    <row r="444" spans="1:23" ht="18" customHeight="1">
      <c r="A444" s="83">
        <v>432</v>
      </c>
      <c r="B444" s="83" t="str">
        <f t="shared" si="41"/>
        <v/>
      </c>
      <c r="C444" s="44" t="str">
        <f>IF(①【入力】別紙_職員一覧!C444="","",①【入力】別紙_職員一覧!C444)</f>
        <v/>
      </c>
      <c r="D444" s="44" t="str">
        <f>IF(①【入力】別紙_職員一覧!D444="","",①【入力】別紙_職員一覧!D444)</f>
        <v/>
      </c>
      <c r="E444" s="44" t="str">
        <f>IF(①【入力】別紙_職員一覧!E444="","",①【入力】別紙_職員一覧!E444)</f>
        <v/>
      </c>
      <c r="F444" s="44" t="str">
        <f>IF(①【入力】別紙_職員一覧!F444="","",①【入力】別紙_職員一覧!F444)</f>
        <v/>
      </c>
      <c r="G444" s="162" t="str">
        <f>IF(①【入力】別紙_職員一覧!G444="","",①【入力】別紙_職員一覧!G444)</f>
        <v/>
      </c>
      <c r="H444" s="162" t="str">
        <f>IF(①【入力】別紙_職員一覧!H444="","",①【入力】別紙_職員一覧!H444)</f>
        <v/>
      </c>
      <c r="I444" s="144" t="str">
        <f>IF(①【入力】別紙_職員一覧!I444="","",①【入力】別紙_職員一覧!I444)</f>
        <v/>
      </c>
      <c r="J444" s="163" t="str">
        <f>IF(①【入力】別紙_職員一覧!J444="","",①【入力】別紙_職員一覧!J444)</f>
        <v/>
      </c>
      <c r="K444" s="164" t="str">
        <f t="shared" si="42"/>
        <v/>
      </c>
      <c r="L444" s="44" t="str">
        <f>IF(①【入力】別紙_職員一覧!L444="","",①【入力】別紙_職員一覧!L444)</f>
        <v/>
      </c>
      <c r="M444" s="165" t="str">
        <f>IF(①【入力】別紙_職員一覧!M444="","",①【入力】別紙_職員一覧!M444)</f>
        <v/>
      </c>
      <c r="N444" s="157" t="str">
        <f>IF(J444="","",IF(OR(J444="1",J444="2"),VLOOKUP(J444,'②【入力】就業規則等一覧（変更）'!$B$32:$AD$33,26,FALSE),VLOOKUP(J444,'②【入力】就業規則等一覧（変更）'!$B$13:$AD$27,26,FALSE)))</f>
        <v/>
      </c>
      <c r="O444" s="166" t="str">
        <f t="shared" si="43"/>
        <v/>
      </c>
      <c r="P444" s="166" t="str">
        <f t="shared" si="44"/>
        <v/>
      </c>
      <c r="Q444" s="167" t="str">
        <f t="shared" si="45"/>
        <v/>
      </c>
      <c r="T444" s="84"/>
    </row>
    <row r="445" spans="1:23" ht="18" customHeight="1">
      <c r="A445" s="83">
        <v>433</v>
      </c>
      <c r="B445" s="83" t="str">
        <f t="shared" si="41"/>
        <v/>
      </c>
      <c r="C445" s="44" t="str">
        <f>IF(①【入力】別紙_職員一覧!C445="","",①【入力】別紙_職員一覧!C445)</f>
        <v/>
      </c>
      <c r="D445" s="44" t="str">
        <f>IF(①【入力】別紙_職員一覧!D445="","",①【入力】別紙_職員一覧!D445)</f>
        <v/>
      </c>
      <c r="E445" s="44" t="str">
        <f>IF(①【入力】別紙_職員一覧!E445="","",①【入力】別紙_職員一覧!E445)</f>
        <v/>
      </c>
      <c r="F445" s="44" t="str">
        <f>IF(①【入力】別紙_職員一覧!F445="","",①【入力】別紙_職員一覧!F445)</f>
        <v/>
      </c>
      <c r="G445" s="162" t="str">
        <f>IF(①【入力】別紙_職員一覧!G445="","",①【入力】別紙_職員一覧!G445)</f>
        <v/>
      </c>
      <c r="H445" s="162" t="str">
        <f>IF(①【入力】別紙_職員一覧!H445="","",①【入力】別紙_職員一覧!H445)</f>
        <v/>
      </c>
      <c r="I445" s="144" t="str">
        <f>IF(①【入力】別紙_職員一覧!I445="","",①【入力】別紙_職員一覧!I445)</f>
        <v/>
      </c>
      <c r="J445" s="163" t="str">
        <f>IF(①【入力】別紙_職員一覧!J445="","",①【入力】別紙_職員一覧!J445)</f>
        <v/>
      </c>
      <c r="K445" s="164" t="str">
        <f t="shared" si="42"/>
        <v/>
      </c>
      <c r="L445" s="44" t="str">
        <f>IF(①【入力】別紙_職員一覧!L445="","",①【入力】別紙_職員一覧!L445)</f>
        <v/>
      </c>
      <c r="M445" s="165" t="str">
        <f>IF(①【入力】別紙_職員一覧!M445="","",①【入力】別紙_職員一覧!M445)</f>
        <v/>
      </c>
      <c r="N445" s="157" t="str">
        <f>IF(J445="","",IF(OR(J445="1",J445="2"),VLOOKUP(J445,'②【入力】就業規則等一覧（変更）'!$B$32:$AD$33,26,FALSE),VLOOKUP(J445,'②【入力】就業規則等一覧（変更）'!$B$13:$AD$27,26,FALSE)))</f>
        <v/>
      </c>
      <c r="O445" s="166" t="str">
        <f t="shared" si="43"/>
        <v/>
      </c>
      <c r="P445" s="166" t="str">
        <f t="shared" si="44"/>
        <v/>
      </c>
      <c r="Q445" s="167" t="str">
        <f t="shared" si="45"/>
        <v/>
      </c>
      <c r="T445" s="84"/>
    </row>
    <row r="446" spans="1:23" ht="18" customHeight="1">
      <c r="A446" s="83">
        <v>434</v>
      </c>
      <c r="B446" s="83" t="str">
        <f t="shared" si="41"/>
        <v/>
      </c>
      <c r="C446" s="44" t="str">
        <f>IF(①【入力】別紙_職員一覧!C446="","",①【入力】別紙_職員一覧!C446)</f>
        <v/>
      </c>
      <c r="D446" s="44" t="str">
        <f>IF(①【入力】別紙_職員一覧!D446="","",①【入力】別紙_職員一覧!D446)</f>
        <v/>
      </c>
      <c r="E446" s="44" t="str">
        <f>IF(①【入力】別紙_職員一覧!E446="","",①【入力】別紙_職員一覧!E446)</f>
        <v/>
      </c>
      <c r="F446" s="44" t="str">
        <f>IF(①【入力】別紙_職員一覧!F446="","",①【入力】別紙_職員一覧!F446)</f>
        <v/>
      </c>
      <c r="G446" s="162" t="str">
        <f>IF(①【入力】別紙_職員一覧!G446="","",①【入力】別紙_職員一覧!G446)</f>
        <v/>
      </c>
      <c r="H446" s="162" t="str">
        <f>IF(①【入力】別紙_職員一覧!H446="","",①【入力】別紙_職員一覧!H446)</f>
        <v/>
      </c>
      <c r="I446" s="144" t="str">
        <f>IF(①【入力】別紙_職員一覧!I446="","",①【入力】別紙_職員一覧!I446)</f>
        <v/>
      </c>
      <c r="J446" s="163" t="str">
        <f>IF(①【入力】別紙_職員一覧!J446="","",①【入力】別紙_職員一覧!J446)</f>
        <v/>
      </c>
      <c r="K446" s="164" t="str">
        <f t="shared" si="42"/>
        <v/>
      </c>
      <c r="L446" s="44" t="str">
        <f>IF(①【入力】別紙_職員一覧!L446="","",①【入力】別紙_職員一覧!L446)</f>
        <v/>
      </c>
      <c r="M446" s="165" t="str">
        <f>IF(①【入力】別紙_職員一覧!M446="","",①【入力】別紙_職員一覧!M446)</f>
        <v/>
      </c>
      <c r="N446" s="157" t="str">
        <f>IF(J446="","",IF(OR(J446="1",J446="2"),VLOOKUP(J446,'②【入力】就業規則等一覧（変更）'!$B$32:$AD$33,26,FALSE),VLOOKUP(J446,'②【入力】就業規則等一覧（変更）'!$B$13:$AD$27,26,FALSE)))</f>
        <v/>
      </c>
      <c r="O446" s="166" t="str">
        <f t="shared" si="43"/>
        <v/>
      </c>
      <c r="P446" s="166" t="str">
        <f t="shared" si="44"/>
        <v/>
      </c>
      <c r="Q446" s="167" t="str">
        <f t="shared" si="45"/>
        <v/>
      </c>
      <c r="T446" s="84"/>
    </row>
    <row r="447" spans="1:23" ht="18" customHeight="1">
      <c r="A447" s="83">
        <v>435</v>
      </c>
      <c r="B447" s="83" t="str">
        <f t="shared" si="41"/>
        <v/>
      </c>
      <c r="C447" s="44" t="str">
        <f>IF(①【入力】別紙_職員一覧!C447="","",①【入力】別紙_職員一覧!C447)</f>
        <v/>
      </c>
      <c r="D447" s="44" t="str">
        <f>IF(①【入力】別紙_職員一覧!D447="","",①【入力】別紙_職員一覧!D447)</f>
        <v/>
      </c>
      <c r="E447" s="44" t="str">
        <f>IF(①【入力】別紙_職員一覧!E447="","",①【入力】別紙_職員一覧!E447)</f>
        <v/>
      </c>
      <c r="F447" s="44" t="str">
        <f>IF(①【入力】別紙_職員一覧!F447="","",①【入力】別紙_職員一覧!F447)</f>
        <v/>
      </c>
      <c r="G447" s="162" t="str">
        <f>IF(①【入力】別紙_職員一覧!G447="","",①【入力】別紙_職員一覧!G447)</f>
        <v/>
      </c>
      <c r="H447" s="162" t="str">
        <f>IF(①【入力】別紙_職員一覧!H447="","",①【入力】別紙_職員一覧!H447)</f>
        <v/>
      </c>
      <c r="I447" s="144" t="str">
        <f>IF(①【入力】別紙_職員一覧!I447="","",①【入力】別紙_職員一覧!I447)</f>
        <v/>
      </c>
      <c r="J447" s="163" t="str">
        <f>IF(①【入力】別紙_職員一覧!J447="","",①【入力】別紙_職員一覧!J447)</f>
        <v/>
      </c>
      <c r="K447" s="164" t="str">
        <f t="shared" si="42"/>
        <v/>
      </c>
      <c r="L447" s="44" t="str">
        <f>IF(①【入力】別紙_職員一覧!L447="","",①【入力】別紙_職員一覧!L447)</f>
        <v/>
      </c>
      <c r="M447" s="165" t="str">
        <f>IF(①【入力】別紙_職員一覧!M447="","",①【入力】別紙_職員一覧!M447)</f>
        <v/>
      </c>
      <c r="N447" s="157" t="str">
        <f>IF(J447="","",IF(OR(J447="1",J447="2"),VLOOKUP(J447,'②【入力】就業規則等一覧（変更）'!$B$32:$AD$33,26,FALSE),VLOOKUP(J447,'②【入力】就業規則等一覧（変更）'!$B$13:$AD$27,26,FALSE)))</f>
        <v/>
      </c>
      <c r="O447" s="166" t="str">
        <f t="shared" si="43"/>
        <v/>
      </c>
      <c r="P447" s="166" t="str">
        <f t="shared" si="44"/>
        <v/>
      </c>
      <c r="Q447" s="167" t="str">
        <f t="shared" si="45"/>
        <v/>
      </c>
      <c r="T447" s="84"/>
    </row>
    <row r="448" spans="1:23" ht="18" customHeight="1">
      <c r="A448" s="83">
        <v>436</v>
      </c>
      <c r="B448" s="83" t="str">
        <f t="shared" si="41"/>
        <v/>
      </c>
      <c r="C448" s="44" t="str">
        <f>IF(①【入力】別紙_職員一覧!C448="","",①【入力】別紙_職員一覧!C448)</f>
        <v/>
      </c>
      <c r="D448" s="44" t="str">
        <f>IF(①【入力】別紙_職員一覧!D448="","",①【入力】別紙_職員一覧!D448)</f>
        <v/>
      </c>
      <c r="E448" s="44" t="str">
        <f>IF(①【入力】別紙_職員一覧!E448="","",①【入力】別紙_職員一覧!E448)</f>
        <v/>
      </c>
      <c r="F448" s="44" t="str">
        <f>IF(①【入力】別紙_職員一覧!F448="","",①【入力】別紙_職員一覧!F448)</f>
        <v/>
      </c>
      <c r="G448" s="162" t="str">
        <f>IF(①【入力】別紙_職員一覧!G448="","",①【入力】別紙_職員一覧!G448)</f>
        <v/>
      </c>
      <c r="H448" s="162" t="str">
        <f>IF(①【入力】別紙_職員一覧!H448="","",①【入力】別紙_職員一覧!H448)</f>
        <v/>
      </c>
      <c r="I448" s="144" t="str">
        <f>IF(①【入力】別紙_職員一覧!I448="","",①【入力】別紙_職員一覧!I448)</f>
        <v/>
      </c>
      <c r="J448" s="163" t="str">
        <f>IF(①【入力】別紙_職員一覧!J448="","",①【入力】別紙_職員一覧!J448)</f>
        <v/>
      </c>
      <c r="K448" s="164" t="str">
        <f t="shared" si="42"/>
        <v/>
      </c>
      <c r="L448" s="44" t="str">
        <f>IF(①【入力】別紙_職員一覧!L448="","",①【入力】別紙_職員一覧!L448)</f>
        <v/>
      </c>
      <c r="M448" s="165" t="str">
        <f>IF(①【入力】別紙_職員一覧!M448="","",①【入力】別紙_職員一覧!M448)</f>
        <v/>
      </c>
      <c r="N448" s="157" t="str">
        <f>IF(J448="","",IF(OR(J448="1",J448="2"),VLOOKUP(J448,'②【入力】就業規則等一覧（変更）'!$B$32:$AD$33,26,FALSE),VLOOKUP(J448,'②【入力】就業規則等一覧（変更）'!$B$13:$AD$27,26,FALSE)))</f>
        <v/>
      </c>
      <c r="O448" s="166" t="str">
        <f t="shared" si="43"/>
        <v/>
      </c>
      <c r="P448" s="166" t="str">
        <f t="shared" si="44"/>
        <v/>
      </c>
      <c r="Q448" s="167" t="str">
        <f t="shared" si="45"/>
        <v/>
      </c>
      <c r="T448" s="84"/>
    </row>
    <row r="449" spans="1:23" ht="18" customHeight="1">
      <c r="A449" s="83">
        <v>437</v>
      </c>
      <c r="B449" s="83" t="str">
        <f t="shared" si="41"/>
        <v/>
      </c>
      <c r="C449" s="44" t="str">
        <f>IF(①【入力】別紙_職員一覧!C449="","",①【入力】別紙_職員一覧!C449)</f>
        <v/>
      </c>
      <c r="D449" s="44" t="str">
        <f>IF(①【入力】別紙_職員一覧!D449="","",①【入力】別紙_職員一覧!D449)</f>
        <v/>
      </c>
      <c r="E449" s="44" t="str">
        <f>IF(①【入力】別紙_職員一覧!E449="","",①【入力】別紙_職員一覧!E449)</f>
        <v/>
      </c>
      <c r="F449" s="44" t="str">
        <f>IF(①【入力】別紙_職員一覧!F449="","",①【入力】別紙_職員一覧!F449)</f>
        <v/>
      </c>
      <c r="G449" s="162" t="str">
        <f>IF(①【入力】別紙_職員一覧!G449="","",①【入力】別紙_職員一覧!G449)</f>
        <v/>
      </c>
      <c r="H449" s="162" t="str">
        <f>IF(①【入力】別紙_職員一覧!H449="","",①【入力】別紙_職員一覧!H449)</f>
        <v/>
      </c>
      <c r="I449" s="144" t="str">
        <f>IF(①【入力】別紙_職員一覧!I449="","",①【入力】別紙_職員一覧!I449)</f>
        <v/>
      </c>
      <c r="J449" s="163" t="str">
        <f>IF(①【入力】別紙_職員一覧!J449="","",①【入力】別紙_職員一覧!J449)</f>
        <v/>
      </c>
      <c r="K449" s="164" t="str">
        <f t="shared" si="42"/>
        <v/>
      </c>
      <c r="L449" s="44" t="str">
        <f>IF(①【入力】別紙_職員一覧!L449="","",①【入力】別紙_職員一覧!L449)</f>
        <v/>
      </c>
      <c r="M449" s="165" t="str">
        <f>IF(①【入力】別紙_職員一覧!M449="","",①【入力】別紙_職員一覧!M449)</f>
        <v/>
      </c>
      <c r="N449" s="157" t="str">
        <f>IF(J449="","",IF(OR(J449="1",J449="2"),VLOOKUP(J449,'②【入力】就業規則等一覧（変更）'!$B$32:$AD$33,26,FALSE),VLOOKUP(J449,'②【入力】就業規則等一覧（変更）'!$B$13:$AD$27,26,FALSE)))</f>
        <v/>
      </c>
      <c r="O449" s="166" t="str">
        <f t="shared" si="43"/>
        <v/>
      </c>
      <c r="P449" s="166" t="str">
        <f t="shared" si="44"/>
        <v/>
      </c>
      <c r="Q449" s="167" t="str">
        <f t="shared" si="45"/>
        <v/>
      </c>
      <c r="T449" s="84"/>
    </row>
    <row r="450" spans="1:23" ht="18" customHeight="1">
      <c r="A450" s="83">
        <v>438</v>
      </c>
      <c r="B450" s="83" t="str">
        <f t="shared" si="41"/>
        <v/>
      </c>
      <c r="C450" s="44" t="str">
        <f>IF(①【入力】別紙_職員一覧!C450="","",①【入力】別紙_職員一覧!C450)</f>
        <v/>
      </c>
      <c r="D450" s="44" t="str">
        <f>IF(①【入力】別紙_職員一覧!D450="","",①【入力】別紙_職員一覧!D450)</f>
        <v/>
      </c>
      <c r="E450" s="44" t="str">
        <f>IF(①【入力】別紙_職員一覧!E450="","",①【入力】別紙_職員一覧!E450)</f>
        <v/>
      </c>
      <c r="F450" s="44" t="str">
        <f>IF(①【入力】別紙_職員一覧!F450="","",①【入力】別紙_職員一覧!F450)</f>
        <v/>
      </c>
      <c r="G450" s="162" t="str">
        <f>IF(①【入力】別紙_職員一覧!G450="","",①【入力】別紙_職員一覧!G450)</f>
        <v/>
      </c>
      <c r="H450" s="162" t="str">
        <f>IF(①【入力】別紙_職員一覧!H450="","",①【入力】別紙_職員一覧!H450)</f>
        <v/>
      </c>
      <c r="I450" s="144" t="str">
        <f>IF(①【入力】別紙_職員一覧!I450="","",①【入力】別紙_職員一覧!I450)</f>
        <v/>
      </c>
      <c r="J450" s="163" t="str">
        <f>IF(①【入力】別紙_職員一覧!J450="","",①【入力】別紙_職員一覧!J450)</f>
        <v/>
      </c>
      <c r="K450" s="164" t="str">
        <f t="shared" si="42"/>
        <v/>
      </c>
      <c r="L450" s="44" t="str">
        <f>IF(①【入力】別紙_職員一覧!L450="","",①【入力】別紙_職員一覧!L450)</f>
        <v/>
      </c>
      <c r="M450" s="165" t="str">
        <f>IF(①【入力】別紙_職員一覧!M450="","",①【入力】別紙_職員一覧!M450)</f>
        <v/>
      </c>
      <c r="N450" s="157" t="str">
        <f>IF(J450="","",IF(OR(J450="1",J450="2"),VLOOKUP(J450,'②【入力】就業規則等一覧（変更）'!$B$32:$AD$33,26,FALSE),VLOOKUP(J450,'②【入力】就業規則等一覧（変更）'!$B$13:$AD$27,26,FALSE)))</f>
        <v/>
      </c>
      <c r="O450" s="166" t="str">
        <f t="shared" si="43"/>
        <v/>
      </c>
      <c r="P450" s="166" t="str">
        <f t="shared" si="44"/>
        <v/>
      </c>
      <c r="Q450" s="167" t="str">
        <f t="shared" si="45"/>
        <v/>
      </c>
      <c r="T450" s="84"/>
    </row>
    <row r="451" spans="1:23" ht="18" customHeight="1">
      <c r="A451" s="83">
        <v>439</v>
      </c>
      <c r="B451" s="83" t="str">
        <f t="shared" si="41"/>
        <v/>
      </c>
      <c r="C451" s="44" t="str">
        <f>IF(①【入力】別紙_職員一覧!C451="","",①【入力】別紙_職員一覧!C451)</f>
        <v/>
      </c>
      <c r="D451" s="44" t="str">
        <f>IF(①【入力】別紙_職員一覧!D451="","",①【入力】別紙_職員一覧!D451)</f>
        <v/>
      </c>
      <c r="E451" s="44" t="str">
        <f>IF(①【入力】別紙_職員一覧!E451="","",①【入力】別紙_職員一覧!E451)</f>
        <v/>
      </c>
      <c r="F451" s="44" t="str">
        <f>IF(①【入力】別紙_職員一覧!F451="","",①【入力】別紙_職員一覧!F451)</f>
        <v/>
      </c>
      <c r="G451" s="162" t="str">
        <f>IF(①【入力】別紙_職員一覧!G451="","",①【入力】別紙_職員一覧!G451)</f>
        <v/>
      </c>
      <c r="H451" s="162" t="str">
        <f>IF(①【入力】別紙_職員一覧!H451="","",①【入力】別紙_職員一覧!H451)</f>
        <v/>
      </c>
      <c r="I451" s="144" t="str">
        <f>IF(①【入力】別紙_職員一覧!I451="","",①【入力】別紙_職員一覧!I451)</f>
        <v/>
      </c>
      <c r="J451" s="163" t="str">
        <f>IF(①【入力】別紙_職員一覧!J451="","",①【入力】別紙_職員一覧!J451)</f>
        <v/>
      </c>
      <c r="K451" s="164" t="str">
        <f t="shared" si="42"/>
        <v/>
      </c>
      <c r="L451" s="44" t="str">
        <f>IF(①【入力】別紙_職員一覧!L451="","",①【入力】別紙_職員一覧!L451)</f>
        <v/>
      </c>
      <c r="M451" s="165" t="str">
        <f>IF(①【入力】別紙_職員一覧!M451="","",①【入力】別紙_職員一覧!M451)</f>
        <v/>
      </c>
      <c r="N451" s="157" t="str">
        <f>IF(J451="","",IF(OR(J451="1",J451="2"),VLOOKUP(J451,'②【入力】就業規則等一覧（変更）'!$B$32:$AD$33,26,FALSE),VLOOKUP(J451,'②【入力】就業規則等一覧（変更）'!$B$13:$AD$27,26,FALSE)))</f>
        <v/>
      </c>
      <c r="O451" s="166" t="str">
        <f t="shared" si="43"/>
        <v/>
      </c>
      <c r="P451" s="166" t="str">
        <f t="shared" si="44"/>
        <v/>
      </c>
      <c r="Q451" s="167" t="str">
        <f t="shared" si="45"/>
        <v/>
      </c>
      <c r="T451" s="84"/>
    </row>
    <row r="452" spans="1:23" ht="18" customHeight="1">
      <c r="A452" s="83">
        <v>440</v>
      </c>
      <c r="B452" s="83" t="str">
        <f t="shared" si="41"/>
        <v/>
      </c>
      <c r="C452" s="44" t="str">
        <f>IF(①【入力】別紙_職員一覧!C452="","",①【入力】別紙_職員一覧!C452)</f>
        <v/>
      </c>
      <c r="D452" s="44" t="str">
        <f>IF(①【入力】別紙_職員一覧!D452="","",①【入力】別紙_職員一覧!D452)</f>
        <v/>
      </c>
      <c r="E452" s="44" t="str">
        <f>IF(①【入力】別紙_職員一覧!E452="","",①【入力】別紙_職員一覧!E452)</f>
        <v/>
      </c>
      <c r="F452" s="44" t="str">
        <f>IF(①【入力】別紙_職員一覧!F452="","",①【入力】別紙_職員一覧!F452)</f>
        <v/>
      </c>
      <c r="G452" s="162" t="str">
        <f>IF(①【入力】別紙_職員一覧!G452="","",①【入力】別紙_職員一覧!G452)</f>
        <v/>
      </c>
      <c r="H452" s="162" t="str">
        <f>IF(①【入力】別紙_職員一覧!H452="","",①【入力】別紙_職員一覧!H452)</f>
        <v/>
      </c>
      <c r="I452" s="144" t="str">
        <f>IF(①【入力】別紙_職員一覧!I452="","",①【入力】別紙_職員一覧!I452)</f>
        <v/>
      </c>
      <c r="J452" s="163" t="str">
        <f>IF(①【入力】別紙_職員一覧!J452="","",①【入力】別紙_職員一覧!J452)</f>
        <v/>
      </c>
      <c r="K452" s="164" t="str">
        <f t="shared" si="42"/>
        <v/>
      </c>
      <c r="L452" s="44" t="str">
        <f>IF(①【入力】別紙_職員一覧!L452="","",①【入力】別紙_職員一覧!L452)</f>
        <v/>
      </c>
      <c r="M452" s="165" t="str">
        <f>IF(①【入力】別紙_職員一覧!M452="","",①【入力】別紙_職員一覧!M452)</f>
        <v/>
      </c>
      <c r="N452" s="157" t="str">
        <f>IF(J452="","",IF(OR(J452="1",J452="2"),VLOOKUP(J452,'②【入力】就業規則等一覧（変更）'!$B$32:$AD$33,26,FALSE),VLOOKUP(J452,'②【入力】就業規則等一覧（変更）'!$B$13:$AD$27,26,FALSE)))</f>
        <v/>
      </c>
      <c r="O452" s="166" t="str">
        <f t="shared" si="43"/>
        <v/>
      </c>
      <c r="P452" s="166" t="str">
        <f t="shared" si="44"/>
        <v/>
      </c>
      <c r="Q452" s="167" t="str">
        <f t="shared" si="45"/>
        <v/>
      </c>
      <c r="T452" s="84"/>
    </row>
    <row r="453" spans="1:23" ht="18" customHeight="1">
      <c r="A453" s="83">
        <v>441</v>
      </c>
      <c r="B453" s="83" t="str">
        <f t="shared" si="41"/>
        <v/>
      </c>
      <c r="C453" s="44" t="str">
        <f>IF(①【入力】別紙_職員一覧!C453="","",①【入力】別紙_職員一覧!C453)</f>
        <v/>
      </c>
      <c r="D453" s="44" t="str">
        <f>IF(①【入力】別紙_職員一覧!D453="","",①【入力】別紙_職員一覧!D453)</f>
        <v/>
      </c>
      <c r="E453" s="44" t="str">
        <f>IF(①【入力】別紙_職員一覧!E453="","",①【入力】別紙_職員一覧!E453)</f>
        <v/>
      </c>
      <c r="F453" s="44" t="str">
        <f>IF(①【入力】別紙_職員一覧!F453="","",①【入力】別紙_職員一覧!F453)</f>
        <v/>
      </c>
      <c r="G453" s="162" t="str">
        <f>IF(①【入力】別紙_職員一覧!G453="","",①【入力】別紙_職員一覧!G453)</f>
        <v/>
      </c>
      <c r="H453" s="162" t="str">
        <f>IF(①【入力】別紙_職員一覧!H453="","",①【入力】別紙_職員一覧!H453)</f>
        <v/>
      </c>
      <c r="I453" s="144" t="str">
        <f>IF(①【入力】別紙_職員一覧!I453="","",①【入力】別紙_職員一覧!I453)</f>
        <v/>
      </c>
      <c r="J453" s="163" t="str">
        <f>IF(①【入力】別紙_職員一覧!J453="","",①【入力】別紙_職員一覧!J453)</f>
        <v/>
      </c>
      <c r="K453" s="164" t="str">
        <f t="shared" si="42"/>
        <v/>
      </c>
      <c r="L453" s="44" t="str">
        <f>IF(①【入力】別紙_職員一覧!L453="","",①【入力】別紙_職員一覧!L453)</f>
        <v/>
      </c>
      <c r="M453" s="165" t="str">
        <f>IF(①【入力】別紙_職員一覧!M453="","",①【入力】別紙_職員一覧!M453)</f>
        <v/>
      </c>
      <c r="N453" s="157" t="str">
        <f>IF(J453="","",IF(OR(J453="1",J453="2"),VLOOKUP(J453,'②【入力】就業規則等一覧（変更）'!$B$32:$AD$33,26,FALSE),VLOOKUP(J453,'②【入力】就業規則等一覧（変更）'!$B$13:$AD$27,26,FALSE)))</f>
        <v/>
      </c>
      <c r="O453" s="166" t="str">
        <f t="shared" si="43"/>
        <v/>
      </c>
      <c r="P453" s="166" t="str">
        <f t="shared" si="44"/>
        <v/>
      </c>
      <c r="Q453" s="167" t="str">
        <f t="shared" si="45"/>
        <v/>
      </c>
      <c r="T453" s="84"/>
    </row>
    <row r="454" spans="1:23" ht="18" customHeight="1">
      <c r="A454" s="83">
        <v>442</v>
      </c>
      <c r="B454" s="83" t="str">
        <f t="shared" si="41"/>
        <v/>
      </c>
      <c r="C454" s="44" t="str">
        <f>IF(①【入力】別紙_職員一覧!C454="","",①【入力】別紙_職員一覧!C454)</f>
        <v/>
      </c>
      <c r="D454" s="44" t="str">
        <f>IF(①【入力】別紙_職員一覧!D454="","",①【入力】別紙_職員一覧!D454)</f>
        <v/>
      </c>
      <c r="E454" s="44" t="str">
        <f>IF(①【入力】別紙_職員一覧!E454="","",①【入力】別紙_職員一覧!E454)</f>
        <v/>
      </c>
      <c r="F454" s="44" t="str">
        <f>IF(①【入力】別紙_職員一覧!F454="","",①【入力】別紙_職員一覧!F454)</f>
        <v/>
      </c>
      <c r="G454" s="162" t="str">
        <f>IF(①【入力】別紙_職員一覧!G454="","",①【入力】別紙_職員一覧!G454)</f>
        <v/>
      </c>
      <c r="H454" s="162" t="str">
        <f>IF(①【入力】別紙_職員一覧!H454="","",①【入力】別紙_職員一覧!H454)</f>
        <v/>
      </c>
      <c r="I454" s="144" t="str">
        <f>IF(①【入力】別紙_職員一覧!I454="","",①【入力】別紙_職員一覧!I454)</f>
        <v/>
      </c>
      <c r="J454" s="163" t="str">
        <f>IF(①【入力】別紙_職員一覧!J454="","",①【入力】別紙_職員一覧!J454)</f>
        <v/>
      </c>
      <c r="K454" s="164" t="str">
        <f t="shared" si="42"/>
        <v/>
      </c>
      <c r="L454" s="44" t="str">
        <f>IF(①【入力】別紙_職員一覧!L454="","",①【入力】別紙_職員一覧!L454)</f>
        <v/>
      </c>
      <c r="M454" s="165" t="str">
        <f>IF(①【入力】別紙_職員一覧!M454="","",①【入力】別紙_職員一覧!M454)</f>
        <v/>
      </c>
      <c r="N454" s="157" t="str">
        <f>IF(J454="","",IF(OR(J454="1",J454="2"),VLOOKUP(J454,'②【入力】就業規則等一覧（変更）'!$B$32:$AD$33,26,FALSE),VLOOKUP(J454,'②【入力】就業規則等一覧（変更）'!$B$13:$AD$27,26,FALSE)))</f>
        <v/>
      </c>
      <c r="O454" s="166" t="str">
        <f t="shared" si="43"/>
        <v/>
      </c>
      <c r="P454" s="166" t="str">
        <f t="shared" si="44"/>
        <v/>
      </c>
      <c r="Q454" s="167" t="str">
        <f t="shared" si="45"/>
        <v/>
      </c>
      <c r="T454" s="84"/>
    </row>
    <row r="455" spans="1:23" ht="18" customHeight="1">
      <c r="A455" s="83">
        <v>443</v>
      </c>
      <c r="B455" s="83" t="str">
        <f t="shared" si="41"/>
        <v/>
      </c>
      <c r="C455" s="44" t="str">
        <f>IF(①【入力】別紙_職員一覧!C455="","",①【入力】別紙_職員一覧!C455)</f>
        <v/>
      </c>
      <c r="D455" s="44" t="str">
        <f>IF(①【入力】別紙_職員一覧!D455="","",①【入力】別紙_職員一覧!D455)</f>
        <v/>
      </c>
      <c r="E455" s="44" t="str">
        <f>IF(①【入力】別紙_職員一覧!E455="","",①【入力】別紙_職員一覧!E455)</f>
        <v/>
      </c>
      <c r="F455" s="44" t="str">
        <f>IF(①【入力】別紙_職員一覧!F455="","",①【入力】別紙_職員一覧!F455)</f>
        <v/>
      </c>
      <c r="G455" s="162" t="str">
        <f>IF(①【入力】別紙_職員一覧!G455="","",①【入力】別紙_職員一覧!G455)</f>
        <v/>
      </c>
      <c r="H455" s="162" t="str">
        <f>IF(①【入力】別紙_職員一覧!H455="","",①【入力】別紙_職員一覧!H455)</f>
        <v/>
      </c>
      <c r="I455" s="144" t="str">
        <f>IF(①【入力】別紙_職員一覧!I455="","",①【入力】別紙_職員一覧!I455)</f>
        <v/>
      </c>
      <c r="J455" s="163" t="str">
        <f>IF(①【入力】別紙_職員一覧!J455="","",①【入力】別紙_職員一覧!J455)</f>
        <v/>
      </c>
      <c r="K455" s="164" t="str">
        <f t="shared" si="42"/>
        <v/>
      </c>
      <c r="L455" s="44" t="str">
        <f>IF(①【入力】別紙_職員一覧!L455="","",①【入力】別紙_職員一覧!L455)</f>
        <v/>
      </c>
      <c r="M455" s="165" t="str">
        <f>IF(①【入力】別紙_職員一覧!M455="","",①【入力】別紙_職員一覧!M455)</f>
        <v/>
      </c>
      <c r="N455" s="157" t="str">
        <f>IF(J455="","",IF(OR(J455="1",J455="2"),VLOOKUP(J455,'②【入力】就業規則等一覧（変更）'!$B$32:$AD$33,26,FALSE),VLOOKUP(J455,'②【入力】就業規則等一覧（変更）'!$B$13:$AD$27,26,FALSE)))</f>
        <v/>
      </c>
      <c r="O455" s="166" t="str">
        <f t="shared" si="43"/>
        <v/>
      </c>
      <c r="P455" s="166" t="str">
        <f t="shared" si="44"/>
        <v/>
      </c>
      <c r="Q455" s="167" t="str">
        <f t="shared" si="45"/>
        <v/>
      </c>
      <c r="T455" s="84"/>
      <c r="W455" s="79"/>
    </row>
    <row r="456" spans="1:23" ht="18" customHeight="1">
      <c r="A456" s="83">
        <v>444</v>
      </c>
      <c r="B456" s="83" t="str">
        <f t="shared" si="41"/>
        <v/>
      </c>
      <c r="C456" s="44" t="str">
        <f>IF(①【入力】別紙_職員一覧!C456="","",①【入力】別紙_職員一覧!C456)</f>
        <v/>
      </c>
      <c r="D456" s="44" t="str">
        <f>IF(①【入力】別紙_職員一覧!D456="","",①【入力】別紙_職員一覧!D456)</f>
        <v/>
      </c>
      <c r="E456" s="44" t="str">
        <f>IF(①【入力】別紙_職員一覧!E456="","",①【入力】別紙_職員一覧!E456)</f>
        <v/>
      </c>
      <c r="F456" s="44" t="str">
        <f>IF(①【入力】別紙_職員一覧!F456="","",①【入力】別紙_職員一覧!F456)</f>
        <v/>
      </c>
      <c r="G456" s="162" t="str">
        <f>IF(①【入力】別紙_職員一覧!G456="","",①【入力】別紙_職員一覧!G456)</f>
        <v/>
      </c>
      <c r="H456" s="162" t="str">
        <f>IF(①【入力】別紙_職員一覧!H456="","",①【入力】別紙_職員一覧!H456)</f>
        <v/>
      </c>
      <c r="I456" s="144" t="str">
        <f>IF(①【入力】別紙_職員一覧!I456="","",①【入力】別紙_職員一覧!I456)</f>
        <v/>
      </c>
      <c r="J456" s="163" t="str">
        <f>IF(①【入力】別紙_職員一覧!J456="","",①【入力】別紙_職員一覧!J456)</f>
        <v/>
      </c>
      <c r="K456" s="164" t="str">
        <f t="shared" si="42"/>
        <v/>
      </c>
      <c r="L456" s="44" t="str">
        <f>IF(①【入力】別紙_職員一覧!L456="","",①【入力】別紙_職員一覧!L456)</f>
        <v/>
      </c>
      <c r="M456" s="165" t="str">
        <f>IF(①【入力】別紙_職員一覧!M456="","",①【入力】別紙_職員一覧!M456)</f>
        <v/>
      </c>
      <c r="N456" s="157" t="str">
        <f>IF(J456="","",IF(OR(J456="1",J456="2"),VLOOKUP(J456,'②【入力】就業規則等一覧（変更）'!$B$32:$AD$33,26,FALSE),VLOOKUP(J456,'②【入力】就業規則等一覧（変更）'!$B$13:$AD$27,26,FALSE)))</f>
        <v/>
      </c>
      <c r="O456" s="166" t="str">
        <f t="shared" si="43"/>
        <v/>
      </c>
      <c r="P456" s="166" t="str">
        <f t="shared" si="44"/>
        <v/>
      </c>
      <c r="Q456" s="167" t="str">
        <f t="shared" si="45"/>
        <v/>
      </c>
      <c r="T456" s="84"/>
    </row>
    <row r="457" spans="1:23" ht="18" customHeight="1">
      <c r="A457" s="83">
        <v>445</v>
      </c>
      <c r="B457" s="83" t="str">
        <f t="shared" si="41"/>
        <v/>
      </c>
      <c r="C457" s="44" t="str">
        <f>IF(①【入力】別紙_職員一覧!C457="","",①【入力】別紙_職員一覧!C457)</f>
        <v/>
      </c>
      <c r="D457" s="44" t="str">
        <f>IF(①【入力】別紙_職員一覧!D457="","",①【入力】別紙_職員一覧!D457)</f>
        <v/>
      </c>
      <c r="E457" s="44" t="str">
        <f>IF(①【入力】別紙_職員一覧!E457="","",①【入力】別紙_職員一覧!E457)</f>
        <v/>
      </c>
      <c r="F457" s="44" t="str">
        <f>IF(①【入力】別紙_職員一覧!F457="","",①【入力】別紙_職員一覧!F457)</f>
        <v/>
      </c>
      <c r="G457" s="162" t="str">
        <f>IF(①【入力】別紙_職員一覧!G457="","",①【入力】別紙_職員一覧!G457)</f>
        <v/>
      </c>
      <c r="H457" s="162" t="str">
        <f>IF(①【入力】別紙_職員一覧!H457="","",①【入力】別紙_職員一覧!H457)</f>
        <v/>
      </c>
      <c r="I457" s="144" t="str">
        <f>IF(①【入力】別紙_職員一覧!I457="","",①【入力】別紙_職員一覧!I457)</f>
        <v/>
      </c>
      <c r="J457" s="163" t="str">
        <f>IF(①【入力】別紙_職員一覧!J457="","",①【入力】別紙_職員一覧!J457)</f>
        <v/>
      </c>
      <c r="K457" s="164" t="str">
        <f t="shared" si="42"/>
        <v/>
      </c>
      <c r="L457" s="44" t="str">
        <f>IF(①【入力】別紙_職員一覧!L457="","",①【入力】別紙_職員一覧!L457)</f>
        <v/>
      </c>
      <c r="M457" s="165" t="str">
        <f>IF(①【入力】別紙_職員一覧!M457="","",①【入力】別紙_職員一覧!M457)</f>
        <v/>
      </c>
      <c r="N457" s="157" t="str">
        <f>IF(J457="","",IF(OR(J457="1",J457="2"),VLOOKUP(J457,'②【入力】就業規則等一覧（変更）'!$B$32:$AD$33,26,FALSE),VLOOKUP(J457,'②【入力】就業規則等一覧（変更）'!$B$13:$AD$27,26,FALSE)))</f>
        <v/>
      </c>
      <c r="O457" s="166" t="str">
        <f t="shared" si="43"/>
        <v/>
      </c>
      <c r="P457" s="166" t="str">
        <f t="shared" si="44"/>
        <v/>
      </c>
      <c r="Q457" s="167" t="str">
        <f t="shared" si="45"/>
        <v/>
      </c>
      <c r="T457" s="84"/>
    </row>
    <row r="458" spans="1:23" ht="18" customHeight="1">
      <c r="A458" s="83">
        <v>446</v>
      </c>
      <c r="B458" s="83" t="str">
        <f t="shared" si="41"/>
        <v/>
      </c>
      <c r="C458" s="44" t="str">
        <f>IF(①【入力】別紙_職員一覧!C458="","",①【入力】別紙_職員一覧!C458)</f>
        <v/>
      </c>
      <c r="D458" s="44" t="str">
        <f>IF(①【入力】別紙_職員一覧!D458="","",①【入力】別紙_職員一覧!D458)</f>
        <v/>
      </c>
      <c r="E458" s="44" t="str">
        <f>IF(①【入力】別紙_職員一覧!E458="","",①【入力】別紙_職員一覧!E458)</f>
        <v/>
      </c>
      <c r="F458" s="44" t="str">
        <f>IF(①【入力】別紙_職員一覧!F458="","",①【入力】別紙_職員一覧!F458)</f>
        <v/>
      </c>
      <c r="G458" s="162" t="str">
        <f>IF(①【入力】別紙_職員一覧!G458="","",①【入力】別紙_職員一覧!G458)</f>
        <v/>
      </c>
      <c r="H458" s="162" t="str">
        <f>IF(①【入力】別紙_職員一覧!H458="","",①【入力】別紙_職員一覧!H458)</f>
        <v/>
      </c>
      <c r="I458" s="144" t="str">
        <f>IF(①【入力】別紙_職員一覧!I458="","",①【入力】別紙_職員一覧!I458)</f>
        <v/>
      </c>
      <c r="J458" s="163" t="str">
        <f>IF(①【入力】別紙_職員一覧!J458="","",①【入力】別紙_職員一覧!J458)</f>
        <v/>
      </c>
      <c r="K458" s="164" t="str">
        <f t="shared" si="42"/>
        <v/>
      </c>
      <c r="L458" s="44" t="str">
        <f>IF(①【入力】別紙_職員一覧!L458="","",①【入力】別紙_職員一覧!L458)</f>
        <v/>
      </c>
      <c r="M458" s="165" t="str">
        <f>IF(①【入力】別紙_職員一覧!M458="","",①【入力】別紙_職員一覧!M458)</f>
        <v/>
      </c>
      <c r="N458" s="157" t="str">
        <f>IF(J458="","",IF(OR(J458="1",J458="2"),VLOOKUP(J458,'②【入力】就業規則等一覧（変更）'!$B$32:$AD$33,26,FALSE),VLOOKUP(J458,'②【入力】就業規則等一覧（変更）'!$B$13:$AD$27,26,FALSE)))</f>
        <v/>
      </c>
      <c r="O458" s="166" t="str">
        <f t="shared" si="43"/>
        <v/>
      </c>
      <c r="P458" s="166" t="str">
        <f t="shared" si="44"/>
        <v/>
      </c>
      <c r="Q458" s="167" t="str">
        <f t="shared" si="45"/>
        <v/>
      </c>
      <c r="T458" s="84"/>
    </row>
    <row r="459" spans="1:23" ht="18" customHeight="1">
      <c r="A459" s="83">
        <v>447</v>
      </c>
      <c r="B459" s="83" t="str">
        <f t="shared" si="41"/>
        <v/>
      </c>
      <c r="C459" s="44" t="str">
        <f>IF(①【入力】別紙_職員一覧!C459="","",①【入力】別紙_職員一覧!C459)</f>
        <v/>
      </c>
      <c r="D459" s="44" t="str">
        <f>IF(①【入力】別紙_職員一覧!D459="","",①【入力】別紙_職員一覧!D459)</f>
        <v/>
      </c>
      <c r="E459" s="44" t="str">
        <f>IF(①【入力】別紙_職員一覧!E459="","",①【入力】別紙_職員一覧!E459)</f>
        <v/>
      </c>
      <c r="F459" s="44" t="str">
        <f>IF(①【入力】別紙_職員一覧!F459="","",①【入力】別紙_職員一覧!F459)</f>
        <v/>
      </c>
      <c r="G459" s="162" t="str">
        <f>IF(①【入力】別紙_職員一覧!G459="","",①【入力】別紙_職員一覧!G459)</f>
        <v/>
      </c>
      <c r="H459" s="162" t="str">
        <f>IF(①【入力】別紙_職員一覧!H459="","",①【入力】別紙_職員一覧!H459)</f>
        <v/>
      </c>
      <c r="I459" s="144" t="str">
        <f>IF(①【入力】別紙_職員一覧!I459="","",①【入力】別紙_職員一覧!I459)</f>
        <v/>
      </c>
      <c r="J459" s="163" t="str">
        <f>IF(①【入力】別紙_職員一覧!J459="","",①【入力】別紙_職員一覧!J459)</f>
        <v/>
      </c>
      <c r="K459" s="164" t="str">
        <f t="shared" si="42"/>
        <v/>
      </c>
      <c r="L459" s="44" t="str">
        <f>IF(①【入力】別紙_職員一覧!L459="","",①【入力】別紙_職員一覧!L459)</f>
        <v/>
      </c>
      <c r="M459" s="165" t="str">
        <f>IF(①【入力】別紙_職員一覧!M459="","",①【入力】別紙_職員一覧!M459)</f>
        <v/>
      </c>
      <c r="N459" s="157" t="str">
        <f>IF(J459="","",IF(OR(J459="1",J459="2"),VLOOKUP(J459,'②【入力】就業規則等一覧（変更）'!$B$32:$AD$33,26,FALSE),VLOOKUP(J459,'②【入力】就業規則等一覧（変更）'!$B$13:$AD$27,26,FALSE)))</f>
        <v/>
      </c>
      <c r="O459" s="166" t="str">
        <f t="shared" si="43"/>
        <v/>
      </c>
      <c r="P459" s="166" t="str">
        <f t="shared" si="44"/>
        <v/>
      </c>
      <c r="Q459" s="167" t="str">
        <f t="shared" si="45"/>
        <v/>
      </c>
      <c r="T459" s="84"/>
    </row>
    <row r="460" spans="1:23" ht="18" customHeight="1">
      <c r="A460" s="83">
        <v>448</v>
      </c>
      <c r="B460" s="83" t="str">
        <f t="shared" si="41"/>
        <v/>
      </c>
      <c r="C460" s="44" t="str">
        <f>IF(①【入力】別紙_職員一覧!C460="","",①【入力】別紙_職員一覧!C460)</f>
        <v/>
      </c>
      <c r="D460" s="44" t="str">
        <f>IF(①【入力】別紙_職員一覧!D460="","",①【入力】別紙_職員一覧!D460)</f>
        <v/>
      </c>
      <c r="E460" s="44" t="str">
        <f>IF(①【入力】別紙_職員一覧!E460="","",①【入力】別紙_職員一覧!E460)</f>
        <v/>
      </c>
      <c r="F460" s="44" t="str">
        <f>IF(①【入力】別紙_職員一覧!F460="","",①【入力】別紙_職員一覧!F460)</f>
        <v/>
      </c>
      <c r="G460" s="162" t="str">
        <f>IF(①【入力】別紙_職員一覧!G460="","",①【入力】別紙_職員一覧!G460)</f>
        <v/>
      </c>
      <c r="H460" s="162" t="str">
        <f>IF(①【入力】別紙_職員一覧!H460="","",①【入力】別紙_職員一覧!H460)</f>
        <v/>
      </c>
      <c r="I460" s="144" t="str">
        <f>IF(①【入力】別紙_職員一覧!I460="","",①【入力】別紙_職員一覧!I460)</f>
        <v/>
      </c>
      <c r="J460" s="163" t="str">
        <f>IF(①【入力】別紙_職員一覧!J460="","",①【入力】別紙_職員一覧!J460)</f>
        <v/>
      </c>
      <c r="K460" s="164" t="str">
        <f t="shared" si="42"/>
        <v/>
      </c>
      <c r="L460" s="44" t="str">
        <f>IF(①【入力】別紙_職員一覧!L460="","",①【入力】別紙_職員一覧!L460)</f>
        <v/>
      </c>
      <c r="M460" s="165" t="str">
        <f>IF(①【入力】別紙_職員一覧!M460="","",①【入力】別紙_職員一覧!M460)</f>
        <v/>
      </c>
      <c r="N460" s="157" t="str">
        <f>IF(J460="","",IF(OR(J460="1",J460="2"),VLOOKUP(J460,'②【入力】就業規則等一覧（変更）'!$B$32:$AD$33,26,FALSE),VLOOKUP(J460,'②【入力】就業規則等一覧（変更）'!$B$13:$AD$27,26,FALSE)))</f>
        <v/>
      </c>
      <c r="O460" s="166" t="str">
        <f t="shared" si="43"/>
        <v/>
      </c>
      <c r="P460" s="166" t="str">
        <f t="shared" si="44"/>
        <v/>
      </c>
      <c r="Q460" s="167" t="str">
        <f t="shared" si="45"/>
        <v/>
      </c>
      <c r="T460" s="84"/>
    </row>
    <row r="461" spans="1:23" ht="18" customHeight="1">
      <c r="A461" s="83">
        <v>449</v>
      </c>
      <c r="B461" s="83" t="str">
        <f t="shared" si="41"/>
        <v/>
      </c>
      <c r="C461" s="44" t="str">
        <f>IF(①【入力】別紙_職員一覧!C461="","",①【入力】別紙_職員一覧!C461)</f>
        <v/>
      </c>
      <c r="D461" s="44" t="str">
        <f>IF(①【入力】別紙_職員一覧!D461="","",①【入力】別紙_職員一覧!D461)</f>
        <v/>
      </c>
      <c r="E461" s="44" t="str">
        <f>IF(①【入力】別紙_職員一覧!E461="","",①【入力】別紙_職員一覧!E461)</f>
        <v/>
      </c>
      <c r="F461" s="44" t="str">
        <f>IF(①【入力】別紙_職員一覧!F461="","",①【入力】別紙_職員一覧!F461)</f>
        <v/>
      </c>
      <c r="G461" s="162" t="str">
        <f>IF(①【入力】別紙_職員一覧!G461="","",①【入力】別紙_職員一覧!G461)</f>
        <v/>
      </c>
      <c r="H461" s="162" t="str">
        <f>IF(①【入力】別紙_職員一覧!H461="","",①【入力】別紙_職員一覧!H461)</f>
        <v/>
      </c>
      <c r="I461" s="144" t="str">
        <f>IF(①【入力】別紙_職員一覧!I461="","",①【入力】別紙_職員一覧!I461)</f>
        <v/>
      </c>
      <c r="J461" s="163" t="str">
        <f>IF(①【入力】別紙_職員一覧!J461="","",①【入力】別紙_職員一覧!J461)</f>
        <v/>
      </c>
      <c r="K461" s="164" t="str">
        <f t="shared" si="42"/>
        <v/>
      </c>
      <c r="L461" s="44" t="str">
        <f>IF(①【入力】別紙_職員一覧!L461="","",①【入力】別紙_職員一覧!L461)</f>
        <v/>
      </c>
      <c r="M461" s="165" t="str">
        <f>IF(①【入力】別紙_職員一覧!M461="","",①【入力】別紙_職員一覧!M461)</f>
        <v/>
      </c>
      <c r="N461" s="157" t="str">
        <f>IF(J461="","",IF(OR(J461="1",J461="2"),VLOOKUP(J461,'②【入力】就業規則等一覧（変更）'!$B$32:$AD$33,26,FALSE),VLOOKUP(J461,'②【入力】就業規則等一覧（変更）'!$B$13:$AD$27,26,FALSE)))</f>
        <v/>
      </c>
      <c r="O461" s="166" t="str">
        <f t="shared" si="43"/>
        <v/>
      </c>
      <c r="P461" s="166" t="str">
        <f t="shared" si="44"/>
        <v/>
      </c>
      <c r="Q461" s="167" t="str">
        <f t="shared" si="45"/>
        <v/>
      </c>
      <c r="T461" s="84"/>
    </row>
    <row r="462" spans="1:23" ht="18" customHeight="1">
      <c r="A462" s="83">
        <v>450</v>
      </c>
      <c r="B462" s="83" t="str">
        <f t="shared" si="41"/>
        <v/>
      </c>
      <c r="C462" s="44" t="str">
        <f>IF(①【入力】別紙_職員一覧!C462="","",①【入力】別紙_職員一覧!C462)</f>
        <v/>
      </c>
      <c r="D462" s="44" t="str">
        <f>IF(①【入力】別紙_職員一覧!D462="","",①【入力】別紙_職員一覧!D462)</f>
        <v/>
      </c>
      <c r="E462" s="44" t="str">
        <f>IF(①【入力】別紙_職員一覧!E462="","",①【入力】別紙_職員一覧!E462)</f>
        <v/>
      </c>
      <c r="F462" s="44" t="str">
        <f>IF(①【入力】別紙_職員一覧!F462="","",①【入力】別紙_職員一覧!F462)</f>
        <v/>
      </c>
      <c r="G462" s="162" t="str">
        <f>IF(①【入力】別紙_職員一覧!G462="","",①【入力】別紙_職員一覧!G462)</f>
        <v/>
      </c>
      <c r="H462" s="162" t="str">
        <f>IF(①【入力】別紙_職員一覧!H462="","",①【入力】別紙_職員一覧!H462)</f>
        <v/>
      </c>
      <c r="I462" s="144" t="str">
        <f>IF(①【入力】別紙_職員一覧!I462="","",①【入力】別紙_職員一覧!I462)</f>
        <v/>
      </c>
      <c r="J462" s="163" t="str">
        <f>IF(①【入力】別紙_職員一覧!J462="","",①【入力】別紙_職員一覧!J462)</f>
        <v/>
      </c>
      <c r="K462" s="164" t="str">
        <f t="shared" si="42"/>
        <v/>
      </c>
      <c r="L462" s="44" t="str">
        <f>IF(①【入力】別紙_職員一覧!L462="","",①【入力】別紙_職員一覧!L462)</f>
        <v/>
      </c>
      <c r="M462" s="165" t="str">
        <f>IF(①【入力】別紙_職員一覧!M462="","",①【入力】別紙_職員一覧!M462)</f>
        <v/>
      </c>
      <c r="N462" s="157" t="str">
        <f>IF(J462="","",IF(OR(J462="1",J462="2"),VLOOKUP(J462,'②【入力】就業規則等一覧（変更）'!$B$32:$AD$33,26,FALSE),VLOOKUP(J462,'②【入力】就業規則等一覧（変更）'!$B$13:$AD$27,26,FALSE)))</f>
        <v/>
      </c>
      <c r="O462" s="166" t="str">
        <f t="shared" si="43"/>
        <v/>
      </c>
      <c r="P462" s="166" t="str">
        <f t="shared" si="44"/>
        <v/>
      </c>
      <c r="Q462" s="167" t="str">
        <f t="shared" si="45"/>
        <v/>
      </c>
      <c r="T462" s="84"/>
    </row>
    <row r="463" spans="1:23" ht="18" customHeight="1">
      <c r="A463" s="83">
        <v>451</v>
      </c>
      <c r="B463" s="83" t="str">
        <f t="shared" si="41"/>
        <v/>
      </c>
      <c r="C463" s="44" t="str">
        <f>IF(①【入力】別紙_職員一覧!C463="","",①【入力】別紙_職員一覧!C463)</f>
        <v/>
      </c>
      <c r="D463" s="44" t="str">
        <f>IF(①【入力】別紙_職員一覧!D463="","",①【入力】別紙_職員一覧!D463)</f>
        <v/>
      </c>
      <c r="E463" s="44" t="str">
        <f>IF(①【入力】別紙_職員一覧!E463="","",①【入力】別紙_職員一覧!E463)</f>
        <v/>
      </c>
      <c r="F463" s="44" t="str">
        <f>IF(①【入力】別紙_職員一覧!F463="","",①【入力】別紙_職員一覧!F463)</f>
        <v/>
      </c>
      <c r="G463" s="162" t="str">
        <f>IF(①【入力】別紙_職員一覧!G463="","",①【入力】別紙_職員一覧!G463)</f>
        <v/>
      </c>
      <c r="H463" s="162" t="str">
        <f>IF(①【入力】別紙_職員一覧!H463="","",①【入力】別紙_職員一覧!H463)</f>
        <v/>
      </c>
      <c r="I463" s="144" t="str">
        <f>IF(①【入力】別紙_職員一覧!I463="","",①【入力】別紙_職員一覧!I463)</f>
        <v/>
      </c>
      <c r="J463" s="163" t="str">
        <f>IF(①【入力】別紙_職員一覧!J463="","",①【入力】別紙_職員一覧!J463)</f>
        <v/>
      </c>
      <c r="K463" s="164" t="str">
        <f t="shared" si="42"/>
        <v/>
      </c>
      <c r="L463" s="44" t="str">
        <f>IF(①【入力】別紙_職員一覧!L463="","",①【入力】別紙_職員一覧!L463)</f>
        <v/>
      </c>
      <c r="M463" s="165" t="str">
        <f>IF(①【入力】別紙_職員一覧!M463="","",①【入力】別紙_職員一覧!M463)</f>
        <v/>
      </c>
      <c r="N463" s="157" t="str">
        <f>IF(J463="","",IF(OR(J463="1",J463="2"),VLOOKUP(J463,'②【入力】就業規則等一覧（変更）'!$B$32:$AD$33,26,FALSE),VLOOKUP(J463,'②【入力】就業規則等一覧（変更）'!$B$13:$AD$27,26,FALSE)))</f>
        <v/>
      </c>
      <c r="O463" s="166" t="str">
        <f t="shared" si="43"/>
        <v/>
      </c>
      <c r="P463" s="166" t="str">
        <f t="shared" si="44"/>
        <v/>
      </c>
      <c r="Q463" s="167" t="str">
        <f t="shared" si="45"/>
        <v/>
      </c>
      <c r="T463" s="84"/>
    </row>
    <row r="464" spans="1:23" ht="18" customHeight="1">
      <c r="A464" s="83">
        <v>452</v>
      </c>
      <c r="B464" s="83" t="str">
        <f t="shared" si="41"/>
        <v/>
      </c>
      <c r="C464" s="44" t="str">
        <f>IF(①【入力】別紙_職員一覧!C464="","",①【入力】別紙_職員一覧!C464)</f>
        <v/>
      </c>
      <c r="D464" s="44" t="str">
        <f>IF(①【入力】別紙_職員一覧!D464="","",①【入力】別紙_職員一覧!D464)</f>
        <v/>
      </c>
      <c r="E464" s="44" t="str">
        <f>IF(①【入力】別紙_職員一覧!E464="","",①【入力】別紙_職員一覧!E464)</f>
        <v/>
      </c>
      <c r="F464" s="44" t="str">
        <f>IF(①【入力】別紙_職員一覧!F464="","",①【入力】別紙_職員一覧!F464)</f>
        <v/>
      </c>
      <c r="G464" s="162" t="str">
        <f>IF(①【入力】別紙_職員一覧!G464="","",①【入力】別紙_職員一覧!G464)</f>
        <v/>
      </c>
      <c r="H464" s="162" t="str">
        <f>IF(①【入力】別紙_職員一覧!H464="","",①【入力】別紙_職員一覧!H464)</f>
        <v/>
      </c>
      <c r="I464" s="144" t="str">
        <f>IF(①【入力】別紙_職員一覧!I464="","",①【入力】別紙_職員一覧!I464)</f>
        <v/>
      </c>
      <c r="J464" s="163" t="str">
        <f>IF(①【入力】別紙_職員一覧!J464="","",①【入力】別紙_職員一覧!J464)</f>
        <v/>
      </c>
      <c r="K464" s="164" t="str">
        <f t="shared" si="42"/>
        <v/>
      </c>
      <c r="L464" s="44" t="str">
        <f>IF(①【入力】別紙_職員一覧!L464="","",①【入力】別紙_職員一覧!L464)</f>
        <v/>
      </c>
      <c r="M464" s="165" t="str">
        <f>IF(①【入力】別紙_職員一覧!M464="","",①【入力】別紙_職員一覧!M464)</f>
        <v/>
      </c>
      <c r="N464" s="157" t="str">
        <f>IF(J464="","",IF(OR(J464="1",J464="2"),VLOOKUP(J464,'②【入力】就業規則等一覧（変更）'!$B$32:$AD$33,26,FALSE),VLOOKUP(J464,'②【入力】就業規則等一覧（変更）'!$B$13:$AD$27,26,FALSE)))</f>
        <v/>
      </c>
      <c r="O464" s="166" t="str">
        <f t="shared" si="43"/>
        <v/>
      </c>
      <c r="P464" s="166" t="str">
        <f t="shared" si="44"/>
        <v/>
      </c>
      <c r="Q464" s="167" t="str">
        <f t="shared" si="45"/>
        <v/>
      </c>
      <c r="T464" s="84"/>
    </row>
    <row r="465" spans="1:23" ht="18" customHeight="1">
      <c r="A465" s="83">
        <v>453</v>
      </c>
      <c r="B465" s="83" t="str">
        <f t="shared" si="41"/>
        <v/>
      </c>
      <c r="C465" s="44" t="str">
        <f>IF(①【入力】別紙_職員一覧!C465="","",①【入力】別紙_職員一覧!C465)</f>
        <v/>
      </c>
      <c r="D465" s="44" t="str">
        <f>IF(①【入力】別紙_職員一覧!D465="","",①【入力】別紙_職員一覧!D465)</f>
        <v/>
      </c>
      <c r="E465" s="44" t="str">
        <f>IF(①【入力】別紙_職員一覧!E465="","",①【入力】別紙_職員一覧!E465)</f>
        <v/>
      </c>
      <c r="F465" s="44" t="str">
        <f>IF(①【入力】別紙_職員一覧!F465="","",①【入力】別紙_職員一覧!F465)</f>
        <v/>
      </c>
      <c r="G465" s="162" t="str">
        <f>IF(①【入力】別紙_職員一覧!G465="","",①【入力】別紙_職員一覧!G465)</f>
        <v/>
      </c>
      <c r="H465" s="162" t="str">
        <f>IF(①【入力】別紙_職員一覧!H465="","",①【入力】別紙_職員一覧!H465)</f>
        <v/>
      </c>
      <c r="I465" s="144" t="str">
        <f>IF(①【入力】別紙_職員一覧!I465="","",①【入力】別紙_職員一覧!I465)</f>
        <v/>
      </c>
      <c r="J465" s="163" t="str">
        <f>IF(①【入力】別紙_職員一覧!J465="","",①【入力】別紙_職員一覧!J465)</f>
        <v/>
      </c>
      <c r="K465" s="164" t="str">
        <f t="shared" si="42"/>
        <v/>
      </c>
      <c r="L465" s="44" t="str">
        <f>IF(①【入力】別紙_職員一覧!L465="","",①【入力】別紙_職員一覧!L465)</f>
        <v/>
      </c>
      <c r="M465" s="165" t="str">
        <f>IF(①【入力】別紙_職員一覧!M465="","",①【入力】別紙_職員一覧!M465)</f>
        <v/>
      </c>
      <c r="N465" s="157" t="str">
        <f>IF(J465="","",IF(OR(J465="1",J465="2"),VLOOKUP(J465,'②【入力】就業規則等一覧（変更）'!$B$32:$AD$33,26,FALSE),VLOOKUP(J465,'②【入力】就業規則等一覧（変更）'!$B$13:$AD$27,26,FALSE)))</f>
        <v/>
      </c>
      <c r="O465" s="166" t="str">
        <f t="shared" si="43"/>
        <v/>
      </c>
      <c r="P465" s="166" t="str">
        <f t="shared" si="44"/>
        <v/>
      </c>
      <c r="Q465" s="167" t="str">
        <f t="shared" si="45"/>
        <v/>
      </c>
      <c r="T465" s="84"/>
    </row>
    <row r="466" spans="1:23" ht="18" customHeight="1">
      <c r="A466" s="83">
        <v>454</v>
      </c>
      <c r="B466" s="83" t="str">
        <f t="shared" si="41"/>
        <v/>
      </c>
      <c r="C466" s="44" t="str">
        <f>IF(①【入力】別紙_職員一覧!C466="","",①【入力】別紙_職員一覧!C466)</f>
        <v/>
      </c>
      <c r="D466" s="44" t="str">
        <f>IF(①【入力】別紙_職員一覧!D466="","",①【入力】別紙_職員一覧!D466)</f>
        <v/>
      </c>
      <c r="E466" s="44" t="str">
        <f>IF(①【入力】別紙_職員一覧!E466="","",①【入力】別紙_職員一覧!E466)</f>
        <v/>
      </c>
      <c r="F466" s="44" t="str">
        <f>IF(①【入力】別紙_職員一覧!F466="","",①【入力】別紙_職員一覧!F466)</f>
        <v/>
      </c>
      <c r="G466" s="162" t="str">
        <f>IF(①【入力】別紙_職員一覧!G466="","",①【入力】別紙_職員一覧!G466)</f>
        <v/>
      </c>
      <c r="H466" s="162" t="str">
        <f>IF(①【入力】別紙_職員一覧!H466="","",①【入力】別紙_職員一覧!H466)</f>
        <v/>
      </c>
      <c r="I466" s="144" t="str">
        <f>IF(①【入力】別紙_職員一覧!I466="","",①【入力】別紙_職員一覧!I466)</f>
        <v/>
      </c>
      <c r="J466" s="163" t="str">
        <f>IF(①【入力】別紙_職員一覧!J466="","",①【入力】別紙_職員一覧!J466)</f>
        <v/>
      </c>
      <c r="K466" s="164" t="str">
        <f t="shared" si="42"/>
        <v/>
      </c>
      <c r="L466" s="44" t="str">
        <f>IF(①【入力】別紙_職員一覧!L466="","",①【入力】別紙_職員一覧!L466)</f>
        <v/>
      </c>
      <c r="M466" s="165" t="str">
        <f>IF(①【入力】別紙_職員一覧!M466="","",①【入力】別紙_職員一覧!M466)</f>
        <v/>
      </c>
      <c r="N466" s="157" t="str">
        <f>IF(J466="","",IF(OR(J466="1",J466="2"),VLOOKUP(J466,'②【入力】就業規則等一覧（変更）'!$B$32:$AD$33,26,FALSE),VLOOKUP(J466,'②【入力】就業規則等一覧（変更）'!$B$13:$AD$27,26,FALSE)))</f>
        <v/>
      </c>
      <c r="O466" s="166" t="str">
        <f t="shared" si="43"/>
        <v/>
      </c>
      <c r="P466" s="166" t="str">
        <f t="shared" si="44"/>
        <v/>
      </c>
      <c r="Q466" s="167" t="str">
        <f t="shared" si="45"/>
        <v/>
      </c>
      <c r="T466" s="84"/>
    </row>
    <row r="467" spans="1:23" ht="18" customHeight="1">
      <c r="A467" s="83">
        <v>455</v>
      </c>
      <c r="B467" s="83" t="str">
        <f t="shared" si="41"/>
        <v/>
      </c>
      <c r="C467" s="44" t="str">
        <f>IF(①【入力】別紙_職員一覧!C467="","",①【入力】別紙_職員一覧!C467)</f>
        <v/>
      </c>
      <c r="D467" s="44" t="str">
        <f>IF(①【入力】別紙_職員一覧!D467="","",①【入力】別紙_職員一覧!D467)</f>
        <v/>
      </c>
      <c r="E467" s="44" t="str">
        <f>IF(①【入力】別紙_職員一覧!E467="","",①【入力】別紙_職員一覧!E467)</f>
        <v/>
      </c>
      <c r="F467" s="44" t="str">
        <f>IF(①【入力】別紙_職員一覧!F467="","",①【入力】別紙_職員一覧!F467)</f>
        <v/>
      </c>
      <c r="G467" s="162" t="str">
        <f>IF(①【入力】別紙_職員一覧!G467="","",①【入力】別紙_職員一覧!G467)</f>
        <v/>
      </c>
      <c r="H467" s="162" t="str">
        <f>IF(①【入力】別紙_職員一覧!H467="","",①【入力】別紙_職員一覧!H467)</f>
        <v/>
      </c>
      <c r="I467" s="144" t="str">
        <f>IF(①【入力】別紙_職員一覧!I467="","",①【入力】別紙_職員一覧!I467)</f>
        <v/>
      </c>
      <c r="J467" s="163" t="str">
        <f>IF(①【入力】別紙_職員一覧!J467="","",①【入力】別紙_職員一覧!J467)</f>
        <v/>
      </c>
      <c r="K467" s="164" t="str">
        <f t="shared" si="42"/>
        <v/>
      </c>
      <c r="L467" s="44" t="str">
        <f>IF(①【入力】別紙_職員一覧!L467="","",①【入力】別紙_職員一覧!L467)</f>
        <v/>
      </c>
      <c r="M467" s="165" t="str">
        <f>IF(①【入力】別紙_職員一覧!M467="","",①【入力】別紙_職員一覧!M467)</f>
        <v/>
      </c>
      <c r="N467" s="157" t="str">
        <f>IF(J467="","",IF(OR(J467="1",J467="2"),VLOOKUP(J467,'②【入力】就業規則等一覧（変更）'!$B$32:$AD$33,26,FALSE),VLOOKUP(J467,'②【入力】就業規則等一覧（変更）'!$B$13:$AD$27,26,FALSE)))</f>
        <v/>
      </c>
      <c r="O467" s="166" t="str">
        <f t="shared" si="43"/>
        <v/>
      </c>
      <c r="P467" s="166" t="str">
        <f t="shared" si="44"/>
        <v/>
      </c>
      <c r="Q467" s="167" t="str">
        <f t="shared" si="45"/>
        <v/>
      </c>
      <c r="T467" s="84"/>
    </row>
    <row r="468" spans="1:23" ht="18" customHeight="1">
      <c r="A468" s="83">
        <v>456</v>
      </c>
      <c r="B468" s="83" t="str">
        <f t="shared" si="41"/>
        <v/>
      </c>
      <c r="C468" s="44" t="str">
        <f>IF(①【入力】別紙_職員一覧!C468="","",①【入力】別紙_職員一覧!C468)</f>
        <v/>
      </c>
      <c r="D468" s="44" t="str">
        <f>IF(①【入力】別紙_職員一覧!D468="","",①【入力】別紙_職員一覧!D468)</f>
        <v/>
      </c>
      <c r="E468" s="44" t="str">
        <f>IF(①【入力】別紙_職員一覧!E468="","",①【入力】別紙_職員一覧!E468)</f>
        <v/>
      </c>
      <c r="F468" s="44" t="str">
        <f>IF(①【入力】別紙_職員一覧!F468="","",①【入力】別紙_職員一覧!F468)</f>
        <v/>
      </c>
      <c r="G468" s="162" t="str">
        <f>IF(①【入力】別紙_職員一覧!G468="","",①【入力】別紙_職員一覧!G468)</f>
        <v/>
      </c>
      <c r="H468" s="162" t="str">
        <f>IF(①【入力】別紙_職員一覧!H468="","",①【入力】別紙_職員一覧!H468)</f>
        <v/>
      </c>
      <c r="I468" s="144" t="str">
        <f>IF(①【入力】別紙_職員一覧!I468="","",①【入力】別紙_職員一覧!I468)</f>
        <v/>
      </c>
      <c r="J468" s="163" t="str">
        <f>IF(①【入力】別紙_職員一覧!J468="","",①【入力】別紙_職員一覧!J468)</f>
        <v/>
      </c>
      <c r="K468" s="164" t="str">
        <f t="shared" si="42"/>
        <v/>
      </c>
      <c r="L468" s="44" t="str">
        <f>IF(①【入力】別紙_職員一覧!L468="","",①【入力】別紙_職員一覧!L468)</f>
        <v/>
      </c>
      <c r="M468" s="165" t="str">
        <f>IF(①【入力】別紙_職員一覧!M468="","",①【入力】別紙_職員一覧!M468)</f>
        <v/>
      </c>
      <c r="N468" s="157" t="str">
        <f>IF(J468="","",IF(OR(J468="1",J468="2"),VLOOKUP(J468,'②【入力】就業規則等一覧（変更）'!$B$32:$AD$33,26,FALSE),VLOOKUP(J468,'②【入力】就業規則等一覧（変更）'!$B$13:$AD$27,26,FALSE)))</f>
        <v/>
      </c>
      <c r="O468" s="166" t="str">
        <f t="shared" si="43"/>
        <v/>
      </c>
      <c r="P468" s="166" t="str">
        <f t="shared" si="44"/>
        <v/>
      </c>
      <c r="Q468" s="167" t="str">
        <f t="shared" si="45"/>
        <v/>
      </c>
      <c r="T468" s="84"/>
      <c r="W468" s="79"/>
    </row>
    <row r="469" spans="1:23" ht="18" customHeight="1">
      <c r="A469" s="83">
        <v>457</v>
      </c>
      <c r="B469" s="83" t="str">
        <f t="shared" si="41"/>
        <v/>
      </c>
      <c r="C469" s="44" t="str">
        <f>IF(①【入力】別紙_職員一覧!C469="","",①【入力】別紙_職員一覧!C469)</f>
        <v/>
      </c>
      <c r="D469" s="44" t="str">
        <f>IF(①【入力】別紙_職員一覧!D469="","",①【入力】別紙_職員一覧!D469)</f>
        <v/>
      </c>
      <c r="E469" s="44" t="str">
        <f>IF(①【入力】別紙_職員一覧!E469="","",①【入力】別紙_職員一覧!E469)</f>
        <v/>
      </c>
      <c r="F469" s="44" t="str">
        <f>IF(①【入力】別紙_職員一覧!F469="","",①【入力】別紙_職員一覧!F469)</f>
        <v/>
      </c>
      <c r="G469" s="162" t="str">
        <f>IF(①【入力】別紙_職員一覧!G469="","",①【入力】別紙_職員一覧!G469)</f>
        <v/>
      </c>
      <c r="H469" s="162" t="str">
        <f>IF(①【入力】別紙_職員一覧!H469="","",①【入力】別紙_職員一覧!H469)</f>
        <v/>
      </c>
      <c r="I469" s="144" t="str">
        <f>IF(①【入力】別紙_職員一覧!I469="","",①【入力】別紙_職員一覧!I469)</f>
        <v/>
      </c>
      <c r="J469" s="163" t="str">
        <f>IF(①【入力】別紙_職員一覧!J469="","",①【入力】別紙_職員一覧!J469)</f>
        <v/>
      </c>
      <c r="K469" s="164" t="str">
        <f t="shared" si="42"/>
        <v/>
      </c>
      <c r="L469" s="44" t="str">
        <f>IF(①【入力】別紙_職員一覧!L469="","",①【入力】別紙_職員一覧!L469)</f>
        <v/>
      </c>
      <c r="M469" s="165" t="str">
        <f>IF(①【入力】別紙_職員一覧!M469="","",①【入力】別紙_職員一覧!M469)</f>
        <v/>
      </c>
      <c r="N469" s="157" t="str">
        <f>IF(J469="","",IF(OR(J469="1",J469="2"),VLOOKUP(J469,'②【入力】就業規則等一覧（変更）'!$B$32:$AD$33,26,FALSE),VLOOKUP(J469,'②【入力】就業規則等一覧（変更）'!$B$13:$AD$27,26,FALSE)))</f>
        <v/>
      </c>
      <c r="O469" s="166" t="str">
        <f t="shared" si="43"/>
        <v/>
      </c>
      <c r="P469" s="166" t="str">
        <f t="shared" si="44"/>
        <v/>
      </c>
      <c r="Q469" s="167" t="str">
        <f t="shared" si="45"/>
        <v/>
      </c>
      <c r="T469" s="84"/>
    </row>
    <row r="470" spans="1:23" ht="18" customHeight="1">
      <c r="A470" s="83">
        <v>458</v>
      </c>
      <c r="B470" s="83" t="str">
        <f t="shared" ref="B470:B512" si="46">C470&amp;D470</f>
        <v/>
      </c>
      <c r="C470" s="44" t="str">
        <f>IF(①【入力】別紙_職員一覧!C470="","",①【入力】別紙_職員一覧!C470)</f>
        <v/>
      </c>
      <c r="D470" s="44" t="str">
        <f>IF(①【入力】別紙_職員一覧!D470="","",①【入力】別紙_職員一覧!D470)</f>
        <v/>
      </c>
      <c r="E470" s="44" t="str">
        <f>IF(①【入力】別紙_職員一覧!E470="","",①【入力】別紙_職員一覧!E470)</f>
        <v/>
      </c>
      <c r="F470" s="44" t="str">
        <f>IF(①【入力】別紙_職員一覧!F470="","",①【入力】別紙_職員一覧!F470)</f>
        <v/>
      </c>
      <c r="G470" s="162" t="str">
        <f>IF(①【入力】別紙_職員一覧!G470="","",①【入力】別紙_職員一覧!G470)</f>
        <v/>
      </c>
      <c r="H470" s="162" t="str">
        <f>IF(①【入力】別紙_職員一覧!H470="","",①【入力】別紙_職員一覧!H470)</f>
        <v/>
      </c>
      <c r="I470" s="144" t="str">
        <f>IF(①【入力】別紙_職員一覧!I470="","",①【入力】別紙_職員一覧!I470)</f>
        <v/>
      </c>
      <c r="J470" s="163" t="str">
        <f>IF(①【入力】別紙_職員一覧!J470="","",①【入力】別紙_職員一覧!J470)</f>
        <v/>
      </c>
      <c r="K470" s="164" t="str">
        <f t="shared" si="42"/>
        <v/>
      </c>
      <c r="L470" s="44" t="str">
        <f>IF(①【入力】別紙_職員一覧!L470="","",①【入力】別紙_職員一覧!L470)</f>
        <v/>
      </c>
      <c r="M470" s="165" t="str">
        <f>IF(①【入力】別紙_職員一覧!M470="","",①【入力】別紙_職員一覧!M470)</f>
        <v/>
      </c>
      <c r="N470" s="157" t="str">
        <f>IF(J470="","",IF(OR(J470="1",J470="2"),VLOOKUP(J470,'②【入力】就業規則等一覧（変更）'!$B$32:$AD$33,26,FALSE),VLOOKUP(J470,'②【入力】就業規則等一覧（変更）'!$B$13:$AD$27,26,FALSE)))</f>
        <v/>
      </c>
      <c r="O470" s="166" t="str">
        <f t="shared" si="43"/>
        <v/>
      </c>
      <c r="P470" s="166" t="str">
        <f t="shared" si="44"/>
        <v/>
      </c>
      <c r="Q470" s="167" t="str">
        <f t="shared" si="45"/>
        <v/>
      </c>
      <c r="T470" s="84"/>
    </row>
    <row r="471" spans="1:23" ht="18" customHeight="1">
      <c r="A471" s="83">
        <v>459</v>
      </c>
      <c r="B471" s="83" t="str">
        <f t="shared" si="46"/>
        <v/>
      </c>
      <c r="C471" s="44" t="str">
        <f>IF(①【入力】別紙_職員一覧!C471="","",①【入力】別紙_職員一覧!C471)</f>
        <v/>
      </c>
      <c r="D471" s="44" t="str">
        <f>IF(①【入力】別紙_職員一覧!D471="","",①【入力】別紙_職員一覧!D471)</f>
        <v/>
      </c>
      <c r="E471" s="44" t="str">
        <f>IF(①【入力】別紙_職員一覧!E471="","",①【入力】別紙_職員一覧!E471)</f>
        <v/>
      </c>
      <c r="F471" s="44" t="str">
        <f>IF(①【入力】別紙_職員一覧!F471="","",①【入力】別紙_職員一覧!F471)</f>
        <v/>
      </c>
      <c r="G471" s="162" t="str">
        <f>IF(①【入力】別紙_職員一覧!G471="","",①【入力】別紙_職員一覧!G471)</f>
        <v/>
      </c>
      <c r="H471" s="162" t="str">
        <f>IF(①【入力】別紙_職員一覧!H471="","",①【入力】別紙_職員一覧!H471)</f>
        <v/>
      </c>
      <c r="I471" s="144" t="str">
        <f>IF(①【入力】別紙_職員一覧!I471="","",①【入力】別紙_職員一覧!I471)</f>
        <v/>
      </c>
      <c r="J471" s="163" t="str">
        <f>IF(①【入力】別紙_職員一覧!J471="","",①【入力】別紙_職員一覧!J471)</f>
        <v/>
      </c>
      <c r="K471" s="164" t="str">
        <f t="shared" si="42"/>
        <v/>
      </c>
      <c r="L471" s="44" t="str">
        <f>IF(①【入力】別紙_職員一覧!L471="","",①【入力】別紙_職員一覧!L471)</f>
        <v/>
      </c>
      <c r="M471" s="165" t="str">
        <f>IF(①【入力】別紙_職員一覧!M471="","",①【入力】別紙_職員一覧!M471)</f>
        <v/>
      </c>
      <c r="N471" s="157" t="str">
        <f>IF(J471="","",IF(OR(J471="1",J471="2"),VLOOKUP(J471,'②【入力】就業規則等一覧（変更）'!$B$32:$AD$33,26,FALSE),VLOOKUP(J471,'②【入力】就業規則等一覧（変更）'!$B$13:$AD$27,26,FALSE)))</f>
        <v/>
      </c>
      <c r="O471" s="166" t="str">
        <f t="shared" si="43"/>
        <v/>
      </c>
      <c r="P471" s="166" t="str">
        <f t="shared" si="44"/>
        <v/>
      </c>
      <c r="Q471" s="167" t="str">
        <f t="shared" si="45"/>
        <v/>
      </c>
      <c r="T471" s="84"/>
    </row>
    <row r="472" spans="1:23" ht="18" customHeight="1">
      <c r="A472" s="83">
        <v>460</v>
      </c>
      <c r="B472" s="83" t="str">
        <f t="shared" si="46"/>
        <v/>
      </c>
      <c r="C472" s="44" t="str">
        <f>IF(①【入力】別紙_職員一覧!C472="","",①【入力】別紙_職員一覧!C472)</f>
        <v/>
      </c>
      <c r="D472" s="44" t="str">
        <f>IF(①【入力】別紙_職員一覧!D472="","",①【入力】別紙_職員一覧!D472)</f>
        <v/>
      </c>
      <c r="E472" s="44" t="str">
        <f>IF(①【入力】別紙_職員一覧!E472="","",①【入力】別紙_職員一覧!E472)</f>
        <v/>
      </c>
      <c r="F472" s="44" t="str">
        <f>IF(①【入力】別紙_職員一覧!F472="","",①【入力】別紙_職員一覧!F472)</f>
        <v/>
      </c>
      <c r="G472" s="162" t="str">
        <f>IF(①【入力】別紙_職員一覧!G472="","",①【入力】別紙_職員一覧!G472)</f>
        <v/>
      </c>
      <c r="H472" s="162" t="str">
        <f>IF(①【入力】別紙_職員一覧!H472="","",①【入力】別紙_職員一覧!H472)</f>
        <v/>
      </c>
      <c r="I472" s="144" t="str">
        <f>IF(①【入力】別紙_職員一覧!I472="","",①【入力】別紙_職員一覧!I472)</f>
        <v/>
      </c>
      <c r="J472" s="163" t="str">
        <f>IF(①【入力】別紙_職員一覧!J472="","",①【入力】別紙_職員一覧!J472)</f>
        <v/>
      </c>
      <c r="K472" s="164" t="str">
        <f t="shared" si="42"/>
        <v/>
      </c>
      <c r="L472" s="44" t="str">
        <f>IF(①【入力】別紙_職員一覧!L472="","",①【入力】別紙_職員一覧!L472)</f>
        <v/>
      </c>
      <c r="M472" s="165" t="str">
        <f>IF(①【入力】別紙_職員一覧!M472="","",①【入力】別紙_職員一覧!M472)</f>
        <v/>
      </c>
      <c r="N472" s="157" t="str">
        <f>IF(J472="","",IF(OR(J472="1",J472="2"),VLOOKUP(J472,'②【入力】就業規則等一覧（変更）'!$B$32:$AD$33,26,FALSE),VLOOKUP(J472,'②【入力】就業規則等一覧（変更）'!$B$13:$AD$27,26,FALSE)))</f>
        <v/>
      </c>
      <c r="O472" s="166" t="str">
        <f t="shared" si="43"/>
        <v/>
      </c>
      <c r="P472" s="166" t="str">
        <f t="shared" si="44"/>
        <v/>
      </c>
      <c r="Q472" s="167" t="str">
        <f t="shared" si="45"/>
        <v/>
      </c>
      <c r="T472" s="84"/>
    </row>
    <row r="473" spans="1:23" ht="18" customHeight="1">
      <c r="A473" s="83">
        <v>461</v>
      </c>
      <c r="B473" s="83" t="str">
        <f t="shared" si="46"/>
        <v/>
      </c>
      <c r="C473" s="44" t="str">
        <f>IF(①【入力】別紙_職員一覧!C473="","",①【入力】別紙_職員一覧!C473)</f>
        <v/>
      </c>
      <c r="D473" s="44" t="str">
        <f>IF(①【入力】別紙_職員一覧!D473="","",①【入力】別紙_職員一覧!D473)</f>
        <v/>
      </c>
      <c r="E473" s="44" t="str">
        <f>IF(①【入力】別紙_職員一覧!E473="","",①【入力】別紙_職員一覧!E473)</f>
        <v/>
      </c>
      <c r="F473" s="44" t="str">
        <f>IF(①【入力】別紙_職員一覧!F473="","",①【入力】別紙_職員一覧!F473)</f>
        <v/>
      </c>
      <c r="G473" s="162" t="str">
        <f>IF(①【入力】別紙_職員一覧!G473="","",①【入力】別紙_職員一覧!G473)</f>
        <v/>
      </c>
      <c r="H473" s="162" t="str">
        <f>IF(①【入力】別紙_職員一覧!H473="","",①【入力】別紙_職員一覧!H473)</f>
        <v/>
      </c>
      <c r="I473" s="144" t="str">
        <f>IF(①【入力】別紙_職員一覧!I473="","",①【入力】別紙_職員一覧!I473)</f>
        <v/>
      </c>
      <c r="J473" s="163" t="str">
        <f>IF(①【入力】別紙_職員一覧!J473="","",①【入力】別紙_職員一覧!J473)</f>
        <v/>
      </c>
      <c r="K473" s="164" t="str">
        <f t="shared" si="42"/>
        <v/>
      </c>
      <c r="L473" s="44" t="str">
        <f>IF(①【入力】別紙_職員一覧!L473="","",①【入力】別紙_職員一覧!L473)</f>
        <v/>
      </c>
      <c r="M473" s="165" t="str">
        <f>IF(①【入力】別紙_職員一覧!M473="","",①【入力】別紙_職員一覧!M473)</f>
        <v/>
      </c>
      <c r="N473" s="157" t="str">
        <f>IF(J473="","",IF(OR(J473="1",J473="2"),VLOOKUP(J473,'②【入力】就業規則等一覧（変更）'!$B$32:$AD$33,26,FALSE),VLOOKUP(J473,'②【入力】就業規則等一覧（変更）'!$B$13:$AD$27,26,FALSE)))</f>
        <v/>
      </c>
      <c r="O473" s="166" t="str">
        <f t="shared" si="43"/>
        <v/>
      </c>
      <c r="P473" s="166" t="str">
        <f t="shared" si="44"/>
        <v/>
      </c>
      <c r="Q473" s="167" t="str">
        <f t="shared" si="45"/>
        <v/>
      </c>
      <c r="T473" s="84"/>
    </row>
    <row r="474" spans="1:23" ht="18" customHeight="1">
      <c r="A474" s="83">
        <v>462</v>
      </c>
      <c r="B474" s="83" t="str">
        <f t="shared" si="46"/>
        <v/>
      </c>
      <c r="C474" s="44" t="str">
        <f>IF(①【入力】別紙_職員一覧!C474="","",①【入力】別紙_職員一覧!C474)</f>
        <v/>
      </c>
      <c r="D474" s="44" t="str">
        <f>IF(①【入力】別紙_職員一覧!D474="","",①【入力】別紙_職員一覧!D474)</f>
        <v/>
      </c>
      <c r="E474" s="44" t="str">
        <f>IF(①【入力】別紙_職員一覧!E474="","",①【入力】別紙_職員一覧!E474)</f>
        <v/>
      </c>
      <c r="F474" s="44" t="str">
        <f>IF(①【入力】別紙_職員一覧!F474="","",①【入力】別紙_職員一覧!F474)</f>
        <v/>
      </c>
      <c r="G474" s="162" t="str">
        <f>IF(①【入力】別紙_職員一覧!G474="","",①【入力】別紙_職員一覧!G474)</f>
        <v/>
      </c>
      <c r="H474" s="162" t="str">
        <f>IF(①【入力】別紙_職員一覧!H474="","",①【入力】別紙_職員一覧!H474)</f>
        <v/>
      </c>
      <c r="I474" s="144" t="str">
        <f>IF(①【入力】別紙_職員一覧!I474="","",①【入力】別紙_職員一覧!I474)</f>
        <v/>
      </c>
      <c r="J474" s="163" t="str">
        <f>IF(①【入力】別紙_職員一覧!J474="","",①【入力】別紙_職員一覧!J474)</f>
        <v/>
      </c>
      <c r="K474" s="164" t="str">
        <f t="shared" si="42"/>
        <v/>
      </c>
      <c r="L474" s="44" t="str">
        <f>IF(①【入力】別紙_職員一覧!L474="","",①【入力】別紙_職員一覧!L474)</f>
        <v/>
      </c>
      <c r="M474" s="165" t="str">
        <f>IF(①【入力】別紙_職員一覧!M474="","",①【入力】別紙_職員一覧!M474)</f>
        <v/>
      </c>
      <c r="N474" s="157" t="str">
        <f>IF(J474="","",IF(OR(J474="1",J474="2"),VLOOKUP(J474,'②【入力】就業規則等一覧（変更）'!$B$32:$AD$33,26,FALSE),VLOOKUP(J474,'②【入力】就業規則等一覧（変更）'!$B$13:$AD$27,26,FALSE)))</f>
        <v/>
      </c>
      <c r="O474" s="166" t="str">
        <f t="shared" si="43"/>
        <v/>
      </c>
      <c r="P474" s="166" t="str">
        <f t="shared" si="44"/>
        <v/>
      </c>
      <c r="Q474" s="167" t="str">
        <f t="shared" si="45"/>
        <v/>
      </c>
      <c r="T474" s="84"/>
    </row>
    <row r="475" spans="1:23" ht="18" customHeight="1">
      <c r="A475" s="83">
        <v>463</v>
      </c>
      <c r="B475" s="83" t="str">
        <f t="shared" si="46"/>
        <v/>
      </c>
      <c r="C475" s="44" t="str">
        <f>IF(①【入力】別紙_職員一覧!C475="","",①【入力】別紙_職員一覧!C475)</f>
        <v/>
      </c>
      <c r="D475" s="44" t="str">
        <f>IF(①【入力】別紙_職員一覧!D475="","",①【入力】別紙_職員一覧!D475)</f>
        <v/>
      </c>
      <c r="E475" s="44" t="str">
        <f>IF(①【入力】別紙_職員一覧!E475="","",①【入力】別紙_職員一覧!E475)</f>
        <v/>
      </c>
      <c r="F475" s="44" t="str">
        <f>IF(①【入力】別紙_職員一覧!F475="","",①【入力】別紙_職員一覧!F475)</f>
        <v/>
      </c>
      <c r="G475" s="162" t="str">
        <f>IF(①【入力】別紙_職員一覧!G475="","",①【入力】別紙_職員一覧!G475)</f>
        <v/>
      </c>
      <c r="H475" s="162" t="str">
        <f>IF(①【入力】別紙_職員一覧!H475="","",①【入力】別紙_職員一覧!H475)</f>
        <v/>
      </c>
      <c r="I475" s="144" t="str">
        <f>IF(①【入力】別紙_職員一覧!I475="","",①【入力】別紙_職員一覧!I475)</f>
        <v/>
      </c>
      <c r="J475" s="163" t="str">
        <f>IF(①【入力】別紙_職員一覧!J475="","",①【入力】別紙_職員一覧!J475)</f>
        <v/>
      </c>
      <c r="K475" s="164" t="str">
        <f t="shared" si="42"/>
        <v/>
      </c>
      <c r="L475" s="44" t="str">
        <f>IF(①【入力】別紙_職員一覧!L475="","",①【入力】別紙_職員一覧!L475)</f>
        <v/>
      </c>
      <c r="M475" s="165" t="str">
        <f>IF(①【入力】別紙_職員一覧!M475="","",①【入力】別紙_職員一覧!M475)</f>
        <v/>
      </c>
      <c r="N475" s="157" t="str">
        <f>IF(J475="","",IF(OR(J475="1",J475="2"),VLOOKUP(J475,'②【入力】就業規則等一覧（変更）'!$B$32:$AD$33,26,FALSE),VLOOKUP(J475,'②【入力】就業規則等一覧（変更）'!$B$13:$AD$27,26,FALSE)))</f>
        <v/>
      </c>
      <c r="O475" s="166" t="str">
        <f t="shared" si="43"/>
        <v/>
      </c>
      <c r="P475" s="166" t="str">
        <f t="shared" si="44"/>
        <v/>
      </c>
      <c r="Q475" s="167" t="str">
        <f t="shared" si="45"/>
        <v/>
      </c>
      <c r="T475" s="84"/>
    </row>
    <row r="476" spans="1:23" ht="18" customHeight="1">
      <c r="A476" s="83">
        <v>464</v>
      </c>
      <c r="B476" s="83" t="str">
        <f t="shared" si="46"/>
        <v/>
      </c>
      <c r="C476" s="44" t="str">
        <f>IF(①【入力】別紙_職員一覧!C476="","",①【入力】別紙_職員一覧!C476)</f>
        <v/>
      </c>
      <c r="D476" s="44" t="str">
        <f>IF(①【入力】別紙_職員一覧!D476="","",①【入力】別紙_職員一覧!D476)</f>
        <v/>
      </c>
      <c r="E476" s="44" t="str">
        <f>IF(①【入力】別紙_職員一覧!E476="","",①【入力】別紙_職員一覧!E476)</f>
        <v/>
      </c>
      <c r="F476" s="44" t="str">
        <f>IF(①【入力】別紙_職員一覧!F476="","",①【入力】別紙_職員一覧!F476)</f>
        <v/>
      </c>
      <c r="G476" s="162" t="str">
        <f>IF(①【入力】別紙_職員一覧!G476="","",①【入力】別紙_職員一覧!G476)</f>
        <v/>
      </c>
      <c r="H476" s="162" t="str">
        <f>IF(①【入力】別紙_職員一覧!H476="","",①【入力】別紙_職員一覧!H476)</f>
        <v/>
      </c>
      <c r="I476" s="144" t="str">
        <f>IF(①【入力】別紙_職員一覧!I476="","",①【入力】別紙_職員一覧!I476)</f>
        <v/>
      </c>
      <c r="J476" s="163" t="str">
        <f>IF(①【入力】別紙_職員一覧!J476="","",①【入力】別紙_職員一覧!J476)</f>
        <v/>
      </c>
      <c r="K476" s="164" t="str">
        <f t="shared" si="42"/>
        <v/>
      </c>
      <c r="L476" s="44" t="str">
        <f>IF(①【入力】別紙_職員一覧!L476="","",①【入力】別紙_職員一覧!L476)</f>
        <v/>
      </c>
      <c r="M476" s="165" t="str">
        <f>IF(①【入力】別紙_職員一覧!M476="","",①【入力】別紙_職員一覧!M476)</f>
        <v/>
      </c>
      <c r="N476" s="157" t="str">
        <f>IF(J476="","",IF(OR(J476="1",J476="2"),VLOOKUP(J476,'②【入力】就業規則等一覧（変更）'!$B$32:$AD$33,26,FALSE),VLOOKUP(J476,'②【入力】就業規則等一覧（変更）'!$B$13:$AD$27,26,FALSE)))</f>
        <v/>
      </c>
      <c r="O476" s="166" t="str">
        <f t="shared" si="43"/>
        <v/>
      </c>
      <c r="P476" s="166" t="str">
        <f t="shared" si="44"/>
        <v/>
      </c>
      <c r="Q476" s="167" t="str">
        <f t="shared" si="45"/>
        <v/>
      </c>
      <c r="T476" s="84"/>
    </row>
    <row r="477" spans="1:23" ht="18" customHeight="1">
      <c r="A477" s="83">
        <v>465</v>
      </c>
      <c r="B477" s="83" t="str">
        <f t="shared" si="46"/>
        <v/>
      </c>
      <c r="C477" s="44" t="str">
        <f>IF(①【入力】別紙_職員一覧!C477="","",①【入力】別紙_職員一覧!C477)</f>
        <v/>
      </c>
      <c r="D477" s="44" t="str">
        <f>IF(①【入力】別紙_職員一覧!D477="","",①【入力】別紙_職員一覧!D477)</f>
        <v/>
      </c>
      <c r="E477" s="44" t="str">
        <f>IF(①【入力】別紙_職員一覧!E477="","",①【入力】別紙_職員一覧!E477)</f>
        <v/>
      </c>
      <c r="F477" s="44" t="str">
        <f>IF(①【入力】別紙_職員一覧!F477="","",①【入力】別紙_職員一覧!F477)</f>
        <v/>
      </c>
      <c r="G477" s="162" t="str">
        <f>IF(①【入力】別紙_職員一覧!G477="","",①【入力】別紙_職員一覧!G477)</f>
        <v/>
      </c>
      <c r="H477" s="162" t="str">
        <f>IF(①【入力】別紙_職員一覧!H477="","",①【入力】別紙_職員一覧!H477)</f>
        <v/>
      </c>
      <c r="I477" s="144" t="str">
        <f>IF(①【入力】別紙_職員一覧!I477="","",①【入力】別紙_職員一覧!I477)</f>
        <v/>
      </c>
      <c r="J477" s="163" t="str">
        <f>IF(①【入力】別紙_職員一覧!J477="","",①【入力】別紙_職員一覧!J477)</f>
        <v/>
      </c>
      <c r="K477" s="164" t="str">
        <f t="shared" si="42"/>
        <v/>
      </c>
      <c r="L477" s="44" t="str">
        <f>IF(①【入力】別紙_職員一覧!L477="","",①【入力】別紙_職員一覧!L477)</f>
        <v/>
      </c>
      <c r="M477" s="165" t="str">
        <f>IF(①【入力】別紙_職員一覧!M477="","",①【入力】別紙_職員一覧!M477)</f>
        <v/>
      </c>
      <c r="N477" s="157" t="str">
        <f>IF(J477="","",IF(OR(J477="1",J477="2"),VLOOKUP(J477,'②【入力】就業規則等一覧（変更）'!$B$32:$AD$33,26,FALSE),VLOOKUP(J477,'②【入力】就業規則等一覧（変更）'!$B$13:$AD$27,26,FALSE)))</f>
        <v/>
      </c>
      <c r="O477" s="166" t="str">
        <f t="shared" si="43"/>
        <v/>
      </c>
      <c r="P477" s="166" t="str">
        <f t="shared" si="44"/>
        <v/>
      </c>
      <c r="Q477" s="167" t="str">
        <f t="shared" si="45"/>
        <v/>
      </c>
      <c r="T477" s="84"/>
    </row>
    <row r="478" spans="1:23" ht="18" customHeight="1">
      <c r="A478" s="83">
        <v>466</v>
      </c>
      <c r="B478" s="83" t="str">
        <f t="shared" si="46"/>
        <v/>
      </c>
      <c r="C478" s="44" t="str">
        <f>IF(①【入力】別紙_職員一覧!C478="","",①【入力】別紙_職員一覧!C478)</f>
        <v/>
      </c>
      <c r="D478" s="44" t="str">
        <f>IF(①【入力】別紙_職員一覧!D478="","",①【入力】別紙_職員一覧!D478)</f>
        <v/>
      </c>
      <c r="E478" s="44" t="str">
        <f>IF(①【入力】別紙_職員一覧!E478="","",①【入力】別紙_職員一覧!E478)</f>
        <v/>
      </c>
      <c r="F478" s="44" t="str">
        <f>IF(①【入力】別紙_職員一覧!F478="","",①【入力】別紙_職員一覧!F478)</f>
        <v/>
      </c>
      <c r="G478" s="162" t="str">
        <f>IF(①【入力】別紙_職員一覧!G478="","",①【入力】別紙_職員一覧!G478)</f>
        <v/>
      </c>
      <c r="H478" s="162" t="str">
        <f>IF(①【入力】別紙_職員一覧!H478="","",①【入力】別紙_職員一覧!H478)</f>
        <v/>
      </c>
      <c r="I478" s="144" t="str">
        <f>IF(①【入力】別紙_職員一覧!I478="","",①【入力】別紙_職員一覧!I478)</f>
        <v/>
      </c>
      <c r="J478" s="163" t="str">
        <f>IF(①【入力】別紙_職員一覧!J478="","",①【入力】別紙_職員一覧!J478)</f>
        <v/>
      </c>
      <c r="K478" s="164" t="str">
        <f t="shared" si="42"/>
        <v/>
      </c>
      <c r="L478" s="44" t="str">
        <f>IF(①【入力】別紙_職員一覧!L478="","",①【入力】別紙_職員一覧!L478)</f>
        <v/>
      </c>
      <c r="M478" s="165" t="str">
        <f>IF(①【入力】別紙_職員一覧!M478="","",①【入力】別紙_職員一覧!M478)</f>
        <v/>
      </c>
      <c r="N478" s="157" t="str">
        <f>IF(J478="","",IF(OR(J478="1",J478="2"),VLOOKUP(J478,'②【入力】就業規則等一覧（変更）'!$B$32:$AD$33,26,FALSE),VLOOKUP(J478,'②【入力】就業規則等一覧（変更）'!$B$13:$AD$27,26,FALSE)))</f>
        <v/>
      </c>
      <c r="O478" s="166" t="str">
        <f t="shared" si="43"/>
        <v/>
      </c>
      <c r="P478" s="166" t="str">
        <f t="shared" si="44"/>
        <v/>
      </c>
      <c r="Q478" s="167" t="str">
        <f t="shared" si="45"/>
        <v/>
      </c>
      <c r="T478" s="84"/>
    </row>
    <row r="479" spans="1:23" ht="18" customHeight="1">
      <c r="A479" s="83">
        <v>467</v>
      </c>
      <c r="B479" s="83" t="str">
        <f t="shared" si="46"/>
        <v/>
      </c>
      <c r="C479" s="44" t="str">
        <f>IF(①【入力】別紙_職員一覧!C479="","",①【入力】別紙_職員一覧!C479)</f>
        <v/>
      </c>
      <c r="D479" s="44" t="str">
        <f>IF(①【入力】別紙_職員一覧!D479="","",①【入力】別紙_職員一覧!D479)</f>
        <v/>
      </c>
      <c r="E479" s="44" t="str">
        <f>IF(①【入力】別紙_職員一覧!E479="","",①【入力】別紙_職員一覧!E479)</f>
        <v/>
      </c>
      <c r="F479" s="44" t="str">
        <f>IF(①【入力】別紙_職員一覧!F479="","",①【入力】別紙_職員一覧!F479)</f>
        <v/>
      </c>
      <c r="G479" s="162" t="str">
        <f>IF(①【入力】別紙_職員一覧!G479="","",①【入力】別紙_職員一覧!G479)</f>
        <v/>
      </c>
      <c r="H479" s="162" t="str">
        <f>IF(①【入力】別紙_職員一覧!H479="","",①【入力】別紙_職員一覧!H479)</f>
        <v/>
      </c>
      <c r="I479" s="144" t="str">
        <f>IF(①【入力】別紙_職員一覧!I479="","",①【入力】別紙_職員一覧!I479)</f>
        <v/>
      </c>
      <c r="J479" s="163" t="str">
        <f>IF(①【入力】別紙_職員一覧!J479="","",①【入力】別紙_職員一覧!J479)</f>
        <v/>
      </c>
      <c r="K479" s="164" t="str">
        <f t="shared" si="42"/>
        <v/>
      </c>
      <c r="L479" s="44" t="str">
        <f>IF(①【入力】別紙_職員一覧!L479="","",①【入力】別紙_職員一覧!L479)</f>
        <v/>
      </c>
      <c r="M479" s="165" t="str">
        <f>IF(①【入力】別紙_職員一覧!M479="","",①【入力】別紙_職員一覧!M479)</f>
        <v/>
      </c>
      <c r="N479" s="157" t="str">
        <f>IF(J479="","",IF(OR(J479="1",J479="2"),VLOOKUP(J479,'②【入力】就業規則等一覧（変更）'!$B$32:$AD$33,26,FALSE),VLOOKUP(J479,'②【入力】就業規則等一覧（変更）'!$B$13:$AD$27,26,FALSE)))</f>
        <v/>
      </c>
      <c r="O479" s="166" t="str">
        <f t="shared" si="43"/>
        <v/>
      </c>
      <c r="P479" s="166" t="str">
        <f t="shared" si="44"/>
        <v/>
      </c>
      <c r="Q479" s="167" t="str">
        <f t="shared" si="45"/>
        <v/>
      </c>
      <c r="T479" s="84"/>
    </row>
    <row r="480" spans="1:23" ht="18" customHeight="1">
      <c r="A480" s="83">
        <v>468</v>
      </c>
      <c r="B480" s="83" t="str">
        <f t="shared" si="46"/>
        <v/>
      </c>
      <c r="C480" s="44" t="str">
        <f>IF(①【入力】別紙_職員一覧!C480="","",①【入力】別紙_職員一覧!C480)</f>
        <v/>
      </c>
      <c r="D480" s="44" t="str">
        <f>IF(①【入力】別紙_職員一覧!D480="","",①【入力】別紙_職員一覧!D480)</f>
        <v/>
      </c>
      <c r="E480" s="44" t="str">
        <f>IF(①【入力】別紙_職員一覧!E480="","",①【入力】別紙_職員一覧!E480)</f>
        <v/>
      </c>
      <c r="F480" s="44" t="str">
        <f>IF(①【入力】別紙_職員一覧!F480="","",①【入力】別紙_職員一覧!F480)</f>
        <v/>
      </c>
      <c r="G480" s="162" t="str">
        <f>IF(①【入力】別紙_職員一覧!G480="","",①【入力】別紙_職員一覧!G480)</f>
        <v/>
      </c>
      <c r="H480" s="162" t="str">
        <f>IF(①【入力】別紙_職員一覧!H480="","",①【入力】別紙_職員一覧!H480)</f>
        <v/>
      </c>
      <c r="I480" s="144" t="str">
        <f>IF(①【入力】別紙_職員一覧!I480="","",①【入力】別紙_職員一覧!I480)</f>
        <v/>
      </c>
      <c r="J480" s="163" t="str">
        <f>IF(①【入力】別紙_職員一覧!J480="","",①【入力】別紙_職員一覧!J480)</f>
        <v/>
      </c>
      <c r="K480" s="164" t="str">
        <f t="shared" si="42"/>
        <v/>
      </c>
      <c r="L480" s="44" t="str">
        <f>IF(①【入力】別紙_職員一覧!L480="","",①【入力】別紙_職員一覧!L480)</f>
        <v/>
      </c>
      <c r="M480" s="165" t="str">
        <f>IF(①【入力】別紙_職員一覧!M480="","",①【入力】別紙_職員一覧!M480)</f>
        <v/>
      </c>
      <c r="N480" s="157" t="str">
        <f>IF(J480="","",IF(OR(J480="1",J480="2"),VLOOKUP(J480,'②【入力】就業規則等一覧（変更）'!$B$32:$AD$33,26,FALSE),VLOOKUP(J480,'②【入力】就業規則等一覧（変更）'!$B$13:$AD$27,26,FALSE)))</f>
        <v/>
      </c>
      <c r="O480" s="166" t="str">
        <f t="shared" si="43"/>
        <v/>
      </c>
      <c r="P480" s="166" t="str">
        <f t="shared" si="44"/>
        <v/>
      </c>
      <c r="Q480" s="167" t="str">
        <f t="shared" si="45"/>
        <v/>
      </c>
      <c r="T480" s="84"/>
    </row>
    <row r="481" spans="1:23" ht="18" customHeight="1">
      <c r="A481" s="83">
        <v>469</v>
      </c>
      <c r="B481" s="83" t="str">
        <f t="shared" si="46"/>
        <v/>
      </c>
      <c r="C481" s="44" t="str">
        <f>IF(①【入力】別紙_職員一覧!C481="","",①【入力】別紙_職員一覧!C481)</f>
        <v/>
      </c>
      <c r="D481" s="44" t="str">
        <f>IF(①【入力】別紙_職員一覧!D481="","",①【入力】別紙_職員一覧!D481)</f>
        <v/>
      </c>
      <c r="E481" s="44" t="str">
        <f>IF(①【入力】別紙_職員一覧!E481="","",①【入力】別紙_職員一覧!E481)</f>
        <v/>
      </c>
      <c r="F481" s="44" t="str">
        <f>IF(①【入力】別紙_職員一覧!F481="","",①【入力】別紙_職員一覧!F481)</f>
        <v/>
      </c>
      <c r="G481" s="162" t="str">
        <f>IF(①【入力】別紙_職員一覧!G481="","",①【入力】別紙_職員一覧!G481)</f>
        <v/>
      </c>
      <c r="H481" s="162" t="str">
        <f>IF(①【入力】別紙_職員一覧!H481="","",①【入力】別紙_職員一覧!H481)</f>
        <v/>
      </c>
      <c r="I481" s="144" t="str">
        <f>IF(①【入力】別紙_職員一覧!I481="","",①【入力】別紙_職員一覧!I481)</f>
        <v/>
      </c>
      <c r="J481" s="163" t="str">
        <f>IF(①【入力】別紙_職員一覧!J481="","",①【入力】別紙_職員一覧!J481)</f>
        <v/>
      </c>
      <c r="K481" s="164" t="str">
        <f t="shared" si="42"/>
        <v/>
      </c>
      <c r="L481" s="44" t="str">
        <f>IF(①【入力】別紙_職員一覧!L481="","",①【入力】別紙_職員一覧!L481)</f>
        <v/>
      </c>
      <c r="M481" s="165" t="str">
        <f>IF(①【入力】別紙_職員一覧!M481="","",①【入力】別紙_職員一覧!M481)</f>
        <v/>
      </c>
      <c r="N481" s="157" t="str">
        <f>IF(J481="","",IF(OR(J481="1",J481="2"),VLOOKUP(J481,'②【入力】就業規則等一覧（変更）'!$B$32:$AD$33,26,FALSE),VLOOKUP(J481,'②【入力】就業規則等一覧（変更）'!$B$13:$AD$27,26,FALSE)))</f>
        <v/>
      </c>
      <c r="O481" s="166" t="str">
        <f t="shared" si="43"/>
        <v/>
      </c>
      <c r="P481" s="166" t="str">
        <f t="shared" si="44"/>
        <v/>
      </c>
      <c r="Q481" s="167" t="str">
        <f t="shared" si="45"/>
        <v/>
      </c>
      <c r="T481" s="84"/>
      <c r="W481" s="79"/>
    </row>
    <row r="482" spans="1:23" ht="18" customHeight="1">
      <c r="A482" s="83">
        <v>470</v>
      </c>
      <c r="B482" s="83" t="str">
        <f t="shared" si="46"/>
        <v/>
      </c>
      <c r="C482" s="44" t="str">
        <f>IF(①【入力】別紙_職員一覧!C482="","",①【入力】別紙_職員一覧!C482)</f>
        <v/>
      </c>
      <c r="D482" s="44" t="str">
        <f>IF(①【入力】別紙_職員一覧!D482="","",①【入力】別紙_職員一覧!D482)</f>
        <v/>
      </c>
      <c r="E482" s="44" t="str">
        <f>IF(①【入力】別紙_職員一覧!E482="","",①【入力】別紙_職員一覧!E482)</f>
        <v/>
      </c>
      <c r="F482" s="44" t="str">
        <f>IF(①【入力】別紙_職員一覧!F482="","",①【入力】別紙_職員一覧!F482)</f>
        <v/>
      </c>
      <c r="G482" s="162" t="str">
        <f>IF(①【入力】別紙_職員一覧!G482="","",①【入力】別紙_職員一覧!G482)</f>
        <v/>
      </c>
      <c r="H482" s="162" t="str">
        <f>IF(①【入力】別紙_職員一覧!H482="","",①【入力】別紙_職員一覧!H482)</f>
        <v/>
      </c>
      <c r="I482" s="144" t="str">
        <f>IF(①【入力】別紙_職員一覧!I482="","",①【入力】別紙_職員一覧!I482)</f>
        <v/>
      </c>
      <c r="J482" s="163" t="str">
        <f>IF(①【入力】別紙_職員一覧!J482="","",①【入力】別紙_職員一覧!J482)</f>
        <v/>
      </c>
      <c r="K482" s="164" t="str">
        <f t="shared" si="42"/>
        <v/>
      </c>
      <c r="L482" s="44" t="str">
        <f>IF(①【入力】別紙_職員一覧!L482="","",①【入力】別紙_職員一覧!L482)</f>
        <v/>
      </c>
      <c r="M482" s="165" t="str">
        <f>IF(①【入力】別紙_職員一覧!M482="","",①【入力】別紙_職員一覧!M482)</f>
        <v/>
      </c>
      <c r="N482" s="157" t="str">
        <f>IF(J482="","",IF(OR(J482="1",J482="2"),VLOOKUP(J482,'②【入力】就業規則等一覧（変更）'!$B$32:$AD$33,26,FALSE),VLOOKUP(J482,'②【入力】就業規則等一覧（変更）'!$B$13:$AD$27,26,FALSE)))</f>
        <v/>
      </c>
      <c r="O482" s="166" t="str">
        <f t="shared" si="43"/>
        <v/>
      </c>
      <c r="P482" s="166" t="str">
        <f t="shared" si="44"/>
        <v/>
      </c>
      <c r="Q482" s="167" t="str">
        <f t="shared" si="45"/>
        <v/>
      </c>
      <c r="T482" s="84"/>
    </row>
    <row r="483" spans="1:23" ht="18" customHeight="1">
      <c r="A483" s="83">
        <v>471</v>
      </c>
      <c r="B483" s="83" t="str">
        <f t="shared" si="46"/>
        <v/>
      </c>
      <c r="C483" s="44" t="str">
        <f>IF(①【入力】別紙_職員一覧!C483="","",①【入力】別紙_職員一覧!C483)</f>
        <v/>
      </c>
      <c r="D483" s="44" t="str">
        <f>IF(①【入力】別紙_職員一覧!D483="","",①【入力】別紙_職員一覧!D483)</f>
        <v/>
      </c>
      <c r="E483" s="44" t="str">
        <f>IF(①【入力】別紙_職員一覧!E483="","",①【入力】別紙_職員一覧!E483)</f>
        <v/>
      </c>
      <c r="F483" s="44" t="str">
        <f>IF(①【入力】別紙_職員一覧!F483="","",①【入力】別紙_職員一覧!F483)</f>
        <v/>
      </c>
      <c r="G483" s="162" t="str">
        <f>IF(①【入力】別紙_職員一覧!G483="","",①【入力】別紙_職員一覧!G483)</f>
        <v/>
      </c>
      <c r="H483" s="162" t="str">
        <f>IF(①【入力】別紙_職員一覧!H483="","",①【入力】別紙_職員一覧!H483)</f>
        <v/>
      </c>
      <c r="I483" s="144" t="str">
        <f>IF(①【入力】別紙_職員一覧!I483="","",①【入力】別紙_職員一覧!I483)</f>
        <v/>
      </c>
      <c r="J483" s="163" t="str">
        <f>IF(①【入力】別紙_職員一覧!J483="","",①【入力】別紙_職員一覧!J483)</f>
        <v/>
      </c>
      <c r="K483" s="164" t="str">
        <f t="shared" si="42"/>
        <v/>
      </c>
      <c r="L483" s="44" t="str">
        <f>IF(①【入力】別紙_職員一覧!L483="","",①【入力】別紙_職員一覧!L483)</f>
        <v/>
      </c>
      <c r="M483" s="165" t="str">
        <f>IF(①【入力】別紙_職員一覧!M483="","",①【入力】別紙_職員一覧!M483)</f>
        <v/>
      </c>
      <c r="N483" s="157" t="str">
        <f>IF(J483="","",IF(OR(J483="1",J483="2"),VLOOKUP(J483,'②【入力】就業規則等一覧（変更）'!$B$32:$AD$33,26,FALSE),VLOOKUP(J483,'②【入力】就業規則等一覧（変更）'!$B$13:$AD$27,26,FALSE)))</f>
        <v/>
      </c>
      <c r="O483" s="166" t="str">
        <f t="shared" si="43"/>
        <v/>
      </c>
      <c r="P483" s="166" t="str">
        <f t="shared" si="44"/>
        <v/>
      </c>
      <c r="Q483" s="167" t="str">
        <f t="shared" si="45"/>
        <v/>
      </c>
      <c r="T483" s="84"/>
    </row>
    <row r="484" spans="1:23" ht="18" customHeight="1">
      <c r="A484" s="83">
        <v>472</v>
      </c>
      <c r="B484" s="83" t="str">
        <f t="shared" si="46"/>
        <v/>
      </c>
      <c r="C484" s="44" t="str">
        <f>IF(①【入力】別紙_職員一覧!C484="","",①【入力】別紙_職員一覧!C484)</f>
        <v/>
      </c>
      <c r="D484" s="44" t="str">
        <f>IF(①【入力】別紙_職員一覧!D484="","",①【入力】別紙_職員一覧!D484)</f>
        <v/>
      </c>
      <c r="E484" s="44" t="str">
        <f>IF(①【入力】別紙_職員一覧!E484="","",①【入力】別紙_職員一覧!E484)</f>
        <v/>
      </c>
      <c r="F484" s="44" t="str">
        <f>IF(①【入力】別紙_職員一覧!F484="","",①【入力】別紙_職員一覧!F484)</f>
        <v/>
      </c>
      <c r="G484" s="162" t="str">
        <f>IF(①【入力】別紙_職員一覧!G484="","",①【入力】別紙_職員一覧!G484)</f>
        <v/>
      </c>
      <c r="H484" s="162" t="str">
        <f>IF(①【入力】別紙_職員一覧!H484="","",①【入力】別紙_職員一覧!H484)</f>
        <v/>
      </c>
      <c r="I484" s="144" t="str">
        <f>IF(①【入力】別紙_職員一覧!I484="","",①【入力】別紙_職員一覧!I484)</f>
        <v/>
      </c>
      <c r="J484" s="163" t="str">
        <f>IF(①【入力】別紙_職員一覧!J484="","",①【入力】別紙_職員一覧!J484)</f>
        <v/>
      </c>
      <c r="K484" s="164" t="str">
        <f t="shared" si="42"/>
        <v/>
      </c>
      <c r="L484" s="44" t="str">
        <f>IF(①【入力】別紙_職員一覧!L484="","",①【入力】別紙_職員一覧!L484)</f>
        <v/>
      </c>
      <c r="M484" s="165" t="str">
        <f>IF(①【入力】別紙_職員一覧!M484="","",①【入力】別紙_職員一覧!M484)</f>
        <v/>
      </c>
      <c r="N484" s="157" t="str">
        <f>IF(J484="","",IF(OR(J484="1",J484="2"),VLOOKUP(J484,'②【入力】就業規則等一覧（変更）'!$B$32:$AD$33,26,FALSE),VLOOKUP(J484,'②【入力】就業規則等一覧（変更）'!$B$13:$AD$27,26,FALSE)))</f>
        <v/>
      </c>
      <c r="O484" s="166" t="str">
        <f t="shared" si="43"/>
        <v/>
      </c>
      <c r="P484" s="166" t="str">
        <f t="shared" si="44"/>
        <v/>
      </c>
      <c r="Q484" s="167" t="str">
        <f t="shared" si="45"/>
        <v/>
      </c>
      <c r="T484" s="84"/>
    </row>
    <row r="485" spans="1:23" ht="18" customHeight="1">
      <c r="A485" s="83">
        <v>473</v>
      </c>
      <c r="B485" s="83" t="str">
        <f t="shared" ref="B485:B492" si="47">C485&amp;D485</f>
        <v/>
      </c>
      <c r="C485" s="44" t="str">
        <f>IF(①【入力】別紙_職員一覧!C485="","",①【入力】別紙_職員一覧!C485)</f>
        <v/>
      </c>
      <c r="D485" s="44" t="str">
        <f>IF(①【入力】別紙_職員一覧!D485="","",①【入力】別紙_職員一覧!D485)</f>
        <v/>
      </c>
      <c r="E485" s="44" t="str">
        <f>IF(①【入力】別紙_職員一覧!E485="","",①【入力】別紙_職員一覧!E485)</f>
        <v/>
      </c>
      <c r="F485" s="44" t="str">
        <f>IF(①【入力】別紙_職員一覧!F485="","",①【入力】別紙_職員一覧!F485)</f>
        <v/>
      </c>
      <c r="G485" s="162" t="str">
        <f>IF(①【入力】別紙_職員一覧!G485="","",①【入力】別紙_職員一覧!G485)</f>
        <v/>
      </c>
      <c r="H485" s="162" t="str">
        <f>IF(①【入力】別紙_職員一覧!H485="","",①【入力】別紙_職員一覧!H485)</f>
        <v/>
      </c>
      <c r="I485" s="144" t="str">
        <f>IF(①【入力】別紙_職員一覧!I485="","",①【入力】別紙_職員一覧!I485)</f>
        <v/>
      </c>
      <c r="J485" s="163" t="str">
        <f>IF(①【入力】別紙_職員一覧!J485="","",①【入力】別紙_職員一覧!J485)</f>
        <v/>
      </c>
      <c r="K485" s="164" t="str">
        <f t="shared" si="42"/>
        <v/>
      </c>
      <c r="L485" s="44" t="str">
        <f>IF(①【入力】別紙_職員一覧!L485="","",①【入力】別紙_職員一覧!L485)</f>
        <v/>
      </c>
      <c r="M485" s="165" t="str">
        <f>IF(①【入力】別紙_職員一覧!M485="","",①【入力】別紙_職員一覧!M485)</f>
        <v/>
      </c>
      <c r="N485" s="157" t="str">
        <f>IF(J485="","",IF(OR(J485="1",J485="2"),VLOOKUP(J485,'②【入力】就業規則等一覧（変更）'!$B$32:$AD$33,26,FALSE),VLOOKUP(J485,'②【入力】就業規則等一覧（変更）'!$B$13:$AD$27,26,FALSE)))</f>
        <v/>
      </c>
      <c r="O485" s="166" t="str">
        <f t="shared" si="43"/>
        <v/>
      </c>
      <c r="P485" s="166" t="str">
        <f t="shared" si="44"/>
        <v/>
      </c>
      <c r="Q485" s="167" t="str">
        <f t="shared" si="45"/>
        <v/>
      </c>
      <c r="T485" s="84"/>
    </row>
    <row r="486" spans="1:23" ht="18" customHeight="1">
      <c r="A486" s="83">
        <v>474</v>
      </c>
      <c r="B486" s="83" t="str">
        <f t="shared" si="47"/>
        <v/>
      </c>
      <c r="C486" s="44" t="str">
        <f>IF(①【入力】別紙_職員一覧!C486="","",①【入力】別紙_職員一覧!C486)</f>
        <v/>
      </c>
      <c r="D486" s="44" t="str">
        <f>IF(①【入力】別紙_職員一覧!D486="","",①【入力】別紙_職員一覧!D486)</f>
        <v/>
      </c>
      <c r="E486" s="44" t="str">
        <f>IF(①【入力】別紙_職員一覧!E486="","",①【入力】別紙_職員一覧!E486)</f>
        <v/>
      </c>
      <c r="F486" s="44" t="str">
        <f>IF(①【入力】別紙_職員一覧!F486="","",①【入力】別紙_職員一覧!F486)</f>
        <v/>
      </c>
      <c r="G486" s="162" t="str">
        <f>IF(①【入力】別紙_職員一覧!G486="","",①【入力】別紙_職員一覧!G486)</f>
        <v/>
      </c>
      <c r="H486" s="162" t="str">
        <f>IF(①【入力】別紙_職員一覧!H486="","",①【入力】別紙_職員一覧!H486)</f>
        <v/>
      </c>
      <c r="I486" s="144" t="str">
        <f>IF(①【入力】別紙_職員一覧!I486="","",①【入力】別紙_職員一覧!I486)</f>
        <v/>
      </c>
      <c r="J486" s="163" t="str">
        <f>IF(①【入力】別紙_職員一覧!J486="","",①【入力】別紙_職員一覧!J486)</f>
        <v/>
      </c>
      <c r="K486" s="164" t="str">
        <f t="shared" ref="K486:K512" si="48">IF(OR(J486="1",J486=1),"〇","")</f>
        <v/>
      </c>
      <c r="L486" s="44" t="str">
        <f>IF(①【入力】別紙_職員一覧!L486="","",①【入力】別紙_職員一覧!L486)</f>
        <v/>
      </c>
      <c r="M486" s="165" t="str">
        <f>IF(①【入力】別紙_職員一覧!M486="","",①【入力】別紙_職員一覧!M486)</f>
        <v/>
      </c>
      <c r="N486" s="157" t="str">
        <f>IF(J486="","",IF(OR(J486="1",J486="2"),VLOOKUP(J486,'②【入力】就業規則等一覧（変更）'!$B$32:$AD$33,26,FALSE),VLOOKUP(J486,'②【入力】就業規則等一覧（変更）'!$B$13:$AD$27,26,FALSE)))</f>
        <v/>
      </c>
      <c r="O486" s="166" t="str">
        <f t="shared" ref="O486:O512" si="49">IF(M486="","",10000)</f>
        <v/>
      </c>
      <c r="P486" s="166" t="str">
        <f t="shared" ref="P486:P512" si="50">IF(N486="","",MIN(N486,10000))</f>
        <v/>
      </c>
      <c r="Q486" s="167" t="str">
        <f t="shared" ref="Q486:Q512" si="51">IF(OR(M486="",N486=""),"",M486*P486)</f>
        <v/>
      </c>
      <c r="T486" s="84"/>
    </row>
    <row r="487" spans="1:23" ht="18" customHeight="1">
      <c r="A487" s="83">
        <v>475</v>
      </c>
      <c r="B487" s="83" t="str">
        <f t="shared" si="47"/>
        <v/>
      </c>
      <c r="C487" s="44" t="str">
        <f>IF(①【入力】別紙_職員一覧!C487="","",①【入力】別紙_職員一覧!C487)</f>
        <v/>
      </c>
      <c r="D487" s="44" t="str">
        <f>IF(①【入力】別紙_職員一覧!D487="","",①【入力】別紙_職員一覧!D487)</f>
        <v/>
      </c>
      <c r="E487" s="44" t="str">
        <f>IF(①【入力】別紙_職員一覧!E487="","",①【入力】別紙_職員一覧!E487)</f>
        <v/>
      </c>
      <c r="F487" s="44" t="str">
        <f>IF(①【入力】別紙_職員一覧!F487="","",①【入力】別紙_職員一覧!F487)</f>
        <v/>
      </c>
      <c r="G487" s="162" t="str">
        <f>IF(①【入力】別紙_職員一覧!G487="","",①【入力】別紙_職員一覧!G487)</f>
        <v/>
      </c>
      <c r="H487" s="162" t="str">
        <f>IF(①【入力】別紙_職員一覧!H487="","",①【入力】別紙_職員一覧!H487)</f>
        <v/>
      </c>
      <c r="I487" s="144" t="str">
        <f>IF(①【入力】別紙_職員一覧!I487="","",①【入力】別紙_職員一覧!I487)</f>
        <v/>
      </c>
      <c r="J487" s="163" t="str">
        <f>IF(①【入力】別紙_職員一覧!J487="","",①【入力】別紙_職員一覧!J487)</f>
        <v/>
      </c>
      <c r="K487" s="164" t="str">
        <f t="shared" si="48"/>
        <v/>
      </c>
      <c r="L487" s="44" t="str">
        <f>IF(①【入力】別紙_職員一覧!L487="","",①【入力】別紙_職員一覧!L487)</f>
        <v/>
      </c>
      <c r="M487" s="165" t="str">
        <f>IF(①【入力】別紙_職員一覧!M487="","",①【入力】別紙_職員一覧!M487)</f>
        <v/>
      </c>
      <c r="N487" s="157" t="str">
        <f>IF(J487="","",IF(OR(J487="1",J487="2"),VLOOKUP(J487,'②【入力】就業規則等一覧（変更）'!$B$32:$AD$33,26,FALSE),VLOOKUP(J487,'②【入力】就業規則等一覧（変更）'!$B$13:$AD$27,26,FALSE)))</f>
        <v/>
      </c>
      <c r="O487" s="166" t="str">
        <f t="shared" si="49"/>
        <v/>
      </c>
      <c r="P487" s="166" t="str">
        <f t="shared" si="50"/>
        <v/>
      </c>
      <c r="Q487" s="167" t="str">
        <f t="shared" si="51"/>
        <v/>
      </c>
      <c r="T487" s="84"/>
    </row>
    <row r="488" spans="1:23" ht="18" customHeight="1">
      <c r="A488" s="83">
        <v>476</v>
      </c>
      <c r="B488" s="83" t="str">
        <f t="shared" si="47"/>
        <v/>
      </c>
      <c r="C488" s="44" t="str">
        <f>IF(①【入力】別紙_職員一覧!C488="","",①【入力】別紙_職員一覧!C488)</f>
        <v/>
      </c>
      <c r="D488" s="44" t="str">
        <f>IF(①【入力】別紙_職員一覧!D488="","",①【入力】別紙_職員一覧!D488)</f>
        <v/>
      </c>
      <c r="E488" s="44" t="str">
        <f>IF(①【入力】別紙_職員一覧!E488="","",①【入力】別紙_職員一覧!E488)</f>
        <v/>
      </c>
      <c r="F488" s="44" t="str">
        <f>IF(①【入力】別紙_職員一覧!F488="","",①【入力】別紙_職員一覧!F488)</f>
        <v/>
      </c>
      <c r="G488" s="162" t="str">
        <f>IF(①【入力】別紙_職員一覧!G488="","",①【入力】別紙_職員一覧!G488)</f>
        <v/>
      </c>
      <c r="H488" s="162" t="str">
        <f>IF(①【入力】別紙_職員一覧!H488="","",①【入力】別紙_職員一覧!H488)</f>
        <v/>
      </c>
      <c r="I488" s="144" t="str">
        <f>IF(①【入力】別紙_職員一覧!I488="","",①【入力】別紙_職員一覧!I488)</f>
        <v/>
      </c>
      <c r="J488" s="163" t="str">
        <f>IF(①【入力】別紙_職員一覧!J488="","",①【入力】別紙_職員一覧!J488)</f>
        <v/>
      </c>
      <c r="K488" s="164" t="str">
        <f t="shared" si="48"/>
        <v/>
      </c>
      <c r="L488" s="44" t="str">
        <f>IF(①【入力】別紙_職員一覧!L488="","",①【入力】別紙_職員一覧!L488)</f>
        <v/>
      </c>
      <c r="M488" s="165" t="str">
        <f>IF(①【入力】別紙_職員一覧!M488="","",①【入力】別紙_職員一覧!M488)</f>
        <v/>
      </c>
      <c r="N488" s="157" t="str">
        <f>IF(J488="","",IF(OR(J488="1",J488="2"),VLOOKUP(J488,'②【入力】就業規則等一覧（変更）'!$B$32:$AD$33,26,FALSE),VLOOKUP(J488,'②【入力】就業規則等一覧（変更）'!$B$13:$AD$27,26,FALSE)))</f>
        <v/>
      </c>
      <c r="O488" s="166" t="str">
        <f t="shared" si="49"/>
        <v/>
      </c>
      <c r="P488" s="166" t="str">
        <f t="shared" si="50"/>
        <v/>
      </c>
      <c r="Q488" s="167" t="str">
        <f t="shared" si="51"/>
        <v/>
      </c>
      <c r="T488" s="84"/>
    </row>
    <row r="489" spans="1:23" ht="18" customHeight="1">
      <c r="A489" s="83">
        <v>477</v>
      </c>
      <c r="B489" s="83" t="str">
        <f t="shared" si="47"/>
        <v/>
      </c>
      <c r="C489" s="44" t="str">
        <f>IF(①【入力】別紙_職員一覧!C489="","",①【入力】別紙_職員一覧!C489)</f>
        <v/>
      </c>
      <c r="D489" s="44" t="str">
        <f>IF(①【入力】別紙_職員一覧!D489="","",①【入力】別紙_職員一覧!D489)</f>
        <v/>
      </c>
      <c r="E489" s="44" t="str">
        <f>IF(①【入力】別紙_職員一覧!E489="","",①【入力】別紙_職員一覧!E489)</f>
        <v/>
      </c>
      <c r="F489" s="44" t="str">
        <f>IF(①【入力】別紙_職員一覧!F489="","",①【入力】別紙_職員一覧!F489)</f>
        <v/>
      </c>
      <c r="G489" s="162" t="str">
        <f>IF(①【入力】別紙_職員一覧!G489="","",①【入力】別紙_職員一覧!G489)</f>
        <v/>
      </c>
      <c r="H489" s="162" t="str">
        <f>IF(①【入力】別紙_職員一覧!H489="","",①【入力】別紙_職員一覧!H489)</f>
        <v/>
      </c>
      <c r="I489" s="144" t="str">
        <f>IF(①【入力】別紙_職員一覧!I489="","",①【入力】別紙_職員一覧!I489)</f>
        <v/>
      </c>
      <c r="J489" s="163" t="str">
        <f>IF(①【入力】別紙_職員一覧!J489="","",①【入力】別紙_職員一覧!J489)</f>
        <v/>
      </c>
      <c r="K489" s="164" t="str">
        <f t="shared" si="48"/>
        <v/>
      </c>
      <c r="L489" s="44" t="str">
        <f>IF(①【入力】別紙_職員一覧!L489="","",①【入力】別紙_職員一覧!L489)</f>
        <v/>
      </c>
      <c r="M489" s="165" t="str">
        <f>IF(①【入力】別紙_職員一覧!M489="","",①【入力】別紙_職員一覧!M489)</f>
        <v/>
      </c>
      <c r="N489" s="157" t="str">
        <f>IF(J489="","",IF(OR(J489="1",J489="2"),VLOOKUP(J489,'②【入力】就業規則等一覧（変更）'!$B$32:$AD$33,26,FALSE),VLOOKUP(J489,'②【入力】就業規則等一覧（変更）'!$B$13:$AD$27,26,FALSE)))</f>
        <v/>
      </c>
      <c r="O489" s="166" t="str">
        <f t="shared" si="49"/>
        <v/>
      </c>
      <c r="P489" s="166" t="str">
        <f t="shared" si="50"/>
        <v/>
      </c>
      <c r="Q489" s="167" t="str">
        <f t="shared" si="51"/>
        <v/>
      </c>
      <c r="T489" s="84"/>
    </row>
    <row r="490" spans="1:23" ht="18" customHeight="1">
      <c r="A490" s="83">
        <v>478</v>
      </c>
      <c r="B490" s="83" t="str">
        <f t="shared" si="47"/>
        <v/>
      </c>
      <c r="C490" s="44" t="str">
        <f>IF(①【入力】別紙_職員一覧!C490="","",①【入力】別紙_職員一覧!C490)</f>
        <v/>
      </c>
      <c r="D490" s="44" t="str">
        <f>IF(①【入力】別紙_職員一覧!D490="","",①【入力】別紙_職員一覧!D490)</f>
        <v/>
      </c>
      <c r="E490" s="44" t="str">
        <f>IF(①【入力】別紙_職員一覧!E490="","",①【入力】別紙_職員一覧!E490)</f>
        <v/>
      </c>
      <c r="F490" s="44" t="str">
        <f>IF(①【入力】別紙_職員一覧!F490="","",①【入力】別紙_職員一覧!F490)</f>
        <v/>
      </c>
      <c r="G490" s="162" t="str">
        <f>IF(①【入力】別紙_職員一覧!G490="","",①【入力】別紙_職員一覧!G490)</f>
        <v/>
      </c>
      <c r="H490" s="162" t="str">
        <f>IF(①【入力】別紙_職員一覧!H490="","",①【入力】別紙_職員一覧!H490)</f>
        <v/>
      </c>
      <c r="I490" s="144" t="str">
        <f>IF(①【入力】別紙_職員一覧!I490="","",①【入力】別紙_職員一覧!I490)</f>
        <v/>
      </c>
      <c r="J490" s="163" t="str">
        <f>IF(①【入力】別紙_職員一覧!J490="","",①【入力】別紙_職員一覧!J490)</f>
        <v/>
      </c>
      <c r="K490" s="164" t="str">
        <f t="shared" si="48"/>
        <v/>
      </c>
      <c r="L490" s="44" t="str">
        <f>IF(①【入力】別紙_職員一覧!L490="","",①【入力】別紙_職員一覧!L490)</f>
        <v/>
      </c>
      <c r="M490" s="165" t="str">
        <f>IF(①【入力】別紙_職員一覧!M490="","",①【入力】別紙_職員一覧!M490)</f>
        <v/>
      </c>
      <c r="N490" s="157" t="str">
        <f>IF(J490="","",IF(OR(J490="1",J490="2"),VLOOKUP(J490,'②【入力】就業規則等一覧（変更）'!$B$32:$AD$33,26,FALSE),VLOOKUP(J490,'②【入力】就業規則等一覧（変更）'!$B$13:$AD$27,26,FALSE)))</f>
        <v/>
      </c>
      <c r="O490" s="166" t="str">
        <f t="shared" si="49"/>
        <v/>
      </c>
      <c r="P490" s="166" t="str">
        <f t="shared" si="50"/>
        <v/>
      </c>
      <c r="Q490" s="167" t="str">
        <f t="shared" si="51"/>
        <v/>
      </c>
      <c r="T490" s="84"/>
    </row>
    <row r="491" spans="1:23" ht="18" customHeight="1">
      <c r="A491" s="83">
        <v>479</v>
      </c>
      <c r="B491" s="83" t="str">
        <f t="shared" si="47"/>
        <v/>
      </c>
      <c r="C491" s="44" t="str">
        <f>IF(①【入力】別紙_職員一覧!C491="","",①【入力】別紙_職員一覧!C491)</f>
        <v/>
      </c>
      <c r="D491" s="44" t="str">
        <f>IF(①【入力】別紙_職員一覧!D491="","",①【入力】別紙_職員一覧!D491)</f>
        <v/>
      </c>
      <c r="E491" s="44" t="str">
        <f>IF(①【入力】別紙_職員一覧!E491="","",①【入力】別紙_職員一覧!E491)</f>
        <v/>
      </c>
      <c r="F491" s="44" t="str">
        <f>IF(①【入力】別紙_職員一覧!F491="","",①【入力】別紙_職員一覧!F491)</f>
        <v/>
      </c>
      <c r="G491" s="162" t="str">
        <f>IF(①【入力】別紙_職員一覧!G491="","",①【入力】別紙_職員一覧!G491)</f>
        <v/>
      </c>
      <c r="H491" s="162" t="str">
        <f>IF(①【入力】別紙_職員一覧!H491="","",①【入力】別紙_職員一覧!H491)</f>
        <v/>
      </c>
      <c r="I491" s="144" t="str">
        <f>IF(①【入力】別紙_職員一覧!I491="","",①【入力】別紙_職員一覧!I491)</f>
        <v/>
      </c>
      <c r="J491" s="163" t="str">
        <f>IF(①【入力】別紙_職員一覧!J491="","",①【入力】別紙_職員一覧!J491)</f>
        <v/>
      </c>
      <c r="K491" s="164" t="str">
        <f t="shared" si="48"/>
        <v/>
      </c>
      <c r="L491" s="44" t="str">
        <f>IF(①【入力】別紙_職員一覧!L491="","",①【入力】別紙_職員一覧!L491)</f>
        <v/>
      </c>
      <c r="M491" s="165" t="str">
        <f>IF(①【入力】別紙_職員一覧!M491="","",①【入力】別紙_職員一覧!M491)</f>
        <v/>
      </c>
      <c r="N491" s="157" t="str">
        <f>IF(J491="","",IF(OR(J491="1",J491="2"),VLOOKUP(J491,'②【入力】就業規則等一覧（変更）'!$B$32:$AD$33,26,FALSE),VLOOKUP(J491,'②【入力】就業規則等一覧（変更）'!$B$13:$AD$27,26,FALSE)))</f>
        <v/>
      </c>
      <c r="O491" s="166" t="str">
        <f t="shared" si="49"/>
        <v/>
      </c>
      <c r="P491" s="166" t="str">
        <f t="shared" si="50"/>
        <v/>
      </c>
      <c r="Q491" s="167" t="str">
        <f t="shared" si="51"/>
        <v/>
      </c>
      <c r="T491" s="84"/>
    </row>
    <row r="492" spans="1:23" ht="18" customHeight="1">
      <c r="A492" s="83">
        <v>480</v>
      </c>
      <c r="B492" s="83" t="str">
        <f t="shared" si="47"/>
        <v/>
      </c>
      <c r="C492" s="44" t="str">
        <f>IF(①【入力】別紙_職員一覧!C492="","",①【入力】別紙_職員一覧!C492)</f>
        <v/>
      </c>
      <c r="D492" s="44" t="str">
        <f>IF(①【入力】別紙_職員一覧!D492="","",①【入力】別紙_職員一覧!D492)</f>
        <v/>
      </c>
      <c r="E492" s="44" t="str">
        <f>IF(①【入力】別紙_職員一覧!E492="","",①【入力】別紙_職員一覧!E492)</f>
        <v/>
      </c>
      <c r="F492" s="44" t="str">
        <f>IF(①【入力】別紙_職員一覧!F492="","",①【入力】別紙_職員一覧!F492)</f>
        <v/>
      </c>
      <c r="G492" s="162" t="str">
        <f>IF(①【入力】別紙_職員一覧!G492="","",①【入力】別紙_職員一覧!G492)</f>
        <v/>
      </c>
      <c r="H492" s="162" t="str">
        <f>IF(①【入力】別紙_職員一覧!H492="","",①【入力】別紙_職員一覧!H492)</f>
        <v/>
      </c>
      <c r="I492" s="144" t="str">
        <f>IF(①【入力】別紙_職員一覧!I492="","",①【入力】別紙_職員一覧!I492)</f>
        <v/>
      </c>
      <c r="J492" s="163" t="str">
        <f>IF(①【入力】別紙_職員一覧!J492="","",①【入力】別紙_職員一覧!J492)</f>
        <v/>
      </c>
      <c r="K492" s="164" t="str">
        <f t="shared" si="48"/>
        <v/>
      </c>
      <c r="L492" s="44" t="str">
        <f>IF(①【入力】別紙_職員一覧!L492="","",①【入力】別紙_職員一覧!L492)</f>
        <v/>
      </c>
      <c r="M492" s="165" t="str">
        <f>IF(①【入力】別紙_職員一覧!M492="","",①【入力】別紙_職員一覧!M492)</f>
        <v/>
      </c>
      <c r="N492" s="157" t="str">
        <f>IF(J492="","",IF(OR(J492="1",J492="2"),VLOOKUP(J492,'②【入力】就業規則等一覧（変更）'!$B$32:$AD$33,26,FALSE),VLOOKUP(J492,'②【入力】就業規則等一覧（変更）'!$B$13:$AD$27,26,FALSE)))</f>
        <v/>
      </c>
      <c r="O492" s="166" t="str">
        <f t="shared" si="49"/>
        <v/>
      </c>
      <c r="P492" s="166" t="str">
        <f t="shared" si="50"/>
        <v/>
      </c>
      <c r="Q492" s="167" t="str">
        <f t="shared" si="51"/>
        <v/>
      </c>
      <c r="T492" s="84"/>
    </row>
    <row r="493" spans="1:23" ht="18" customHeight="1">
      <c r="A493" s="83">
        <v>481</v>
      </c>
      <c r="B493" s="83" t="str">
        <f t="shared" si="46"/>
        <v/>
      </c>
      <c r="C493" s="44" t="str">
        <f>IF(①【入力】別紙_職員一覧!C493="","",①【入力】別紙_職員一覧!C493)</f>
        <v/>
      </c>
      <c r="D493" s="44" t="str">
        <f>IF(①【入力】別紙_職員一覧!D493="","",①【入力】別紙_職員一覧!D493)</f>
        <v/>
      </c>
      <c r="E493" s="44" t="str">
        <f>IF(①【入力】別紙_職員一覧!E493="","",①【入力】別紙_職員一覧!E493)</f>
        <v/>
      </c>
      <c r="F493" s="44" t="str">
        <f>IF(①【入力】別紙_職員一覧!F493="","",①【入力】別紙_職員一覧!F493)</f>
        <v/>
      </c>
      <c r="G493" s="162" t="str">
        <f>IF(①【入力】別紙_職員一覧!G493="","",①【入力】別紙_職員一覧!G493)</f>
        <v/>
      </c>
      <c r="H493" s="162" t="str">
        <f>IF(①【入力】別紙_職員一覧!H493="","",①【入力】別紙_職員一覧!H493)</f>
        <v/>
      </c>
      <c r="I493" s="144" t="str">
        <f>IF(①【入力】別紙_職員一覧!I493="","",①【入力】別紙_職員一覧!I493)</f>
        <v/>
      </c>
      <c r="J493" s="163" t="str">
        <f>IF(①【入力】別紙_職員一覧!J493="","",①【入力】別紙_職員一覧!J493)</f>
        <v/>
      </c>
      <c r="K493" s="164" t="str">
        <f t="shared" si="48"/>
        <v/>
      </c>
      <c r="L493" s="44" t="str">
        <f>IF(①【入力】別紙_職員一覧!L493="","",①【入力】別紙_職員一覧!L493)</f>
        <v/>
      </c>
      <c r="M493" s="165" t="str">
        <f>IF(①【入力】別紙_職員一覧!M493="","",①【入力】別紙_職員一覧!M493)</f>
        <v/>
      </c>
      <c r="N493" s="157" t="str">
        <f>IF(J493="","",IF(OR(J493="1",J493="2"),VLOOKUP(J493,'②【入力】就業規則等一覧（変更）'!$B$32:$AD$33,26,FALSE),VLOOKUP(J493,'②【入力】就業規則等一覧（変更）'!$B$13:$AD$27,26,FALSE)))</f>
        <v/>
      </c>
      <c r="O493" s="166" t="str">
        <f t="shared" si="49"/>
        <v/>
      </c>
      <c r="P493" s="166" t="str">
        <f t="shared" si="50"/>
        <v/>
      </c>
      <c r="Q493" s="167" t="str">
        <f t="shared" si="51"/>
        <v/>
      </c>
      <c r="T493" s="84"/>
    </row>
    <row r="494" spans="1:23" ht="18" customHeight="1">
      <c r="A494" s="83">
        <v>482</v>
      </c>
      <c r="B494" s="83" t="str">
        <f t="shared" si="46"/>
        <v/>
      </c>
      <c r="C494" s="44" t="str">
        <f>IF(①【入力】別紙_職員一覧!C494="","",①【入力】別紙_職員一覧!C494)</f>
        <v/>
      </c>
      <c r="D494" s="44" t="str">
        <f>IF(①【入力】別紙_職員一覧!D494="","",①【入力】別紙_職員一覧!D494)</f>
        <v/>
      </c>
      <c r="E494" s="44" t="str">
        <f>IF(①【入力】別紙_職員一覧!E494="","",①【入力】別紙_職員一覧!E494)</f>
        <v/>
      </c>
      <c r="F494" s="44" t="str">
        <f>IF(①【入力】別紙_職員一覧!F494="","",①【入力】別紙_職員一覧!F494)</f>
        <v/>
      </c>
      <c r="G494" s="162" t="str">
        <f>IF(①【入力】別紙_職員一覧!G494="","",①【入力】別紙_職員一覧!G494)</f>
        <v/>
      </c>
      <c r="H494" s="162" t="str">
        <f>IF(①【入力】別紙_職員一覧!H494="","",①【入力】別紙_職員一覧!H494)</f>
        <v/>
      </c>
      <c r="I494" s="144" t="str">
        <f>IF(①【入力】別紙_職員一覧!I494="","",①【入力】別紙_職員一覧!I494)</f>
        <v/>
      </c>
      <c r="J494" s="163" t="str">
        <f>IF(①【入力】別紙_職員一覧!J494="","",①【入力】別紙_職員一覧!J494)</f>
        <v/>
      </c>
      <c r="K494" s="164" t="str">
        <f t="shared" si="48"/>
        <v/>
      </c>
      <c r="L494" s="44" t="str">
        <f>IF(①【入力】別紙_職員一覧!L494="","",①【入力】別紙_職員一覧!L494)</f>
        <v/>
      </c>
      <c r="M494" s="165" t="str">
        <f>IF(①【入力】別紙_職員一覧!M494="","",①【入力】別紙_職員一覧!M494)</f>
        <v/>
      </c>
      <c r="N494" s="157" t="str">
        <f>IF(J494="","",IF(OR(J494="1",J494="2"),VLOOKUP(J494,'②【入力】就業規則等一覧（変更）'!$B$32:$AD$33,26,FALSE),VLOOKUP(J494,'②【入力】就業規則等一覧（変更）'!$B$13:$AD$27,26,FALSE)))</f>
        <v/>
      </c>
      <c r="O494" s="166" t="str">
        <f t="shared" si="49"/>
        <v/>
      </c>
      <c r="P494" s="166" t="str">
        <f t="shared" si="50"/>
        <v/>
      </c>
      <c r="Q494" s="167" t="str">
        <f t="shared" si="51"/>
        <v/>
      </c>
      <c r="T494" s="84"/>
    </row>
    <row r="495" spans="1:23" ht="18" customHeight="1">
      <c r="A495" s="83">
        <v>483</v>
      </c>
      <c r="B495" s="83" t="str">
        <f t="shared" si="46"/>
        <v/>
      </c>
      <c r="C495" s="44" t="str">
        <f>IF(①【入力】別紙_職員一覧!C495="","",①【入力】別紙_職員一覧!C495)</f>
        <v/>
      </c>
      <c r="D495" s="44" t="str">
        <f>IF(①【入力】別紙_職員一覧!D495="","",①【入力】別紙_職員一覧!D495)</f>
        <v/>
      </c>
      <c r="E495" s="44" t="str">
        <f>IF(①【入力】別紙_職員一覧!E495="","",①【入力】別紙_職員一覧!E495)</f>
        <v/>
      </c>
      <c r="F495" s="44" t="str">
        <f>IF(①【入力】別紙_職員一覧!F495="","",①【入力】別紙_職員一覧!F495)</f>
        <v/>
      </c>
      <c r="G495" s="162" t="str">
        <f>IF(①【入力】別紙_職員一覧!G495="","",①【入力】別紙_職員一覧!G495)</f>
        <v/>
      </c>
      <c r="H495" s="162" t="str">
        <f>IF(①【入力】別紙_職員一覧!H495="","",①【入力】別紙_職員一覧!H495)</f>
        <v/>
      </c>
      <c r="I495" s="144" t="str">
        <f>IF(①【入力】別紙_職員一覧!I495="","",①【入力】別紙_職員一覧!I495)</f>
        <v/>
      </c>
      <c r="J495" s="163" t="str">
        <f>IF(①【入力】別紙_職員一覧!J495="","",①【入力】別紙_職員一覧!J495)</f>
        <v/>
      </c>
      <c r="K495" s="164" t="str">
        <f t="shared" si="48"/>
        <v/>
      </c>
      <c r="L495" s="44" t="str">
        <f>IF(①【入力】別紙_職員一覧!L495="","",①【入力】別紙_職員一覧!L495)</f>
        <v/>
      </c>
      <c r="M495" s="165" t="str">
        <f>IF(①【入力】別紙_職員一覧!M495="","",①【入力】別紙_職員一覧!M495)</f>
        <v/>
      </c>
      <c r="N495" s="157" t="str">
        <f>IF(J495="","",IF(OR(J495="1",J495="2"),VLOOKUP(J495,'②【入力】就業規則等一覧（変更）'!$B$32:$AD$33,26,FALSE),VLOOKUP(J495,'②【入力】就業規則等一覧（変更）'!$B$13:$AD$27,26,FALSE)))</f>
        <v/>
      </c>
      <c r="O495" s="166" t="str">
        <f t="shared" si="49"/>
        <v/>
      </c>
      <c r="P495" s="166" t="str">
        <f t="shared" si="50"/>
        <v/>
      </c>
      <c r="Q495" s="167" t="str">
        <f t="shared" si="51"/>
        <v/>
      </c>
      <c r="T495" s="84"/>
    </row>
    <row r="496" spans="1:23" ht="18" customHeight="1">
      <c r="A496" s="83">
        <v>484</v>
      </c>
      <c r="B496" s="83" t="str">
        <f t="shared" si="46"/>
        <v/>
      </c>
      <c r="C496" s="44" t="str">
        <f>IF(①【入力】別紙_職員一覧!C496="","",①【入力】別紙_職員一覧!C496)</f>
        <v/>
      </c>
      <c r="D496" s="44" t="str">
        <f>IF(①【入力】別紙_職員一覧!D496="","",①【入力】別紙_職員一覧!D496)</f>
        <v/>
      </c>
      <c r="E496" s="44" t="str">
        <f>IF(①【入力】別紙_職員一覧!E496="","",①【入力】別紙_職員一覧!E496)</f>
        <v/>
      </c>
      <c r="F496" s="44" t="str">
        <f>IF(①【入力】別紙_職員一覧!F496="","",①【入力】別紙_職員一覧!F496)</f>
        <v/>
      </c>
      <c r="G496" s="162" t="str">
        <f>IF(①【入力】別紙_職員一覧!G496="","",①【入力】別紙_職員一覧!G496)</f>
        <v/>
      </c>
      <c r="H496" s="162" t="str">
        <f>IF(①【入力】別紙_職員一覧!H496="","",①【入力】別紙_職員一覧!H496)</f>
        <v/>
      </c>
      <c r="I496" s="144" t="str">
        <f>IF(①【入力】別紙_職員一覧!I496="","",①【入力】別紙_職員一覧!I496)</f>
        <v/>
      </c>
      <c r="J496" s="163" t="str">
        <f>IF(①【入力】別紙_職員一覧!J496="","",①【入力】別紙_職員一覧!J496)</f>
        <v/>
      </c>
      <c r="K496" s="164" t="str">
        <f t="shared" si="48"/>
        <v/>
      </c>
      <c r="L496" s="44" t="str">
        <f>IF(①【入力】別紙_職員一覧!L496="","",①【入力】別紙_職員一覧!L496)</f>
        <v/>
      </c>
      <c r="M496" s="165" t="str">
        <f>IF(①【入力】別紙_職員一覧!M496="","",①【入力】別紙_職員一覧!M496)</f>
        <v/>
      </c>
      <c r="N496" s="157" t="str">
        <f>IF(J496="","",IF(OR(J496="1",J496="2"),VLOOKUP(J496,'②【入力】就業規則等一覧（変更）'!$B$32:$AD$33,26,FALSE),VLOOKUP(J496,'②【入力】就業規則等一覧（変更）'!$B$13:$AD$27,26,FALSE)))</f>
        <v/>
      </c>
      <c r="O496" s="166" t="str">
        <f t="shared" si="49"/>
        <v/>
      </c>
      <c r="P496" s="166" t="str">
        <f t="shared" si="50"/>
        <v/>
      </c>
      <c r="Q496" s="167" t="str">
        <f t="shared" si="51"/>
        <v/>
      </c>
      <c r="T496" s="84"/>
    </row>
    <row r="497" spans="1:23" ht="18" customHeight="1">
      <c r="A497" s="83">
        <v>485</v>
      </c>
      <c r="B497" s="83" t="str">
        <f t="shared" si="46"/>
        <v/>
      </c>
      <c r="C497" s="44" t="str">
        <f>IF(①【入力】別紙_職員一覧!C497="","",①【入力】別紙_職員一覧!C497)</f>
        <v/>
      </c>
      <c r="D497" s="44" t="str">
        <f>IF(①【入力】別紙_職員一覧!D497="","",①【入力】別紙_職員一覧!D497)</f>
        <v/>
      </c>
      <c r="E497" s="44" t="str">
        <f>IF(①【入力】別紙_職員一覧!E497="","",①【入力】別紙_職員一覧!E497)</f>
        <v/>
      </c>
      <c r="F497" s="44" t="str">
        <f>IF(①【入力】別紙_職員一覧!F497="","",①【入力】別紙_職員一覧!F497)</f>
        <v/>
      </c>
      <c r="G497" s="162" t="str">
        <f>IF(①【入力】別紙_職員一覧!G497="","",①【入力】別紙_職員一覧!G497)</f>
        <v/>
      </c>
      <c r="H497" s="162" t="str">
        <f>IF(①【入力】別紙_職員一覧!H497="","",①【入力】別紙_職員一覧!H497)</f>
        <v/>
      </c>
      <c r="I497" s="144" t="str">
        <f>IF(①【入力】別紙_職員一覧!I497="","",①【入力】別紙_職員一覧!I497)</f>
        <v/>
      </c>
      <c r="J497" s="163" t="str">
        <f>IF(①【入力】別紙_職員一覧!J497="","",①【入力】別紙_職員一覧!J497)</f>
        <v/>
      </c>
      <c r="K497" s="164" t="str">
        <f t="shared" si="48"/>
        <v/>
      </c>
      <c r="L497" s="44" t="str">
        <f>IF(①【入力】別紙_職員一覧!L497="","",①【入力】別紙_職員一覧!L497)</f>
        <v/>
      </c>
      <c r="M497" s="165" t="str">
        <f>IF(①【入力】別紙_職員一覧!M497="","",①【入力】別紙_職員一覧!M497)</f>
        <v/>
      </c>
      <c r="N497" s="157" t="str">
        <f>IF(J497="","",IF(OR(J497="1",J497="2"),VLOOKUP(J497,'②【入力】就業規則等一覧（変更）'!$B$32:$AD$33,26,FALSE),VLOOKUP(J497,'②【入力】就業規則等一覧（変更）'!$B$13:$AD$27,26,FALSE)))</f>
        <v/>
      </c>
      <c r="O497" s="166" t="str">
        <f t="shared" si="49"/>
        <v/>
      </c>
      <c r="P497" s="166" t="str">
        <f t="shared" si="50"/>
        <v/>
      </c>
      <c r="Q497" s="167" t="str">
        <f t="shared" si="51"/>
        <v/>
      </c>
      <c r="T497" s="84"/>
    </row>
    <row r="498" spans="1:23" ht="18" customHeight="1">
      <c r="A498" s="83">
        <v>486</v>
      </c>
      <c r="B498" s="83" t="str">
        <f t="shared" si="46"/>
        <v/>
      </c>
      <c r="C498" s="44" t="str">
        <f>IF(①【入力】別紙_職員一覧!C498="","",①【入力】別紙_職員一覧!C498)</f>
        <v/>
      </c>
      <c r="D498" s="44" t="str">
        <f>IF(①【入力】別紙_職員一覧!D498="","",①【入力】別紙_職員一覧!D498)</f>
        <v/>
      </c>
      <c r="E498" s="44" t="str">
        <f>IF(①【入力】別紙_職員一覧!E498="","",①【入力】別紙_職員一覧!E498)</f>
        <v/>
      </c>
      <c r="F498" s="44" t="str">
        <f>IF(①【入力】別紙_職員一覧!F498="","",①【入力】別紙_職員一覧!F498)</f>
        <v/>
      </c>
      <c r="G498" s="162" t="str">
        <f>IF(①【入力】別紙_職員一覧!G498="","",①【入力】別紙_職員一覧!G498)</f>
        <v/>
      </c>
      <c r="H498" s="162" t="str">
        <f>IF(①【入力】別紙_職員一覧!H498="","",①【入力】別紙_職員一覧!H498)</f>
        <v/>
      </c>
      <c r="I498" s="144" t="str">
        <f>IF(①【入力】別紙_職員一覧!I498="","",①【入力】別紙_職員一覧!I498)</f>
        <v/>
      </c>
      <c r="J498" s="163" t="str">
        <f>IF(①【入力】別紙_職員一覧!J498="","",①【入力】別紙_職員一覧!J498)</f>
        <v/>
      </c>
      <c r="K498" s="164" t="str">
        <f t="shared" si="48"/>
        <v/>
      </c>
      <c r="L498" s="44" t="str">
        <f>IF(①【入力】別紙_職員一覧!L498="","",①【入力】別紙_職員一覧!L498)</f>
        <v/>
      </c>
      <c r="M498" s="165" t="str">
        <f>IF(①【入力】別紙_職員一覧!M498="","",①【入力】別紙_職員一覧!M498)</f>
        <v/>
      </c>
      <c r="N498" s="157" t="str">
        <f>IF(J498="","",IF(OR(J498="1",J498="2"),VLOOKUP(J498,'②【入力】就業規則等一覧（変更）'!$B$32:$AD$33,26,FALSE),VLOOKUP(J498,'②【入力】就業規則等一覧（変更）'!$B$13:$AD$27,26,FALSE)))</f>
        <v/>
      </c>
      <c r="O498" s="166" t="str">
        <f t="shared" si="49"/>
        <v/>
      </c>
      <c r="P498" s="166" t="str">
        <f t="shared" si="50"/>
        <v/>
      </c>
      <c r="Q498" s="167" t="str">
        <f t="shared" si="51"/>
        <v/>
      </c>
      <c r="T498" s="84"/>
    </row>
    <row r="499" spans="1:23" ht="18" customHeight="1">
      <c r="A499" s="83">
        <v>487</v>
      </c>
      <c r="B499" s="83" t="str">
        <f t="shared" si="46"/>
        <v/>
      </c>
      <c r="C499" s="44" t="str">
        <f>IF(①【入力】別紙_職員一覧!C499="","",①【入力】別紙_職員一覧!C499)</f>
        <v/>
      </c>
      <c r="D499" s="44" t="str">
        <f>IF(①【入力】別紙_職員一覧!D499="","",①【入力】別紙_職員一覧!D499)</f>
        <v/>
      </c>
      <c r="E499" s="44" t="str">
        <f>IF(①【入力】別紙_職員一覧!E499="","",①【入力】別紙_職員一覧!E499)</f>
        <v/>
      </c>
      <c r="F499" s="44" t="str">
        <f>IF(①【入力】別紙_職員一覧!F499="","",①【入力】別紙_職員一覧!F499)</f>
        <v/>
      </c>
      <c r="G499" s="162" t="str">
        <f>IF(①【入力】別紙_職員一覧!G499="","",①【入力】別紙_職員一覧!G499)</f>
        <v/>
      </c>
      <c r="H499" s="162" t="str">
        <f>IF(①【入力】別紙_職員一覧!H499="","",①【入力】別紙_職員一覧!H499)</f>
        <v/>
      </c>
      <c r="I499" s="144" t="str">
        <f>IF(①【入力】別紙_職員一覧!I499="","",①【入力】別紙_職員一覧!I499)</f>
        <v/>
      </c>
      <c r="J499" s="163" t="str">
        <f>IF(①【入力】別紙_職員一覧!J499="","",①【入力】別紙_職員一覧!J499)</f>
        <v/>
      </c>
      <c r="K499" s="164" t="str">
        <f t="shared" si="48"/>
        <v/>
      </c>
      <c r="L499" s="44" t="str">
        <f>IF(①【入力】別紙_職員一覧!L499="","",①【入力】別紙_職員一覧!L499)</f>
        <v/>
      </c>
      <c r="M499" s="165" t="str">
        <f>IF(①【入力】別紙_職員一覧!M499="","",①【入力】別紙_職員一覧!M499)</f>
        <v/>
      </c>
      <c r="N499" s="157" t="str">
        <f>IF(J499="","",IF(OR(J499="1",J499="2"),VLOOKUP(J499,'②【入力】就業規則等一覧（変更）'!$B$32:$AD$33,26,FALSE),VLOOKUP(J499,'②【入力】就業規則等一覧（変更）'!$B$13:$AD$27,26,FALSE)))</f>
        <v/>
      </c>
      <c r="O499" s="166" t="str">
        <f t="shared" si="49"/>
        <v/>
      </c>
      <c r="P499" s="166" t="str">
        <f t="shared" si="50"/>
        <v/>
      </c>
      <c r="Q499" s="167" t="str">
        <f t="shared" si="51"/>
        <v/>
      </c>
      <c r="T499" s="84"/>
    </row>
    <row r="500" spans="1:23" ht="18" customHeight="1">
      <c r="A500" s="83">
        <v>488</v>
      </c>
      <c r="B500" s="83" t="str">
        <f t="shared" si="46"/>
        <v/>
      </c>
      <c r="C500" s="44" t="str">
        <f>IF(①【入力】別紙_職員一覧!C500="","",①【入力】別紙_職員一覧!C500)</f>
        <v/>
      </c>
      <c r="D500" s="44" t="str">
        <f>IF(①【入力】別紙_職員一覧!D500="","",①【入力】別紙_職員一覧!D500)</f>
        <v/>
      </c>
      <c r="E500" s="44" t="str">
        <f>IF(①【入力】別紙_職員一覧!E500="","",①【入力】別紙_職員一覧!E500)</f>
        <v/>
      </c>
      <c r="F500" s="44" t="str">
        <f>IF(①【入力】別紙_職員一覧!F500="","",①【入力】別紙_職員一覧!F500)</f>
        <v/>
      </c>
      <c r="G500" s="162" t="str">
        <f>IF(①【入力】別紙_職員一覧!G500="","",①【入力】別紙_職員一覧!G500)</f>
        <v/>
      </c>
      <c r="H500" s="162" t="str">
        <f>IF(①【入力】別紙_職員一覧!H500="","",①【入力】別紙_職員一覧!H500)</f>
        <v/>
      </c>
      <c r="I500" s="144" t="str">
        <f>IF(①【入力】別紙_職員一覧!I500="","",①【入力】別紙_職員一覧!I500)</f>
        <v/>
      </c>
      <c r="J500" s="163" t="str">
        <f>IF(①【入力】別紙_職員一覧!J500="","",①【入力】別紙_職員一覧!J500)</f>
        <v/>
      </c>
      <c r="K500" s="164" t="str">
        <f t="shared" si="48"/>
        <v/>
      </c>
      <c r="L500" s="44" t="str">
        <f>IF(①【入力】別紙_職員一覧!L500="","",①【入力】別紙_職員一覧!L500)</f>
        <v/>
      </c>
      <c r="M500" s="165" t="str">
        <f>IF(①【入力】別紙_職員一覧!M500="","",①【入力】別紙_職員一覧!M500)</f>
        <v/>
      </c>
      <c r="N500" s="157" t="str">
        <f>IF(J500="","",IF(OR(J500="1",J500="2"),VLOOKUP(J500,'②【入力】就業規則等一覧（変更）'!$B$32:$AD$33,26,FALSE),VLOOKUP(J500,'②【入力】就業規則等一覧（変更）'!$B$13:$AD$27,26,FALSE)))</f>
        <v/>
      </c>
      <c r="O500" s="166" t="str">
        <f t="shared" si="49"/>
        <v/>
      </c>
      <c r="P500" s="166" t="str">
        <f t="shared" si="50"/>
        <v/>
      </c>
      <c r="Q500" s="167" t="str">
        <f t="shared" si="51"/>
        <v/>
      </c>
      <c r="T500" s="84"/>
    </row>
    <row r="501" spans="1:23" ht="18" customHeight="1">
      <c r="A501" s="83">
        <v>489</v>
      </c>
      <c r="B501" s="83" t="str">
        <f t="shared" si="46"/>
        <v/>
      </c>
      <c r="C501" s="44" t="str">
        <f>IF(①【入力】別紙_職員一覧!C501="","",①【入力】別紙_職員一覧!C501)</f>
        <v/>
      </c>
      <c r="D501" s="44" t="str">
        <f>IF(①【入力】別紙_職員一覧!D501="","",①【入力】別紙_職員一覧!D501)</f>
        <v/>
      </c>
      <c r="E501" s="44" t="str">
        <f>IF(①【入力】別紙_職員一覧!E501="","",①【入力】別紙_職員一覧!E501)</f>
        <v/>
      </c>
      <c r="F501" s="44" t="str">
        <f>IF(①【入力】別紙_職員一覧!F501="","",①【入力】別紙_職員一覧!F501)</f>
        <v/>
      </c>
      <c r="G501" s="162" t="str">
        <f>IF(①【入力】別紙_職員一覧!G501="","",①【入力】別紙_職員一覧!G501)</f>
        <v/>
      </c>
      <c r="H501" s="162" t="str">
        <f>IF(①【入力】別紙_職員一覧!H501="","",①【入力】別紙_職員一覧!H501)</f>
        <v/>
      </c>
      <c r="I501" s="144" t="str">
        <f>IF(①【入力】別紙_職員一覧!I501="","",①【入力】別紙_職員一覧!I501)</f>
        <v/>
      </c>
      <c r="J501" s="163" t="str">
        <f>IF(①【入力】別紙_職員一覧!J501="","",①【入力】別紙_職員一覧!J501)</f>
        <v/>
      </c>
      <c r="K501" s="164" t="str">
        <f t="shared" si="48"/>
        <v/>
      </c>
      <c r="L501" s="44" t="str">
        <f>IF(①【入力】別紙_職員一覧!L501="","",①【入力】別紙_職員一覧!L501)</f>
        <v/>
      </c>
      <c r="M501" s="165" t="str">
        <f>IF(①【入力】別紙_職員一覧!M501="","",①【入力】別紙_職員一覧!M501)</f>
        <v/>
      </c>
      <c r="N501" s="157" t="str">
        <f>IF(J501="","",IF(OR(J501="1",J501="2"),VLOOKUP(J501,'②【入力】就業規則等一覧（変更）'!$B$32:$AD$33,26,FALSE),VLOOKUP(J501,'②【入力】就業規則等一覧（変更）'!$B$13:$AD$27,26,FALSE)))</f>
        <v/>
      </c>
      <c r="O501" s="166" t="str">
        <f t="shared" si="49"/>
        <v/>
      </c>
      <c r="P501" s="166" t="str">
        <f t="shared" si="50"/>
        <v/>
      </c>
      <c r="Q501" s="167" t="str">
        <f t="shared" si="51"/>
        <v/>
      </c>
      <c r="T501" s="84"/>
    </row>
    <row r="502" spans="1:23" ht="18" customHeight="1">
      <c r="A502" s="83">
        <v>490</v>
      </c>
      <c r="B502" s="83" t="str">
        <f t="shared" si="46"/>
        <v/>
      </c>
      <c r="C502" s="44" t="str">
        <f>IF(①【入力】別紙_職員一覧!C502="","",①【入力】別紙_職員一覧!C502)</f>
        <v/>
      </c>
      <c r="D502" s="44" t="str">
        <f>IF(①【入力】別紙_職員一覧!D502="","",①【入力】別紙_職員一覧!D502)</f>
        <v/>
      </c>
      <c r="E502" s="44" t="str">
        <f>IF(①【入力】別紙_職員一覧!E502="","",①【入力】別紙_職員一覧!E502)</f>
        <v/>
      </c>
      <c r="F502" s="44" t="str">
        <f>IF(①【入力】別紙_職員一覧!F502="","",①【入力】別紙_職員一覧!F502)</f>
        <v/>
      </c>
      <c r="G502" s="162" t="str">
        <f>IF(①【入力】別紙_職員一覧!G502="","",①【入力】別紙_職員一覧!G502)</f>
        <v/>
      </c>
      <c r="H502" s="162" t="str">
        <f>IF(①【入力】別紙_職員一覧!H502="","",①【入力】別紙_職員一覧!H502)</f>
        <v/>
      </c>
      <c r="I502" s="144" t="str">
        <f>IF(①【入力】別紙_職員一覧!I502="","",①【入力】別紙_職員一覧!I502)</f>
        <v/>
      </c>
      <c r="J502" s="163" t="str">
        <f>IF(①【入力】別紙_職員一覧!J502="","",①【入力】別紙_職員一覧!J502)</f>
        <v/>
      </c>
      <c r="K502" s="164" t="str">
        <f t="shared" si="48"/>
        <v/>
      </c>
      <c r="L502" s="44" t="str">
        <f>IF(①【入力】別紙_職員一覧!L502="","",①【入力】別紙_職員一覧!L502)</f>
        <v/>
      </c>
      <c r="M502" s="165" t="str">
        <f>IF(①【入力】別紙_職員一覧!M502="","",①【入力】別紙_職員一覧!M502)</f>
        <v/>
      </c>
      <c r="N502" s="157" t="str">
        <f>IF(J502="","",IF(OR(J502="1",J502="2"),VLOOKUP(J502,'②【入力】就業規則等一覧（変更）'!$B$32:$AD$33,26,FALSE),VLOOKUP(J502,'②【入力】就業規則等一覧（変更）'!$B$13:$AD$27,26,FALSE)))</f>
        <v/>
      </c>
      <c r="O502" s="166" t="str">
        <f t="shared" si="49"/>
        <v/>
      </c>
      <c r="P502" s="166" t="str">
        <f t="shared" si="50"/>
        <v/>
      </c>
      <c r="Q502" s="167" t="str">
        <f t="shared" si="51"/>
        <v/>
      </c>
      <c r="T502" s="84"/>
      <c r="W502" s="79"/>
    </row>
    <row r="503" spans="1:23" ht="18" customHeight="1">
      <c r="A503" s="83">
        <v>491</v>
      </c>
      <c r="B503" s="83" t="str">
        <f t="shared" si="46"/>
        <v/>
      </c>
      <c r="C503" s="44" t="str">
        <f>IF(①【入力】別紙_職員一覧!C503="","",①【入力】別紙_職員一覧!C503)</f>
        <v/>
      </c>
      <c r="D503" s="44" t="str">
        <f>IF(①【入力】別紙_職員一覧!D503="","",①【入力】別紙_職員一覧!D503)</f>
        <v/>
      </c>
      <c r="E503" s="44" t="str">
        <f>IF(①【入力】別紙_職員一覧!E503="","",①【入力】別紙_職員一覧!E503)</f>
        <v/>
      </c>
      <c r="F503" s="44" t="str">
        <f>IF(①【入力】別紙_職員一覧!F503="","",①【入力】別紙_職員一覧!F503)</f>
        <v/>
      </c>
      <c r="G503" s="162" t="str">
        <f>IF(①【入力】別紙_職員一覧!G503="","",①【入力】別紙_職員一覧!G503)</f>
        <v/>
      </c>
      <c r="H503" s="162" t="str">
        <f>IF(①【入力】別紙_職員一覧!H503="","",①【入力】別紙_職員一覧!H503)</f>
        <v/>
      </c>
      <c r="I503" s="144" t="str">
        <f>IF(①【入力】別紙_職員一覧!I503="","",①【入力】別紙_職員一覧!I503)</f>
        <v/>
      </c>
      <c r="J503" s="163" t="str">
        <f>IF(①【入力】別紙_職員一覧!J503="","",①【入力】別紙_職員一覧!J503)</f>
        <v/>
      </c>
      <c r="K503" s="164" t="str">
        <f t="shared" si="48"/>
        <v/>
      </c>
      <c r="L503" s="44" t="str">
        <f>IF(①【入力】別紙_職員一覧!L503="","",①【入力】別紙_職員一覧!L503)</f>
        <v/>
      </c>
      <c r="M503" s="165" t="str">
        <f>IF(①【入力】別紙_職員一覧!M503="","",①【入力】別紙_職員一覧!M503)</f>
        <v/>
      </c>
      <c r="N503" s="157" t="str">
        <f>IF(J503="","",IF(OR(J503="1",J503="2"),VLOOKUP(J503,'②【入力】就業規則等一覧（変更）'!$B$32:$AD$33,26,FALSE),VLOOKUP(J503,'②【入力】就業規則等一覧（変更）'!$B$13:$AD$27,26,FALSE)))</f>
        <v/>
      </c>
      <c r="O503" s="166" t="str">
        <f t="shared" si="49"/>
        <v/>
      </c>
      <c r="P503" s="166" t="str">
        <f t="shared" si="50"/>
        <v/>
      </c>
      <c r="Q503" s="167" t="str">
        <f t="shared" si="51"/>
        <v/>
      </c>
      <c r="T503" s="84"/>
    </row>
    <row r="504" spans="1:23" ht="18" customHeight="1">
      <c r="A504" s="83">
        <v>492</v>
      </c>
      <c r="B504" s="83" t="str">
        <f t="shared" si="46"/>
        <v/>
      </c>
      <c r="C504" s="44" t="str">
        <f>IF(①【入力】別紙_職員一覧!C504="","",①【入力】別紙_職員一覧!C504)</f>
        <v/>
      </c>
      <c r="D504" s="44" t="str">
        <f>IF(①【入力】別紙_職員一覧!D504="","",①【入力】別紙_職員一覧!D504)</f>
        <v/>
      </c>
      <c r="E504" s="44" t="str">
        <f>IF(①【入力】別紙_職員一覧!E504="","",①【入力】別紙_職員一覧!E504)</f>
        <v/>
      </c>
      <c r="F504" s="44" t="str">
        <f>IF(①【入力】別紙_職員一覧!F504="","",①【入力】別紙_職員一覧!F504)</f>
        <v/>
      </c>
      <c r="G504" s="162" t="str">
        <f>IF(①【入力】別紙_職員一覧!G504="","",①【入力】別紙_職員一覧!G504)</f>
        <v/>
      </c>
      <c r="H504" s="162" t="str">
        <f>IF(①【入力】別紙_職員一覧!H504="","",①【入力】別紙_職員一覧!H504)</f>
        <v/>
      </c>
      <c r="I504" s="144" t="str">
        <f>IF(①【入力】別紙_職員一覧!I504="","",①【入力】別紙_職員一覧!I504)</f>
        <v/>
      </c>
      <c r="J504" s="163" t="str">
        <f>IF(①【入力】別紙_職員一覧!J504="","",①【入力】別紙_職員一覧!J504)</f>
        <v/>
      </c>
      <c r="K504" s="164" t="str">
        <f t="shared" si="48"/>
        <v/>
      </c>
      <c r="L504" s="44" t="str">
        <f>IF(①【入力】別紙_職員一覧!L504="","",①【入力】別紙_職員一覧!L504)</f>
        <v/>
      </c>
      <c r="M504" s="165" t="str">
        <f>IF(①【入力】別紙_職員一覧!M504="","",①【入力】別紙_職員一覧!M504)</f>
        <v/>
      </c>
      <c r="N504" s="157" t="str">
        <f>IF(J504="","",IF(OR(J504="1",J504="2"),VLOOKUP(J504,'②【入力】就業規則等一覧（変更）'!$B$32:$AD$33,26,FALSE),VLOOKUP(J504,'②【入力】就業規則等一覧（変更）'!$B$13:$AD$27,26,FALSE)))</f>
        <v/>
      </c>
      <c r="O504" s="166" t="str">
        <f t="shared" si="49"/>
        <v/>
      </c>
      <c r="P504" s="166" t="str">
        <f t="shared" si="50"/>
        <v/>
      </c>
      <c r="Q504" s="167" t="str">
        <f t="shared" si="51"/>
        <v/>
      </c>
      <c r="T504" s="84"/>
    </row>
    <row r="505" spans="1:23" ht="18" customHeight="1">
      <c r="A505" s="83">
        <v>493</v>
      </c>
      <c r="B505" s="83" t="str">
        <f t="shared" si="46"/>
        <v/>
      </c>
      <c r="C505" s="44" t="str">
        <f>IF(①【入力】別紙_職員一覧!C505="","",①【入力】別紙_職員一覧!C505)</f>
        <v/>
      </c>
      <c r="D505" s="44" t="str">
        <f>IF(①【入力】別紙_職員一覧!D505="","",①【入力】別紙_職員一覧!D505)</f>
        <v/>
      </c>
      <c r="E505" s="44" t="str">
        <f>IF(①【入力】別紙_職員一覧!E505="","",①【入力】別紙_職員一覧!E505)</f>
        <v/>
      </c>
      <c r="F505" s="44" t="str">
        <f>IF(①【入力】別紙_職員一覧!F505="","",①【入力】別紙_職員一覧!F505)</f>
        <v/>
      </c>
      <c r="G505" s="162" t="str">
        <f>IF(①【入力】別紙_職員一覧!G505="","",①【入力】別紙_職員一覧!G505)</f>
        <v/>
      </c>
      <c r="H505" s="162" t="str">
        <f>IF(①【入力】別紙_職員一覧!H505="","",①【入力】別紙_職員一覧!H505)</f>
        <v/>
      </c>
      <c r="I505" s="144" t="str">
        <f>IF(①【入力】別紙_職員一覧!I505="","",①【入力】別紙_職員一覧!I505)</f>
        <v/>
      </c>
      <c r="J505" s="163" t="str">
        <f>IF(①【入力】別紙_職員一覧!J505="","",①【入力】別紙_職員一覧!J505)</f>
        <v/>
      </c>
      <c r="K505" s="164" t="str">
        <f t="shared" si="48"/>
        <v/>
      </c>
      <c r="L505" s="44" t="str">
        <f>IF(①【入力】別紙_職員一覧!L505="","",①【入力】別紙_職員一覧!L505)</f>
        <v/>
      </c>
      <c r="M505" s="165" t="str">
        <f>IF(①【入力】別紙_職員一覧!M505="","",①【入力】別紙_職員一覧!M505)</f>
        <v/>
      </c>
      <c r="N505" s="157" t="str">
        <f>IF(J505="","",IF(OR(J505="1",J505="2"),VLOOKUP(J505,'②【入力】就業規則等一覧（変更）'!$B$32:$AD$33,26,FALSE),VLOOKUP(J505,'②【入力】就業規則等一覧（変更）'!$B$13:$AD$27,26,FALSE)))</f>
        <v/>
      </c>
      <c r="O505" s="166" t="str">
        <f t="shared" si="49"/>
        <v/>
      </c>
      <c r="P505" s="166" t="str">
        <f t="shared" si="50"/>
        <v/>
      </c>
      <c r="Q505" s="167" t="str">
        <f t="shared" si="51"/>
        <v/>
      </c>
      <c r="T505" s="84"/>
    </row>
    <row r="506" spans="1:23" ht="18" customHeight="1">
      <c r="A506" s="83">
        <v>494</v>
      </c>
      <c r="B506" s="83" t="str">
        <f t="shared" si="46"/>
        <v/>
      </c>
      <c r="C506" s="44" t="str">
        <f>IF(①【入力】別紙_職員一覧!C506="","",①【入力】別紙_職員一覧!C506)</f>
        <v/>
      </c>
      <c r="D506" s="44" t="str">
        <f>IF(①【入力】別紙_職員一覧!D506="","",①【入力】別紙_職員一覧!D506)</f>
        <v/>
      </c>
      <c r="E506" s="44" t="str">
        <f>IF(①【入力】別紙_職員一覧!E506="","",①【入力】別紙_職員一覧!E506)</f>
        <v/>
      </c>
      <c r="F506" s="44" t="str">
        <f>IF(①【入力】別紙_職員一覧!F506="","",①【入力】別紙_職員一覧!F506)</f>
        <v/>
      </c>
      <c r="G506" s="162" t="str">
        <f>IF(①【入力】別紙_職員一覧!G506="","",①【入力】別紙_職員一覧!G506)</f>
        <v/>
      </c>
      <c r="H506" s="162" t="str">
        <f>IF(①【入力】別紙_職員一覧!H506="","",①【入力】別紙_職員一覧!H506)</f>
        <v/>
      </c>
      <c r="I506" s="144" t="str">
        <f>IF(①【入力】別紙_職員一覧!I506="","",①【入力】別紙_職員一覧!I506)</f>
        <v/>
      </c>
      <c r="J506" s="163" t="str">
        <f>IF(①【入力】別紙_職員一覧!J506="","",①【入力】別紙_職員一覧!J506)</f>
        <v/>
      </c>
      <c r="K506" s="164" t="str">
        <f t="shared" si="48"/>
        <v/>
      </c>
      <c r="L506" s="44" t="str">
        <f>IF(①【入力】別紙_職員一覧!L506="","",①【入力】別紙_職員一覧!L506)</f>
        <v/>
      </c>
      <c r="M506" s="165" t="str">
        <f>IF(①【入力】別紙_職員一覧!M506="","",①【入力】別紙_職員一覧!M506)</f>
        <v/>
      </c>
      <c r="N506" s="157" t="str">
        <f>IF(J506="","",IF(OR(J506="1",J506="2"),VLOOKUP(J506,'②【入力】就業規則等一覧（変更）'!$B$32:$AD$33,26,FALSE),VLOOKUP(J506,'②【入力】就業規則等一覧（変更）'!$B$13:$AD$27,26,FALSE)))</f>
        <v/>
      </c>
      <c r="O506" s="166" t="str">
        <f t="shared" si="49"/>
        <v/>
      </c>
      <c r="P506" s="166" t="str">
        <f t="shared" si="50"/>
        <v/>
      </c>
      <c r="Q506" s="167" t="str">
        <f t="shared" si="51"/>
        <v/>
      </c>
      <c r="T506" s="84"/>
    </row>
    <row r="507" spans="1:23" ht="18" customHeight="1">
      <c r="A507" s="83">
        <v>495</v>
      </c>
      <c r="B507" s="83" t="str">
        <f t="shared" si="46"/>
        <v/>
      </c>
      <c r="C507" s="44" t="str">
        <f>IF(①【入力】別紙_職員一覧!C507="","",①【入力】別紙_職員一覧!C507)</f>
        <v/>
      </c>
      <c r="D507" s="44" t="str">
        <f>IF(①【入力】別紙_職員一覧!D507="","",①【入力】別紙_職員一覧!D507)</f>
        <v/>
      </c>
      <c r="E507" s="44" t="str">
        <f>IF(①【入力】別紙_職員一覧!E507="","",①【入力】別紙_職員一覧!E507)</f>
        <v/>
      </c>
      <c r="F507" s="44" t="str">
        <f>IF(①【入力】別紙_職員一覧!F507="","",①【入力】別紙_職員一覧!F507)</f>
        <v/>
      </c>
      <c r="G507" s="162" t="str">
        <f>IF(①【入力】別紙_職員一覧!G507="","",①【入力】別紙_職員一覧!G507)</f>
        <v/>
      </c>
      <c r="H507" s="162" t="str">
        <f>IF(①【入力】別紙_職員一覧!H507="","",①【入力】別紙_職員一覧!H507)</f>
        <v/>
      </c>
      <c r="I507" s="144" t="str">
        <f>IF(①【入力】別紙_職員一覧!I507="","",①【入力】別紙_職員一覧!I507)</f>
        <v/>
      </c>
      <c r="J507" s="163" t="str">
        <f>IF(①【入力】別紙_職員一覧!J507="","",①【入力】別紙_職員一覧!J507)</f>
        <v/>
      </c>
      <c r="K507" s="164" t="str">
        <f t="shared" si="48"/>
        <v/>
      </c>
      <c r="L507" s="44" t="str">
        <f>IF(①【入力】別紙_職員一覧!L507="","",①【入力】別紙_職員一覧!L507)</f>
        <v/>
      </c>
      <c r="M507" s="165" t="str">
        <f>IF(①【入力】別紙_職員一覧!M507="","",①【入力】別紙_職員一覧!M507)</f>
        <v/>
      </c>
      <c r="N507" s="157" t="str">
        <f>IF(J507="","",IF(OR(J507="1",J507="2"),VLOOKUP(J507,'②【入力】就業規則等一覧（変更）'!$B$32:$AD$33,26,FALSE),VLOOKUP(J507,'②【入力】就業規則等一覧（変更）'!$B$13:$AD$27,26,FALSE)))</f>
        <v/>
      </c>
      <c r="O507" s="166" t="str">
        <f t="shared" si="49"/>
        <v/>
      </c>
      <c r="P507" s="166" t="str">
        <f t="shared" si="50"/>
        <v/>
      </c>
      <c r="Q507" s="167" t="str">
        <f t="shared" si="51"/>
        <v/>
      </c>
      <c r="T507" s="84"/>
    </row>
    <row r="508" spans="1:23" ht="18" customHeight="1">
      <c r="A508" s="83">
        <v>496</v>
      </c>
      <c r="B508" s="83" t="str">
        <f t="shared" si="46"/>
        <v/>
      </c>
      <c r="C508" s="44" t="str">
        <f>IF(①【入力】別紙_職員一覧!C508="","",①【入力】別紙_職員一覧!C508)</f>
        <v/>
      </c>
      <c r="D508" s="44" t="str">
        <f>IF(①【入力】別紙_職員一覧!D508="","",①【入力】別紙_職員一覧!D508)</f>
        <v/>
      </c>
      <c r="E508" s="44" t="str">
        <f>IF(①【入力】別紙_職員一覧!E508="","",①【入力】別紙_職員一覧!E508)</f>
        <v/>
      </c>
      <c r="F508" s="44" t="str">
        <f>IF(①【入力】別紙_職員一覧!F508="","",①【入力】別紙_職員一覧!F508)</f>
        <v/>
      </c>
      <c r="G508" s="162" t="str">
        <f>IF(①【入力】別紙_職員一覧!G508="","",①【入力】別紙_職員一覧!G508)</f>
        <v/>
      </c>
      <c r="H508" s="162" t="str">
        <f>IF(①【入力】別紙_職員一覧!H508="","",①【入力】別紙_職員一覧!H508)</f>
        <v/>
      </c>
      <c r="I508" s="144" t="str">
        <f>IF(①【入力】別紙_職員一覧!I508="","",①【入力】別紙_職員一覧!I508)</f>
        <v/>
      </c>
      <c r="J508" s="163" t="str">
        <f>IF(①【入力】別紙_職員一覧!J508="","",①【入力】別紙_職員一覧!J508)</f>
        <v/>
      </c>
      <c r="K508" s="164" t="str">
        <f t="shared" si="48"/>
        <v/>
      </c>
      <c r="L508" s="44" t="str">
        <f>IF(①【入力】別紙_職員一覧!L508="","",①【入力】別紙_職員一覧!L508)</f>
        <v/>
      </c>
      <c r="M508" s="165" t="str">
        <f>IF(①【入力】別紙_職員一覧!M508="","",①【入力】別紙_職員一覧!M508)</f>
        <v/>
      </c>
      <c r="N508" s="157" t="str">
        <f>IF(J508="","",IF(OR(J508="1",J508="2"),VLOOKUP(J508,'②【入力】就業規則等一覧（変更）'!$B$32:$AD$33,26,FALSE),VLOOKUP(J508,'②【入力】就業規則等一覧（変更）'!$B$13:$AD$27,26,FALSE)))</f>
        <v/>
      </c>
      <c r="O508" s="166" t="str">
        <f t="shared" si="49"/>
        <v/>
      </c>
      <c r="P508" s="166" t="str">
        <f t="shared" si="50"/>
        <v/>
      </c>
      <c r="Q508" s="167" t="str">
        <f t="shared" si="51"/>
        <v/>
      </c>
      <c r="T508" s="84"/>
    </row>
    <row r="509" spans="1:23" ht="18" customHeight="1">
      <c r="A509" s="83">
        <v>497</v>
      </c>
      <c r="B509" s="83" t="str">
        <f t="shared" si="46"/>
        <v/>
      </c>
      <c r="C509" s="44" t="str">
        <f>IF(①【入力】別紙_職員一覧!C509="","",①【入力】別紙_職員一覧!C509)</f>
        <v/>
      </c>
      <c r="D509" s="44" t="str">
        <f>IF(①【入力】別紙_職員一覧!D509="","",①【入力】別紙_職員一覧!D509)</f>
        <v/>
      </c>
      <c r="E509" s="44" t="str">
        <f>IF(①【入力】別紙_職員一覧!E509="","",①【入力】別紙_職員一覧!E509)</f>
        <v/>
      </c>
      <c r="F509" s="44" t="str">
        <f>IF(①【入力】別紙_職員一覧!F509="","",①【入力】別紙_職員一覧!F509)</f>
        <v/>
      </c>
      <c r="G509" s="162" t="str">
        <f>IF(①【入力】別紙_職員一覧!G509="","",①【入力】別紙_職員一覧!G509)</f>
        <v/>
      </c>
      <c r="H509" s="162" t="str">
        <f>IF(①【入力】別紙_職員一覧!H509="","",①【入力】別紙_職員一覧!H509)</f>
        <v/>
      </c>
      <c r="I509" s="144" t="str">
        <f>IF(①【入力】別紙_職員一覧!I509="","",①【入力】別紙_職員一覧!I509)</f>
        <v/>
      </c>
      <c r="J509" s="163" t="str">
        <f>IF(①【入力】別紙_職員一覧!J509="","",①【入力】別紙_職員一覧!J509)</f>
        <v/>
      </c>
      <c r="K509" s="164" t="str">
        <f t="shared" si="48"/>
        <v/>
      </c>
      <c r="L509" s="44" t="str">
        <f>IF(①【入力】別紙_職員一覧!L509="","",①【入力】別紙_職員一覧!L509)</f>
        <v/>
      </c>
      <c r="M509" s="165" t="str">
        <f>IF(①【入力】別紙_職員一覧!M509="","",①【入力】別紙_職員一覧!M509)</f>
        <v/>
      </c>
      <c r="N509" s="157" t="str">
        <f>IF(J509="","",IF(OR(J509="1",J509="2"),VLOOKUP(J509,'②【入力】就業規則等一覧（変更）'!$B$32:$AD$33,26,FALSE),VLOOKUP(J509,'②【入力】就業規則等一覧（変更）'!$B$13:$AD$27,26,FALSE)))</f>
        <v/>
      </c>
      <c r="O509" s="166" t="str">
        <f t="shared" si="49"/>
        <v/>
      </c>
      <c r="P509" s="166" t="str">
        <f t="shared" si="50"/>
        <v/>
      </c>
      <c r="Q509" s="167" t="str">
        <f t="shared" si="51"/>
        <v/>
      </c>
      <c r="T509" s="84"/>
    </row>
    <row r="510" spans="1:23" ht="18" customHeight="1">
      <c r="A510" s="83">
        <v>498</v>
      </c>
      <c r="B510" s="83" t="str">
        <f t="shared" si="46"/>
        <v/>
      </c>
      <c r="C510" s="44" t="str">
        <f>IF(①【入力】別紙_職員一覧!C510="","",①【入力】別紙_職員一覧!C510)</f>
        <v/>
      </c>
      <c r="D510" s="44" t="str">
        <f>IF(①【入力】別紙_職員一覧!D510="","",①【入力】別紙_職員一覧!D510)</f>
        <v/>
      </c>
      <c r="E510" s="44" t="str">
        <f>IF(①【入力】別紙_職員一覧!E510="","",①【入力】別紙_職員一覧!E510)</f>
        <v/>
      </c>
      <c r="F510" s="44" t="str">
        <f>IF(①【入力】別紙_職員一覧!F510="","",①【入力】別紙_職員一覧!F510)</f>
        <v/>
      </c>
      <c r="G510" s="162" t="str">
        <f>IF(①【入力】別紙_職員一覧!G510="","",①【入力】別紙_職員一覧!G510)</f>
        <v/>
      </c>
      <c r="H510" s="162" t="str">
        <f>IF(①【入力】別紙_職員一覧!H510="","",①【入力】別紙_職員一覧!H510)</f>
        <v/>
      </c>
      <c r="I510" s="144" t="str">
        <f>IF(①【入力】別紙_職員一覧!I510="","",①【入力】別紙_職員一覧!I510)</f>
        <v/>
      </c>
      <c r="J510" s="163" t="str">
        <f>IF(①【入力】別紙_職員一覧!J510="","",①【入力】別紙_職員一覧!J510)</f>
        <v/>
      </c>
      <c r="K510" s="164" t="str">
        <f t="shared" si="48"/>
        <v/>
      </c>
      <c r="L510" s="44" t="str">
        <f>IF(①【入力】別紙_職員一覧!L510="","",①【入力】別紙_職員一覧!L510)</f>
        <v/>
      </c>
      <c r="M510" s="165" t="str">
        <f>IF(①【入力】別紙_職員一覧!M510="","",①【入力】別紙_職員一覧!M510)</f>
        <v/>
      </c>
      <c r="N510" s="157" t="str">
        <f>IF(J510="","",IF(OR(J510="1",J510="2"),VLOOKUP(J510,'②【入力】就業規則等一覧（変更）'!$B$32:$AD$33,26,FALSE),VLOOKUP(J510,'②【入力】就業規則等一覧（変更）'!$B$13:$AD$27,26,FALSE)))</f>
        <v/>
      </c>
      <c r="O510" s="166" t="str">
        <f t="shared" si="49"/>
        <v/>
      </c>
      <c r="P510" s="166" t="str">
        <f t="shared" si="50"/>
        <v/>
      </c>
      <c r="Q510" s="167" t="str">
        <f t="shared" si="51"/>
        <v/>
      </c>
      <c r="T510" s="84"/>
    </row>
    <row r="511" spans="1:23" ht="18" customHeight="1">
      <c r="A511" s="83">
        <v>499</v>
      </c>
      <c r="B511" s="83" t="str">
        <f t="shared" si="46"/>
        <v/>
      </c>
      <c r="C511" s="44" t="str">
        <f>IF(①【入力】別紙_職員一覧!C511="","",①【入力】別紙_職員一覧!C511)</f>
        <v/>
      </c>
      <c r="D511" s="44" t="str">
        <f>IF(①【入力】別紙_職員一覧!D511="","",①【入力】別紙_職員一覧!D511)</f>
        <v/>
      </c>
      <c r="E511" s="44" t="str">
        <f>IF(①【入力】別紙_職員一覧!E511="","",①【入力】別紙_職員一覧!E511)</f>
        <v/>
      </c>
      <c r="F511" s="44" t="str">
        <f>IF(①【入力】別紙_職員一覧!F511="","",①【入力】別紙_職員一覧!F511)</f>
        <v/>
      </c>
      <c r="G511" s="162" t="str">
        <f>IF(①【入力】別紙_職員一覧!G511="","",①【入力】別紙_職員一覧!G511)</f>
        <v/>
      </c>
      <c r="H511" s="162" t="str">
        <f>IF(①【入力】別紙_職員一覧!H511="","",①【入力】別紙_職員一覧!H511)</f>
        <v/>
      </c>
      <c r="I511" s="144" t="str">
        <f>IF(①【入力】別紙_職員一覧!I511="","",①【入力】別紙_職員一覧!I511)</f>
        <v/>
      </c>
      <c r="J511" s="163" t="str">
        <f>IF(①【入力】別紙_職員一覧!J511="","",①【入力】別紙_職員一覧!J511)</f>
        <v/>
      </c>
      <c r="K511" s="164" t="str">
        <f t="shared" si="48"/>
        <v/>
      </c>
      <c r="L511" s="44" t="str">
        <f>IF(①【入力】別紙_職員一覧!L511="","",①【入力】別紙_職員一覧!L511)</f>
        <v/>
      </c>
      <c r="M511" s="165" t="str">
        <f>IF(①【入力】別紙_職員一覧!M511="","",①【入力】別紙_職員一覧!M511)</f>
        <v/>
      </c>
      <c r="N511" s="157" t="str">
        <f>IF(J511="","",IF(OR(J511="1",J511="2"),VLOOKUP(J511,'②【入力】就業規則等一覧（変更）'!$B$32:$AD$33,26,FALSE),VLOOKUP(J511,'②【入力】就業規則等一覧（変更）'!$B$13:$AD$27,26,FALSE)))</f>
        <v/>
      </c>
      <c r="O511" s="166" t="str">
        <f t="shared" si="49"/>
        <v/>
      </c>
      <c r="P511" s="166" t="str">
        <f t="shared" si="50"/>
        <v/>
      </c>
      <c r="Q511" s="167" t="str">
        <f t="shared" si="51"/>
        <v/>
      </c>
      <c r="T511" s="84"/>
    </row>
    <row r="512" spans="1:23" ht="18" customHeight="1">
      <c r="A512" s="83">
        <v>500</v>
      </c>
      <c r="B512" s="83" t="str">
        <f t="shared" si="46"/>
        <v/>
      </c>
      <c r="C512" s="44" t="str">
        <f>IF(①【入力】別紙_職員一覧!C512="","",①【入力】別紙_職員一覧!C512)</f>
        <v/>
      </c>
      <c r="D512" s="44" t="str">
        <f>IF(①【入力】別紙_職員一覧!D512="","",①【入力】別紙_職員一覧!D512)</f>
        <v/>
      </c>
      <c r="E512" s="44" t="str">
        <f>IF(①【入力】別紙_職員一覧!E512="","",①【入力】別紙_職員一覧!E512)</f>
        <v/>
      </c>
      <c r="F512" s="44" t="str">
        <f>IF(①【入力】別紙_職員一覧!F512="","",①【入力】別紙_職員一覧!F512)</f>
        <v/>
      </c>
      <c r="G512" s="162" t="str">
        <f>IF(①【入力】別紙_職員一覧!G512="","",①【入力】別紙_職員一覧!G512)</f>
        <v/>
      </c>
      <c r="H512" s="162" t="str">
        <f>IF(①【入力】別紙_職員一覧!H512="","",①【入力】別紙_職員一覧!H512)</f>
        <v/>
      </c>
      <c r="I512" s="144" t="str">
        <f>IF(①【入力】別紙_職員一覧!I512="","",①【入力】別紙_職員一覧!I512)</f>
        <v/>
      </c>
      <c r="J512" s="163" t="str">
        <f>IF(①【入力】別紙_職員一覧!J512="","",①【入力】別紙_職員一覧!J512)</f>
        <v/>
      </c>
      <c r="K512" s="164" t="str">
        <f t="shared" si="48"/>
        <v/>
      </c>
      <c r="L512" s="44" t="str">
        <f>IF(①【入力】別紙_職員一覧!L512="","",①【入力】別紙_職員一覧!L512)</f>
        <v/>
      </c>
      <c r="M512" s="165" t="str">
        <f>IF(①【入力】別紙_職員一覧!M512="","",①【入力】別紙_職員一覧!M512)</f>
        <v/>
      </c>
      <c r="N512" s="157" t="str">
        <f>IF(J512="","",IF(OR(J512="1",J512="2"),VLOOKUP(J512,'②【入力】就業規則等一覧（変更）'!$B$32:$AD$33,26,FALSE),VLOOKUP(J512,'②【入力】就業規則等一覧（変更）'!$B$13:$AD$27,26,FALSE)))</f>
        <v/>
      </c>
      <c r="O512" s="166" t="str">
        <f t="shared" si="49"/>
        <v/>
      </c>
      <c r="P512" s="166" t="str">
        <f t="shared" si="50"/>
        <v/>
      </c>
      <c r="Q512" s="167" t="str">
        <f t="shared" si="51"/>
        <v/>
      </c>
      <c r="T512" s="84"/>
    </row>
    <row r="516" ht="128.1" customHeight="1"/>
  </sheetData>
  <sheetProtection password="8D69" sheet="1" objects="1" scenarios="1"/>
  <mergeCells count="12">
    <mergeCell ref="Q11:Q12"/>
    <mergeCell ref="D3:E3"/>
    <mergeCell ref="A11:A12"/>
    <mergeCell ref="C11:E11"/>
    <mergeCell ref="F11:I11"/>
    <mergeCell ref="J11:J12"/>
    <mergeCell ref="K11:K12"/>
    <mergeCell ref="L11:L12"/>
    <mergeCell ref="M11:M12"/>
    <mergeCell ref="N11:N12"/>
    <mergeCell ref="O11:O12"/>
    <mergeCell ref="P11:P12"/>
  </mergeCells>
  <phoneticPr fontId="1"/>
  <conditionalFormatting sqref="G13:I512">
    <cfRule type="expression" dxfId="4" priority="23">
      <formula>$F13="〇"</formula>
    </cfRule>
  </conditionalFormatting>
  <dataValidations count="3">
    <dataValidation type="list" showInputMessage="1" showErrorMessage="1" sqref="L13:L512" xr:uid="{00000000-0002-0000-0800-000000000000}">
      <formula1>"1.介護職員,2.介護支援専門員,3.介護職員兼介護支援専門員"</formula1>
    </dataValidation>
    <dataValidation type="list" allowBlank="1" showInputMessage="1" showErrorMessage="1" sqref="F13:F512" xr:uid="{00000000-0002-0000-0800-000001000000}">
      <formula1>"〇"</formula1>
    </dataValidation>
    <dataValidation type="list" allowBlank="1" showInputMessage="1" showErrorMessage="1" sqref="J13:J512" xr:uid="{00000000-0002-0000-0800-000002000000}">
      <formula1>"a,b,c,d,e,f,g,h,i,j,k,l,m,n,o,1,2"</formula1>
    </dataValidation>
  </dataValidations>
  <printOptions horizontalCentered="1"/>
  <pageMargins left="0.31496062992125984" right="0.31496062992125984" top="0.3543307086614173" bottom="0.3543307086614173" header="0.31496062992125984" footer="0.31496062992125984"/>
  <pageSetup paperSize="9" scale="38" orientation="portrait" r:id="rId1"/>
  <headerFooter>
    <oddFooter>&amp;C&amp;P</oddFooter>
  </headerFooter>
  <rowBreaks count="4" manualBreakCount="4">
    <brk id="112" max="16" man="1"/>
    <brk id="212" max="16" man="1"/>
    <brk id="312" max="16383" man="1"/>
    <brk id="41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1" id="{73F02476-B495-45FB-8384-2B19910A7ABB}">
            <xm:f>C13&lt;&gt;①【入力】別紙_職員一覧!C13</xm:f>
            <x14:dxf>
              <fill>
                <patternFill>
                  <bgColor rgb="FFFFFF00"/>
                </patternFill>
              </fill>
            </x14:dxf>
          </x14:cfRule>
          <xm:sqref>C13:Q512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3000000}">
          <x14:formula1>
            <xm:f>リスト!$B$2:$B$22</xm:f>
          </x14:formula1>
          <xm:sqref>D13:D512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27BB814BBA23345A8FB4E364ECD38D5" ma:contentTypeVersion="10" ma:contentTypeDescription="新しいドキュメントを作成します。" ma:contentTypeScope="" ma:versionID="b182a6df8ca25060802c9f3c125342e0">
  <xsd:schema xmlns:xsd="http://www.w3.org/2001/XMLSchema" xmlns:xs="http://www.w3.org/2001/XMLSchema" xmlns:p="http://schemas.microsoft.com/office/2006/metadata/properties" xmlns:ns2="a36ff368-d5c4-4adb-b2bb-01006299e99a" xmlns:ns3="8215c9fb-2f00-4f47-b3ec-7ccb062ff5b5" targetNamespace="http://schemas.microsoft.com/office/2006/metadata/properties" ma:root="true" ma:fieldsID="ee24eddf6b629279cc7dc55129301f56" ns2:_="" ns3:_="">
    <xsd:import namespace="a36ff368-d5c4-4adb-b2bb-01006299e99a"/>
    <xsd:import namespace="8215c9fb-2f00-4f47-b3ec-7ccb062ff5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6ff368-d5c4-4adb-b2bb-01006299e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215c9fb-2f00-4f47-b3ec-7ccb062ff5b5"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B2FCFA4-7476-4A9E-9C1E-56BC77DF6259}">
  <ds:schemaRefs>
    <ds:schemaRef ds:uri="http://schemas.microsoft.com/sharepoint/v3/contenttype/forms"/>
  </ds:schemaRefs>
</ds:datastoreItem>
</file>

<file path=customXml/itemProps2.xml><?xml version="1.0" encoding="utf-8"?>
<ds:datastoreItem xmlns:ds="http://schemas.openxmlformats.org/officeDocument/2006/customXml" ds:itemID="{BC46B5DC-0B82-4EDE-9E30-EAD72CA52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6ff368-d5c4-4adb-b2bb-01006299e99a"/>
    <ds:schemaRef ds:uri="8215c9fb-2f00-4f47-b3ec-7ccb062ff5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5126CA-7DF9-4197-8C35-28B18C9DC7FB}">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a36ff368-d5c4-4adb-b2bb-01006299e99a"/>
    <ds:schemaRef ds:uri="8215c9fb-2f00-4f47-b3ec-7ccb062ff5b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シート一覧</vt:lpstr>
      <vt:lpstr>【入力シート】</vt:lpstr>
      <vt:lpstr>①【入力】就業規則等一覧</vt:lpstr>
      <vt:lpstr>①【入力】別紙_職員一覧</vt:lpstr>
      <vt:lpstr>①事業所別一覧</vt:lpstr>
      <vt:lpstr>①提出内容確認書</vt:lpstr>
      <vt:lpstr>①第１号様式_交付申請書</vt:lpstr>
      <vt:lpstr>②【入力】就業規則等一覧（変更）</vt:lpstr>
      <vt:lpstr>②【入力】別紙_職員一覧（変更）</vt:lpstr>
      <vt:lpstr>②事業所別一覧 (変更)</vt:lpstr>
      <vt:lpstr>②提出内容確認書（変更）</vt:lpstr>
      <vt:lpstr>②第３号様式_変更交付申請書</vt:lpstr>
      <vt:lpstr>③第５号様式_請求書</vt:lpstr>
      <vt:lpstr>④【入力】別紙_職員一覧（実績）</vt:lpstr>
      <vt:lpstr>④事業所別一覧 (実績)</vt:lpstr>
      <vt:lpstr>④第６号様式_実績報告書</vt:lpstr>
      <vt:lpstr>④精算書</vt:lpstr>
      <vt:lpstr>【集計シート】</vt:lpstr>
      <vt:lpstr>リスト</vt:lpstr>
      <vt:lpstr>①【入力】就業規則等一覧!Print_Area</vt:lpstr>
      <vt:lpstr>①【入力】別紙_職員一覧!Print_Area</vt:lpstr>
      <vt:lpstr>①事業所別一覧!Print_Area</vt:lpstr>
      <vt:lpstr>①提出内容確認書!Print_Area</vt:lpstr>
      <vt:lpstr>'②【入力】就業規則等一覧（変更）'!Print_Area</vt:lpstr>
      <vt:lpstr>'②【入力】別紙_職員一覧（変更）'!Print_Area</vt:lpstr>
      <vt:lpstr>'②事業所別一覧 (変更)'!Print_Area</vt:lpstr>
      <vt:lpstr>②第３号様式_変更交付申請書!Print_Area</vt:lpstr>
      <vt:lpstr>'②提出内容確認書（変更）'!Print_Area</vt:lpstr>
      <vt:lpstr>③第５号様式_請求書!Print_Area</vt:lpstr>
      <vt:lpstr>'④【入力】別紙_職員一覧（実績）'!Print_Area</vt:lpstr>
      <vt:lpstr>'④事業所別一覧 (実績)'!Print_Area</vt:lpstr>
      <vt:lpstr>④第６号様式_実績報告書!Print_Area</vt:lpstr>
      <vt:lpstr>①【入力】別紙_職員一覧!Print_Titles</vt:lpstr>
      <vt:lpstr>'②【入力】別紙_職員一覧（変更）'!Print_Titles</vt:lpstr>
      <vt:lpstr>'④【入力】別紙_職員一覧（実績）'!Print_Titles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及川 和美/パソナ</dc:creator>
  <cp:keywords/>
  <dc:description/>
  <cp:lastModifiedBy>道上　晴香</cp:lastModifiedBy>
  <cp:revision/>
  <cp:lastPrinted>2025-03-13T04:37:22Z</cp:lastPrinted>
  <dcterms:created xsi:type="dcterms:W3CDTF">2024-05-16T03:19:57Z</dcterms:created>
  <dcterms:modified xsi:type="dcterms:W3CDTF">2026-03-16T01:56:16Z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0x010100227BB814BBA23345A8FB4E364ECD38D5</vt:lpwstr>
  </property>
  <property fmtid="{D5CDD505-2E9C-101B-9397-08002B2CF9AE}" pid="3" name="MediaServiceImageTags">
    <vt:lpwstr/>
  </property>
</Properties>
</file>