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b\組織共有\障害者施策推進課\01002_計画推進係_障害福祉サービス事業者指定等経費\30_児童相談所移管関連事務\09_児童相談所開設準備\03_指定事務\通所\01_新規指定\12_更新版｜事業者面談\"/>
    </mc:Choice>
  </mc:AlternateContent>
  <bookViews>
    <workbookView xWindow="0" yWindow="0" windowWidth="23040" windowHeight="8880"/>
  </bookViews>
  <sheets>
    <sheet name="収支予算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2" i="1" l="1"/>
  <c r="AB21" i="1"/>
  <c r="AB20" i="1"/>
  <c r="AB15" i="1"/>
  <c r="AB16" i="1"/>
  <c r="D28" i="1"/>
  <c r="F17" i="1"/>
  <c r="D17" i="1"/>
  <c r="AB24" i="1"/>
  <c r="AB25" i="1"/>
  <c r="AB26" i="1"/>
  <c r="O61" i="1"/>
  <c r="O60" i="1"/>
  <c r="O59" i="1"/>
  <c r="O58" i="1"/>
  <c r="O57" i="1"/>
  <c r="AB32" i="1"/>
  <c r="AB31" i="1"/>
  <c r="F11" i="1"/>
  <c r="H11" i="1"/>
  <c r="J11" i="1"/>
  <c r="L11" i="1"/>
  <c r="N11" i="1"/>
  <c r="P11" i="1"/>
  <c r="R11" i="1"/>
  <c r="T11" i="1"/>
  <c r="V11" i="1"/>
  <c r="X11" i="1"/>
  <c r="Z11" i="1"/>
  <c r="D11" i="1"/>
  <c r="H14" i="1" s="1"/>
  <c r="H17" i="1" s="1"/>
  <c r="D3" i="1"/>
  <c r="Z6" i="1"/>
  <c r="X6" i="1"/>
  <c r="V6" i="1"/>
  <c r="T6" i="1"/>
  <c r="R6" i="1"/>
  <c r="P6" i="1"/>
  <c r="N6" i="1"/>
  <c r="L6" i="1"/>
  <c r="J6" i="1"/>
  <c r="H6" i="1"/>
  <c r="F6" i="1"/>
  <c r="D6" i="1"/>
  <c r="O62" i="1" l="1"/>
  <c r="Z28" i="1" l="1"/>
  <c r="X28" i="1"/>
  <c r="V28" i="1"/>
  <c r="T28" i="1"/>
  <c r="R28" i="1"/>
  <c r="P28" i="1"/>
  <c r="N28" i="1"/>
  <c r="L28" i="1"/>
  <c r="J28" i="1"/>
  <c r="H28" i="1"/>
  <c r="F28" i="1"/>
  <c r="D29" i="1"/>
  <c r="AB27" i="1"/>
  <c r="AB19" i="1"/>
  <c r="AB18" i="1"/>
  <c r="Z14" i="1"/>
  <c r="Z17" i="1" s="1"/>
  <c r="X14" i="1"/>
  <c r="X17" i="1" s="1"/>
  <c r="V14" i="1"/>
  <c r="V17" i="1" s="1"/>
  <c r="T14" i="1"/>
  <c r="T17" i="1" s="1"/>
  <c r="R14" i="1"/>
  <c r="R17" i="1" s="1"/>
  <c r="P14" i="1"/>
  <c r="P17" i="1" s="1"/>
  <c r="N14" i="1"/>
  <c r="N17" i="1" s="1"/>
  <c r="L14" i="1"/>
  <c r="L17" i="1" s="1"/>
  <c r="J14" i="1"/>
  <c r="J17" i="1" s="1"/>
  <c r="AB10" i="1"/>
  <c r="AB9" i="1"/>
  <c r="F29" i="1" l="1"/>
  <c r="F33" i="1" s="1"/>
  <c r="F3" i="1"/>
  <c r="H3" i="1" s="1"/>
  <c r="J3" i="1" s="1"/>
  <c r="L3" i="1" s="1"/>
  <c r="N3" i="1" s="1"/>
  <c r="P3" i="1" s="1"/>
  <c r="R3" i="1" s="1"/>
  <c r="T3" i="1" s="1"/>
  <c r="V3" i="1" s="1"/>
  <c r="X3" i="1" s="1"/>
  <c r="Z3" i="1" s="1"/>
  <c r="AB11" i="1"/>
  <c r="AB28" i="1"/>
  <c r="Z29" i="1" l="1"/>
  <c r="Z33" i="1" s="1"/>
  <c r="X29" i="1"/>
  <c r="X33" i="1" s="1"/>
  <c r="T29" i="1"/>
  <c r="T33" i="1" s="1"/>
  <c r="R29" i="1"/>
  <c r="R33" i="1" s="1"/>
  <c r="P29" i="1"/>
  <c r="P33" i="1" s="1"/>
  <c r="N29" i="1"/>
  <c r="N33" i="1" s="1"/>
  <c r="V29" i="1"/>
  <c r="V33" i="1" s="1"/>
  <c r="AB14" i="1"/>
  <c r="J29" i="1"/>
  <c r="J33" i="1" s="1"/>
  <c r="H29" i="1"/>
  <c r="H33" i="1" s="1"/>
  <c r="L29" i="1" l="1"/>
  <c r="L33" i="1" s="1"/>
  <c r="AB17" i="1" l="1"/>
  <c r="AB29" i="1"/>
  <c r="D33" i="1"/>
  <c r="AB33" i="1" s="1"/>
  <c r="D30" i="1"/>
  <c r="D34" i="1" l="1"/>
  <c r="F34" i="1" s="1"/>
  <c r="H34" i="1" s="1"/>
  <c r="J34" i="1" s="1"/>
  <c r="L34" i="1" s="1"/>
  <c r="N34" i="1" s="1"/>
  <c r="P34" i="1" s="1"/>
  <c r="R34" i="1" s="1"/>
  <c r="T34" i="1" s="1"/>
  <c r="V34" i="1" s="1"/>
  <c r="X34" i="1" s="1"/>
  <c r="Z34" i="1" s="1"/>
  <c r="F30" i="1"/>
  <c r="H30" i="1" s="1"/>
  <c r="J30" i="1" s="1"/>
  <c r="L30" i="1" s="1"/>
  <c r="N30" i="1" s="1"/>
  <c r="P30" i="1" s="1"/>
  <c r="R30" i="1" s="1"/>
  <c r="T30" i="1" s="1"/>
  <c r="V30" i="1" s="1"/>
  <c r="X30" i="1" s="1"/>
  <c r="Z30" i="1" s="1"/>
</calcChain>
</file>

<file path=xl/sharedStrings.xml><?xml version="1.0" encoding="utf-8"?>
<sst xmlns="http://schemas.openxmlformats.org/spreadsheetml/2006/main" count="116" uniqueCount="69">
  <si>
    <t>収支予算書</t>
    <phoneticPr fontId="6"/>
  </si>
  <si>
    <t>（単位：千円）</t>
    <rPh sb="1" eb="3">
      <t>タンイ</t>
    </rPh>
    <rPh sb="4" eb="6">
      <t>センエン</t>
    </rPh>
    <phoneticPr fontId="7"/>
  </si>
  <si>
    <t>合計</t>
    <rPh sb="0" eb="2">
      <t>ゴウケイ</t>
    </rPh>
    <phoneticPr fontId="7"/>
  </si>
  <si>
    <t>収入見込み</t>
    <rPh sb="0" eb="2">
      <t>シュウニュウ</t>
    </rPh>
    <rPh sb="2" eb="4">
      <t>ミコ</t>
    </rPh>
    <phoneticPr fontId="7"/>
  </si>
  <si>
    <t>利用者見込数
（１日当たり）</t>
    <rPh sb="0" eb="3">
      <t>リヨウシャ</t>
    </rPh>
    <rPh sb="3" eb="5">
      <t>ミコ</t>
    </rPh>
    <rPh sb="5" eb="6">
      <t>スウ</t>
    </rPh>
    <rPh sb="9" eb="10">
      <t>ニチ</t>
    </rPh>
    <rPh sb="10" eb="11">
      <t>ア</t>
    </rPh>
    <phoneticPr fontId="7"/>
  </si>
  <si>
    <t>人</t>
    <rPh sb="0" eb="1">
      <t>ニン</t>
    </rPh>
    <phoneticPr fontId="7"/>
  </si>
  <si>
    <t>開所日数</t>
    <rPh sb="0" eb="2">
      <t>カイショ</t>
    </rPh>
    <rPh sb="2" eb="4">
      <t>ニッスウ</t>
    </rPh>
    <phoneticPr fontId="7"/>
  </si>
  <si>
    <t>月延べ利用者数</t>
    <rPh sb="0" eb="1">
      <t>ツキ</t>
    </rPh>
    <rPh sb="1" eb="2">
      <t>ノ</t>
    </rPh>
    <rPh sb="3" eb="5">
      <t>リヨウ</t>
    </rPh>
    <rPh sb="5" eb="6">
      <t>モノ</t>
    </rPh>
    <rPh sb="6" eb="7">
      <t>カズ</t>
    </rPh>
    <phoneticPr fontId="7"/>
  </si>
  <si>
    <t>障害児
通所給付費
受入れ額</t>
    <rPh sb="0" eb="2">
      <t>ショウガイ</t>
    </rPh>
    <rPh sb="2" eb="3">
      <t>ジ</t>
    </rPh>
    <rPh sb="4" eb="6">
      <t>ツウショ</t>
    </rPh>
    <rPh sb="6" eb="8">
      <t>キュウフ</t>
    </rPh>
    <rPh sb="8" eb="9">
      <t>ヒ</t>
    </rPh>
    <rPh sb="10" eb="12">
      <t>ウケイレ</t>
    </rPh>
    <rPh sb="13" eb="14">
      <t>ガク</t>
    </rPh>
    <phoneticPr fontId="7"/>
  </si>
  <si>
    <t>合計(Ａ)</t>
    <rPh sb="0" eb="2">
      <t>ゴウケイ</t>
    </rPh>
    <phoneticPr fontId="7"/>
  </si>
  <si>
    <t>人件費</t>
    <rPh sb="0" eb="3">
      <t>ジンケンヒ</t>
    </rPh>
    <phoneticPr fontId="7"/>
  </si>
  <si>
    <t>旅費、交通費</t>
    <rPh sb="0" eb="2">
      <t>リョヒ</t>
    </rPh>
    <rPh sb="3" eb="6">
      <t>コウツウヒ</t>
    </rPh>
    <phoneticPr fontId="7"/>
  </si>
  <si>
    <t>事務所賃借費</t>
    <rPh sb="0" eb="2">
      <t>ジム</t>
    </rPh>
    <rPh sb="2" eb="3">
      <t>ショ</t>
    </rPh>
    <rPh sb="3" eb="5">
      <t>チンシャク</t>
    </rPh>
    <rPh sb="5" eb="6">
      <t>ヒ</t>
    </rPh>
    <phoneticPr fontId="7"/>
  </si>
  <si>
    <t>通信費</t>
    <rPh sb="0" eb="3">
      <t>ツウシンヒ</t>
    </rPh>
    <phoneticPr fontId="7"/>
  </si>
  <si>
    <t>合計(Ｂ)</t>
    <rPh sb="0" eb="2">
      <t>ゴウケイ</t>
    </rPh>
    <phoneticPr fontId="7"/>
  </si>
  <si>
    <t>利益(Ａ－Ｂ)</t>
    <rPh sb="0" eb="2">
      <t>リエキ</t>
    </rPh>
    <phoneticPr fontId="7"/>
  </si>
  <si>
    <t>※　障害児通所給付費は、区市町村に請求した月の翌月末に振り込まれます。</t>
    <rPh sb="2" eb="4">
      <t>ショウガイ</t>
    </rPh>
    <rPh sb="4" eb="5">
      <t>ジ</t>
    </rPh>
    <rPh sb="5" eb="7">
      <t>ツウショ</t>
    </rPh>
    <rPh sb="7" eb="9">
      <t>キュウフ</t>
    </rPh>
    <rPh sb="9" eb="10">
      <t>ヒ</t>
    </rPh>
    <rPh sb="12" eb="16">
      <t>クシチョウソン</t>
    </rPh>
    <rPh sb="17" eb="19">
      <t>セイキュウ</t>
    </rPh>
    <rPh sb="21" eb="22">
      <t>ツキ</t>
    </rPh>
    <rPh sb="23" eb="25">
      <t>ヨクゲツ</t>
    </rPh>
    <rPh sb="25" eb="26">
      <t>マツ</t>
    </rPh>
    <rPh sb="27" eb="28">
      <t>フ</t>
    </rPh>
    <rPh sb="29" eb="30">
      <t>コ</t>
    </rPh>
    <phoneticPr fontId="7"/>
  </si>
  <si>
    <t>　　（例：４月サービス提供分は、５月に請求し、６月末に振り込まれます。）</t>
    <rPh sb="3" eb="4">
      <t>レイ</t>
    </rPh>
    <rPh sb="6" eb="7">
      <t>ツキ</t>
    </rPh>
    <rPh sb="11" eb="13">
      <t>テイキョウ</t>
    </rPh>
    <rPh sb="13" eb="14">
      <t>ブン</t>
    </rPh>
    <rPh sb="17" eb="18">
      <t>ツキ</t>
    </rPh>
    <rPh sb="19" eb="21">
      <t>セイキュウ</t>
    </rPh>
    <rPh sb="24" eb="25">
      <t>ツキ</t>
    </rPh>
    <rPh sb="25" eb="26">
      <t>マツ</t>
    </rPh>
    <rPh sb="27" eb="30">
      <t>フリコ</t>
    </rPh>
    <phoneticPr fontId="7"/>
  </si>
  <si>
    <t>地域区分</t>
    <rPh sb="0" eb="2">
      <t>チイキ</t>
    </rPh>
    <rPh sb="2" eb="4">
      <t>クブン</t>
    </rPh>
    <phoneticPr fontId="6"/>
  </si>
  <si>
    <t>区分の単位</t>
    <rPh sb="0" eb="2">
      <t>クブン</t>
    </rPh>
    <rPh sb="3" eb="5">
      <t>タンイ</t>
    </rPh>
    <phoneticPr fontId="6"/>
  </si>
  <si>
    <t>事業の種別</t>
    <rPh sb="0" eb="2">
      <t>ジギョウ</t>
    </rPh>
    <rPh sb="3" eb="5">
      <t>シュベツ</t>
    </rPh>
    <phoneticPr fontId="6"/>
  </si>
  <si>
    <t>基本単位</t>
    <rPh sb="0" eb="2">
      <t>キホン</t>
    </rPh>
    <rPh sb="2" eb="4">
      <t>タンイ</t>
    </rPh>
    <phoneticPr fontId="6"/>
  </si>
  <si>
    <t>休日単位</t>
    <rPh sb="0" eb="2">
      <t>キュウジツ</t>
    </rPh>
    <rPh sb="2" eb="4">
      <t>タンイ</t>
    </rPh>
    <phoneticPr fontId="6"/>
  </si>
  <si>
    <t>定員</t>
    <rPh sb="0" eb="2">
      <t>テイイン</t>
    </rPh>
    <phoneticPr fontId="4"/>
  </si>
  <si>
    <r>
      <rPr>
        <sz val="10"/>
        <color rgb="FFFF0000"/>
        <rFont val="ＭＳ 明朝"/>
        <family val="1"/>
        <charset val="128"/>
      </rPr>
      <t>給付</t>
    </r>
    <r>
      <rPr>
        <sz val="10"/>
        <rFont val="ＭＳ 明朝"/>
        <family val="1"/>
        <charset val="128"/>
      </rPr>
      <t>額（＊）
(１回当たり)</t>
    </r>
    <rPh sb="0" eb="2">
      <t>キュウフ</t>
    </rPh>
    <rPh sb="2" eb="3">
      <t>ガク</t>
    </rPh>
    <rPh sb="3" eb="4">
      <t>サンガク</t>
    </rPh>
    <rPh sb="9" eb="10">
      <t>カイ</t>
    </rPh>
    <phoneticPr fontId="7"/>
  </si>
  <si>
    <r>
      <rPr>
        <sz val="10"/>
        <color rgb="FFFF0000"/>
        <rFont val="ＭＳ 明朝"/>
        <family val="1"/>
        <charset val="128"/>
      </rPr>
      <t>加算</t>
    </r>
    <r>
      <rPr>
        <sz val="10"/>
        <rFont val="ＭＳ 明朝"/>
        <family val="1"/>
        <charset val="128"/>
      </rPr>
      <t>額（＊）
(１回当たり)</t>
    </r>
    <rPh sb="0" eb="2">
      <t>カサン</t>
    </rPh>
    <rPh sb="2" eb="3">
      <t>ガク</t>
    </rPh>
    <rPh sb="3" eb="4">
      <t>サンガク</t>
    </rPh>
    <rPh sb="9" eb="10">
      <t>カイ</t>
    </rPh>
    <phoneticPr fontId="7"/>
  </si>
  <si>
    <t>直接処遇職員数
（常勤換算）</t>
    <rPh sb="0" eb="2">
      <t>チョクセツ</t>
    </rPh>
    <rPh sb="2" eb="4">
      <t>ショグウ</t>
    </rPh>
    <rPh sb="4" eb="6">
      <t>ショクイン</t>
    </rPh>
    <rPh sb="6" eb="7">
      <t>スウ</t>
    </rPh>
    <rPh sb="9" eb="11">
      <t>ジョウキン</t>
    </rPh>
    <rPh sb="11" eb="13">
      <t>カンザン</t>
    </rPh>
    <phoneticPr fontId="4"/>
  </si>
  <si>
    <t>車両管理費</t>
    <rPh sb="0" eb="2">
      <t>シャリョウ</t>
    </rPh>
    <rPh sb="2" eb="4">
      <t>カンリ</t>
    </rPh>
    <rPh sb="4" eb="5">
      <t>ヒ</t>
    </rPh>
    <phoneticPr fontId="7"/>
  </si>
  <si>
    <t>営業日数/週</t>
    <rPh sb="0" eb="3">
      <t>エイギョウビ</t>
    </rPh>
    <rPh sb="5" eb="6">
      <t>シュウ</t>
    </rPh>
    <phoneticPr fontId="7"/>
  </si>
  <si>
    <t>借入金返済</t>
    <rPh sb="0" eb="3">
      <t>カリイレキン</t>
    </rPh>
    <rPh sb="3" eb="5">
      <t>ヘンサイ</t>
    </rPh>
    <phoneticPr fontId="7"/>
  </si>
  <si>
    <t>常勤換算人数</t>
    <rPh sb="0" eb="2">
      <t>ジョウキン</t>
    </rPh>
    <rPh sb="2" eb="4">
      <t>カンザン</t>
    </rPh>
    <rPh sb="4" eb="6">
      <t>ニンズウ</t>
    </rPh>
    <phoneticPr fontId="4"/>
  </si>
  <si>
    <t>児童指導員</t>
    <rPh sb="0" eb="5">
      <t>ジドウシドウイン</t>
    </rPh>
    <phoneticPr fontId="4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</si>
  <si>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4"/>
  </si>
  <si>
    <t>その他職員</t>
    <rPh sb="2" eb="3">
      <t>タ</t>
    </rPh>
    <rPh sb="3" eb="5">
      <t>ショクイン</t>
    </rPh>
    <phoneticPr fontId="4"/>
  </si>
  <si>
    <t>保育士</t>
    <rPh sb="0" eb="3">
      <t>ホイクシ</t>
    </rPh>
    <phoneticPr fontId="4"/>
  </si>
  <si>
    <t>人</t>
  </si>
  <si>
    <t>人</t>
    <rPh sb="0" eb="1">
      <t>ニン</t>
    </rPh>
    <phoneticPr fontId="4"/>
  </si>
  <si>
    <t>日</t>
    <rPh sb="0" eb="1">
      <t>ヒ</t>
    </rPh>
    <phoneticPr fontId="4"/>
  </si>
  <si>
    <t>開設日</t>
    <rPh sb="0" eb="3">
      <t>カイセツビ</t>
    </rPh>
    <phoneticPr fontId="4"/>
  </si>
  <si>
    <t>うち児童指導員</t>
    <rPh sb="2" eb="4">
      <t>ジドウ</t>
    </rPh>
    <rPh sb="4" eb="7">
      <t>シドウイン</t>
    </rPh>
    <phoneticPr fontId="4"/>
  </si>
  <si>
    <t>うち保育士</t>
    <rPh sb="2" eb="5">
      <t>ホイクシ</t>
    </rPh>
    <phoneticPr fontId="4"/>
  </si>
  <si>
    <r>
      <rPr>
        <sz val="10"/>
        <color rgb="FFFF0000"/>
        <rFont val="ＭＳ 明朝"/>
        <family val="1"/>
        <charset val="128"/>
      </rPr>
      <t>経費</t>
    </r>
    <r>
      <rPr>
        <sz val="10"/>
        <rFont val="ＭＳ 明朝"/>
        <family val="1"/>
        <charset val="128"/>
      </rPr>
      <t>見込み</t>
    </r>
    <rPh sb="0" eb="2">
      <t>ケイヒ</t>
    </rPh>
    <rPh sb="2" eb="4">
      <t>ミコ</t>
    </rPh>
    <phoneticPr fontId="7"/>
  </si>
  <si>
    <t>資金収支</t>
    <rPh sb="0" eb="2">
      <t>シキン</t>
    </rPh>
    <rPh sb="2" eb="4">
      <t>シュウシ</t>
    </rPh>
    <phoneticPr fontId="7"/>
  </si>
  <si>
    <t>基本情報</t>
    <rPh sb="0" eb="2">
      <t>キホン</t>
    </rPh>
    <rPh sb="2" eb="4">
      <t>ジョウホウ</t>
    </rPh>
    <phoneticPr fontId="4"/>
  </si>
  <si>
    <t>月</t>
    <rPh sb="0" eb="1">
      <t>ツキ</t>
    </rPh>
    <phoneticPr fontId="4"/>
  </si>
  <si>
    <r>
      <rPr>
        <sz val="10"/>
        <color theme="1"/>
        <rFont val="ＭＳ 明朝"/>
        <family val="1"/>
        <charset val="128"/>
      </rPr>
      <t>その他</t>
    </r>
    <r>
      <rPr>
        <sz val="10"/>
        <color rgb="FFFF0000"/>
        <rFont val="ＭＳ 明朝"/>
        <family val="1"/>
        <charset val="128"/>
      </rPr>
      <t>経費</t>
    </r>
    <rPh sb="2" eb="3">
      <t>タ</t>
    </rPh>
    <rPh sb="3" eb="5">
      <t>ケイヒ</t>
    </rPh>
    <phoneticPr fontId="7"/>
  </si>
  <si>
    <t>借入金調達</t>
    <rPh sb="0" eb="3">
      <t>カリイレキン</t>
    </rPh>
    <rPh sb="3" eb="5">
      <t>チョウタツ</t>
    </rPh>
    <phoneticPr fontId="7"/>
  </si>
  <si>
    <t>利益</t>
    <rPh sb="0" eb="2">
      <t>リエキ</t>
    </rPh>
    <phoneticPr fontId="4"/>
  </si>
  <si>
    <t>資金収支</t>
    <rPh sb="0" eb="2">
      <t>シキン</t>
    </rPh>
    <rPh sb="2" eb="4">
      <t>シュウシ</t>
    </rPh>
    <phoneticPr fontId="4"/>
  </si>
  <si>
    <t>利用者負担額</t>
    <rPh sb="0" eb="3">
      <t>リヨウシャ</t>
    </rPh>
    <rPh sb="3" eb="6">
      <t>フタンガク</t>
    </rPh>
    <phoneticPr fontId="7"/>
  </si>
  <si>
    <t>社会保険料</t>
    <rPh sb="0" eb="2">
      <t>シャカイ</t>
    </rPh>
    <rPh sb="2" eb="5">
      <t>ホケンリョウ</t>
    </rPh>
    <phoneticPr fontId="4"/>
  </si>
  <si>
    <t>管理者/児童発達支援管理責任者</t>
    <rPh sb="0" eb="3">
      <t>カンリシャ</t>
    </rPh>
    <phoneticPr fontId="4"/>
  </si>
  <si>
    <t>人件費算定根拠</t>
    <rPh sb="0" eb="3">
      <t>ジンケンヒ</t>
    </rPh>
    <rPh sb="3" eb="5">
      <t>サンテイ</t>
    </rPh>
    <rPh sb="5" eb="7">
      <t>コンキョ</t>
    </rPh>
    <phoneticPr fontId="6"/>
  </si>
  <si>
    <t>その他収入</t>
    <rPh sb="2" eb="3">
      <t>タ</t>
    </rPh>
    <rPh sb="3" eb="5">
      <t>シュウニュウ</t>
    </rPh>
    <phoneticPr fontId="7"/>
  </si>
  <si>
    <t>損益累計</t>
    <rPh sb="0" eb="2">
      <t>ソンエキ</t>
    </rPh>
    <rPh sb="2" eb="4">
      <t>ルイケイ</t>
    </rPh>
    <phoneticPr fontId="7"/>
  </si>
  <si>
    <t>資金収支累計</t>
    <rPh sb="0" eb="2">
      <t>シキン</t>
    </rPh>
    <rPh sb="2" eb="4">
      <t>シュウシ</t>
    </rPh>
    <rPh sb="4" eb="6">
      <t>ルイケイ</t>
    </rPh>
    <phoneticPr fontId="7"/>
  </si>
  <si>
    <t>※　その他経費には、消耗品費、光熱水費、研修費、宣伝広告費、租税公課、レンタル料等が見込まれます。</t>
    <rPh sb="4" eb="5">
      <t>タ</t>
    </rPh>
    <rPh sb="5" eb="7">
      <t>ケイヒ</t>
    </rPh>
    <rPh sb="10" eb="12">
      <t>ショウモウ</t>
    </rPh>
    <rPh sb="12" eb="13">
      <t>ヒン</t>
    </rPh>
    <rPh sb="13" eb="14">
      <t>ヒ</t>
    </rPh>
    <rPh sb="15" eb="16">
      <t>ヒカリ</t>
    </rPh>
    <rPh sb="16" eb="17">
      <t>コウネツ</t>
    </rPh>
    <rPh sb="17" eb="18">
      <t>スイ</t>
    </rPh>
    <rPh sb="18" eb="19">
      <t>ヒ</t>
    </rPh>
    <rPh sb="20" eb="23">
      <t>ケンシュウヒ</t>
    </rPh>
    <rPh sb="24" eb="26">
      <t>センデン</t>
    </rPh>
    <rPh sb="26" eb="29">
      <t>コウコクヒ</t>
    </rPh>
    <rPh sb="30" eb="32">
      <t>ソゼイ</t>
    </rPh>
    <rPh sb="32" eb="34">
      <t>コウカ</t>
    </rPh>
    <rPh sb="39" eb="40">
      <t>リョウキン</t>
    </rPh>
    <rPh sb="40" eb="41">
      <t>トウ</t>
    </rPh>
    <phoneticPr fontId="7"/>
  </si>
  <si>
    <t>＊　計算の根拠となる基本情報については、次葉に記載してください</t>
    <rPh sb="2" eb="4">
      <t>ケイサン</t>
    </rPh>
    <rPh sb="5" eb="7">
      <t>コンキョ</t>
    </rPh>
    <rPh sb="10" eb="12">
      <t>キホン</t>
    </rPh>
    <rPh sb="12" eb="14">
      <t>ジョウホウ</t>
    </rPh>
    <rPh sb="20" eb="22">
      <t>ジヨウ</t>
    </rPh>
    <rPh sb="23" eb="25">
      <t>キサイ</t>
    </rPh>
    <phoneticPr fontId="7"/>
  </si>
  <si>
    <t>＊　黄色いセルに数値を入力すると、白いセル（数式あり）が自動計算されます</t>
    <rPh sb="2" eb="4">
      <t>キイロ</t>
    </rPh>
    <rPh sb="8" eb="10">
      <t>スウチ</t>
    </rPh>
    <rPh sb="11" eb="13">
      <t>ニュウリョク</t>
    </rPh>
    <rPh sb="17" eb="18">
      <t>シロ</t>
    </rPh>
    <rPh sb="22" eb="24">
      <t>スウシキ</t>
    </rPh>
    <rPh sb="28" eb="30">
      <t>ジドウ</t>
    </rPh>
    <rPh sb="30" eb="32">
      <t>ケイサン</t>
    </rPh>
    <phoneticPr fontId="7"/>
  </si>
  <si>
    <t>【計算の根拠となる基本情報】</t>
    <rPh sb="1" eb="3">
      <t>ケイサン</t>
    </rPh>
    <rPh sb="4" eb="6">
      <t>コンキョ</t>
    </rPh>
    <rPh sb="9" eb="11">
      <t>キホン</t>
    </rPh>
    <rPh sb="11" eb="13">
      <t>ジョウホウ</t>
    </rPh>
    <phoneticPr fontId="4"/>
  </si>
  <si>
    <t>該当する加算項目</t>
    <rPh sb="0" eb="2">
      <t>ガイトウ</t>
    </rPh>
    <rPh sb="4" eb="6">
      <t>カサン</t>
    </rPh>
    <rPh sb="6" eb="8">
      <t>コウモク</t>
    </rPh>
    <phoneticPr fontId="6"/>
  </si>
  <si>
    <t>単位数</t>
    <rPh sb="0" eb="2">
      <t>タンイ</t>
    </rPh>
    <rPh sb="2" eb="3">
      <t>スウ</t>
    </rPh>
    <phoneticPr fontId="4"/>
  </si>
  <si>
    <r>
      <t>※　支出の費目は、</t>
    </r>
    <r>
      <rPr>
        <sz val="10"/>
        <color rgb="FFFF0000"/>
        <rFont val="ＭＳ 明朝"/>
        <family val="1"/>
        <charset val="128"/>
      </rPr>
      <t>さらに</t>
    </r>
    <r>
      <rPr>
        <sz val="10"/>
        <rFont val="ＭＳ 明朝"/>
        <family val="1"/>
        <charset val="128"/>
      </rPr>
      <t>細かく記載しても可</t>
    </r>
    <rPh sb="2" eb="4">
      <t>シシュツ</t>
    </rPh>
    <rPh sb="5" eb="7">
      <t>ヒモク</t>
    </rPh>
    <rPh sb="12" eb="13">
      <t>コマ</t>
    </rPh>
    <rPh sb="15" eb="17">
      <t>キサイ</t>
    </rPh>
    <rPh sb="20" eb="21">
      <t>カ</t>
    </rPh>
    <phoneticPr fontId="7"/>
  </si>
  <si>
    <t>一人当たり給与/月</t>
    <rPh sb="0" eb="3">
      <t>ヒトリア</t>
    </rPh>
    <rPh sb="5" eb="7">
      <t>キュウヨ</t>
    </rPh>
    <rPh sb="8" eb="9">
      <t>ツキ</t>
    </rPh>
    <phoneticPr fontId="4"/>
  </si>
  <si>
    <t>月間支払総額</t>
    <rPh sb="0" eb="2">
      <t>ゲッカン</t>
    </rPh>
    <rPh sb="2" eb="4">
      <t>シハライ</t>
    </rPh>
    <rPh sb="4" eb="6">
      <t>ソウガク</t>
    </rPh>
    <phoneticPr fontId="4"/>
  </si>
  <si>
    <t>月間人件費計</t>
    <rPh sb="0" eb="2">
      <t>ゲッカン</t>
    </rPh>
    <rPh sb="2" eb="5">
      <t>ジンケンヒ</t>
    </rPh>
    <rPh sb="5" eb="6">
      <t>ケイ</t>
    </rPh>
    <phoneticPr fontId="4"/>
  </si>
  <si>
    <t>賞与予定月</t>
    <rPh sb="0" eb="2">
      <t>ショウヨ</t>
    </rPh>
    <rPh sb="2" eb="4">
      <t>ヨテイ</t>
    </rPh>
    <rPh sb="4" eb="5">
      <t>ツキ</t>
    </rPh>
    <phoneticPr fontId="4"/>
  </si>
  <si>
    <t>該当する処遇改善項目</t>
    <rPh sb="0" eb="2">
      <t>ガイトウ</t>
    </rPh>
    <rPh sb="4" eb="6">
      <t>ショグウ</t>
    </rPh>
    <rPh sb="6" eb="8">
      <t>カイゼン</t>
    </rPh>
    <rPh sb="8" eb="10">
      <t>コウモク</t>
    </rPh>
    <phoneticPr fontId="4"/>
  </si>
  <si>
    <t>単位数</t>
    <rPh sb="0" eb="3">
      <t>タンイスウ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</si>
</sst>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月&quot;"/>
    <numFmt numFmtId="177" formatCode="#,##0_ ;[Red]\-#,##0\ "/>
    <numFmt numFmtId="178" formatCode="yyyy&quot;年&quot;m&quot;月&quot;d&quot;日&quot;;@"/>
    <numFmt numFmtId="179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i/>
      <sz val="9"/>
      <color rgb="FFFF0000"/>
      <name val="ＭＳ 明朝"/>
      <family val="1"/>
      <charset val="128"/>
    </font>
    <font>
      <i/>
      <sz val="9"/>
      <name val="ＭＳ 明朝"/>
      <family val="1"/>
      <charset val="128"/>
    </font>
    <font>
      <sz val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1" fillId="0" borderId="0" xfId="2">
      <alignment vertical="center"/>
    </xf>
    <xf numFmtId="176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3" borderId="2" xfId="1" applyFont="1" applyFill="1" applyBorder="1" applyAlignment="1" applyProtection="1">
      <alignment vertical="center"/>
      <protection locked="0"/>
    </xf>
    <xf numFmtId="0" fontId="3" fillId="0" borderId="3" xfId="1" applyFont="1" applyFill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 wrapText="1"/>
    </xf>
    <xf numFmtId="0" fontId="3" fillId="0" borderId="1" xfId="1" applyFont="1" applyBorder="1" applyAlignment="1">
      <alignment vertical="center"/>
    </xf>
    <xf numFmtId="0" fontId="3" fillId="5" borderId="1" xfId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3" fillId="5" borderId="11" xfId="1" applyFont="1" applyFill="1" applyBorder="1" applyAlignment="1" applyProtection="1">
      <alignment vertical="center"/>
      <protection locked="0"/>
    </xf>
    <xf numFmtId="0" fontId="3" fillId="5" borderId="1" xfId="1" applyFont="1" applyFill="1" applyBorder="1" applyAlignment="1" applyProtection="1">
      <alignment vertical="center"/>
      <protection locked="0"/>
    </xf>
    <xf numFmtId="0" fontId="3" fillId="0" borderId="4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8" fillId="0" borderId="4" xfId="1" applyFont="1" applyBorder="1" applyAlignment="1">
      <alignment vertical="center"/>
    </xf>
    <xf numFmtId="0" fontId="3" fillId="2" borderId="12" xfId="1" applyFont="1" applyFill="1" applyBorder="1" applyAlignment="1" applyProtection="1">
      <alignment vertical="center"/>
      <protection locked="0"/>
    </xf>
    <xf numFmtId="0" fontId="3" fillId="2" borderId="3" xfId="1" applyFont="1" applyFill="1" applyBorder="1" applyAlignment="1" applyProtection="1">
      <alignment vertical="center"/>
      <protection locked="0"/>
    </xf>
    <xf numFmtId="0" fontId="3" fillId="2" borderId="2" xfId="1" applyFont="1" applyFill="1" applyBorder="1" applyAlignment="1" applyProtection="1">
      <alignment vertical="center"/>
      <protection locked="0"/>
    </xf>
    <xf numFmtId="0" fontId="3" fillId="2" borderId="13" xfId="1" applyFont="1" applyFill="1" applyBorder="1" applyAlignment="1" applyProtection="1">
      <alignment vertical="center"/>
      <protection locked="0"/>
    </xf>
    <xf numFmtId="0" fontId="3" fillId="2" borderId="17" xfId="1" applyFont="1" applyFill="1" applyBorder="1" applyAlignment="1" applyProtection="1">
      <alignment vertical="center"/>
      <protection locked="0"/>
    </xf>
    <xf numFmtId="0" fontId="8" fillId="0" borderId="4" xfId="1" applyFont="1" applyBorder="1" applyAlignment="1">
      <alignment vertical="center" wrapText="1"/>
    </xf>
    <xf numFmtId="0" fontId="3" fillId="2" borderId="14" xfId="1" applyFont="1" applyFill="1" applyBorder="1" applyAlignment="1" applyProtection="1">
      <alignment vertical="center"/>
      <protection locked="0"/>
    </xf>
    <xf numFmtId="0" fontId="9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 wrapText="1" indent="1"/>
    </xf>
    <xf numFmtId="0" fontId="11" fillId="3" borderId="20" xfId="1" applyFont="1" applyFill="1" applyBorder="1" applyAlignment="1" applyProtection="1">
      <alignment vertical="center"/>
      <protection locked="0"/>
    </xf>
    <xf numFmtId="0" fontId="10" fillId="0" borderId="11" xfId="1" applyFont="1" applyBorder="1" applyAlignment="1">
      <alignment horizontal="left" vertical="center" wrapText="1" indent="1"/>
    </xf>
    <xf numFmtId="0" fontId="11" fillId="3" borderId="15" xfId="1" applyFont="1" applyFill="1" applyBorder="1" applyAlignment="1" applyProtection="1">
      <alignment vertical="center"/>
      <protection locked="0"/>
    </xf>
    <xf numFmtId="0" fontId="8" fillId="0" borderId="18" xfId="1" applyFont="1" applyBorder="1" applyAlignment="1">
      <alignment horizontal="right" vertical="center" wrapText="1"/>
    </xf>
    <xf numFmtId="0" fontId="12" fillId="0" borderId="21" xfId="1" applyFont="1" applyFill="1" applyBorder="1" applyAlignment="1" applyProtection="1">
      <alignment horizontal="left" vertical="center"/>
      <protection locked="0"/>
    </xf>
    <xf numFmtId="0" fontId="12" fillId="0" borderId="16" xfId="1" applyFont="1" applyFill="1" applyBorder="1" applyAlignment="1" applyProtection="1">
      <alignment horizontal="left" vertical="center"/>
      <protection locked="0"/>
    </xf>
    <xf numFmtId="0" fontId="12" fillId="0" borderId="21" xfId="1" applyFont="1" applyBorder="1" applyAlignment="1" applyProtection="1">
      <alignment horizontal="left" vertical="center"/>
      <protection locked="0"/>
    </xf>
    <xf numFmtId="0" fontId="12" fillId="0" borderId="16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right" vertical="center"/>
    </xf>
    <xf numFmtId="177" fontId="3" fillId="0" borderId="1" xfId="1" applyNumberFormat="1" applyFont="1" applyBorder="1" applyAlignment="1" applyProtection="1">
      <alignment horizontal="right" vertical="center"/>
      <protection locked="0"/>
    </xf>
    <xf numFmtId="177" fontId="3" fillId="0" borderId="4" xfId="1" applyNumberFormat="1" applyFont="1" applyBorder="1" applyAlignment="1" applyProtection="1">
      <alignment horizontal="right" vertical="center"/>
      <protection locked="0"/>
    </xf>
    <xf numFmtId="177" fontId="3" fillId="0" borderId="19" xfId="1" applyNumberFormat="1" applyFont="1" applyBorder="1" applyAlignment="1" applyProtection="1">
      <alignment horizontal="right" vertical="center"/>
      <protection locked="0"/>
    </xf>
    <xf numFmtId="177" fontId="3" fillId="0" borderId="11" xfId="1" applyNumberFormat="1" applyFont="1" applyBorder="1" applyAlignment="1" applyProtection="1">
      <alignment horizontal="right" vertical="center"/>
      <protection locked="0"/>
    </xf>
    <xf numFmtId="0" fontId="3" fillId="2" borderId="1" xfId="1" applyFont="1" applyFill="1" applyBorder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177" fontId="3" fillId="0" borderId="6" xfId="1" applyNumberFormat="1" applyFont="1" applyBorder="1" applyAlignment="1" applyProtection="1">
      <alignment horizontal="right" vertical="center"/>
      <protection locked="0"/>
    </xf>
    <xf numFmtId="177" fontId="3" fillId="0" borderId="1" xfId="1" applyNumberFormat="1" applyFont="1" applyBorder="1" applyAlignment="1" applyProtection="1">
      <alignment vertical="center"/>
      <protection locked="0"/>
    </xf>
    <xf numFmtId="177" fontId="3" fillId="3" borderId="2" xfId="3" applyNumberFormat="1" applyFont="1" applyFill="1" applyBorder="1" applyAlignment="1" applyProtection="1">
      <alignment vertical="center"/>
      <protection locked="0"/>
    </xf>
    <xf numFmtId="177" fontId="3" fillId="3" borderId="3" xfId="3" applyNumberFormat="1" applyFont="1" applyFill="1" applyBorder="1" applyAlignment="1" applyProtection="1">
      <alignment vertical="center"/>
      <protection locked="0"/>
    </xf>
    <xf numFmtId="0" fontId="3" fillId="5" borderId="2" xfId="1" applyFont="1" applyFill="1" applyBorder="1" applyAlignment="1" applyProtection="1">
      <alignment horizontal="left" vertical="center"/>
      <protection locked="0"/>
    </xf>
    <xf numFmtId="0" fontId="3" fillId="5" borderId="12" xfId="1" applyFont="1" applyFill="1" applyBorder="1" applyAlignment="1" applyProtection="1">
      <alignment horizontal="left" vertical="center"/>
      <protection locked="0"/>
    </xf>
    <xf numFmtId="0" fontId="3" fillId="5" borderId="3" xfId="1" applyFont="1" applyFill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center" vertical="center" shrinkToFit="1"/>
      <protection locked="0"/>
    </xf>
    <xf numFmtId="0" fontId="3" fillId="0" borderId="12" xfId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>
      <alignment vertical="center" shrinkToFit="1"/>
    </xf>
    <xf numFmtId="0" fontId="3" fillId="0" borderId="2" xfId="1" applyFont="1" applyBorder="1" applyAlignment="1" applyProtection="1">
      <alignment vertical="center" shrinkToFit="1"/>
      <protection locked="0"/>
    </xf>
    <xf numFmtId="0" fontId="3" fillId="0" borderId="12" xfId="1" applyFont="1" applyBorder="1" applyAlignment="1" applyProtection="1">
      <alignment vertical="center" shrinkToFit="1"/>
      <protection locked="0"/>
    </xf>
    <xf numFmtId="0" fontId="3" fillId="0" borderId="1" xfId="1" applyFont="1" applyBorder="1" applyAlignment="1" applyProtection="1">
      <alignment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177" fontId="3" fillId="3" borderId="2" xfId="3" applyNumberFormat="1" applyFont="1" applyFill="1" applyBorder="1" applyAlignment="1" applyProtection="1">
      <alignment vertical="center"/>
    </xf>
    <xf numFmtId="177" fontId="3" fillId="3" borderId="3" xfId="3" applyNumberFormat="1" applyFont="1" applyFill="1" applyBorder="1" applyAlignment="1" applyProtection="1">
      <alignment vertical="center"/>
    </xf>
    <xf numFmtId="0" fontId="3" fillId="0" borderId="24" xfId="1" applyFont="1" applyBorder="1" applyAlignment="1" applyProtection="1">
      <alignment horizontal="right" vertical="center"/>
      <protection locked="0"/>
    </xf>
    <xf numFmtId="0" fontId="3" fillId="0" borderId="10" xfId="1" applyFont="1" applyBorder="1" applyAlignment="1" applyProtection="1">
      <alignment horizontal="right" vertical="center"/>
      <protection locked="0"/>
    </xf>
    <xf numFmtId="0" fontId="3" fillId="0" borderId="11" xfId="1" applyFont="1" applyBorder="1" applyAlignment="1" applyProtection="1">
      <alignment vertical="center"/>
      <protection locked="0"/>
    </xf>
    <xf numFmtId="0" fontId="3" fillId="0" borderId="2" xfId="1" applyFont="1" applyBorder="1" applyAlignment="1" applyProtection="1">
      <alignment horizontal="left" vertical="center" shrinkToFit="1"/>
      <protection locked="0"/>
    </xf>
    <xf numFmtId="0" fontId="3" fillId="0" borderId="12" xfId="1" applyFont="1" applyBorder="1" applyAlignment="1" applyProtection="1">
      <alignment horizontal="left" vertical="center" shrinkToFit="1"/>
      <protection locked="0"/>
    </xf>
    <xf numFmtId="0" fontId="3" fillId="0" borderId="3" xfId="1" applyFont="1" applyBorder="1" applyAlignment="1" applyProtection="1">
      <alignment horizontal="left" vertical="center" shrinkToFit="1"/>
      <protection locked="0"/>
    </xf>
    <xf numFmtId="0" fontId="3" fillId="0" borderId="13" xfId="1" applyFont="1" applyBorder="1" applyAlignment="1" applyProtection="1">
      <alignment horizontal="left" vertical="center" shrinkToFit="1"/>
      <protection locked="0"/>
    </xf>
    <xf numFmtId="0" fontId="3" fillId="0" borderId="17" xfId="1" applyFont="1" applyBorder="1" applyAlignment="1" applyProtection="1">
      <alignment horizontal="left" vertical="center" shrinkToFit="1"/>
      <protection locked="0"/>
    </xf>
    <xf numFmtId="0" fontId="3" fillId="0" borderId="14" xfId="1" applyFont="1" applyBorder="1" applyAlignment="1" applyProtection="1">
      <alignment horizontal="left" vertical="center" shrinkToFit="1"/>
      <protection locked="0"/>
    </xf>
    <xf numFmtId="0" fontId="3" fillId="0" borderId="9" xfId="1" applyFont="1" applyBorder="1" applyAlignment="1" applyProtection="1">
      <alignment horizontal="left" vertical="center" shrinkToFit="1"/>
      <protection locked="0"/>
    </xf>
    <xf numFmtId="0" fontId="3" fillId="0" borderId="24" xfId="1" applyFont="1" applyBorder="1" applyAlignment="1" applyProtection="1">
      <alignment horizontal="left" vertical="center" shrinkToFit="1"/>
      <protection locked="0"/>
    </xf>
    <xf numFmtId="0" fontId="3" fillId="0" borderId="3" xfId="1" applyFont="1" applyBorder="1" applyAlignment="1" applyProtection="1">
      <alignment horizontal="center" vertical="center" shrinkToFit="1"/>
      <protection locked="0"/>
    </xf>
    <xf numFmtId="0" fontId="1" fillId="3" borderId="2" xfId="2" applyFill="1" applyBorder="1" applyAlignment="1">
      <alignment horizontal="center" vertical="center"/>
    </xf>
    <xf numFmtId="0" fontId="1" fillId="3" borderId="12" xfId="2" applyFill="1" applyBorder="1" applyAlignment="1">
      <alignment horizontal="center" vertical="center"/>
    </xf>
    <xf numFmtId="0" fontId="1" fillId="3" borderId="3" xfId="2" applyFill="1" applyBorder="1" applyAlignment="1">
      <alignment horizontal="center" vertical="center"/>
    </xf>
    <xf numFmtId="0" fontId="1" fillId="3" borderId="13" xfId="2" applyFill="1" applyBorder="1" applyAlignment="1">
      <alignment horizontal="center" vertical="center"/>
    </xf>
    <xf numFmtId="0" fontId="1" fillId="3" borderId="17" xfId="2" applyFill="1" applyBorder="1" applyAlignment="1">
      <alignment horizontal="center" vertical="center"/>
    </xf>
    <xf numFmtId="0" fontId="1" fillId="3" borderId="14" xfId="2" applyFill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3" fillId="2" borderId="1" xfId="1" applyFont="1" applyFill="1" applyBorder="1" applyAlignment="1" applyProtection="1">
      <alignment vertical="center"/>
      <protection locked="0"/>
    </xf>
    <xf numFmtId="0" fontId="3" fillId="2" borderId="2" xfId="1" applyFont="1" applyFill="1" applyBorder="1" applyAlignment="1" applyProtection="1">
      <alignment vertical="center"/>
      <protection locked="0"/>
    </xf>
    <xf numFmtId="0" fontId="3" fillId="2" borderId="12" xfId="1" applyFont="1" applyFill="1" applyBorder="1" applyAlignment="1" applyProtection="1">
      <alignment vertical="center"/>
      <protection locked="0"/>
    </xf>
    <xf numFmtId="0" fontId="3" fillId="2" borderId="3" xfId="1" applyFont="1" applyFill="1" applyBorder="1" applyAlignment="1" applyProtection="1">
      <alignment vertical="center"/>
      <protection locked="0"/>
    </xf>
    <xf numFmtId="0" fontId="3" fillId="2" borderId="6" xfId="1" applyFont="1" applyFill="1" applyBorder="1" applyAlignment="1" applyProtection="1">
      <alignment vertical="center"/>
      <protection locked="0"/>
    </xf>
    <xf numFmtId="0" fontId="3" fillId="3" borderId="2" xfId="1" applyFont="1" applyFill="1" applyBorder="1" applyAlignment="1" applyProtection="1">
      <alignment horizontal="center" vertical="center"/>
      <protection locked="0"/>
    </xf>
    <xf numFmtId="0" fontId="3" fillId="3" borderId="3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vertical="center"/>
      <protection locked="0"/>
    </xf>
    <xf numFmtId="0" fontId="3" fillId="3" borderId="2" xfId="1" applyFont="1" applyFill="1" applyBorder="1" applyAlignment="1" applyProtection="1">
      <alignment vertical="center"/>
      <protection locked="0"/>
    </xf>
    <xf numFmtId="0" fontId="3" fillId="3" borderId="12" xfId="1" applyFont="1" applyFill="1" applyBorder="1" applyAlignment="1" applyProtection="1">
      <alignment vertical="center"/>
      <protection locked="0"/>
    </xf>
    <xf numFmtId="0" fontId="3" fillId="3" borderId="3" xfId="1" applyFont="1" applyFill="1" applyBorder="1" applyAlignment="1" applyProtection="1">
      <alignment vertical="center"/>
      <protection locked="0"/>
    </xf>
    <xf numFmtId="0" fontId="3" fillId="3" borderId="6" xfId="1" applyFont="1" applyFill="1" applyBorder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 textRotation="255"/>
    </xf>
    <xf numFmtId="0" fontId="8" fillId="0" borderId="11" xfId="1" applyFont="1" applyBorder="1" applyAlignment="1">
      <alignment horizontal="center" vertical="center" textRotation="255"/>
    </xf>
    <xf numFmtId="178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3" fillId="3" borderId="12" xfId="1" applyNumberFormat="1" applyFont="1" applyFill="1" applyBorder="1" applyAlignment="1" applyProtection="1">
      <alignment horizontal="center" vertical="center" shrinkToFit="1"/>
      <protection locked="0"/>
    </xf>
    <xf numFmtId="178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1" applyFont="1" applyBorder="1" applyAlignment="1">
      <alignment horizontal="center" vertical="center" textRotation="255"/>
    </xf>
    <xf numFmtId="0" fontId="3" fillId="0" borderId="11" xfId="1" applyFont="1" applyBorder="1" applyAlignment="1">
      <alignment horizontal="center" vertical="center" textRotation="255"/>
    </xf>
    <xf numFmtId="0" fontId="3" fillId="0" borderId="5" xfId="1" applyFont="1" applyBorder="1" applyAlignment="1">
      <alignment horizontal="center" vertical="center" textRotation="255"/>
    </xf>
    <xf numFmtId="179" fontId="3" fillId="0" borderId="2" xfId="3" applyNumberFormat="1" applyFont="1" applyBorder="1" applyAlignment="1" applyProtection="1">
      <alignment vertical="center"/>
      <protection locked="0"/>
    </xf>
    <xf numFmtId="179" fontId="3" fillId="0" borderId="3" xfId="3" applyNumberFormat="1" applyFont="1" applyBorder="1" applyAlignment="1" applyProtection="1">
      <alignment vertical="center"/>
      <protection locked="0"/>
    </xf>
    <xf numFmtId="0" fontId="3" fillId="3" borderId="13" xfId="1" applyFont="1" applyFill="1" applyBorder="1" applyAlignment="1" applyProtection="1">
      <alignment horizontal="center" vertical="center"/>
      <protection locked="0"/>
    </xf>
    <xf numFmtId="0" fontId="3" fillId="3" borderId="14" xfId="1" applyFont="1" applyFill="1" applyBorder="1" applyAlignment="1" applyProtection="1">
      <alignment horizontal="center" vertical="center"/>
      <protection locked="0"/>
    </xf>
    <xf numFmtId="0" fontId="3" fillId="3" borderId="12" xfId="1" applyFont="1" applyFill="1" applyBorder="1" applyAlignment="1" applyProtection="1">
      <alignment horizontal="right" vertical="center"/>
      <protection locked="0"/>
    </xf>
    <xf numFmtId="0" fontId="3" fillId="0" borderId="0" xfId="1" applyFont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3" borderId="7" xfId="1" applyFont="1" applyFill="1" applyBorder="1" applyAlignment="1" applyProtection="1">
      <alignment horizontal="center" vertical="center"/>
      <protection locked="0"/>
    </xf>
    <xf numFmtId="0" fontId="3" fillId="3" borderId="8" xfId="1" applyFont="1" applyFill="1" applyBorder="1" applyAlignment="1" applyProtection="1">
      <alignment horizontal="center" vertical="center"/>
      <protection locked="0"/>
    </xf>
    <xf numFmtId="177" fontId="3" fillId="0" borderId="22" xfId="3" applyNumberFormat="1" applyFont="1" applyBorder="1" applyAlignment="1" applyProtection="1">
      <alignment vertical="center"/>
      <protection locked="0"/>
    </xf>
    <xf numFmtId="177" fontId="3" fillId="0" borderId="23" xfId="3" applyNumberFormat="1" applyFont="1" applyBorder="1" applyAlignment="1" applyProtection="1">
      <alignment vertical="center"/>
      <protection locked="0"/>
    </xf>
    <xf numFmtId="177" fontId="3" fillId="4" borderId="22" xfId="3" applyNumberFormat="1" applyFont="1" applyFill="1" applyBorder="1" applyAlignment="1" applyProtection="1">
      <alignment vertical="center"/>
    </xf>
    <xf numFmtId="177" fontId="3" fillId="4" borderId="23" xfId="3" applyNumberFormat="1" applyFont="1" applyFill="1" applyBorder="1" applyAlignment="1" applyProtection="1">
      <alignment vertical="center"/>
    </xf>
    <xf numFmtId="177" fontId="3" fillId="2" borderId="2" xfId="3" applyNumberFormat="1" applyFont="1" applyFill="1" applyBorder="1" applyAlignment="1" applyProtection="1">
      <alignment vertical="center"/>
    </xf>
    <xf numFmtId="177" fontId="3" fillId="2" borderId="3" xfId="3" applyNumberFormat="1" applyFont="1" applyFill="1" applyBorder="1" applyAlignment="1" applyProtection="1">
      <alignment vertical="center"/>
    </xf>
    <xf numFmtId="0" fontId="3" fillId="0" borderId="1" xfId="1" applyFont="1" applyBorder="1" applyAlignment="1">
      <alignment vertical="center" textRotation="255"/>
    </xf>
    <xf numFmtId="0" fontId="3" fillId="0" borderId="4" xfId="1" applyFont="1" applyBorder="1" applyAlignment="1">
      <alignment vertical="center" textRotation="255"/>
    </xf>
    <xf numFmtId="0" fontId="3" fillId="0" borderId="5" xfId="1" applyFont="1" applyBorder="1" applyAlignment="1">
      <alignment vertical="center" textRotation="255"/>
    </xf>
    <xf numFmtId="0" fontId="3" fillId="0" borderId="11" xfId="1" applyFont="1" applyBorder="1" applyAlignment="1">
      <alignment vertical="center" textRotation="255"/>
    </xf>
    <xf numFmtId="177" fontId="3" fillId="0" borderId="2" xfId="3" applyNumberFormat="1" applyFont="1" applyBorder="1" applyAlignment="1" applyProtection="1">
      <alignment vertical="center"/>
      <protection locked="0"/>
    </xf>
    <xf numFmtId="177" fontId="3" fillId="0" borderId="3" xfId="3" applyNumberFormat="1" applyFont="1" applyBorder="1" applyAlignment="1" applyProtection="1">
      <alignment vertical="center"/>
      <protection locked="0"/>
    </xf>
    <xf numFmtId="0" fontId="3" fillId="5" borderId="1" xfId="1" applyFont="1" applyFill="1" applyBorder="1" applyAlignment="1" applyProtection="1">
      <alignment horizontal="center" vertical="center" shrinkToFit="1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5" borderId="1" xfId="1" applyFont="1" applyFill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</cellXfs>
  <cellStyles count="4">
    <cellStyle name="桁区切り 3" xfId="3"/>
    <cellStyle name="標準" xfId="0" builtinId="0"/>
    <cellStyle name="標準 13" xfId="2"/>
    <cellStyle name="標準_収支予算表" xfId="1"/>
  </cellStyles>
  <dxfs count="12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2"/>
  <sheetViews>
    <sheetView showZeros="0" tabSelected="1" view="pageBreakPreview" zoomScaleNormal="100" zoomScaleSheetLayoutView="100" workbookViewId="0">
      <selection activeCell="AB46" sqref="AB46"/>
    </sheetView>
  </sheetViews>
  <sheetFormatPr defaultColWidth="8.125" defaultRowHeight="18.75" x14ac:dyDescent="0.4"/>
  <cols>
    <col min="1" max="1" width="1.25" style="4" customWidth="1"/>
    <col min="2" max="2" width="2.875" style="4" customWidth="1"/>
    <col min="3" max="3" width="13.625" style="4" customWidth="1"/>
    <col min="4" max="27" width="3.75" style="4" customWidth="1"/>
    <col min="28" max="28" width="7.25" style="4" customWidth="1"/>
    <col min="29" max="29" width="1.25" style="4" customWidth="1"/>
    <col min="30" max="16384" width="8.125" style="4"/>
  </cols>
  <sheetData>
    <row r="1" spans="1:30" x14ac:dyDescent="0.4">
      <c r="A1" s="1"/>
      <c r="B1" s="1"/>
      <c r="C1" s="2"/>
      <c r="D1" s="112" t="s">
        <v>0</v>
      </c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"/>
      <c r="AA1" s="1"/>
      <c r="AB1" s="3" t="s">
        <v>1</v>
      </c>
      <c r="AC1" s="1"/>
      <c r="AD1" s="1"/>
    </row>
    <row r="2" spans="1:30" x14ac:dyDescent="0.4">
      <c r="A2" s="1"/>
      <c r="B2" s="1"/>
      <c r="C2" s="39" t="s">
        <v>38</v>
      </c>
      <c r="D2" s="101">
        <v>45901</v>
      </c>
      <c r="E2" s="102"/>
      <c r="F2" s="102"/>
      <c r="G2" s="10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5"/>
      <c r="U2" s="1"/>
      <c r="V2" s="1"/>
      <c r="W2" s="1"/>
      <c r="X2" s="1"/>
      <c r="Y2" s="1"/>
      <c r="Z2" s="1"/>
      <c r="AA2" s="1"/>
      <c r="AB2" s="3"/>
      <c r="AC2" s="1"/>
      <c r="AD2" s="1"/>
    </row>
    <row r="3" spans="1:30" ht="18" customHeight="1" x14ac:dyDescent="0.4">
      <c r="A3" s="6"/>
      <c r="B3" s="44"/>
      <c r="C3" s="45"/>
      <c r="D3" s="113">
        <f>IF(D2="","",MONTH(D2))</f>
        <v>9</v>
      </c>
      <c r="E3" s="114"/>
      <c r="F3" s="113">
        <f>IF($D$3="","",MOD(D3,12)+1)</f>
        <v>10</v>
      </c>
      <c r="G3" s="114"/>
      <c r="H3" s="113">
        <f t="shared" ref="H3" si="0">IF($D$3="","",MOD(F3,12)+1)</f>
        <v>11</v>
      </c>
      <c r="I3" s="114"/>
      <c r="J3" s="113">
        <f t="shared" ref="J3" si="1">IF($D$3="","",MOD(H3,12)+1)</f>
        <v>12</v>
      </c>
      <c r="K3" s="114"/>
      <c r="L3" s="113">
        <f t="shared" ref="L3" si="2">IF($D$3="","",MOD(J3,12)+1)</f>
        <v>1</v>
      </c>
      <c r="M3" s="114"/>
      <c r="N3" s="113">
        <f t="shared" ref="N3" si="3">IF($D$3="","",MOD(L3,12)+1)</f>
        <v>2</v>
      </c>
      <c r="O3" s="114"/>
      <c r="P3" s="113">
        <f t="shared" ref="P3" si="4">IF($D$3="","",MOD(N3,12)+1)</f>
        <v>3</v>
      </c>
      <c r="Q3" s="114"/>
      <c r="R3" s="113">
        <f t="shared" ref="R3" si="5">IF($D$3="","",MOD(P3,12)+1)</f>
        <v>4</v>
      </c>
      <c r="S3" s="114"/>
      <c r="T3" s="113">
        <f t="shared" ref="T3" si="6">IF($D$3="","",MOD(R3,12)+1)</f>
        <v>5</v>
      </c>
      <c r="U3" s="114"/>
      <c r="V3" s="113">
        <f t="shared" ref="V3" si="7">IF($D$3="","",MOD(T3,12)+1)</f>
        <v>6</v>
      </c>
      <c r="W3" s="114"/>
      <c r="X3" s="113">
        <f t="shared" ref="X3" si="8">IF($D$3="","",MOD(V3,12)+1)</f>
        <v>7</v>
      </c>
      <c r="Y3" s="114"/>
      <c r="Z3" s="113">
        <f t="shared" ref="Z3" si="9">IF($D$3="","",MOD(X3,12)+1)</f>
        <v>8</v>
      </c>
      <c r="AA3" s="114"/>
      <c r="AB3" s="7" t="s">
        <v>2</v>
      </c>
      <c r="AC3" s="6"/>
      <c r="AD3" s="6"/>
    </row>
    <row r="4" spans="1:30" x14ac:dyDescent="0.4">
      <c r="A4" s="1"/>
      <c r="B4" s="99" t="s">
        <v>43</v>
      </c>
      <c r="C4" s="24" t="s">
        <v>23</v>
      </c>
      <c r="D4" s="29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111">
        <v>10</v>
      </c>
      <c r="Q4" s="111"/>
      <c r="R4" s="26" t="s">
        <v>36</v>
      </c>
      <c r="S4" s="26"/>
      <c r="T4" s="26"/>
      <c r="U4" s="26"/>
      <c r="V4" s="26"/>
      <c r="W4" s="26"/>
      <c r="X4" s="26"/>
      <c r="Y4" s="26"/>
      <c r="Z4" s="26"/>
      <c r="AA4" s="27"/>
      <c r="AB4" s="53"/>
      <c r="AC4" s="1"/>
      <c r="AD4" s="1"/>
    </row>
    <row r="5" spans="1:30" ht="18" customHeight="1" x14ac:dyDescent="0.4">
      <c r="A5" s="1"/>
      <c r="B5" s="99"/>
      <c r="C5" s="25" t="s">
        <v>28</v>
      </c>
      <c r="D5" s="28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11"/>
      <c r="Q5" s="111"/>
      <c r="R5" s="26" t="s">
        <v>37</v>
      </c>
      <c r="S5" s="26"/>
      <c r="T5" s="26"/>
      <c r="U5" s="26"/>
      <c r="V5" s="26"/>
      <c r="W5" s="26"/>
      <c r="X5" s="26"/>
      <c r="Y5" s="26"/>
      <c r="Z5" s="26"/>
      <c r="AA5" s="27"/>
      <c r="AB5" s="53"/>
      <c r="AC5" s="1"/>
      <c r="AD5" s="1"/>
    </row>
    <row r="6" spans="1:30" ht="24" x14ac:dyDescent="0.4">
      <c r="A6" s="1"/>
      <c r="B6" s="99"/>
      <c r="C6" s="31" t="s">
        <v>26</v>
      </c>
      <c r="D6" s="29" t="str">
        <f>IF(COUNT(D7:D8)&lt;&gt;0,SUM(D7:D8),"")</f>
        <v/>
      </c>
      <c r="E6" s="32" t="s">
        <v>5</v>
      </c>
      <c r="F6" s="29" t="str">
        <f t="shared" ref="F6" si="10">IF(COUNT(F7:F8)&lt;&gt;0,SUM(F7:F8),"")</f>
        <v/>
      </c>
      <c r="G6" s="32" t="s">
        <v>35</v>
      </c>
      <c r="H6" s="29" t="str">
        <f t="shared" ref="H6" si="11">IF(COUNT(H7:H8)&lt;&gt;0,SUM(H7:H8),"")</f>
        <v/>
      </c>
      <c r="I6" s="32" t="s">
        <v>35</v>
      </c>
      <c r="J6" s="29" t="str">
        <f t="shared" ref="J6" si="12">IF(COUNT(J7:J8)&lt;&gt;0,SUM(J7:J8),"")</f>
        <v/>
      </c>
      <c r="K6" s="32" t="s">
        <v>35</v>
      </c>
      <c r="L6" s="29" t="str">
        <f t="shared" ref="L6" si="13">IF(COUNT(L7:L8)&lt;&gt;0,SUM(L7:L8),"")</f>
        <v/>
      </c>
      <c r="M6" s="32" t="s">
        <v>35</v>
      </c>
      <c r="N6" s="29" t="str">
        <f t="shared" ref="N6" si="14">IF(COUNT(N7:N8)&lt;&gt;0,SUM(N7:N8),"")</f>
        <v/>
      </c>
      <c r="O6" s="32" t="s">
        <v>35</v>
      </c>
      <c r="P6" s="29" t="str">
        <f t="shared" ref="P6" si="15">IF(COUNT(P7:P8)&lt;&gt;0,SUM(P7:P8),"")</f>
        <v/>
      </c>
      <c r="Q6" s="32" t="s">
        <v>35</v>
      </c>
      <c r="R6" s="29" t="str">
        <f t="shared" ref="R6" si="16">IF(COUNT(R7:R8)&lt;&gt;0,SUM(R7:R8),"")</f>
        <v/>
      </c>
      <c r="S6" s="32" t="s">
        <v>35</v>
      </c>
      <c r="T6" s="29" t="str">
        <f t="shared" ref="T6" si="17">IF(COUNT(T7:T8)&lt;&gt;0,SUM(T7:T8),"")</f>
        <v/>
      </c>
      <c r="U6" s="32" t="s">
        <v>35</v>
      </c>
      <c r="V6" s="29" t="str">
        <f t="shared" ref="V6" si="18">IF(COUNT(V7:V8)&lt;&gt;0,SUM(V7:V8),"")</f>
        <v/>
      </c>
      <c r="W6" s="32" t="s">
        <v>35</v>
      </c>
      <c r="X6" s="29" t="str">
        <f t="shared" ref="X6" si="19">IF(COUNT(X7:X8)&lt;&gt;0,SUM(X7:X8),"")</f>
        <v/>
      </c>
      <c r="Y6" s="32" t="s">
        <v>35</v>
      </c>
      <c r="Z6" s="29" t="str">
        <f t="shared" ref="Z6" si="20">IF(COUNT(Z7:Z8)&lt;&gt;0,SUM(Z7:Z8),"")</f>
        <v/>
      </c>
      <c r="AA6" s="32" t="s">
        <v>35</v>
      </c>
      <c r="AB6" s="47"/>
      <c r="AC6" s="1"/>
      <c r="AD6" s="1"/>
    </row>
    <row r="7" spans="1:30" x14ac:dyDescent="0.4">
      <c r="A7" s="1"/>
      <c r="B7" s="99"/>
      <c r="C7" s="35" t="s">
        <v>39</v>
      </c>
      <c r="D7" s="36"/>
      <c r="E7" s="40" t="s">
        <v>5</v>
      </c>
      <c r="F7" s="36"/>
      <c r="G7" s="40" t="s">
        <v>5</v>
      </c>
      <c r="H7" s="36"/>
      <c r="I7" s="40" t="s">
        <v>5</v>
      </c>
      <c r="J7" s="36"/>
      <c r="K7" s="40" t="s">
        <v>5</v>
      </c>
      <c r="L7" s="36"/>
      <c r="M7" s="40" t="s">
        <v>5</v>
      </c>
      <c r="N7" s="36"/>
      <c r="O7" s="40" t="s">
        <v>5</v>
      </c>
      <c r="P7" s="36"/>
      <c r="Q7" s="40" t="s">
        <v>5</v>
      </c>
      <c r="R7" s="36"/>
      <c r="S7" s="40" t="s">
        <v>5</v>
      </c>
      <c r="T7" s="36"/>
      <c r="U7" s="40" t="s">
        <v>5</v>
      </c>
      <c r="V7" s="36"/>
      <c r="W7" s="40" t="s">
        <v>5</v>
      </c>
      <c r="X7" s="36"/>
      <c r="Y7" s="40" t="s">
        <v>5</v>
      </c>
      <c r="Z7" s="36"/>
      <c r="AA7" s="42" t="s">
        <v>5</v>
      </c>
      <c r="AB7" s="48"/>
      <c r="AC7" s="1"/>
      <c r="AD7" s="1"/>
    </row>
    <row r="8" spans="1:30" x14ac:dyDescent="0.4">
      <c r="A8" s="1"/>
      <c r="B8" s="100"/>
      <c r="C8" s="37" t="s">
        <v>40</v>
      </c>
      <c r="D8" s="38"/>
      <c r="E8" s="41" t="s">
        <v>5</v>
      </c>
      <c r="F8" s="38"/>
      <c r="G8" s="41" t="s">
        <v>5</v>
      </c>
      <c r="H8" s="38"/>
      <c r="I8" s="41" t="s">
        <v>5</v>
      </c>
      <c r="J8" s="38"/>
      <c r="K8" s="41" t="s">
        <v>5</v>
      </c>
      <c r="L8" s="38"/>
      <c r="M8" s="41" t="s">
        <v>5</v>
      </c>
      <c r="N8" s="38"/>
      <c r="O8" s="41" t="s">
        <v>5</v>
      </c>
      <c r="P8" s="38"/>
      <c r="Q8" s="41" t="s">
        <v>5</v>
      </c>
      <c r="R8" s="38"/>
      <c r="S8" s="41" t="s">
        <v>5</v>
      </c>
      <c r="T8" s="38"/>
      <c r="U8" s="41" t="s">
        <v>5</v>
      </c>
      <c r="V8" s="38"/>
      <c r="W8" s="41" t="s">
        <v>5</v>
      </c>
      <c r="X8" s="38"/>
      <c r="Y8" s="41" t="s">
        <v>5</v>
      </c>
      <c r="Z8" s="38"/>
      <c r="AA8" s="43" t="s">
        <v>5</v>
      </c>
      <c r="AB8" s="49"/>
      <c r="AC8" s="1"/>
      <c r="AD8" s="1"/>
    </row>
    <row r="9" spans="1:30" ht="24" customHeight="1" x14ac:dyDescent="0.4">
      <c r="A9" s="1"/>
      <c r="B9" s="126" t="s">
        <v>3</v>
      </c>
      <c r="C9" s="8" t="s">
        <v>4</v>
      </c>
      <c r="D9" s="9">
        <v>6</v>
      </c>
      <c r="E9" s="10" t="s">
        <v>5</v>
      </c>
      <c r="F9" s="9">
        <v>7</v>
      </c>
      <c r="G9" s="10" t="s">
        <v>5</v>
      </c>
      <c r="H9" s="9">
        <v>8</v>
      </c>
      <c r="I9" s="10" t="s">
        <v>5</v>
      </c>
      <c r="J9" s="9">
        <v>9</v>
      </c>
      <c r="K9" s="10" t="s">
        <v>5</v>
      </c>
      <c r="L9" s="9">
        <v>9</v>
      </c>
      <c r="M9" s="10" t="s">
        <v>5</v>
      </c>
      <c r="N9" s="9">
        <v>9</v>
      </c>
      <c r="O9" s="10" t="s">
        <v>5</v>
      </c>
      <c r="P9" s="9">
        <v>9</v>
      </c>
      <c r="Q9" s="10" t="s">
        <v>5</v>
      </c>
      <c r="R9" s="9">
        <v>9</v>
      </c>
      <c r="S9" s="10" t="s">
        <v>5</v>
      </c>
      <c r="T9" s="9">
        <v>9</v>
      </c>
      <c r="U9" s="10" t="s">
        <v>5</v>
      </c>
      <c r="V9" s="9">
        <v>9</v>
      </c>
      <c r="W9" s="10" t="s">
        <v>5</v>
      </c>
      <c r="X9" s="9">
        <v>9</v>
      </c>
      <c r="Y9" s="10" t="s">
        <v>5</v>
      </c>
      <c r="Z9" s="9">
        <v>9</v>
      </c>
      <c r="AA9" s="11" t="s">
        <v>5</v>
      </c>
      <c r="AB9" s="46">
        <f>IF(COUNT(D9:AA9)&gt;0,SUM(D9:AA9),"")</f>
        <v>102</v>
      </c>
      <c r="AC9" s="1"/>
      <c r="AD9" s="1"/>
    </row>
    <row r="10" spans="1:30" ht="18" customHeight="1" x14ac:dyDescent="0.4">
      <c r="A10" s="1"/>
      <c r="B10" s="127"/>
      <c r="C10" s="12" t="s">
        <v>6</v>
      </c>
      <c r="D10" s="92">
        <v>23</v>
      </c>
      <c r="E10" s="93"/>
      <c r="F10" s="92">
        <v>26</v>
      </c>
      <c r="G10" s="93"/>
      <c r="H10" s="92">
        <v>24</v>
      </c>
      <c r="I10" s="93"/>
      <c r="J10" s="92">
        <v>23</v>
      </c>
      <c r="K10" s="93"/>
      <c r="L10" s="92">
        <v>23</v>
      </c>
      <c r="M10" s="93"/>
      <c r="N10" s="92">
        <v>22</v>
      </c>
      <c r="O10" s="93"/>
      <c r="P10" s="92">
        <v>25</v>
      </c>
      <c r="Q10" s="93"/>
      <c r="R10" s="92">
        <v>23</v>
      </c>
      <c r="S10" s="93"/>
      <c r="T10" s="92">
        <v>24</v>
      </c>
      <c r="U10" s="93"/>
      <c r="V10" s="92">
        <v>25</v>
      </c>
      <c r="W10" s="93"/>
      <c r="X10" s="92">
        <v>26</v>
      </c>
      <c r="Y10" s="93"/>
      <c r="Z10" s="92">
        <v>25</v>
      </c>
      <c r="AA10" s="93"/>
      <c r="AB10" s="46">
        <f>IF(COUNT(D10:AA10)&gt;0,SUM(D10:AA10),"")</f>
        <v>289</v>
      </c>
      <c r="AC10" s="1"/>
      <c r="AD10" s="1"/>
    </row>
    <row r="11" spans="1:30" ht="18" customHeight="1" x14ac:dyDescent="0.4">
      <c r="A11" s="1"/>
      <c r="B11" s="127"/>
      <c r="C11" s="12" t="s">
        <v>7</v>
      </c>
      <c r="D11" s="115">
        <f>D9*D10</f>
        <v>138</v>
      </c>
      <c r="E11" s="116"/>
      <c r="F11" s="115">
        <f t="shared" ref="F11" si="21">F9*F10</f>
        <v>182</v>
      </c>
      <c r="G11" s="116"/>
      <c r="H11" s="115">
        <f t="shared" ref="H11" si="22">H9*H10</f>
        <v>192</v>
      </c>
      <c r="I11" s="116"/>
      <c r="J11" s="115">
        <f t="shared" ref="J11" si="23">J9*J10</f>
        <v>207</v>
      </c>
      <c r="K11" s="116"/>
      <c r="L11" s="115">
        <f t="shared" ref="L11" si="24">L9*L10</f>
        <v>207</v>
      </c>
      <c r="M11" s="116"/>
      <c r="N11" s="115">
        <f t="shared" ref="N11" si="25">N9*N10</f>
        <v>198</v>
      </c>
      <c r="O11" s="116"/>
      <c r="P11" s="115">
        <f t="shared" ref="P11" si="26">P9*P10</f>
        <v>225</v>
      </c>
      <c r="Q11" s="116"/>
      <c r="R11" s="115">
        <f t="shared" ref="R11" si="27">R9*R10</f>
        <v>207</v>
      </c>
      <c r="S11" s="116"/>
      <c r="T11" s="115">
        <f t="shared" ref="T11" si="28">T9*T10</f>
        <v>216</v>
      </c>
      <c r="U11" s="116"/>
      <c r="V11" s="115">
        <f t="shared" ref="V11" si="29">V9*V10</f>
        <v>225</v>
      </c>
      <c r="W11" s="116"/>
      <c r="X11" s="115">
        <f t="shared" ref="X11" si="30">X9*X10</f>
        <v>234</v>
      </c>
      <c r="Y11" s="116"/>
      <c r="Z11" s="115">
        <f t="shared" ref="Z11" si="31">Z9*Z10</f>
        <v>225</v>
      </c>
      <c r="AA11" s="116"/>
      <c r="AB11" s="46">
        <f t="shared" ref="AB11:AB32" si="32">IF(COUNT(D11:AA11)&gt;0,SUM(D11:AA11),"")</f>
        <v>2456</v>
      </c>
      <c r="AC11" s="1"/>
      <c r="AD11" s="1"/>
    </row>
    <row r="12" spans="1:30" ht="24" x14ac:dyDescent="0.4">
      <c r="A12" s="1"/>
      <c r="B12" s="127"/>
      <c r="C12" s="21" t="s">
        <v>24</v>
      </c>
      <c r="D12" s="109">
        <v>12.096</v>
      </c>
      <c r="E12" s="110"/>
      <c r="F12" s="109">
        <v>12.096</v>
      </c>
      <c r="G12" s="110"/>
      <c r="H12" s="109">
        <v>12.096</v>
      </c>
      <c r="I12" s="110"/>
      <c r="J12" s="109">
        <v>12.096</v>
      </c>
      <c r="K12" s="110"/>
      <c r="L12" s="109">
        <v>13.473599999999999</v>
      </c>
      <c r="M12" s="110"/>
      <c r="N12" s="109">
        <v>13.473599999999999</v>
      </c>
      <c r="O12" s="110"/>
      <c r="P12" s="109">
        <v>13.473599999999999</v>
      </c>
      <c r="Q12" s="110"/>
      <c r="R12" s="109">
        <v>13.473599999999999</v>
      </c>
      <c r="S12" s="110"/>
      <c r="T12" s="109">
        <v>13.473599999999999</v>
      </c>
      <c r="U12" s="110"/>
      <c r="V12" s="109">
        <v>13.473599999999999</v>
      </c>
      <c r="W12" s="110"/>
      <c r="X12" s="109">
        <v>13.473599999999999</v>
      </c>
      <c r="Y12" s="110"/>
      <c r="Z12" s="109">
        <v>13.473599999999999</v>
      </c>
      <c r="AA12" s="110"/>
      <c r="AB12" s="47"/>
      <c r="AC12" s="1"/>
      <c r="AD12" s="1"/>
    </row>
    <row r="13" spans="1:30" ht="24.75" thickBot="1" x14ac:dyDescent="0.45">
      <c r="A13" s="1"/>
      <c r="B13" s="127"/>
      <c r="C13" s="13" t="s">
        <v>25</v>
      </c>
      <c r="D13" s="117"/>
      <c r="E13" s="118"/>
      <c r="F13" s="117"/>
      <c r="G13" s="118"/>
      <c r="H13" s="117"/>
      <c r="I13" s="118"/>
      <c r="J13" s="117"/>
      <c r="K13" s="118"/>
      <c r="L13" s="117"/>
      <c r="M13" s="118"/>
      <c r="N13" s="117"/>
      <c r="O13" s="118"/>
      <c r="P13" s="117"/>
      <c r="Q13" s="118"/>
      <c r="R13" s="117"/>
      <c r="S13" s="118"/>
      <c r="T13" s="117"/>
      <c r="U13" s="118"/>
      <c r="V13" s="117"/>
      <c r="W13" s="118"/>
      <c r="X13" s="117"/>
      <c r="Y13" s="118"/>
      <c r="Z13" s="117"/>
      <c r="AA13" s="118"/>
      <c r="AB13" s="52"/>
      <c r="AC13" s="1"/>
      <c r="AD13" s="1"/>
    </row>
    <row r="14" spans="1:30" ht="45" customHeight="1" thickTop="1" x14ac:dyDescent="0.4">
      <c r="A14" s="1"/>
      <c r="B14" s="127"/>
      <c r="C14" s="21" t="s">
        <v>8</v>
      </c>
      <c r="D14" s="121"/>
      <c r="E14" s="122"/>
      <c r="F14" s="121"/>
      <c r="G14" s="122"/>
      <c r="H14" s="119">
        <f>IF(COUNT(D9:E10)&lt;&gt;2,"",D11*(D12+D13))</f>
        <v>1669.248</v>
      </c>
      <c r="I14" s="120"/>
      <c r="J14" s="119">
        <f t="shared" ref="J14" si="33">IF(COUNT(F9:G10)&lt;&gt;2,"",F11*(F12+F13))</f>
        <v>2201.4720000000002</v>
      </c>
      <c r="K14" s="120"/>
      <c r="L14" s="119">
        <f t="shared" ref="L14" si="34">IF(COUNT(H9:I10)&lt;&gt;2,"",H11*(H12+H13))</f>
        <v>2322.4319999999998</v>
      </c>
      <c r="M14" s="120"/>
      <c r="N14" s="119">
        <f t="shared" ref="N14" si="35">IF(COUNT(J9:K10)&lt;&gt;2,"",J11*(J12+J13))</f>
        <v>2503.8719999999998</v>
      </c>
      <c r="O14" s="120"/>
      <c r="P14" s="119">
        <f t="shared" ref="P14" si="36">IF(COUNT(L9:M10)&lt;&gt;2,"",L11*(L12+L13))</f>
        <v>2789.0351999999998</v>
      </c>
      <c r="Q14" s="120"/>
      <c r="R14" s="119">
        <f t="shared" ref="R14" si="37">IF(COUNT(N9:O10)&lt;&gt;2,"",N11*(N12+N13))</f>
        <v>2667.7727999999997</v>
      </c>
      <c r="S14" s="120"/>
      <c r="T14" s="119">
        <f t="shared" ref="T14" si="38">IF(COUNT(P9:Q10)&lt;&gt;2,"",P11*(P12+P13))</f>
        <v>3031.56</v>
      </c>
      <c r="U14" s="120"/>
      <c r="V14" s="119">
        <f t="shared" ref="V14" si="39">IF(COUNT(R9:S10)&lt;&gt;2,"",R11*(R12+R13))</f>
        <v>2789.0351999999998</v>
      </c>
      <c r="W14" s="120"/>
      <c r="X14" s="119">
        <f t="shared" ref="X14" si="40">IF(COUNT(T9:U10)&lt;&gt;2,"",T11*(T12+T13))</f>
        <v>2910.2975999999999</v>
      </c>
      <c r="Y14" s="120"/>
      <c r="Z14" s="119">
        <f t="shared" ref="Z14" si="41">IF(COUNT(V9:W10)&lt;&gt;2,"",V11*(V12+V13))</f>
        <v>3031.56</v>
      </c>
      <c r="AA14" s="120"/>
      <c r="AB14" s="49">
        <f t="shared" si="32"/>
        <v>25916.284799999998</v>
      </c>
      <c r="AC14" s="1"/>
      <c r="AD14" s="1"/>
    </row>
    <row r="15" spans="1:30" x14ac:dyDescent="0.4">
      <c r="A15" s="1"/>
      <c r="B15" s="127"/>
      <c r="C15" s="8" t="s">
        <v>49</v>
      </c>
      <c r="D15" s="66"/>
      <c r="E15" s="67"/>
      <c r="F15" s="66"/>
      <c r="G15" s="67"/>
      <c r="H15" s="54"/>
      <c r="I15" s="55"/>
      <c r="J15" s="54"/>
      <c r="K15" s="55"/>
      <c r="L15" s="54"/>
      <c r="M15" s="55"/>
      <c r="N15" s="54"/>
      <c r="O15" s="55"/>
      <c r="P15" s="54"/>
      <c r="Q15" s="55"/>
      <c r="R15" s="54"/>
      <c r="S15" s="55"/>
      <c r="T15" s="54"/>
      <c r="U15" s="55"/>
      <c r="V15" s="54"/>
      <c r="W15" s="55"/>
      <c r="X15" s="54"/>
      <c r="Y15" s="55"/>
      <c r="Z15" s="54"/>
      <c r="AA15" s="55"/>
      <c r="AB15" s="46" t="str">
        <f t="shared" si="32"/>
        <v/>
      </c>
      <c r="AC15" s="1"/>
      <c r="AD15" s="1"/>
    </row>
    <row r="16" spans="1:30" x14ac:dyDescent="0.4">
      <c r="A16" s="1"/>
      <c r="B16" s="127"/>
      <c r="C16" s="8" t="s">
        <v>53</v>
      </c>
      <c r="D16" s="66"/>
      <c r="E16" s="67"/>
      <c r="F16" s="66"/>
      <c r="G16" s="67"/>
      <c r="H16" s="54"/>
      <c r="I16" s="55"/>
      <c r="J16" s="54"/>
      <c r="K16" s="55"/>
      <c r="L16" s="54"/>
      <c r="M16" s="55"/>
      <c r="N16" s="54"/>
      <c r="O16" s="55"/>
      <c r="P16" s="54"/>
      <c r="Q16" s="55"/>
      <c r="R16" s="54"/>
      <c r="S16" s="55"/>
      <c r="T16" s="54"/>
      <c r="U16" s="55"/>
      <c r="V16" s="54"/>
      <c r="W16" s="55"/>
      <c r="X16" s="54"/>
      <c r="Y16" s="55"/>
      <c r="Z16" s="54"/>
      <c r="AA16" s="55"/>
      <c r="AB16" s="46" t="str">
        <f t="shared" si="32"/>
        <v/>
      </c>
      <c r="AC16" s="1"/>
      <c r="AD16" s="1"/>
    </row>
    <row r="17" spans="1:30" ht="18" customHeight="1" x14ac:dyDescent="0.4">
      <c r="A17" s="1"/>
      <c r="B17" s="128"/>
      <c r="C17" s="7" t="s">
        <v>9</v>
      </c>
      <c r="D17" s="123">
        <f>D14+D15+D16</f>
        <v>0</v>
      </c>
      <c r="E17" s="124"/>
      <c r="F17" s="123">
        <f t="shared" ref="F17" si="42">F14+F15+F16</f>
        <v>0</v>
      </c>
      <c r="G17" s="124"/>
      <c r="H17" s="123">
        <f t="shared" ref="H17" si="43">H14+H15+H16</f>
        <v>1669.248</v>
      </c>
      <c r="I17" s="124"/>
      <c r="J17" s="123">
        <f t="shared" ref="J17" si="44">J14+J15+J16</f>
        <v>2201.4720000000002</v>
      </c>
      <c r="K17" s="124"/>
      <c r="L17" s="123">
        <f t="shared" ref="L17" si="45">L14+L15+L16</f>
        <v>2322.4319999999998</v>
      </c>
      <c r="M17" s="124"/>
      <c r="N17" s="123">
        <f t="shared" ref="N17" si="46">N14+N15+N16</f>
        <v>2503.8719999999998</v>
      </c>
      <c r="O17" s="124"/>
      <c r="P17" s="123">
        <f t="shared" ref="P17" si="47">P14+P15+P16</f>
        <v>2789.0351999999998</v>
      </c>
      <c r="Q17" s="124"/>
      <c r="R17" s="123">
        <f t="shared" ref="R17" si="48">R14+R15+R16</f>
        <v>2667.7727999999997</v>
      </c>
      <c r="S17" s="124"/>
      <c r="T17" s="123">
        <f t="shared" ref="T17" si="49">T14+T15+T16</f>
        <v>3031.56</v>
      </c>
      <c r="U17" s="124"/>
      <c r="V17" s="123">
        <f t="shared" ref="V17" si="50">V14+V15+V16</f>
        <v>2789.0351999999998</v>
      </c>
      <c r="W17" s="124"/>
      <c r="X17" s="123">
        <f t="shared" ref="X17" si="51">X14+X15+X16</f>
        <v>2910.2975999999999</v>
      </c>
      <c r="Y17" s="124"/>
      <c r="Z17" s="123">
        <f t="shared" ref="Z17" si="52">Z14+Z15+Z16</f>
        <v>3031.56</v>
      </c>
      <c r="AA17" s="124"/>
      <c r="AB17" s="46">
        <f>IF(COUNT(D17:AA17)&gt;0,SUM(D17:AA17),"")</f>
        <v>25916.284799999998</v>
      </c>
      <c r="AC17" s="1"/>
      <c r="AD17" s="1"/>
    </row>
    <row r="18" spans="1:30" ht="18" customHeight="1" x14ac:dyDescent="0.4">
      <c r="A18" s="1"/>
      <c r="B18" s="125" t="s">
        <v>41</v>
      </c>
      <c r="C18" s="14" t="s">
        <v>10</v>
      </c>
      <c r="D18" s="54">
        <v>1300</v>
      </c>
      <c r="E18" s="55"/>
      <c r="F18" s="54">
        <v>1300</v>
      </c>
      <c r="G18" s="55"/>
      <c r="H18" s="54">
        <v>1300</v>
      </c>
      <c r="I18" s="55"/>
      <c r="J18" s="54">
        <v>1950</v>
      </c>
      <c r="K18" s="55"/>
      <c r="L18" s="54">
        <v>1300</v>
      </c>
      <c r="M18" s="55"/>
      <c r="N18" s="54">
        <v>1300</v>
      </c>
      <c r="O18" s="55"/>
      <c r="P18" s="54">
        <v>1300</v>
      </c>
      <c r="Q18" s="55"/>
      <c r="R18" s="54">
        <v>1300</v>
      </c>
      <c r="S18" s="55"/>
      <c r="T18" s="54">
        <v>1300</v>
      </c>
      <c r="U18" s="55"/>
      <c r="V18" s="54">
        <v>1950</v>
      </c>
      <c r="W18" s="55"/>
      <c r="X18" s="54">
        <v>1300</v>
      </c>
      <c r="Y18" s="55"/>
      <c r="Z18" s="54">
        <v>1300</v>
      </c>
      <c r="AA18" s="55"/>
      <c r="AB18" s="46">
        <f t="shared" si="32"/>
        <v>16900</v>
      </c>
      <c r="AC18" s="1"/>
      <c r="AD18" s="1"/>
    </row>
    <row r="19" spans="1:30" ht="18" customHeight="1" x14ac:dyDescent="0.4">
      <c r="A19" s="1"/>
      <c r="B19" s="125"/>
      <c r="C19" s="23" t="s">
        <v>50</v>
      </c>
      <c r="D19" s="54"/>
      <c r="E19" s="55"/>
      <c r="F19" s="54"/>
      <c r="G19" s="55"/>
      <c r="H19" s="54"/>
      <c r="I19" s="55"/>
      <c r="J19" s="54"/>
      <c r="K19" s="55"/>
      <c r="L19" s="54"/>
      <c r="M19" s="55"/>
      <c r="N19" s="54"/>
      <c r="O19" s="55"/>
      <c r="P19" s="54"/>
      <c r="Q19" s="55"/>
      <c r="R19" s="54"/>
      <c r="S19" s="55"/>
      <c r="T19" s="54"/>
      <c r="U19" s="55"/>
      <c r="V19" s="54"/>
      <c r="W19" s="55"/>
      <c r="X19" s="54"/>
      <c r="Y19" s="55"/>
      <c r="Z19" s="54"/>
      <c r="AA19" s="55"/>
      <c r="AB19" s="46" t="str">
        <f t="shared" si="32"/>
        <v/>
      </c>
      <c r="AC19" s="1"/>
      <c r="AD19" s="1"/>
    </row>
    <row r="20" spans="1:30" ht="18" customHeight="1" x14ac:dyDescent="0.4">
      <c r="A20" s="1"/>
      <c r="B20" s="125"/>
      <c r="C20" s="14" t="s">
        <v>11</v>
      </c>
      <c r="D20" s="54">
        <v>100</v>
      </c>
      <c r="E20" s="55"/>
      <c r="F20" s="54">
        <v>100</v>
      </c>
      <c r="G20" s="55"/>
      <c r="H20" s="54">
        <v>100</v>
      </c>
      <c r="I20" s="55"/>
      <c r="J20" s="54">
        <v>100</v>
      </c>
      <c r="K20" s="55"/>
      <c r="L20" s="54">
        <v>100</v>
      </c>
      <c r="M20" s="55"/>
      <c r="N20" s="54">
        <v>100</v>
      </c>
      <c r="O20" s="55"/>
      <c r="P20" s="54">
        <v>100</v>
      </c>
      <c r="Q20" s="55"/>
      <c r="R20" s="54">
        <v>100</v>
      </c>
      <c r="S20" s="55"/>
      <c r="T20" s="54">
        <v>100</v>
      </c>
      <c r="U20" s="55"/>
      <c r="V20" s="54">
        <v>100</v>
      </c>
      <c r="W20" s="55"/>
      <c r="X20" s="54">
        <v>100</v>
      </c>
      <c r="Y20" s="55"/>
      <c r="Z20" s="54">
        <v>100</v>
      </c>
      <c r="AA20" s="55"/>
      <c r="AB20" s="46">
        <f t="shared" ref="AB20" si="53">IF(COUNT(D20:AA20)&gt;0,SUM(D20:AA20),"")</f>
        <v>1200</v>
      </c>
      <c r="AC20" s="1"/>
      <c r="AD20" s="1"/>
    </row>
    <row r="21" spans="1:30" ht="18" customHeight="1" x14ac:dyDescent="0.4">
      <c r="A21" s="1"/>
      <c r="B21" s="125"/>
      <c r="C21" s="14" t="s">
        <v>12</v>
      </c>
      <c r="D21" s="54">
        <v>300</v>
      </c>
      <c r="E21" s="55"/>
      <c r="F21" s="54">
        <v>300</v>
      </c>
      <c r="G21" s="55"/>
      <c r="H21" s="54">
        <v>300</v>
      </c>
      <c r="I21" s="55"/>
      <c r="J21" s="54">
        <v>300</v>
      </c>
      <c r="K21" s="55"/>
      <c r="L21" s="54">
        <v>300</v>
      </c>
      <c r="M21" s="55"/>
      <c r="N21" s="54">
        <v>300</v>
      </c>
      <c r="O21" s="55"/>
      <c r="P21" s="54">
        <v>300</v>
      </c>
      <c r="Q21" s="55"/>
      <c r="R21" s="54">
        <v>300</v>
      </c>
      <c r="S21" s="55"/>
      <c r="T21" s="54">
        <v>300</v>
      </c>
      <c r="U21" s="55"/>
      <c r="V21" s="54">
        <v>300</v>
      </c>
      <c r="W21" s="55"/>
      <c r="X21" s="54">
        <v>300</v>
      </c>
      <c r="Y21" s="55"/>
      <c r="Z21" s="54">
        <v>300</v>
      </c>
      <c r="AA21" s="55"/>
      <c r="AB21" s="46">
        <f t="shared" si="32"/>
        <v>3600</v>
      </c>
      <c r="AC21" s="1"/>
      <c r="AD21" s="1"/>
    </row>
    <row r="22" spans="1:30" ht="18" customHeight="1" x14ac:dyDescent="0.4">
      <c r="A22" s="1"/>
      <c r="B22" s="125"/>
      <c r="C22" s="23" t="s">
        <v>27</v>
      </c>
      <c r="D22" s="54"/>
      <c r="E22" s="55"/>
      <c r="F22" s="54"/>
      <c r="G22" s="55"/>
      <c r="H22" s="54"/>
      <c r="I22" s="55"/>
      <c r="J22" s="54"/>
      <c r="K22" s="55"/>
      <c r="L22" s="54"/>
      <c r="M22" s="55"/>
      <c r="N22" s="54"/>
      <c r="O22" s="55"/>
      <c r="P22" s="54"/>
      <c r="Q22" s="55"/>
      <c r="R22" s="54"/>
      <c r="S22" s="55"/>
      <c r="T22" s="54"/>
      <c r="U22" s="55"/>
      <c r="V22" s="54"/>
      <c r="W22" s="55"/>
      <c r="X22" s="54"/>
      <c r="Y22" s="55"/>
      <c r="Z22" s="54"/>
      <c r="AA22" s="55"/>
      <c r="AB22" s="46" t="str">
        <f t="shared" si="32"/>
        <v/>
      </c>
      <c r="AC22" s="1"/>
      <c r="AD22" s="1"/>
    </row>
    <row r="23" spans="1:30" ht="18" customHeight="1" x14ac:dyDescent="0.4">
      <c r="A23" s="1"/>
      <c r="B23" s="125"/>
      <c r="C23" s="14" t="s">
        <v>13</v>
      </c>
      <c r="D23" s="54">
        <v>30</v>
      </c>
      <c r="E23" s="55"/>
      <c r="F23" s="54">
        <v>30</v>
      </c>
      <c r="G23" s="55"/>
      <c r="H23" s="54">
        <v>30</v>
      </c>
      <c r="I23" s="55"/>
      <c r="J23" s="54">
        <v>30</v>
      </c>
      <c r="K23" s="55"/>
      <c r="L23" s="54">
        <v>30</v>
      </c>
      <c r="M23" s="55"/>
      <c r="N23" s="54">
        <v>30</v>
      </c>
      <c r="O23" s="55"/>
      <c r="P23" s="54">
        <v>30</v>
      </c>
      <c r="Q23" s="55"/>
      <c r="R23" s="54">
        <v>30</v>
      </c>
      <c r="S23" s="55"/>
      <c r="T23" s="54">
        <v>30</v>
      </c>
      <c r="U23" s="55"/>
      <c r="V23" s="54">
        <v>30</v>
      </c>
      <c r="W23" s="55"/>
      <c r="X23" s="54">
        <v>30</v>
      </c>
      <c r="Y23" s="55"/>
      <c r="Z23" s="54">
        <v>30</v>
      </c>
      <c r="AA23" s="55"/>
      <c r="AB23" s="46"/>
      <c r="AC23" s="1"/>
      <c r="AD23" s="1"/>
    </row>
    <row r="24" spans="1:30" ht="18" customHeight="1" x14ac:dyDescent="0.4">
      <c r="A24" s="1"/>
      <c r="B24" s="125"/>
      <c r="C24" s="23"/>
      <c r="D24" s="54"/>
      <c r="E24" s="55"/>
      <c r="F24" s="54"/>
      <c r="G24" s="55"/>
      <c r="H24" s="54"/>
      <c r="I24" s="55"/>
      <c r="J24" s="54"/>
      <c r="K24" s="55"/>
      <c r="L24" s="54"/>
      <c r="M24" s="55"/>
      <c r="N24" s="54"/>
      <c r="O24" s="55"/>
      <c r="P24" s="54"/>
      <c r="Q24" s="55"/>
      <c r="R24" s="54"/>
      <c r="S24" s="55"/>
      <c r="T24" s="54"/>
      <c r="U24" s="55"/>
      <c r="V24" s="54"/>
      <c r="W24" s="55"/>
      <c r="X24" s="54"/>
      <c r="Y24" s="55"/>
      <c r="Z24" s="54"/>
      <c r="AA24" s="55"/>
      <c r="AB24" s="46" t="str">
        <f t="shared" ref="AB24" si="54">IF(COUNT(D24:AA24)&gt;0,SUM(D24:AA24),"")</f>
        <v/>
      </c>
      <c r="AC24" s="1"/>
      <c r="AD24" s="1"/>
    </row>
    <row r="25" spans="1:30" ht="18" customHeight="1" x14ac:dyDescent="0.4">
      <c r="A25" s="1"/>
      <c r="B25" s="125"/>
      <c r="C25" s="23"/>
      <c r="D25" s="54"/>
      <c r="E25" s="55"/>
      <c r="F25" s="54"/>
      <c r="G25" s="55"/>
      <c r="H25" s="54"/>
      <c r="I25" s="55"/>
      <c r="J25" s="54"/>
      <c r="K25" s="55"/>
      <c r="L25" s="54"/>
      <c r="M25" s="55"/>
      <c r="N25" s="54"/>
      <c r="O25" s="55"/>
      <c r="P25" s="54"/>
      <c r="Q25" s="55"/>
      <c r="R25" s="54"/>
      <c r="S25" s="55"/>
      <c r="T25" s="54"/>
      <c r="U25" s="55"/>
      <c r="V25" s="54"/>
      <c r="W25" s="55"/>
      <c r="X25" s="54"/>
      <c r="Y25" s="55"/>
      <c r="Z25" s="54"/>
      <c r="AA25" s="55"/>
      <c r="AB25" s="46" t="str">
        <f t="shared" si="32"/>
        <v/>
      </c>
      <c r="AC25" s="1"/>
      <c r="AD25" s="1"/>
    </row>
    <row r="26" spans="1:30" ht="18" customHeight="1" x14ac:dyDescent="0.4">
      <c r="A26" s="1"/>
      <c r="B26" s="125"/>
      <c r="C26" s="23"/>
      <c r="D26" s="54"/>
      <c r="E26" s="55"/>
      <c r="F26" s="54"/>
      <c r="G26" s="55"/>
      <c r="H26" s="54"/>
      <c r="I26" s="55"/>
      <c r="J26" s="54"/>
      <c r="K26" s="55"/>
      <c r="L26" s="54"/>
      <c r="M26" s="55"/>
      <c r="N26" s="54"/>
      <c r="O26" s="55"/>
      <c r="P26" s="54"/>
      <c r="Q26" s="55"/>
      <c r="R26" s="54"/>
      <c r="S26" s="55"/>
      <c r="T26" s="54"/>
      <c r="U26" s="55"/>
      <c r="V26" s="54"/>
      <c r="W26" s="55"/>
      <c r="X26" s="54"/>
      <c r="Y26" s="55"/>
      <c r="Z26" s="54"/>
      <c r="AA26" s="55"/>
      <c r="AB26" s="46" t="str">
        <f t="shared" ref="AB26" si="55">IF(COUNT(D26:AA26)&gt;0,SUM(D26:AA26),"")</f>
        <v/>
      </c>
      <c r="AC26" s="1"/>
      <c r="AD26" s="1"/>
    </row>
    <row r="27" spans="1:30" ht="18" customHeight="1" x14ac:dyDescent="0.4">
      <c r="A27" s="1"/>
      <c r="B27" s="125"/>
      <c r="C27" s="23" t="s">
        <v>45</v>
      </c>
      <c r="D27" s="54">
        <v>200</v>
      </c>
      <c r="E27" s="55"/>
      <c r="F27" s="54">
        <v>200</v>
      </c>
      <c r="G27" s="55"/>
      <c r="H27" s="54">
        <v>200</v>
      </c>
      <c r="I27" s="55"/>
      <c r="J27" s="54">
        <v>200</v>
      </c>
      <c r="K27" s="55"/>
      <c r="L27" s="54">
        <v>200</v>
      </c>
      <c r="M27" s="55"/>
      <c r="N27" s="54">
        <v>200</v>
      </c>
      <c r="O27" s="55"/>
      <c r="P27" s="54">
        <v>200</v>
      </c>
      <c r="Q27" s="55"/>
      <c r="R27" s="54">
        <v>200</v>
      </c>
      <c r="S27" s="55"/>
      <c r="T27" s="54">
        <v>200</v>
      </c>
      <c r="U27" s="55"/>
      <c r="V27" s="54">
        <v>200</v>
      </c>
      <c r="W27" s="55"/>
      <c r="X27" s="54">
        <v>200</v>
      </c>
      <c r="Y27" s="55"/>
      <c r="Z27" s="54">
        <v>200</v>
      </c>
      <c r="AA27" s="55"/>
      <c r="AB27" s="46">
        <f t="shared" si="32"/>
        <v>2400</v>
      </c>
      <c r="AC27" s="1"/>
      <c r="AD27" s="1"/>
    </row>
    <row r="28" spans="1:30" ht="18" customHeight="1" x14ac:dyDescent="0.4">
      <c r="A28" s="1"/>
      <c r="B28" s="125"/>
      <c r="C28" s="7" t="s">
        <v>14</v>
      </c>
      <c r="D28" s="129">
        <f>IF(COUNT(D18:E27)&lt;&gt;0,SUM(D18:E27),"")</f>
        <v>1930</v>
      </c>
      <c r="E28" s="130"/>
      <c r="F28" s="129">
        <f>IF(COUNT(F18:G27)&lt;&gt;0,SUM(F18:G27),"")</f>
        <v>1930</v>
      </c>
      <c r="G28" s="130"/>
      <c r="H28" s="129">
        <f>IF(COUNT(H18:I27)&lt;&gt;0,SUM(H18:I27),"")</f>
        <v>1930</v>
      </c>
      <c r="I28" s="130"/>
      <c r="J28" s="129">
        <f>IF(COUNT(J18:K27)&lt;&gt;0,SUM(J18:K27),"")</f>
        <v>2580</v>
      </c>
      <c r="K28" s="130"/>
      <c r="L28" s="129">
        <f>IF(COUNT(L18:M27)&lt;&gt;0,SUM(L18:M27),"")</f>
        <v>1930</v>
      </c>
      <c r="M28" s="130"/>
      <c r="N28" s="129">
        <f>IF(COUNT(N18:O27)&lt;&gt;0,SUM(N18:O27),"")</f>
        <v>1930</v>
      </c>
      <c r="O28" s="130"/>
      <c r="P28" s="129">
        <f>IF(COUNT(P18:Q27)&lt;&gt;0,SUM(P18:Q27),"")</f>
        <v>1930</v>
      </c>
      <c r="Q28" s="130"/>
      <c r="R28" s="129">
        <f>IF(COUNT(R18:S27)&lt;&gt;0,SUM(R18:S27),"")</f>
        <v>1930</v>
      </c>
      <c r="S28" s="130"/>
      <c r="T28" s="129">
        <f>IF(COUNT(T18:U27)&lt;&gt;0,SUM(T18:U27),"")</f>
        <v>1930</v>
      </c>
      <c r="U28" s="130"/>
      <c r="V28" s="129">
        <f>IF(COUNT(V18:W27)&lt;&gt;0,SUM(V18:W27),"")</f>
        <v>2580</v>
      </c>
      <c r="W28" s="130"/>
      <c r="X28" s="129">
        <f>IF(COUNT(X18:Y27)&lt;&gt;0,SUM(X18:Y27),"")</f>
        <v>1930</v>
      </c>
      <c r="Y28" s="130"/>
      <c r="Z28" s="129">
        <f>IF(COUNT(Z18:AA27)&lt;&gt;0,SUM(Z18:AA27),"")</f>
        <v>1930</v>
      </c>
      <c r="AA28" s="130"/>
      <c r="AB28" s="46">
        <f t="shared" si="32"/>
        <v>24460</v>
      </c>
      <c r="AC28" s="1"/>
      <c r="AD28" s="1"/>
    </row>
    <row r="29" spans="1:30" ht="18" customHeight="1" x14ac:dyDescent="0.4">
      <c r="A29" s="1"/>
      <c r="B29" s="104" t="s">
        <v>47</v>
      </c>
      <c r="C29" s="33" t="s">
        <v>15</v>
      </c>
      <c r="D29" s="107">
        <f>D17-D28</f>
        <v>-1930</v>
      </c>
      <c r="E29" s="108"/>
      <c r="F29" s="107">
        <f t="shared" ref="F29" si="56">IFERROR(IF(AND(F17="",F28=""),"",F17-F28),"")</f>
        <v>-1930</v>
      </c>
      <c r="G29" s="108"/>
      <c r="H29" s="107">
        <f t="shared" ref="H29" si="57">IFERROR(IF(AND(H17="",H28=""),"",H17-H28),"")</f>
        <v>-260.75199999999995</v>
      </c>
      <c r="I29" s="108"/>
      <c r="J29" s="107">
        <f t="shared" ref="J29" si="58">IFERROR(IF(AND(J17="",J28=""),"",J17-J28),"")</f>
        <v>-378.52799999999979</v>
      </c>
      <c r="K29" s="108"/>
      <c r="L29" s="107">
        <f t="shared" ref="L29" si="59">IFERROR(IF(AND(L17="",L28=""),"",L17-L28),"")</f>
        <v>392.43199999999979</v>
      </c>
      <c r="M29" s="108"/>
      <c r="N29" s="107">
        <f t="shared" ref="N29" si="60">IFERROR(IF(AND(N17="",N28=""),"",N17-N28),"")</f>
        <v>573.87199999999984</v>
      </c>
      <c r="O29" s="108"/>
      <c r="P29" s="107">
        <f t="shared" ref="P29" si="61">IFERROR(IF(AND(P17="",P28=""),"",P17-P28),"")</f>
        <v>859.0351999999998</v>
      </c>
      <c r="Q29" s="108"/>
      <c r="R29" s="107">
        <f t="shared" ref="R29" si="62">IFERROR(IF(AND(R17="",R28=""),"",R17-R28),"")</f>
        <v>737.77279999999973</v>
      </c>
      <c r="S29" s="108"/>
      <c r="T29" s="107">
        <f t="shared" ref="T29" si="63">IFERROR(IF(AND(T17="",T28=""),"",T17-T28),"")</f>
        <v>1101.56</v>
      </c>
      <c r="U29" s="108"/>
      <c r="V29" s="107">
        <f t="shared" ref="V29" si="64">IFERROR(IF(AND(V17="",V28=""),"",V17-V28),"")</f>
        <v>209.0351999999998</v>
      </c>
      <c r="W29" s="108"/>
      <c r="X29" s="107">
        <f t="shared" ref="X29" si="65">IFERROR(IF(AND(X17="",X28=""),"",X17-X28),"")</f>
        <v>980.29759999999987</v>
      </c>
      <c r="Y29" s="108"/>
      <c r="Z29" s="107">
        <f t="shared" ref="Z29" si="66">IFERROR(IF(AND(Z17="",Z28=""),"",Z17-Z28),"")</f>
        <v>1101.56</v>
      </c>
      <c r="AA29" s="108"/>
      <c r="AB29" s="46">
        <f t="shared" si="32"/>
        <v>1456.2847999999981</v>
      </c>
      <c r="AC29" s="1"/>
      <c r="AD29" s="1"/>
    </row>
    <row r="30" spans="1:30" ht="18" customHeight="1" x14ac:dyDescent="0.4">
      <c r="A30" s="1"/>
      <c r="B30" s="105"/>
      <c r="C30" s="22" t="s">
        <v>54</v>
      </c>
      <c r="D30" s="107">
        <f>IFERROR(IF(AND(D17="",D28=""),"",D29),"")</f>
        <v>-1930</v>
      </c>
      <c r="E30" s="108"/>
      <c r="F30" s="107">
        <f>IFERROR(IF(AND(D30="",F29=""),"",D30+F29),"")</f>
        <v>-3860</v>
      </c>
      <c r="G30" s="108"/>
      <c r="H30" s="107">
        <f t="shared" ref="H30" si="67">IFERROR(IF(AND(F30="",H29=""),"",F30+H29),"")</f>
        <v>-4120.7520000000004</v>
      </c>
      <c r="I30" s="108"/>
      <c r="J30" s="107">
        <f t="shared" ref="J30" si="68">IFERROR(IF(AND(H30="",J29=""),"",H30+J29),"")</f>
        <v>-4499.2800000000007</v>
      </c>
      <c r="K30" s="108"/>
      <c r="L30" s="107">
        <f t="shared" ref="L30" si="69">IFERROR(IF(AND(J30="",L29=""),"",J30+L29),"")</f>
        <v>-4106.8480000000009</v>
      </c>
      <c r="M30" s="108"/>
      <c r="N30" s="107">
        <f t="shared" ref="N30" si="70">IFERROR(IF(AND(L30="",N29=""),"",L30+N29),"")</f>
        <v>-3532.976000000001</v>
      </c>
      <c r="O30" s="108"/>
      <c r="P30" s="107">
        <f t="shared" ref="P30" si="71">IFERROR(IF(AND(N30="",P29=""),"",N30+P29),"")</f>
        <v>-2673.9408000000012</v>
      </c>
      <c r="Q30" s="108"/>
      <c r="R30" s="107">
        <f t="shared" ref="R30" si="72">IFERROR(IF(AND(P30="",R29=""),"",P30+R29),"")</f>
        <v>-1936.1680000000015</v>
      </c>
      <c r="S30" s="108"/>
      <c r="T30" s="107">
        <f t="shared" ref="T30" si="73">IFERROR(IF(AND(R30="",T29=""),"",R30+T29),"")</f>
        <v>-834.60800000000154</v>
      </c>
      <c r="U30" s="108"/>
      <c r="V30" s="107">
        <f t="shared" ref="V30" si="74">IFERROR(IF(AND(T30="",V29=""),"",T30+V29),"")</f>
        <v>-625.57280000000173</v>
      </c>
      <c r="W30" s="108"/>
      <c r="X30" s="107">
        <f t="shared" ref="X30" si="75">IFERROR(IF(AND(V30="",X29=""),"",V30+X29),"")</f>
        <v>354.72479999999814</v>
      </c>
      <c r="Y30" s="108"/>
      <c r="Z30" s="107">
        <f t="shared" ref="Z30" si="76">IFERROR(IF(AND(X30="",Z29=""),"",X30+Z29),"")</f>
        <v>1456.2847999999981</v>
      </c>
      <c r="AA30" s="108"/>
      <c r="AB30" s="46"/>
      <c r="AC30" s="1"/>
      <c r="AD30" s="1"/>
    </row>
    <row r="31" spans="1:30" ht="18" customHeight="1" x14ac:dyDescent="0.4">
      <c r="A31" s="1"/>
      <c r="B31" s="104" t="s">
        <v>48</v>
      </c>
      <c r="C31" s="23" t="s">
        <v>46</v>
      </c>
      <c r="D31" s="54"/>
      <c r="E31" s="55"/>
      <c r="F31" s="54"/>
      <c r="G31" s="55"/>
      <c r="H31" s="54"/>
      <c r="I31" s="55"/>
      <c r="J31" s="54"/>
      <c r="K31" s="55"/>
      <c r="L31" s="54"/>
      <c r="M31" s="55"/>
      <c r="N31" s="54"/>
      <c r="O31" s="55"/>
      <c r="P31" s="54"/>
      <c r="Q31" s="55"/>
      <c r="R31" s="54"/>
      <c r="S31" s="55"/>
      <c r="T31" s="54"/>
      <c r="U31" s="55"/>
      <c r="V31" s="54"/>
      <c r="W31" s="55"/>
      <c r="X31" s="54"/>
      <c r="Y31" s="55"/>
      <c r="Z31" s="54"/>
      <c r="AA31" s="55"/>
      <c r="AB31" s="46" t="str">
        <f t="shared" si="32"/>
        <v/>
      </c>
      <c r="AC31" s="1"/>
      <c r="AD31" s="1"/>
    </row>
    <row r="32" spans="1:30" ht="18" customHeight="1" x14ac:dyDescent="0.4">
      <c r="A32" s="1"/>
      <c r="B32" s="106"/>
      <c r="C32" s="23" t="s">
        <v>29</v>
      </c>
      <c r="D32" s="54"/>
      <c r="E32" s="55"/>
      <c r="F32" s="54"/>
      <c r="G32" s="55"/>
      <c r="H32" s="54"/>
      <c r="I32" s="55"/>
      <c r="J32" s="54"/>
      <c r="K32" s="55"/>
      <c r="L32" s="54"/>
      <c r="M32" s="55"/>
      <c r="N32" s="54"/>
      <c r="O32" s="55"/>
      <c r="P32" s="54"/>
      <c r="Q32" s="55"/>
      <c r="R32" s="54"/>
      <c r="S32" s="55"/>
      <c r="T32" s="54"/>
      <c r="U32" s="55"/>
      <c r="V32" s="54"/>
      <c r="W32" s="55"/>
      <c r="X32" s="54"/>
      <c r="Y32" s="55"/>
      <c r="Z32" s="54"/>
      <c r="AA32" s="55"/>
      <c r="AB32" s="46" t="str">
        <f t="shared" si="32"/>
        <v/>
      </c>
      <c r="AC32" s="1"/>
      <c r="AD32" s="1"/>
    </row>
    <row r="33" spans="1:30" ht="18" customHeight="1" x14ac:dyDescent="0.4">
      <c r="A33" s="1"/>
      <c r="B33" s="106"/>
      <c r="C33" s="34" t="s">
        <v>42</v>
      </c>
      <c r="D33" s="107">
        <f>IFERROR(IF(AND(D29="",D31="",D32=""),"",D29+D31-D32),"")</f>
        <v>-1930</v>
      </c>
      <c r="E33" s="108"/>
      <c r="F33" s="107">
        <f t="shared" ref="F33" si="77">IFERROR(IF(AND(F29="",F31="",F32=""),"",F29+F31-F32),"")</f>
        <v>-1930</v>
      </c>
      <c r="G33" s="108"/>
      <c r="H33" s="107">
        <f t="shared" ref="H33" si="78">IFERROR(IF(AND(H29="",H31="",H32=""),"",H29+H31-H32),"")</f>
        <v>-260.75199999999995</v>
      </c>
      <c r="I33" s="108"/>
      <c r="J33" s="107">
        <f t="shared" ref="J33" si="79">IFERROR(IF(AND(J29="",J31="",J32=""),"",J29+J31-J32),"")</f>
        <v>-378.52799999999979</v>
      </c>
      <c r="K33" s="108"/>
      <c r="L33" s="107">
        <f t="shared" ref="L33" si="80">IFERROR(IF(AND(L29="",L31="",L32=""),"",L29+L31-L32),"")</f>
        <v>392.43199999999979</v>
      </c>
      <c r="M33" s="108"/>
      <c r="N33" s="107">
        <f t="shared" ref="N33" si="81">IFERROR(IF(AND(N29="",N31="",N32=""),"",N29+N31-N32),"")</f>
        <v>573.87199999999984</v>
      </c>
      <c r="O33" s="108"/>
      <c r="P33" s="107">
        <f t="shared" ref="P33" si="82">IFERROR(IF(AND(P29="",P31="",P32=""),"",P29+P31-P32),"")</f>
        <v>859.0351999999998</v>
      </c>
      <c r="Q33" s="108"/>
      <c r="R33" s="107">
        <f t="shared" ref="R33" si="83">IFERROR(IF(AND(R29="",R31="",R32=""),"",R29+R31-R32),"")</f>
        <v>737.77279999999973</v>
      </c>
      <c r="S33" s="108"/>
      <c r="T33" s="107">
        <f t="shared" ref="T33" si="84">IFERROR(IF(AND(T29="",T31="",T32=""),"",T29+T31-T32),"")</f>
        <v>1101.56</v>
      </c>
      <c r="U33" s="108"/>
      <c r="V33" s="107">
        <f t="shared" ref="V33" si="85">IFERROR(IF(AND(V29="",V31="",V32=""),"",V29+V31-V32),"")</f>
        <v>209.0351999999998</v>
      </c>
      <c r="W33" s="108"/>
      <c r="X33" s="107">
        <f t="shared" ref="X33" si="86">IFERROR(IF(AND(X29="",X31="",X32=""),"",X29+X31-X32),"")</f>
        <v>980.29759999999987</v>
      </c>
      <c r="Y33" s="108"/>
      <c r="Z33" s="107">
        <f t="shared" ref="Z33" si="87">IFERROR(IF(AND(Z29="",Z31="",Z32=""),"",Z29+Z31-Z32),"")</f>
        <v>1101.56</v>
      </c>
      <c r="AA33" s="108"/>
      <c r="AB33" s="46">
        <f t="shared" ref="AB33" si="88">IF(COUNT(D33:AA33)&gt;0,SUM(D33:AA33),"")</f>
        <v>1456.2847999999981</v>
      </c>
      <c r="AC33" s="1"/>
      <c r="AD33" s="1"/>
    </row>
    <row r="34" spans="1:30" ht="18" customHeight="1" x14ac:dyDescent="0.4">
      <c r="A34" s="1"/>
      <c r="B34" s="105"/>
      <c r="C34" s="34" t="s">
        <v>55</v>
      </c>
      <c r="D34" s="107">
        <f>IFERROR(IF(AND(D30="",D33=""),"",D33),"")</f>
        <v>-1930</v>
      </c>
      <c r="E34" s="108"/>
      <c r="F34" s="107">
        <f>IFERROR(IF(AND(D34="",F33=""),"",D34+F33),"")</f>
        <v>-3860</v>
      </c>
      <c r="G34" s="108"/>
      <c r="H34" s="107">
        <f t="shared" ref="H34" si="89">IFERROR(IF(AND(F34="",H33=""),"",F34+H33),"")</f>
        <v>-4120.7520000000004</v>
      </c>
      <c r="I34" s="108"/>
      <c r="J34" s="107">
        <f t="shared" ref="J34" si="90">IFERROR(IF(AND(H34="",J33=""),"",H34+J33),"")</f>
        <v>-4499.2800000000007</v>
      </c>
      <c r="K34" s="108"/>
      <c r="L34" s="107">
        <f t="shared" ref="L34" si="91">IFERROR(IF(AND(J34="",L33=""),"",J34+L33),"")</f>
        <v>-4106.8480000000009</v>
      </c>
      <c r="M34" s="108"/>
      <c r="N34" s="107">
        <f t="shared" ref="N34" si="92">IFERROR(IF(AND(L34="",N33=""),"",L34+N33),"")</f>
        <v>-3532.976000000001</v>
      </c>
      <c r="O34" s="108"/>
      <c r="P34" s="107">
        <f t="shared" ref="P34" si="93">IFERROR(IF(AND(N34="",P33=""),"",N34+P33),"")</f>
        <v>-2673.9408000000012</v>
      </c>
      <c r="Q34" s="108"/>
      <c r="R34" s="107">
        <f t="shared" ref="R34" si="94">IFERROR(IF(AND(P34="",R33=""),"",P34+R33),"")</f>
        <v>-1936.1680000000015</v>
      </c>
      <c r="S34" s="108"/>
      <c r="T34" s="107">
        <f t="shared" ref="T34" si="95">IFERROR(IF(AND(R34="",T33=""),"",R34+T33),"")</f>
        <v>-834.60800000000154</v>
      </c>
      <c r="U34" s="108"/>
      <c r="V34" s="107">
        <f t="shared" ref="V34" si="96">IFERROR(IF(AND(T34="",V33=""),"",T34+V33),"")</f>
        <v>-625.57280000000173</v>
      </c>
      <c r="W34" s="108"/>
      <c r="X34" s="107">
        <f t="shared" ref="X34" si="97">IFERROR(IF(AND(V34="",X33=""),"",V34+X33),"")</f>
        <v>354.72479999999814</v>
      </c>
      <c r="Y34" s="108"/>
      <c r="Z34" s="107">
        <f t="shared" ref="Z34" si="98">IFERROR(IF(AND(X34="",Z33=""),"",X34+Z33),"")</f>
        <v>1456.2847999999981</v>
      </c>
      <c r="AA34" s="108"/>
      <c r="AB34" s="46"/>
      <c r="AC34" s="1"/>
      <c r="AD34" s="1"/>
    </row>
    <row r="35" spans="1:30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8" customHeight="1" x14ac:dyDescent="0.4">
      <c r="A36" s="1"/>
      <c r="B36" s="1"/>
      <c r="C36" s="51" t="s">
        <v>58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8" customHeight="1" x14ac:dyDescent="0.4">
      <c r="A37" s="1"/>
      <c r="B37" s="1"/>
      <c r="C37" s="51" t="s">
        <v>57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8" customHeight="1" x14ac:dyDescent="0.4">
      <c r="A38" s="1"/>
      <c r="B38" s="1"/>
      <c r="C38" s="51" t="s">
        <v>56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8" customHeight="1" x14ac:dyDescent="0.4">
      <c r="A39" s="1"/>
      <c r="B39" s="1"/>
      <c r="C39" s="1" t="s">
        <v>62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8" customHeight="1" x14ac:dyDescent="0.4">
      <c r="A40" s="1"/>
      <c r="B40" s="1"/>
      <c r="C40" s="1" t="s">
        <v>16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8" customHeight="1" x14ac:dyDescent="0.4">
      <c r="A41" s="1"/>
      <c r="B41" s="1"/>
      <c r="C41" s="1" t="s">
        <v>17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9.5" customHeight="1" x14ac:dyDescent="0.4">
      <c r="A43" s="1"/>
      <c r="B43" s="1"/>
      <c r="C43" s="1" t="s">
        <v>59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9.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9.5" customHeight="1" x14ac:dyDescent="0.4">
      <c r="A45" s="1"/>
      <c r="B45" s="1"/>
      <c r="C45" s="15" t="s">
        <v>18</v>
      </c>
      <c r="D45" s="65"/>
      <c r="E45" s="65"/>
      <c r="F45" s="65"/>
      <c r="G45" s="131" t="s">
        <v>19</v>
      </c>
      <c r="H45" s="131"/>
      <c r="I45" s="131"/>
      <c r="J45" s="131"/>
      <c r="K45" s="64"/>
      <c r="L45" s="64"/>
      <c r="M45" s="64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"/>
      <c r="AD45" s="1"/>
    </row>
    <row r="46" spans="1:30" ht="19.5" customHeight="1" x14ac:dyDescent="0.4">
      <c r="A46" s="1"/>
      <c r="B46" s="1"/>
      <c r="C46" s="19" t="s">
        <v>20</v>
      </c>
      <c r="D46" s="65"/>
      <c r="E46" s="65"/>
      <c r="F46" s="65"/>
      <c r="G46" s="132"/>
      <c r="H46" s="132"/>
      <c r="I46" s="132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"/>
      <c r="AD46" s="1"/>
    </row>
    <row r="47" spans="1:30" ht="19.5" customHeight="1" x14ac:dyDescent="0.4">
      <c r="A47" s="1"/>
      <c r="B47" s="1"/>
      <c r="C47" s="20" t="s">
        <v>21</v>
      </c>
      <c r="D47" s="64"/>
      <c r="E47" s="64"/>
      <c r="F47" s="64"/>
      <c r="G47" s="64"/>
      <c r="H47" s="64"/>
      <c r="I47" s="64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"/>
      <c r="AD47" s="1"/>
    </row>
    <row r="48" spans="1:30" ht="19.5" customHeight="1" x14ac:dyDescent="0.4">
      <c r="A48" s="1"/>
      <c r="B48" s="1"/>
      <c r="C48" s="20" t="s">
        <v>22</v>
      </c>
      <c r="D48" s="64"/>
      <c r="E48" s="64"/>
      <c r="F48" s="64"/>
      <c r="G48" s="64"/>
      <c r="H48" s="64"/>
      <c r="I48" s="64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"/>
      <c r="AD48" s="1"/>
    </row>
    <row r="49" spans="1:31" ht="19.5" customHeight="1" x14ac:dyDescent="0.4">
      <c r="A49" s="1"/>
      <c r="B49" s="1"/>
      <c r="C49" s="17"/>
      <c r="D49" s="17"/>
      <c r="E49" s="17"/>
      <c r="F49" s="17"/>
      <c r="G49" s="17"/>
      <c r="H49" s="17"/>
      <c r="I49" s="1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"/>
      <c r="AD49" s="1"/>
    </row>
    <row r="50" spans="1:31" ht="19.5" customHeight="1" x14ac:dyDescent="0.4">
      <c r="A50" s="1"/>
      <c r="B50" s="1"/>
      <c r="C50" s="56" t="s">
        <v>60</v>
      </c>
      <c r="D50" s="57"/>
      <c r="E50" s="57"/>
      <c r="F50" s="57"/>
      <c r="G50" s="58"/>
      <c r="H50" s="65" t="s">
        <v>61</v>
      </c>
      <c r="I50" s="65"/>
      <c r="J50" s="65"/>
      <c r="K50" s="16"/>
      <c r="L50" s="16"/>
      <c r="M50" s="16"/>
      <c r="N50" s="16"/>
      <c r="O50" s="133" t="s">
        <v>67</v>
      </c>
      <c r="P50" s="133"/>
      <c r="Q50" s="133"/>
      <c r="R50" s="133"/>
      <c r="S50" s="133"/>
      <c r="T50" s="133"/>
      <c r="U50" s="133"/>
      <c r="V50" s="133"/>
      <c r="W50" s="65" t="s">
        <v>68</v>
      </c>
      <c r="X50" s="65"/>
      <c r="Y50" s="65"/>
      <c r="Z50" s="16"/>
      <c r="AA50" s="16"/>
      <c r="AB50" s="16"/>
      <c r="AC50" s="1"/>
      <c r="AD50" s="1"/>
    </row>
    <row r="51" spans="1:31" ht="19.5" customHeight="1" x14ac:dyDescent="0.4">
      <c r="A51" s="1"/>
      <c r="B51" s="1"/>
      <c r="C51" s="59"/>
      <c r="D51" s="60"/>
      <c r="E51" s="60"/>
      <c r="F51" s="60"/>
      <c r="G51" s="61"/>
      <c r="H51" s="64"/>
      <c r="I51" s="64"/>
      <c r="J51" s="64"/>
      <c r="K51" s="16"/>
      <c r="L51" s="16"/>
      <c r="M51" s="16"/>
      <c r="N51" s="16"/>
      <c r="O51" s="134"/>
      <c r="P51" s="134"/>
      <c r="Q51" s="134"/>
      <c r="R51" s="134"/>
      <c r="S51" s="134"/>
      <c r="T51" s="134"/>
      <c r="U51" s="134"/>
      <c r="V51" s="134"/>
      <c r="W51" s="64"/>
      <c r="X51" s="64"/>
      <c r="Y51" s="64"/>
      <c r="Z51" s="16"/>
      <c r="AA51" s="16"/>
      <c r="AB51" s="16"/>
      <c r="AC51" s="16"/>
      <c r="AD51" s="1"/>
      <c r="AE51" s="1"/>
    </row>
    <row r="52" spans="1:31" ht="19.5" customHeight="1" x14ac:dyDescent="0.4">
      <c r="A52" s="1"/>
      <c r="B52" s="1"/>
      <c r="C52" s="62"/>
      <c r="D52" s="63"/>
      <c r="E52" s="63"/>
      <c r="F52" s="63"/>
      <c r="G52" s="61"/>
      <c r="H52" s="64"/>
      <c r="I52" s="64"/>
      <c r="J52" s="64"/>
      <c r="K52" s="16"/>
      <c r="L52" s="16"/>
      <c r="M52" s="16"/>
      <c r="N52" s="16"/>
      <c r="O52" s="134"/>
      <c r="P52" s="134"/>
      <c r="Q52" s="134"/>
      <c r="R52" s="134"/>
      <c r="S52" s="134"/>
      <c r="T52" s="134"/>
      <c r="U52" s="134"/>
      <c r="V52" s="134"/>
      <c r="W52" s="64"/>
      <c r="X52" s="64"/>
      <c r="Y52" s="64"/>
      <c r="Z52" s="16"/>
      <c r="AA52" s="16"/>
      <c r="AB52" s="16"/>
      <c r="AC52" s="16"/>
      <c r="AD52" s="1"/>
      <c r="AE52" s="1"/>
    </row>
    <row r="53" spans="1:31" ht="19.5" customHeight="1" x14ac:dyDescent="0.4">
      <c r="A53" s="1"/>
      <c r="B53" s="1"/>
      <c r="C53" s="59"/>
      <c r="D53" s="60"/>
      <c r="E53" s="60"/>
      <c r="F53" s="60"/>
      <c r="G53" s="61"/>
      <c r="H53" s="64"/>
      <c r="I53" s="64"/>
      <c r="J53" s="64"/>
      <c r="K53" s="16"/>
      <c r="L53" s="16"/>
      <c r="M53" s="16"/>
      <c r="N53" s="16"/>
      <c r="O53" s="134"/>
      <c r="P53" s="134"/>
      <c r="Q53" s="134"/>
      <c r="R53" s="134"/>
      <c r="S53" s="134"/>
      <c r="T53" s="134"/>
      <c r="U53" s="134"/>
      <c r="V53" s="134"/>
      <c r="W53" s="64"/>
      <c r="X53" s="64"/>
      <c r="Y53" s="64"/>
      <c r="Z53" s="16"/>
      <c r="AA53" s="16"/>
      <c r="AB53" s="16"/>
      <c r="AC53" s="16"/>
      <c r="AD53" s="1"/>
      <c r="AE53" s="1"/>
    </row>
    <row r="54" spans="1:31" ht="19.5" customHeight="1" x14ac:dyDescent="0.4">
      <c r="A54" s="1"/>
      <c r="B54" s="1"/>
      <c r="C54" s="59"/>
      <c r="D54" s="60"/>
      <c r="E54" s="60"/>
      <c r="F54" s="60"/>
      <c r="G54" s="61"/>
      <c r="H54" s="64"/>
      <c r="I54" s="64"/>
      <c r="J54" s="64"/>
      <c r="K54" s="16"/>
      <c r="L54" s="16"/>
      <c r="M54" s="16"/>
      <c r="N54" s="16"/>
      <c r="O54" s="134"/>
      <c r="P54" s="134"/>
      <c r="Q54" s="134"/>
      <c r="R54" s="134"/>
      <c r="S54" s="134"/>
      <c r="T54" s="134"/>
      <c r="U54" s="134"/>
      <c r="V54" s="134"/>
      <c r="W54" s="64"/>
      <c r="X54" s="64"/>
      <c r="Y54" s="64"/>
      <c r="Z54" s="16"/>
      <c r="AA54" s="16"/>
      <c r="AB54" s="16"/>
      <c r="AC54" s="16"/>
      <c r="AD54" s="1"/>
      <c r="AE54" s="1"/>
    </row>
    <row r="55" spans="1:31" x14ac:dyDescent="0.4"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31" x14ac:dyDescent="0.4">
      <c r="C56" s="56" t="s">
        <v>52</v>
      </c>
      <c r="D56" s="57"/>
      <c r="E56" s="57"/>
      <c r="F56" s="57"/>
      <c r="G56" s="58"/>
      <c r="H56" s="59" t="s">
        <v>63</v>
      </c>
      <c r="I56" s="60"/>
      <c r="J56" s="60"/>
      <c r="K56" s="79"/>
      <c r="L56" s="86" t="s">
        <v>30</v>
      </c>
      <c r="M56" s="86"/>
      <c r="N56" s="86"/>
      <c r="O56" s="86" t="s">
        <v>64</v>
      </c>
      <c r="P56" s="86"/>
      <c r="Q56" s="86"/>
      <c r="R56" s="18"/>
      <c r="S56" s="86" t="s">
        <v>66</v>
      </c>
      <c r="T56" s="86"/>
      <c r="U56" s="86"/>
      <c r="V56" s="92"/>
      <c r="W56" s="93"/>
      <c r="X56" s="50" t="s">
        <v>44</v>
      </c>
      <c r="Y56" s="92"/>
      <c r="Z56" s="93"/>
      <c r="AA56" s="50" t="s">
        <v>44</v>
      </c>
      <c r="AB56" s="18"/>
      <c r="AC56" s="18"/>
      <c r="AD56" s="18"/>
    </row>
    <row r="57" spans="1:31" x14ac:dyDescent="0.4">
      <c r="C57" s="71" t="s">
        <v>51</v>
      </c>
      <c r="D57" s="72"/>
      <c r="E57" s="72"/>
      <c r="F57" s="72"/>
      <c r="G57" s="73"/>
      <c r="H57" s="80"/>
      <c r="I57" s="81"/>
      <c r="J57" s="81"/>
      <c r="K57" s="82"/>
      <c r="L57" s="94"/>
      <c r="M57" s="94"/>
      <c r="N57" s="94"/>
      <c r="O57" s="87">
        <f>I57*L57</f>
        <v>0</v>
      </c>
      <c r="P57" s="87"/>
      <c r="Q57" s="87"/>
    </row>
    <row r="58" spans="1:31" x14ac:dyDescent="0.4">
      <c r="C58" s="71" t="s">
        <v>31</v>
      </c>
      <c r="D58" s="72"/>
      <c r="E58" s="72"/>
      <c r="F58" s="72"/>
      <c r="G58" s="73"/>
      <c r="H58" s="80"/>
      <c r="I58" s="81"/>
      <c r="J58" s="81"/>
      <c r="K58" s="82"/>
      <c r="L58" s="95"/>
      <c r="M58" s="96"/>
      <c r="N58" s="97"/>
      <c r="O58" s="88">
        <f>I58*L58</f>
        <v>0</v>
      </c>
      <c r="P58" s="89"/>
      <c r="Q58" s="90"/>
    </row>
    <row r="59" spans="1:31" x14ac:dyDescent="0.4">
      <c r="C59" s="71" t="s">
        <v>34</v>
      </c>
      <c r="D59" s="72"/>
      <c r="E59" s="72"/>
      <c r="F59" s="72"/>
      <c r="G59" s="73"/>
      <c r="H59" s="80"/>
      <c r="I59" s="81"/>
      <c r="J59" s="81"/>
      <c r="K59" s="82"/>
      <c r="L59" s="94"/>
      <c r="M59" s="94"/>
      <c r="N59" s="94"/>
      <c r="O59" s="87">
        <f>I59*L59</f>
        <v>0</v>
      </c>
      <c r="P59" s="87"/>
      <c r="Q59" s="87"/>
    </row>
    <row r="60" spans="1:31" x14ac:dyDescent="0.4">
      <c r="C60" s="71" t="s">
        <v>32</v>
      </c>
      <c r="D60" s="72"/>
      <c r="E60" s="72"/>
      <c r="F60" s="72"/>
      <c r="G60" s="73"/>
      <c r="H60" s="80"/>
      <c r="I60" s="81"/>
      <c r="J60" s="81"/>
      <c r="K60" s="82"/>
      <c r="L60" s="94"/>
      <c r="M60" s="94"/>
      <c r="N60" s="94"/>
      <c r="O60" s="87">
        <f>I60*L60</f>
        <v>0</v>
      </c>
      <c r="P60" s="87"/>
      <c r="Q60" s="87"/>
    </row>
    <row r="61" spans="1:31" ht="19.5" thickBot="1" x14ac:dyDescent="0.45">
      <c r="C61" s="74" t="s">
        <v>33</v>
      </c>
      <c r="D61" s="75"/>
      <c r="E61" s="75"/>
      <c r="F61" s="75"/>
      <c r="G61" s="76"/>
      <c r="H61" s="83"/>
      <c r="I61" s="84"/>
      <c r="J61" s="84"/>
      <c r="K61" s="85"/>
      <c r="L61" s="98"/>
      <c r="M61" s="98"/>
      <c r="N61" s="98"/>
      <c r="O61" s="91">
        <f>I61*L61</f>
        <v>0</v>
      </c>
      <c r="P61" s="91"/>
      <c r="Q61" s="91"/>
    </row>
    <row r="62" spans="1:31" ht="19.5" thickTop="1" x14ac:dyDescent="0.4">
      <c r="C62" s="77"/>
      <c r="D62" s="78"/>
      <c r="E62" s="78"/>
      <c r="F62" s="78"/>
      <c r="G62" s="78"/>
      <c r="H62" s="68"/>
      <c r="I62" s="68"/>
      <c r="J62" s="68"/>
      <c r="K62" s="68"/>
      <c r="L62" s="68" t="s">
        <v>65</v>
      </c>
      <c r="M62" s="68"/>
      <c r="N62" s="69"/>
      <c r="O62" s="70">
        <f>SUM(O57:Q61)</f>
        <v>0</v>
      </c>
      <c r="P62" s="70"/>
      <c r="Q62" s="70"/>
    </row>
  </sheetData>
  <mergeCells count="381">
    <mergeCell ref="H52:J52"/>
    <mergeCell ref="H53:J53"/>
    <mergeCell ref="H54:J54"/>
    <mergeCell ref="O50:V50"/>
    <mergeCell ref="W50:Y50"/>
    <mergeCell ref="W51:Y51"/>
    <mergeCell ref="W52:Y52"/>
    <mergeCell ref="W53:Y53"/>
    <mergeCell ref="W54:Y54"/>
    <mergeCell ref="O51:V51"/>
    <mergeCell ref="O52:V52"/>
    <mergeCell ref="O53:V53"/>
    <mergeCell ref="O54:V54"/>
    <mergeCell ref="H51:J51"/>
    <mergeCell ref="Z29:AA29"/>
    <mergeCell ref="D45:F45"/>
    <mergeCell ref="G45:J45"/>
    <mergeCell ref="K45:M45"/>
    <mergeCell ref="D46:F46"/>
    <mergeCell ref="G46:I46"/>
    <mergeCell ref="N29:O29"/>
    <mergeCell ref="P29:Q29"/>
    <mergeCell ref="R29:S29"/>
    <mergeCell ref="T29:U29"/>
    <mergeCell ref="V29:W29"/>
    <mergeCell ref="X29:Y29"/>
    <mergeCell ref="D29:E29"/>
    <mergeCell ref="F29:G29"/>
    <mergeCell ref="H29:I29"/>
    <mergeCell ref="J29:K29"/>
    <mergeCell ref="L29:M29"/>
    <mergeCell ref="D47:F47"/>
    <mergeCell ref="G47:I47"/>
    <mergeCell ref="D48:F48"/>
    <mergeCell ref="G48:I48"/>
    <mergeCell ref="V27:W27"/>
    <mergeCell ref="X27:Y27"/>
    <mergeCell ref="Z27:AA27"/>
    <mergeCell ref="D28:E28"/>
    <mergeCell ref="F28:G28"/>
    <mergeCell ref="H28:I28"/>
    <mergeCell ref="J28:K28"/>
    <mergeCell ref="L28:M28"/>
    <mergeCell ref="N28:O28"/>
    <mergeCell ref="P28:Q28"/>
    <mergeCell ref="R28:S28"/>
    <mergeCell ref="T28:U28"/>
    <mergeCell ref="V28:W28"/>
    <mergeCell ref="X28:Y28"/>
    <mergeCell ref="Z28:AA28"/>
    <mergeCell ref="D27:E27"/>
    <mergeCell ref="F27:G27"/>
    <mergeCell ref="H27:I27"/>
    <mergeCell ref="J27:K27"/>
    <mergeCell ref="L27:M27"/>
    <mergeCell ref="N27:O27"/>
    <mergeCell ref="P27:Q27"/>
    <mergeCell ref="R27:S27"/>
    <mergeCell ref="T27:U27"/>
    <mergeCell ref="V21:W21"/>
    <mergeCell ref="X21:Y21"/>
    <mergeCell ref="Z21:AA21"/>
    <mergeCell ref="D22:E22"/>
    <mergeCell ref="F22:G22"/>
    <mergeCell ref="H22:I22"/>
    <mergeCell ref="J22:K22"/>
    <mergeCell ref="L22:M22"/>
    <mergeCell ref="Z22:AA22"/>
    <mergeCell ref="N22:O22"/>
    <mergeCell ref="P22:Q22"/>
    <mergeCell ref="R22:S22"/>
    <mergeCell ref="T22:U22"/>
    <mergeCell ref="V22:W22"/>
    <mergeCell ref="X22:Y22"/>
    <mergeCell ref="L21:M21"/>
    <mergeCell ref="N21:O21"/>
    <mergeCell ref="P21:Q21"/>
    <mergeCell ref="R21:S21"/>
    <mergeCell ref="Z18:AA18"/>
    <mergeCell ref="D19:E19"/>
    <mergeCell ref="F19:G19"/>
    <mergeCell ref="H19:I19"/>
    <mergeCell ref="J19:K19"/>
    <mergeCell ref="L19:M19"/>
    <mergeCell ref="N19:O19"/>
    <mergeCell ref="P19:Q19"/>
    <mergeCell ref="R19:S19"/>
    <mergeCell ref="T19:U19"/>
    <mergeCell ref="N18:O18"/>
    <mergeCell ref="P18:Q18"/>
    <mergeCell ref="R18:S18"/>
    <mergeCell ref="T18:U18"/>
    <mergeCell ref="V18:W18"/>
    <mergeCell ref="X18:Y18"/>
    <mergeCell ref="V19:W19"/>
    <mergeCell ref="X19:Y19"/>
    <mergeCell ref="Z19:AA19"/>
    <mergeCell ref="T21:U21"/>
    <mergeCell ref="L18:M18"/>
    <mergeCell ref="P17:Q17"/>
    <mergeCell ref="R17:S17"/>
    <mergeCell ref="T17:U17"/>
    <mergeCell ref="B9:B17"/>
    <mergeCell ref="D10:E10"/>
    <mergeCell ref="F10:G10"/>
    <mergeCell ref="H10:I10"/>
    <mergeCell ref="J10:K10"/>
    <mergeCell ref="L10:M10"/>
    <mergeCell ref="N10:O10"/>
    <mergeCell ref="V17:W17"/>
    <mergeCell ref="X17:Y17"/>
    <mergeCell ref="Z17:AA17"/>
    <mergeCell ref="D17:E17"/>
    <mergeCell ref="F17:G17"/>
    <mergeCell ref="H17:I17"/>
    <mergeCell ref="J17:K17"/>
    <mergeCell ref="L17:M17"/>
    <mergeCell ref="N17:O17"/>
    <mergeCell ref="R14:S14"/>
    <mergeCell ref="T14:U14"/>
    <mergeCell ref="V14:W14"/>
    <mergeCell ref="X14:Y14"/>
    <mergeCell ref="Z14:AA14"/>
    <mergeCell ref="D14:E14"/>
    <mergeCell ref="F14:G14"/>
    <mergeCell ref="H14:I14"/>
    <mergeCell ref="J14:K14"/>
    <mergeCell ref="L14:M14"/>
    <mergeCell ref="N14:O14"/>
    <mergeCell ref="R13:S13"/>
    <mergeCell ref="T13:U13"/>
    <mergeCell ref="V13:W13"/>
    <mergeCell ref="X13:Y13"/>
    <mergeCell ref="Z13:AA13"/>
    <mergeCell ref="D13:E13"/>
    <mergeCell ref="F13:G13"/>
    <mergeCell ref="H13:I13"/>
    <mergeCell ref="J13:K13"/>
    <mergeCell ref="L13:M13"/>
    <mergeCell ref="N13:O13"/>
    <mergeCell ref="Z10:AA10"/>
    <mergeCell ref="V3:W3"/>
    <mergeCell ref="X3:Y3"/>
    <mergeCell ref="Z3:AA3"/>
    <mergeCell ref="P11:Q11"/>
    <mergeCell ref="R11:S11"/>
    <mergeCell ref="T11:U11"/>
    <mergeCell ref="V11:W11"/>
    <mergeCell ref="X11:Y11"/>
    <mergeCell ref="Z11:AA11"/>
    <mergeCell ref="R12:S12"/>
    <mergeCell ref="T12:U12"/>
    <mergeCell ref="P4:Q4"/>
    <mergeCell ref="P5:Q5"/>
    <mergeCell ref="D1:Y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P10:Q10"/>
    <mergeCell ref="R10:S10"/>
    <mergeCell ref="T10:U10"/>
    <mergeCell ref="V10:W10"/>
    <mergeCell ref="X10:Y10"/>
    <mergeCell ref="D11:E11"/>
    <mergeCell ref="F11:G11"/>
    <mergeCell ref="H11:I11"/>
    <mergeCell ref="J11:K11"/>
    <mergeCell ref="L11:M11"/>
    <mergeCell ref="V12:W12"/>
    <mergeCell ref="X12:Y12"/>
    <mergeCell ref="Z12:AA12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V30:W30"/>
    <mergeCell ref="X30:Y30"/>
    <mergeCell ref="Z30:AA30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R34:S34"/>
    <mergeCell ref="T34:U34"/>
    <mergeCell ref="V20:W20"/>
    <mergeCell ref="X20:Y20"/>
    <mergeCell ref="Z20:AA20"/>
    <mergeCell ref="D33:E33"/>
    <mergeCell ref="F33:G33"/>
    <mergeCell ref="H33:I33"/>
    <mergeCell ref="J33:K33"/>
    <mergeCell ref="L33:M33"/>
    <mergeCell ref="N33:O33"/>
    <mergeCell ref="P33:Q33"/>
    <mergeCell ref="R33:S33"/>
    <mergeCell ref="T33:U33"/>
    <mergeCell ref="V33:W33"/>
    <mergeCell ref="X33:Y33"/>
    <mergeCell ref="Z33:AA33"/>
    <mergeCell ref="V32:W32"/>
    <mergeCell ref="X32:Y32"/>
    <mergeCell ref="Z32:AA32"/>
    <mergeCell ref="D21:E21"/>
    <mergeCell ref="F21:G21"/>
    <mergeCell ref="H21:I21"/>
    <mergeCell ref="J21:K21"/>
    <mergeCell ref="X31:Y31"/>
    <mergeCell ref="Z31:AA31"/>
    <mergeCell ref="B29:B30"/>
    <mergeCell ref="B31:B34"/>
    <mergeCell ref="D15:E15"/>
    <mergeCell ref="V34:W34"/>
    <mergeCell ref="X34:Y34"/>
    <mergeCell ref="Z34:AA34"/>
    <mergeCell ref="D32:E32"/>
    <mergeCell ref="F32:G32"/>
    <mergeCell ref="H32:I32"/>
    <mergeCell ref="J32:K32"/>
    <mergeCell ref="L32:M32"/>
    <mergeCell ref="N32:O32"/>
    <mergeCell ref="P32:Q32"/>
    <mergeCell ref="R32:S32"/>
    <mergeCell ref="T32:U32"/>
    <mergeCell ref="D34:E34"/>
    <mergeCell ref="F34:G34"/>
    <mergeCell ref="H34:I34"/>
    <mergeCell ref="J34:K34"/>
    <mergeCell ref="L34:M34"/>
    <mergeCell ref="N34:O34"/>
    <mergeCell ref="P34:Q34"/>
    <mergeCell ref="B4:B8"/>
    <mergeCell ref="D2:G2"/>
    <mergeCell ref="D31:E31"/>
    <mergeCell ref="F31:G31"/>
    <mergeCell ref="H31:I31"/>
    <mergeCell ref="J31:K31"/>
    <mergeCell ref="L31:M31"/>
    <mergeCell ref="N31:O31"/>
    <mergeCell ref="P31:Q31"/>
    <mergeCell ref="D12:E12"/>
    <mergeCell ref="F12:G12"/>
    <mergeCell ref="H12:I12"/>
    <mergeCell ref="J12:K12"/>
    <mergeCell ref="L12:M12"/>
    <mergeCell ref="N12:O12"/>
    <mergeCell ref="P12:Q12"/>
    <mergeCell ref="N11:O11"/>
    <mergeCell ref="P13:Q13"/>
    <mergeCell ref="P14:Q14"/>
    <mergeCell ref="B18:B28"/>
    <mergeCell ref="D18:E18"/>
    <mergeCell ref="F18:G18"/>
    <mergeCell ref="H18:I18"/>
    <mergeCell ref="J18:K18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S56:U56"/>
    <mergeCell ref="V56:W56"/>
    <mergeCell ref="Y56:Z56"/>
    <mergeCell ref="X15:Y15"/>
    <mergeCell ref="Z15:AA15"/>
    <mergeCell ref="L56:N56"/>
    <mergeCell ref="L57:N57"/>
    <mergeCell ref="L58:N58"/>
    <mergeCell ref="L59:N59"/>
    <mergeCell ref="V26:W26"/>
    <mergeCell ref="X26:Y26"/>
    <mergeCell ref="Z26:AA26"/>
    <mergeCell ref="V25:W25"/>
    <mergeCell ref="X25:Y25"/>
    <mergeCell ref="Z25:AA25"/>
    <mergeCell ref="V24:W24"/>
    <mergeCell ref="X24:Y24"/>
    <mergeCell ref="Z24:AA24"/>
    <mergeCell ref="V16:W16"/>
    <mergeCell ref="X16:Y16"/>
    <mergeCell ref="Z16:AA16"/>
    <mergeCell ref="R31:S31"/>
    <mergeCell ref="T31:U31"/>
    <mergeCell ref="V31:W31"/>
    <mergeCell ref="H56:K56"/>
    <mergeCell ref="H57:K57"/>
    <mergeCell ref="H61:K61"/>
    <mergeCell ref="H60:K60"/>
    <mergeCell ref="H59:K59"/>
    <mergeCell ref="H58:K58"/>
    <mergeCell ref="H62:K62"/>
    <mergeCell ref="L62:N62"/>
    <mergeCell ref="O62:Q62"/>
    <mergeCell ref="C56:G56"/>
    <mergeCell ref="C57:G57"/>
    <mergeCell ref="C58:G58"/>
    <mergeCell ref="C59:G59"/>
    <mergeCell ref="C60:G60"/>
    <mergeCell ref="C61:G61"/>
    <mergeCell ref="C62:G62"/>
    <mergeCell ref="O56:Q56"/>
    <mergeCell ref="O57:Q57"/>
    <mergeCell ref="O58:Q58"/>
    <mergeCell ref="O59:Q59"/>
    <mergeCell ref="O60:Q60"/>
    <mergeCell ref="O61:Q61"/>
    <mergeCell ref="L60:N60"/>
    <mergeCell ref="L61:N61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H24:I24"/>
    <mergeCell ref="J24:K24"/>
    <mergeCell ref="L24:M24"/>
    <mergeCell ref="N24:O24"/>
    <mergeCell ref="P24:Q24"/>
    <mergeCell ref="R24:S24"/>
    <mergeCell ref="T24:U24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X23:Y23"/>
    <mergeCell ref="Z23:AA23"/>
    <mergeCell ref="C50:G50"/>
    <mergeCell ref="C51:G51"/>
    <mergeCell ref="C52:G52"/>
    <mergeCell ref="C53:G53"/>
    <mergeCell ref="C54:G54"/>
    <mergeCell ref="H50:J50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  <mergeCell ref="D24:E24"/>
    <mergeCell ref="F24:G24"/>
  </mergeCells>
  <phoneticPr fontId="4"/>
  <conditionalFormatting sqref="D9">
    <cfRule type="cellIs" dxfId="11" priority="12" operator="greaterThan">
      <formula>$P$4</formula>
    </cfRule>
  </conditionalFormatting>
  <conditionalFormatting sqref="F9">
    <cfRule type="cellIs" dxfId="10" priority="11" operator="greaterThan">
      <formula>$P$4</formula>
    </cfRule>
  </conditionalFormatting>
  <conditionalFormatting sqref="H9">
    <cfRule type="cellIs" dxfId="9" priority="10" operator="greaterThan">
      <formula>$P$4</formula>
    </cfRule>
  </conditionalFormatting>
  <conditionalFormatting sqref="Z9">
    <cfRule type="cellIs" dxfId="8" priority="1" operator="greaterThan">
      <formula>$P$4</formula>
    </cfRule>
  </conditionalFormatting>
  <conditionalFormatting sqref="J9">
    <cfRule type="cellIs" dxfId="7" priority="9" operator="greaterThan">
      <formula>$P$4</formula>
    </cfRule>
  </conditionalFormatting>
  <conditionalFormatting sqref="L9">
    <cfRule type="cellIs" dxfId="6" priority="8" operator="greaterThan">
      <formula>$P$4</formula>
    </cfRule>
  </conditionalFormatting>
  <conditionalFormatting sqref="N9">
    <cfRule type="cellIs" dxfId="5" priority="7" operator="greaterThan">
      <formula>$P$4</formula>
    </cfRule>
  </conditionalFormatting>
  <conditionalFormatting sqref="P9">
    <cfRule type="cellIs" dxfId="4" priority="6" operator="greaterThan">
      <formula>$P$4</formula>
    </cfRule>
  </conditionalFormatting>
  <conditionalFormatting sqref="R9">
    <cfRule type="cellIs" dxfId="3" priority="5" operator="greaterThan">
      <formula>$P$4</formula>
    </cfRule>
  </conditionalFormatting>
  <conditionalFormatting sqref="T9">
    <cfRule type="cellIs" dxfId="2" priority="4" operator="greaterThan">
      <formula>$P$4</formula>
    </cfRule>
  </conditionalFormatting>
  <conditionalFormatting sqref="V9">
    <cfRule type="cellIs" dxfId="1" priority="3" operator="greaterThan">
      <formula>$P$4</formula>
    </cfRule>
  </conditionalFormatting>
  <conditionalFormatting sqref="X9">
    <cfRule type="cellIs" dxfId="0" priority="2" operator="greaterThan">
      <formula>$P$4</formula>
    </cfRule>
  </conditionalFormatting>
  <printOptions horizontalCentered="1"/>
  <pageMargins left="0.70866141732283472" right="0.70866141732283472" top="0.94488188976377963" bottom="0.94488188976377963" header="0.70866141732283472" footer="0.51181102362204722"/>
  <pageSetup paperSize="9" orientation="landscape" r:id="rId1"/>
  <headerFooter>
    <oddHeader>&amp;R&amp;A</oddHeader>
    <oddFooter>&amp;RR5.11月版</oddFooter>
  </headerFooter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高木　健太</cp:lastModifiedBy>
  <dcterms:created xsi:type="dcterms:W3CDTF">2024-06-18T00:39:38Z</dcterms:created>
  <dcterms:modified xsi:type="dcterms:W3CDTF">2024-09-24T04:50:55Z</dcterms:modified>
</cp:coreProperties>
</file>