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0F169D2A-E463-45A9-A5DF-D9D8F5513A98}" xr6:coauthVersionLast="47" xr6:coauthVersionMax="47" xr10:uidLastSave="{00000000-0000-0000-0000-000000000000}"/>
  <workbookProtection workbookPassword="E969" lockStructure="1"/>
  <bookViews>
    <workbookView xWindow="-120" yWindow="-120" windowWidth="20730" windowHeight="11040" tabRatio="670" xr2:uid="{00000000-000D-0000-FFFF-FFFF00000000}"/>
  </bookViews>
  <sheets>
    <sheet name="第１号様式（交付申請書）" sheetId="10" r:id="rId1"/>
    <sheet name="第３号様式 (交付請求書)" sheetId="11" r:id="rId2"/>
    <sheet name="添付書類一覧" sheetId="7" r:id="rId3"/>
    <sheet name="別紙１" sheetId="2" r:id="rId4"/>
    <sheet name="別紙２（遠隔地）" sheetId="3" r:id="rId5"/>
    <sheet name="別紙２-１（遠隔地）" sheetId="8" r:id="rId6"/>
    <sheet name="別紙２-２（遠隔地）" sheetId="9" r:id="rId7"/>
    <sheet name="別紙3（看護・介護）" sheetId="5" r:id="rId8"/>
    <sheet name="別紙４（保健師）" sheetId="6" r:id="rId9"/>
  </sheets>
  <definedNames>
    <definedName name="_xlnm.Print_Area" localSheetId="0">'第１号様式（交付申請書）'!$A$1:$AE$33</definedName>
    <definedName name="_xlnm.Print_Area" localSheetId="1">'第３号様式 (交付請求書)'!$A$1:$AE$33</definedName>
    <definedName name="_xlnm.Print_Area" localSheetId="2">添付書類一覧!$A$1:$S$13</definedName>
    <definedName name="_xlnm.Print_Area" localSheetId="3">別紙１!$A$1:$AF$35</definedName>
    <definedName name="_xlnm.Print_Area" localSheetId="4">'別紙２（遠隔地）'!$A$1:$E$27</definedName>
    <definedName name="_xlnm.Print_Area" localSheetId="5">'別紙２-１（遠隔地）'!$A$1:$O$27</definedName>
    <definedName name="_xlnm.Print_Area" localSheetId="6">'別紙２-２（遠隔地）'!$A$1:$M$22</definedName>
    <definedName name="_xlnm.Print_Area" localSheetId="7">'別紙3（看護・介護）'!$A$1:$F$36</definedName>
    <definedName name="_xlnm.Print_Area" localSheetId="8">'別紙４（保健師）'!$A$1:$F$23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8" l="1"/>
  <c r="G19" i="5" l="1"/>
  <c r="E19" i="5"/>
  <c r="G12" i="5"/>
  <c r="E12" i="5"/>
  <c r="E26" i="5"/>
  <c r="G26" i="5"/>
  <c r="D15" i="3" l="1"/>
  <c r="D14" i="3"/>
  <c r="D13" i="6" l="1"/>
  <c r="B32" i="2" l="1"/>
  <c r="B26" i="2"/>
  <c r="B20" i="2"/>
  <c r="F14" i="3"/>
  <c r="D26" i="5"/>
  <c r="D19" i="5"/>
  <c r="D20" i="5" s="1"/>
  <c r="D12" i="5"/>
  <c r="F15" i="3"/>
  <c r="D13" i="5" l="1"/>
  <c r="G13" i="6"/>
  <c r="L32" i="2" s="1"/>
  <c r="L26" i="2"/>
  <c r="D17" i="3"/>
  <c r="V20" i="2" s="1"/>
  <c r="L20" i="2"/>
  <c r="D14" i="6"/>
  <c r="V32" i="2" s="1"/>
  <c r="H15" i="8"/>
  <c r="D27" i="5"/>
  <c r="V26" i="2" l="1"/>
  <c r="N13" i="2" s="1"/>
  <c r="G2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5" authorId="0" shapeId="0" xr:uid="{00000000-0006-0000-0100-000001000000}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交付決定通知の発出日付を入力してください。
（入力例）2025/4/1</t>
        </r>
      </text>
    </comment>
    <comment ref="H15" authorId="0" shapeId="0" xr:uid="{00000000-0006-0000-0100-000002000000}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交付決定通知の文書番号を入力してください。
（入力例）品福福収第123号</t>
        </r>
      </text>
    </comment>
    <comment ref="I2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カタカナ入力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8" authorId="0" shapeId="0" xr:uid="{00000000-0006-0000-0400-000001000000}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500-000001000000}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交付決定通知の発出日付を
入力してください。
（入力例）2025/4/1</t>
        </r>
      </text>
    </comment>
    <comment ref="G8" authorId="0" shapeId="0" xr:uid="{00000000-0006-0000-0500-000002000000}">
      <text>
        <r>
          <rPr>
            <b/>
            <sz val="8"/>
            <color indexed="81"/>
            <rFont val="MS P ゴシック"/>
            <family val="3"/>
            <charset val="128"/>
          </rPr>
          <t>交付決定通知の文書番号を
入力してください。
（入力例）品福福収第123号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8" authorId="0" shapeId="0" xr:uid="{00000000-0006-0000-0700-000001000000}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  <comment ref="E15" authorId="0" shapeId="0" xr:uid="{00000000-0006-0000-0700-000002000000}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  <comment ref="E22" authorId="0" shapeId="0" xr:uid="{00000000-0006-0000-0700-000003000000}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9" authorId="0" shapeId="0" xr:uid="{00000000-0006-0000-0800-000001000000}">
      <text>
        <r>
          <rPr>
            <b/>
            <sz val="14"/>
            <color indexed="81"/>
            <rFont val="MS P ゴシック"/>
            <family val="3"/>
            <charset val="128"/>
          </rPr>
          <t>（入力例）
2025/4/1</t>
        </r>
      </text>
    </comment>
  </commentList>
</comments>
</file>

<file path=xl/sharedStrings.xml><?xml version="1.0" encoding="utf-8"?>
<sst xmlns="http://schemas.openxmlformats.org/spreadsheetml/2006/main" count="230" uniqueCount="159">
  <si>
    <t>別紙１</t>
    <rPh sb="0" eb="2">
      <t>ベッシ</t>
    </rPh>
    <phoneticPr fontId="2"/>
  </si>
  <si>
    <t>支出額</t>
    <rPh sb="0" eb="2">
      <t>シシュツ</t>
    </rPh>
    <rPh sb="2" eb="3">
      <t>ガク</t>
    </rPh>
    <phoneticPr fontId="2"/>
  </si>
  <si>
    <t>補助基準額</t>
    <rPh sb="0" eb="2">
      <t>ホジョ</t>
    </rPh>
    <rPh sb="2" eb="5">
      <t>キジュンガク</t>
    </rPh>
    <phoneticPr fontId="2"/>
  </si>
  <si>
    <t>対象者氏名</t>
  </si>
  <si>
    <t>採用年月日</t>
  </si>
  <si>
    <t>申請額内訳</t>
  </si>
  <si>
    <t>（備考）</t>
  </si>
  <si>
    <t>（実費・上限20万円）</t>
  </si>
  <si>
    <t>計</t>
    <rPh sb="0" eb="1">
      <t>ケイ</t>
    </rPh>
    <phoneticPr fontId="2"/>
  </si>
  <si>
    <t>（支払額総額）</t>
    <phoneticPr fontId="2"/>
  </si>
  <si>
    <t>種別</t>
    <phoneticPr fontId="2"/>
  </si>
  <si>
    <t>申請額（千円未満切捨て）</t>
    <phoneticPr fontId="2"/>
  </si>
  <si>
    <t>申請額（千円未満切捨て）</t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</si>
  <si>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</si>
  <si>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</si>
  <si>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別紙３</t>
    <phoneticPr fontId="2"/>
  </si>
  <si>
    <t>別紙４</t>
    <phoneticPr fontId="2"/>
  </si>
  <si>
    <t>遠隔地からの介護職員・看護職員確保支援補助金</t>
    <phoneticPr fontId="2"/>
  </si>
  <si>
    <t>居宅介護支援事業所における保健師等資格所有者採用促進補助金</t>
    <phoneticPr fontId="2"/>
  </si>
  <si>
    <t>別紙２</t>
    <rPh sb="0" eb="2">
      <t>ベッシ</t>
    </rPh>
    <phoneticPr fontId="2"/>
  </si>
  <si>
    <t>別紙３</t>
    <rPh sb="0" eb="2">
      <t>ベッシ</t>
    </rPh>
    <phoneticPr fontId="2"/>
  </si>
  <si>
    <t>別紙４</t>
    <rPh sb="0" eb="2">
      <t>ベッシ</t>
    </rPh>
    <phoneticPr fontId="2"/>
  </si>
  <si>
    <t>〇</t>
    <phoneticPr fontId="2"/>
  </si>
  <si>
    <t>※必要添付書類については、別紙２～４を確認してください。</t>
    <rPh sb="1" eb="3">
      <t>ヒツヨウ</t>
    </rPh>
    <rPh sb="3" eb="7">
      <t>テンプショルイ</t>
    </rPh>
    <rPh sb="13" eb="15">
      <t>ベッシ</t>
    </rPh>
    <rPh sb="19" eb="21">
      <t>カクニン</t>
    </rPh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</si>
  <si>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</si>
  <si>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</si>
  <si>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受領額内訳</t>
    <rPh sb="0" eb="2">
      <t>ジュリョウ</t>
    </rPh>
    <rPh sb="2" eb="3">
      <t>ガク</t>
    </rPh>
    <rPh sb="3" eb="5">
      <t>ウチワケ</t>
    </rPh>
    <phoneticPr fontId="2"/>
  </si>
  <si>
    <t>合計</t>
    <rPh sb="0" eb="2">
      <t>ゴウケイ</t>
    </rPh>
    <phoneticPr fontId="2"/>
  </si>
  <si>
    <t>介護老人福祉施設・介護老人保健施設における介護職員・看護職員人材紹介・派遣料支援補助金</t>
    <rPh sb="30" eb="32">
      <t>ジンザイ</t>
    </rPh>
    <rPh sb="32" eb="34">
      <t>ショウカイ</t>
    </rPh>
    <rPh sb="35" eb="38">
      <t>ハケンリョウ</t>
    </rPh>
    <phoneticPr fontId="2"/>
  </si>
  <si>
    <t>サービス種別</t>
    <phoneticPr fontId="2"/>
  </si>
  <si>
    <t>職種</t>
    <rPh sb="0" eb="2">
      <t>ショクシュ</t>
    </rPh>
    <phoneticPr fontId="2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</si>
  <si>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</si>
  <si>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8">
      <t>ロウジンホケンシセツ</t>
    </rPh>
    <phoneticPr fontId="1"/>
  </si>
  <si>
    <t>地域密着型介護老人福祉施設入居者生活介護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1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</si>
  <si>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</si>
  <si>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</si>
  <si>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訪問介護</t>
  </si>
  <si>
    <t>通所介護</t>
  </si>
  <si>
    <t>訪問看護</t>
  </si>
  <si>
    <t>特定施設入居者生活介護</t>
  </si>
  <si>
    <t>介護老人福祉施設（短期入所生活介護）</t>
  </si>
  <si>
    <t>介護老人保健施設（短期入所療養介護）</t>
  </si>
  <si>
    <t>夜間対応型訪問介護</t>
  </si>
  <si>
    <t>定期巡回随時対応型訪問介護看護</t>
  </si>
  <si>
    <t>地域密着型通所介護</t>
  </si>
  <si>
    <t>認知症対応型通所介護</t>
  </si>
  <si>
    <t>小規模多機能型居宅介護</t>
  </si>
  <si>
    <t>看護小規模多機能型居宅介護</t>
  </si>
  <si>
    <t>認知症対応型共同生活介護</t>
  </si>
  <si>
    <t>地域密着型特定施設入居者生活介護</t>
  </si>
  <si>
    <t>地域密着型介護老人福祉施設</t>
  </si>
  <si>
    <t>介護職員</t>
    <rPh sb="0" eb="4">
      <t>カイゴショクイン</t>
    </rPh>
    <phoneticPr fontId="2"/>
  </si>
  <si>
    <t>看護職員</t>
    <rPh sb="0" eb="4">
      <t>カンゴショクイン</t>
    </rPh>
    <phoneticPr fontId="2"/>
  </si>
  <si>
    <t>サービス種別</t>
    <phoneticPr fontId="2"/>
  </si>
  <si>
    <t>居宅介護支援事業所</t>
  </si>
  <si>
    <t>介護予防支援事業所</t>
  </si>
  <si>
    <t>資格</t>
    <rPh sb="0" eb="2">
      <t>シカク</t>
    </rPh>
    <phoneticPr fontId="2"/>
  </si>
  <si>
    <t>遠隔地からの介護職員・看護職員確保
支援補助金</t>
    <phoneticPr fontId="2"/>
  </si>
  <si>
    <t>申請額
（千円未満切捨て）</t>
    <phoneticPr fontId="2"/>
  </si>
  <si>
    <t>３．連絡先等</t>
    <phoneticPr fontId="2"/>
  </si>
  <si>
    <t>１．内訳</t>
    <phoneticPr fontId="2"/>
  </si>
  <si>
    <t>２．添付書類</t>
    <rPh sb="2" eb="6">
      <t>テンプショルイ</t>
    </rPh>
    <phoneticPr fontId="2"/>
  </si>
  <si>
    <t>（受領職員）</t>
    <rPh sb="1" eb="3">
      <t>ジュリョウ</t>
    </rPh>
    <rPh sb="3" eb="5">
      <t>ショクイン</t>
    </rPh>
    <phoneticPr fontId="2"/>
  </si>
  <si>
    <t>住　所</t>
  </si>
  <si>
    <t>氏　名</t>
    <phoneticPr fontId="2"/>
  </si>
  <si>
    <t>所属事業所</t>
    <phoneticPr fontId="2"/>
  </si>
  <si>
    <t>１．明細</t>
    <phoneticPr fontId="2"/>
  </si>
  <si>
    <t>２．添付書類</t>
    <phoneticPr fontId="2"/>
  </si>
  <si>
    <t>（１）対象者の勤務形態（常勤・非常勤の別）がわかるもの</t>
    <phoneticPr fontId="2"/>
  </si>
  <si>
    <t>（２）資格証の写し</t>
    <phoneticPr fontId="2"/>
  </si>
  <si>
    <t>（４）６か月以上の勤務実績がわかるもの</t>
    <phoneticPr fontId="2"/>
  </si>
  <si>
    <t>（２）住民票（前住地が指定地域であること）</t>
    <phoneticPr fontId="2"/>
  </si>
  <si>
    <t>３．連絡先等</t>
    <phoneticPr fontId="2"/>
  </si>
  <si>
    <t>担当者所属・氏名：</t>
    <phoneticPr fontId="2"/>
  </si>
  <si>
    <t>担当者所属・氏名：</t>
    <phoneticPr fontId="2"/>
  </si>
  <si>
    <t>連絡先電話番号：</t>
    <phoneticPr fontId="2"/>
  </si>
  <si>
    <t>介護老人福祉施設・介護老人保健施設における
介護職員・看護職員紹介派遣料支援補助金 内訳書</t>
    <rPh sb="40" eb="41">
      <t>キン</t>
    </rPh>
    <phoneticPr fontId="2"/>
  </si>
  <si>
    <t>遠隔地からの介護職員・看護職員確保支援補助金 処理報告書</t>
    <phoneticPr fontId="2"/>
  </si>
  <si>
    <t>遠隔地からの介護職員・看護職員確保支援補助金 内訳書</t>
    <rPh sb="6" eb="8">
      <t>カイゴ</t>
    </rPh>
    <rPh sb="8" eb="10">
      <t>ショクイン</t>
    </rPh>
    <rPh sb="11" eb="13">
      <t>カンゴ</t>
    </rPh>
    <rPh sb="13" eb="15">
      <t>ショクイン</t>
    </rPh>
    <rPh sb="15" eb="17">
      <t>カクホ</t>
    </rPh>
    <phoneticPr fontId="2"/>
  </si>
  <si>
    <t>〔申請者〕</t>
    <rPh sb="1" eb="4">
      <t>シンセイシャ</t>
    </rPh>
    <phoneticPr fontId="2"/>
  </si>
  <si>
    <t>〔申請者〕</t>
    <phoneticPr fontId="2"/>
  </si>
  <si>
    <t>〔申請者〕</t>
    <rPh sb="1" eb="4">
      <t>シンセイシャ</t>
    </rPh>
    <phoneticPr fontId="2"/>
  </si>
  <si>
    <t>（２）資格証の写し</t>
    <rPh sb="3" eb="6">
      <t>シカクショウ</t>
    </rPh>
    <rPh sb="7" eb="8">
      <t>ウツ</t>
    </rPh>
    <phoneticPr fontId="2"/>
  </si>
  <si>
    <t>介護老人福祉施設・介護老人保健施設における介護職員・看護職員人材紹介・派遣料支援補助金</t>
    <rPh sb="30" eb="32">
      <t>ジンザイ</t>
    </rPh>
    <rPh sb="32" eb="34">
      <t>ショウカイ</t>
    </rPh>
    <rPh sb="35" eb="38">
      <t>ハケンリョウ</t>
    </rPh>
    <rPh sb="38" eb="40">
      <t>シエン</t>
    </rPh>
    <phoneticPr fontId="2"/>
  </si>
  <si>
    <t>居宅介護支援事業所における保健師等資格所有者採用促進補助金 内訳書</t>
    <phoneticPr fontId="2"/>
  </si>
  <si>
    <t>　事業者（法人）名</t>
    <phoneticPr fontId="2"/>
  </si>
  <si>
    <t>　代 表 者 名</t>
    <rPh sb="7" eb="8">
      <t>ナ</t>
    </rPh>
    <phoneticPr fontId="2"/>
  </si>
  <si>
    <t>　・遠隔地からの介護職員・看護職員確保支援補助金 受領書（別紙２－２）</t>
    <rPh sb="29" eb="31">
      <t>ベッシ</t>
    </rPh>
    <phoneticPr fontId="2"/>
  </si>
  <si>
    <t>別紙２</t>
    <phoneticPr fontId="2"/>
  </si>
  <si>
    <t>品川区介護人材確保・定着の支援に係る補助事業　添付書類一覧表</t>
    <rPh sb="13" eb="15">
      <t>シエン</t>
    </rPh>
    <rPh sb="16" eb="17">
      <t>カカ</t>
    </rPh>
    <rPh sb="18" eb="20">
      <t>ホジョ</t>
    </rPh>
    <rPh sb="20" eb="22">
      <t>ジギョウ</t>
    </rPh>
    <rPh sb="23" eb="25">
      <t>テンプ</t>
    </rPh>
    <rPh sb="25" eb="27">
      <t>ショルイ</t>
    </rPh>
    <rPh sb="27" eb="29">
      <t>イチラン</t>
    </rPh>
    <rPh sb="29" eb="30">
      <t>ヒョウ</t>
    </rPh>
    <phoneticPr fontId="2"/>
  </si>
  <si>
    <t>別紙２-１</t>
    <rPh sb="0" eb="2">
      <t>ベッシ</t>
    </rPh>
    <phoneticPr fontId="2"/>
  </si>
  <si>
    <t>別紙２-２</t>
    <rPh sb="0" eb="2">
      <t>ベッシ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</si>
  <si>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</si>
  <si>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配置先事業所</t>
    <rPh sb="3" eb="5">
      <t>ジ</t>
    </rPh>
    <rPh sb="5" eb="6">
      <t>ショ</t>
    </rPh>
    <phoneticPr fontId="2"/>
  </si>
  <si>
    <t>（３）係る費用を証明するもの</t>
    <phoneticPr fontId="2"/>
  </si>
  <si>
    <t>別紙２-１</t>
    <phoneticPr fontId="2"/>
  </si>
  <si>
    <t>補助金受領額</t>
    <rPh sb="0" eb="3">
      <t>ホジョキン</t>
    </rPh>
    <phoneticPr fontId="2"/>
  </si>
  <si>
    <t>遠隔地からの介護職員・看護職員確保支援金 受領書</t>
    <rPh sb="0" eb="3">
      <t>エンカクチ</t>
    </rPh>
    <rPh sb="6" eb="8">
      <t>カイゴ</t>
    </rPh>
    <rPh sb="8" eb="10">
      <t>ショクイン</t>
    </rPh>
    <rPh sb="11" eb="15">
      <t>カンゴショクイン</t>
    </rPh>
    <rPh sb="15" eb="17">
      <t>カクホ</t>
    </rPh>
    <rPh sb="17" eb="19">
      <t>シエン</t>
    </rPh>
    <rPh sb="19" eb="20">
      <t>キン</t>
    </rPh>
    <phoneticPr fontId="2"/>
  </si>
  <si>
    <t>　私は、下記の額を遠隔地からの介護職員・看護職員確保支援支援金として、所属事業者（法人）から確かに受領しました。</t>
    <rPh sb="1" eb="2">
      <t>ワタシ</t>
    </rPh>
    <rPh sb="4" eb="6">
      <t>カキ</t>
    </rPh>
    <rPh sb="7" eb="8">
      <t>ガク</t>
    </rPh>
    <rPh sb="9" eb="12">
      <t>エンカクチ</t>
    </rPh>
    <rPh sb="15" eb="19">
      <t>カイゴショクイン</t>
    </rPh>
    <rPh sb="20" eb="24">
      <t>カンゴショクイン</t>
    </rPh>
    <rPh sb="24" eb="26">
      <t>カクホ</t>
    </rPh>
    <rPh sb="26" eb="28">
      <t>シエン</t>
    </rPh>
    <rPh sb="28" eb="30">
      <t>シエン</t>
    </rPh>
    <rPh sb="35" eb="37">
      <t>ショゾク</t>
    </rPh>
    <rPh sb="37" eb="39">
      <t>ジ</t>
    </rPh>
    <rPh sb="39" eb="40">
      <t>シャ</t>
    </rPh>
    <rPh sb="41" eb="43">
      <t>ホウジン</t>
    </rPh>
    <rPh sb="46" eb="47">
      <t>タシ</t>
    </rPh>
    <rPh sb="49" eb="51">
      <t>ジュリョウ</t>
    </rPh>
    <phoneticPr fontId="2"/>
  </si>
  <si>
    <t>　支援金受領額</t>
    <rPh sb="1" eb="3">
      <t>シエン</t>
    </rPh>
    <phoneticPr fontId="2"/>
  </si>
  <si>
    <t>　①就職支度金</t>
    <rPh sb="2" eb="4">
      <t>シュウショク</t>
    </rPh>
    <phoneticPr fontId="2"/>
  </si>
  <si>
    <t>品川区長あて</t>
  </si>
  <si>
    <t>（申請者）</t>
  </si>
  <si>
    <t>所在地</t>
  </si>
  <si>
    <t>事業者（法人）名称</t>
  </si>
  <si>
    <t>代表者職・氏名</t>
  </si>
  <si>
    <t>第１号様式（第５条関係）</t>
    <phoneticPr fontId="2"/>
  </si>
  <si>
    <t>１．申請額</t>
    <phoneticPr fontId="2"/>
  </si>
  <si>
    <t>２．提出書類</t>
    <phoneticPr fontId="2"/>
  </si>
  <si>
    <t>（２）　品川区介護人材確保・定着支援事業補助金 所要額調書（別紙１）</t>
    <phoneticPr fontId="2"/>
  </si>
  <si>
    <t>（３）　次に該当する書類</t>
    <phoneticPr fontId="2"/>
  </si>
  <si>
    <t>①　遠隔地からの介護職員・看護職員確保支援補助金 内訳書（別紙２）および添付書類</t>
    <phoneticPr fontId="2"/>
  </si>
  <si>
    <t>②　介護老人福祉施設・介護老人保健施設における介護職員・看護職員人材紹介・派遣料支</t>
    <phoneticPr fontId="2"/>
  </si>
  <si>
    <t>　援補助金 内訳書（別紙３）および添付書類</t>
    <phoneticPr fontId="2"/>
  </si>
  <si>
    <t>③　居宅介護支援事業所における保健師等資格所有者採用促進補助金 内訳書（別紙４）お</t>
    <phoneticPr fontId="2"/>
  </si>
  <si>
    <t>　よび添付書類</t>
    <phoneticPr fontId="2"/>
  </si>
  <si>
    <t>第３号様式（第７条関係）</t>
  </si>
  <si>
    <t>１．請求額</t>
    <rPh sb="2" eb="4">
      <t>セイキュウ</t>
    </rPh>
    <phoneticPr fontId="2"/>
  </si>
  <si>
    <t>２．振込先</t>
    <phoneticPr fontId="2"/>
  </si>
  <si>
    <t>金融機関名</t>
    <phoneticPr fontId="2"/>
  </si>
  <si>
    <t>支店名</t>
    <phoneticPr fontId="2"/>
  </si>
  <si>
    <t>預金種目</t>
    <phoneticPr fontId="2"/>
  </si>
  <si>
    <t>口座番号</t>
    <phoneticPr fontId="2"/>
  </si>
  <si>
    <t>口座名義人</t>
    <phoneticPr fontId="2"/>
  </si>
  <si>
    <r>
      <rPr>
        <sz val="36"/>
        <rFont val="ＭＳ Ｐ明朝"/>
        <family val="1"/>
        <charset val="128"/>
      </rPr>
      <t>〇</t>
    </r>
    <r>
      <rPr>
        <sz val="28"/>
        <rFont val="ＭＳ Ｐ明朝"/>
        <family val="1"/>
        <charset val="128"/>
      </rPr>
      <t xml:space="preserve">
(</t>
    </r>
    <r>
      <rPr>
        <sz val="18"/>
        <rFont val="ＭＳ Ｐ明朝"/>
        <family val="1"/>
        <charset val="128"/>
      </rPr>
      <t>補助金受領後提出)</t>
    </r>
    <rPh sb="3" eb="6">
      <t>ホジョキン</t>
    </rPh>
    <rPh sb="6" eb="9">
      <t>ジュリョウゴ</t>
    </rPh>
    <rPh sb="9" eb="11">
      <t>テイシュツ</t>
    </rPh>
    <phoneticPr fontId="2"/>
  </si>
  <si>
    <r>
      <rPr>
        <sz val="36"/>
        <rFont val="ＭＳ Ｐ明朝"/>
        <family val="1"/>
        <charset val="128"/>
      </rPr>
      <t>〇</t>
    </r>
    <r>
      <rPr>
        <sz val="28"/>
        <rFont val="ＭＳ Ｐ明朝"/>
        <family val="1"/>
        <charset val="128"/>
      </rPr>
      <t xml:space="preserve">
</t>
    </r>
    <r>
      <rPr>
        <sz val="20"/>
        <rFont val="ＭＳ Ｐ明朝"/>
        <family val="1"/>
        <charset val="128"/>
      </rPr>
      <t>(補助金受領後提出)</t>
    </r>
    <phoneticPr fontId="2"/>
  </si>
  <si>
    <t>２   添付書類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</si>
  <si>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</si>
  <si>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</si>
  <si>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</si>
  <si>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（上限10万円）</t>
    <rPh sb="1" eb="3">
      <t>ジョウゲン</t>
    </rPh>
    <rPh sb="5" eb="7">
      <t>マンエン</t>
    </rPh>
    <phoneticPr fontId="2"/>
  </si>
  <si>
    <t>付</t>
    <rPh sb="0" eb="1">
      <t>ヅケ</t>
    </rPh>
    <phoneticPr fontId="2"/>
  </si>
  <si>
    <t>交付申請書</t>
    <phoneticPr fontId="2"/>
  </si>
  <si>
    <t>　</t>
    <phoneticPr fontId="2"/>
  </si>
  <si>
    <t>　品川区介護人材確保・定着の支援に係る補助事業実施要綱第５条に基づき、下記のとおり補助金の交付申請をします。</t>
    <phoneticPr fontId="2"/>
  </si>
  <si>
    <t>交付請求書</t>
    <phoneticPr fontId="2"/>
  </si>
  <si>
    <t>事業補助金について、下記のとおり請求します。</t>
    <phoneticPr fontId="2"/>
  </si>
  <si>
    <t>品川区介護人材確保・定着の支援に係る補助事業 所要額調書</t>
    <phoneticPr fontId="2"/>
  </si>
  <si>
    <t>申請者</t>
  </si>
  <si>
    <t>補助申請額</t>
  </si>
  <si>
    <t>補助申請額
（千円未満切捨て）</t>
    <rPh sb="0" eb="2">
      <t>ホジョ</t>
    </rPh>
    <rPh sb="2" eb="4">
      <t>シンセイ</t>
    </rPh>
    <rPh sb="4" eb="5">
      <t>ガク</t>
    </rPh>
    <rPh sb="7" eb="9">
      <t>センエン</t>
    </rPh>
    <rPh sb="9" eb="13">
      <t>ミマンキリス</t>
    </rPh>
    <phoneticPr fontId="2"/>
  </si>
  <si>
    <t>補助対象額</t>
    <phoneticPr fontId="2"/>
  </si>
  <si>
    <t>補助申請額
（千円未満切捨て）</t>
    <phoneticPr fontId="2"/>
  </si>
  <si>
    <t>②準備経費
（交通費、引越し代等）</t>
    <phoneticPr fontId="2"/>
  </si>
  <si>
    <r>
      <t>対象者</t>
    </r>
    <r>
      <rPr>
        <u/>
        <sz val="11"/>
        <rFont val="ＭＳ Ｐ明朝"/>
        <family val="1"/>
        <charset val="128"/>
      </rPr>
      <t>現</t>
    </r>
    <r>
      <rPr>
        <sz val="11"/>
        <rFont val="ＭＳ Ｐ明朝"/>
        <family val="1"/>
        <charset val="128"/>
      </rPr>
      <t>住所</t>
    </r>
    <rPh sb="3" eb="4">
      <t>ゲン</t>
    </rPh>
    <phoneticPr fontId="2"/>
  </si>
  <si>
    <r>
      <t>対象者</t>
    </r>
    <r>
      <rPr>
        <u/>
        <sz val="11"/>
        <rFont val="ＭＳ Ｐ明朝"/>
        <family val="1"/>
        <charset val="128"/>
      </rPr>
      <t>前</t>
    </r>
    <r>
      <rPr>
        <sz val="11"/>
        <rFont val="ＭＳ Ｐ明朝"/>
        <family val="1"/>
        <charset val="128"/>
      </rPr>
      <t>住所</t>
    </r>
    <rPh sb="0" eb="3">
      <t>タイショウシャ</t>
    </rPh>
    <rPh sb="3" eb="4">
      <t>マエ</t>
    </rPh>
    <rPh sb="4" eb="6">
      <t>ジュウショ</t>
    </rPh>
    <phoneticPr fontId="2"/>
  </si>
  <si>
    <t>様</t>
    <rPh sb="0" eb="1">
      <t>サマ</t>
    </rPh>
    <phoneticPr fontId="2"/>
  </si>
  <si>
    <t>（上限600万円 その2/1相当額）</t>
    <rPh sb="1" eb="3">
      <t>ジョウゲン</t>
    </rPh>
    <rPh sb="6" eb="8">
      <t>マンエン</t>
    </rPh>
    <rPh sb="14" eb="17">
      <t>ソウトウガク</t>
    </rPh>
    <phoneticPr fontId="2"/>
  </si>
  <si>
    <t>令和７年度品川区介護人材確保・定着支援事業補助金</t>
    <rPh sb="0" eb="2">
      <t>レイワ</t>
    </rPh>
    <rPh sb="3" eb="5">
      <t>ネンド</t>
    </rPh>
    <phoneticPr fontId="2"/>
  </si>
  <si>
    <t>（１）  令和７年度品川区介護人材確保・定着支援事業補助金交付申請書（本紙）</t>
    <rPh sb="5" eb="7">
      <t>レイワ</t>
    </rPh>
    <phoneticPr fontId="2"/>
  </si>
  <si>
    <t>で交付決定のありました、令和７年度品川区介護人材確保・定着支援</t>
    <phoneticPr fontId="2"/>
  </si>
  <si>
    <t>付</t>
    <rPh sb="0" eb="1">
      <t>ツ</t>
    </rPh>
    <phoneticPr fontId="2"/>
  </si>
  <si>
    <t xml:space="preserve">遠隔地からの介護職員・看護職員確保支援補助金の処理を完了したので報告します。 </t>
    <phoneticPr fontId="2"/>
  </si>
  <si>
    <t>により交付を受けた</t>
    <phoneticPr fontId="2"/>
  </si>
  <si>
    <t>①支度金</t>
    <phoneticPr fontId="2"/>
  </si>
  <si>
    <t>②準備経費</t>
    <phoneticPr fontId="2"/>
  </si>
  <si>
    <t xml:space="preserve">        （     )</t>
    <phoneticPr fontId="2"/>
  </si>
  <si>
    <t xml:space="preserve">   （    ）</t>
    <phoneticPr fontId="2"/>
  </si>
  <si>
    <t xml:space="preserve">     （    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</si>
</sst>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 円&quot;"/>
    <numFmt numFmtId="178" formatCode="0000000"/>
  </numFmts>
  <fonts count="19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2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trike/>
      <sz val="26"/>
      <name val="ＭＳ Ｐ明朝"/>
      <family val="1"/>
      <charset val="128"/>
    </font>
    <font>
      <b/>
      <sz val="38"/>
      <name val="ＭＳ Ｐ明朝"/>
      <family val="1"/>
      <charset val="128"/>
    </font>
    <font>
      <sz val="26"/>
      <name val="ＭＳ Ｐ明朝"/>
      <family val="1"/>
      <charset val="128"/>
    </font>
    <font>
      <sz val="32"/>
      <name val="ＭＳ Ｐ明朝"/>
      <family val="1"/>
      <charset val="128"/>
    </font>
    <font>
      <sz val="3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58" fontId="4" fillId="0" borderId="0" xfId="0" applyNumberFormat="1" applyFont="1" applyAlignment="1" applyProtection="1">
      <alignment horizontal="center" shrinkToFit="1"/>
      <protection locked="0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5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shrinkToFit="1"/>
    </xf>
    <xf numFmtId="177" fontId="5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177" fontId="5" fillId="2" borderId="43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>
      <alignment vertical="center" wrapText="1"/>
    </xf>
    <xf numFmtId="0" fontId="1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3"/>
    </xf>
    <xf numFmtId="0" fontId="5" fillId="0" borderId="18" xfId="0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/>
    <xf numFmtId="3" fontId="4" fillId="0" borderId="2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58" fontId="4" fillId="2" borderId="0" xfId="0" applyNumberFormat="1" applyFont="1" applyFill="1" applyAlignment="1" applyProtection="1">
      <alignment horizont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/>
    </xf>
    <xf numFmtId="58" fontId="4" fillId="2" borderId="0" xfId="0" applyNumberFormat="1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shrinkToFit="1"/>
      <protection locked="0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shrinkToFit="1"/>
      <protection locked="0"/>
    </xf>
    <xf numFmtId="3" fontId="4" fillId="2" borderId="2" xfId="0" applyNumberFormat="1" applyFont="1" applyFill="1" applyBorder="1" applyAlignment="1" applyProtection="1">
      <alignment horizontal="right" shrinkToFi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2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177" fontId="5" fillId="0" borderId="2" xfId="0" applyNumberFormat="1" applyFont="1" applyBorder="1" applyAlignment="1" applyProtection="1">
      <alignment horizontal="right" vertical="center" shrinkToFit="1"/>
      <protection locked="0"/>
    </xf>
    <xf numFmtId="58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2" xfId="0" applyFont="1" applyFill="1" applyBorder="1" applyAlignment="1" applyProtection="1">
      <alignment horizontal="right" vertical="center" shrinkToFit="1"/>
      <protection locked="0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177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wrapText="1"/>
    </xf>
    <xf numFmtId="0" fontId="5" fillId="2" borderId="2" xfId="0" applyFont="1" applyFill="1" applyBorder="1" applyAlignment="1" applyProtection="1">
      <alignment shrinkToFi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58" fontId="5" fillId="2" borderId="29" xfId="0" applyNumberFormat="1" applyFont="1" applyFill="1" applyBorder="1" applyAlignment="1" applyProtection="1">
      <alignment horizontal="center" vertical="center" shrinkToFit="1"/>
      <protection locked="0"/>
    </xf>
    <xf numFmtId="58" fontId="5" fillId="2" borderId="30" xfId="0" applyNumberFormat="1" applyFont="1" applyFill="1" applyBorder="1" applyAlignment="1" applyProtection="1">
      <alignment shrinkToFit="1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/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showGridLines="0" tabSelected="1" view="pageBreakPreview" zoomScale="85" zoomScaleNormal="85" zoomScaleSheetLayoutView="85" workbookViewId="0">
      <selection activeCell="G20" sqref="G20:M20"/>
    </sheetView>
  </sheetViews>
  <sheetFormatPr defaultRowHeight="13.5"/>
  <cols>
    <col min="1" max="54" width="3.25" style="1" customWidth="1"/>
    <col min="55" max="16384" width="9" style="1"/>
  </cols>
  <sheetData>
    <row r="1" spans="1:31">
      <c r="A1" s="1" t="s">
        <v>106</v>
      </c>
    </row>
    <row r="3" spans="1:31" ht="13.5" customHeight="1">
      <c r="Q3" s="3"/>
      <c r="X3" s="51"/>
      <c r="Y3" s="51"/>
      <c r="Z3" s="51"/>
      <c r="AA3" s="51"/>
      <c r="AB3" s="51"/>
      <c r="AC3" s="51"/>
      <c r="AD3" s="51"/>
      <c r="AE3" s="15"/>
    </row>
    <row r="5" spans="1:31">
      <c r="B5" s="4" t="s">
        <v>101</v>
      </c>
    </row>
    <row r="6" spans="1:31" ht="21.75" customHeight="1"/>
    <row r="7" spans="1:31">
      <c r="L7" s="46" t="s">
        <v>102</v>
      </c>
      <c r="M7" s="46"/>
      <c r="N7" s="46"/>
      <c r="O7" s="46"/>
      <c r="P7" s="46"/>
      <c r="Q7" s="47"/>
      <c r="R7" s="47"/>
      <c r="S7" s="47"/>
      <c r="T7" s="47"/>
      <c r="U7" s="47"/>
      <c r="V7" s="47"/>
      <c r="W7" s="47"/>
    </row>
    <row r="8" spans="1:31">
      <c r="L8" s="46" t="s">
        <v>103</v>
      </c>
      <c r="M8" s="46"/>
      <c r="N8" s="46"/>
      <c r="O8" s="46"/>
      <c r="P8" s="3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31">
      <c r="L9" s="46" t="s">
        <v>104</v>
      </c>
      <c r="M9" s="46"/>
      <c r="N9" s="46"/>
      <c r="O9" s="46"/>
      <c r="P9" s="46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1:31">
      <c r="L10" s="46" t="s">
        <v>105</v>
      </c>
      <c r="M10" s="46"/>
      <c r="N10" s="46"/>
      <c r="O10" s="46"/>
      <c r="P10" s="46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1" ht="26.25" customHeight="1"/>
    <row r="12" spans="1:31" ht="18.75" customHeight="1">
      <c r="B12" s="45" t="s">
        <v>148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1" ht="18" customHeight="1">
      <c r="B13" s="48" t="s">
        <v>132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1" ht="24" customHeight="1"/>
    <row r="15" spans="1:31">
      <c r="B15" s="49" t="s">
        <v>134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1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1:44" ht="18.75" customHeight="1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</row>
    <row r="18" spans="1:44" ht="18.75" customHeight="1">
      <c r="A18" s="45" t="s">
        <v>24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44" ht="38.25" customHeight="1">
      <c r="AR19" s="1" t="s">
        <v>133</v>
      </c>
    </row>
    <row r="20" spans="1:44" ht="20.25" customHeight="1">
      <c r="B20" s="1" t="s">
        <v>107</v>
      </c>
      <c r="G20" s="44">
        <f>別紙１!N13</f>
        <v>0</v>
      </c>
      <c r="H20" s="44"/>
      <c r="I20" s="44"/>
      <c r="J20" s="44"/>
      <c r="K20" s="44"/>
      <c r="L20" s="44"/>
      <c r="M20" s="44"/>
      <c r="N20" s="1" t="s">
        <v>14</v>
      </c>
    </row>
    <row r="21" spans="1:44" ht="18.75" customHeight="1"/>
    <row r="22" spans="1:44" ht="18.75" customHeight="1"/>
    <row r="23" spans="1:44">
      <c r="B23" s="1" t="s">
        <v>108</v>
      </c>
    </row>
    <row r="24" spans="1:44" ht="16.5" customHeight="1">
      <c r="B24" s="1" t="s">
        <v>149</v>
      </c>
    </row>
    <row r="25" spans="1:44" ht="16.5" customHeight="1">
      <c r="B25" s="1" t="s">
        <v>109</v>
      </c>
    </row>
    <row r="26" spans="1:44" ht="16.5" customHeight="1">
      <c r="B26" s="1" t="s">
        <v>110</v>
      </c>
    </row>
    <row r="27" spans="1:44" ht="16.5" customHeight="1">
      <c r="C27" s="1" t="s">
        <v>111</v>
      </c>
    </row>
    <row r="28" spans="1:44" ht="16.5" customHeight="1">
      <c r="C28" s="1" t="s">
        <v>112</v>
      </c>
    </row>
    <row r="29" spans="1:44" ht="16.5" customHeight="1">
      <c r="C29" s="1" t="s">
        <v>113</v>
      </c>
    </row>
    <row r="30" spans="1:44" ht="16.5" customHeight="1">
      <c r="C30" s="1" t="s">
        <v>114</v>
      </c>
    </row>
    <row r="31" spans="1:44" ht="16.5" customHeight="1">
      <c r="C31" s="1" t="s">
        <v>115</v>
      </c>
    </row>
  </sheetData>
  <sheetProtection password="E969" sheet="1" objects="1" scenarios="1"/>
  <mergeCells count="14">
    <mergeCell ref="X3:AD3"/>
    <mergeCell ref="Q8:AD8"/>
    <mergeCell ref="Q9:AD9"/>
    <mergeCell ref="Q10:AD10"/>
    <mergeCell ref="B12:AD12"/>
    <mergeCell ref="G20:M20"/>
    <mergeCell ref="A18:X18"/>
    <mergeCell ref="L7:P7"/>
    <mergeCell ref="L8:O8"/>
    <mergeCell ref="L9:P9"/>
    <mergeCell ref="L10:P10"/>
    <mergeCell ref="Q7:W7"/>
    <mergeCell ref="B13:AD13"/>
    <mergeCell ref="B15:AD17"/>
  </mergeCells>
  <phoneticPr fontId="2"/>
  <pageMargins left="0.9055118110236221" right="0.51181102362204722" top="0.94488188976377963" bottom="0.74803149606299213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1"/>
  <sheetViews>
    <sheetView showGridLines="0" view="pageBreakPreview" zoomScale="85" zoomScaleNormal="85" zoomScaleSheetLayoutView="85" workbookViewId="0">
      <selection activeCell="X22" sqref="X22"/>
    </sheetView>
  </sheetViews>
  <sheetFormatPr defaultRowHeight="13.5"/>
  <cols>
    <col min="1" max="54" width="3.25" style="1" customWidth="1"/>
    <col min="55" max="16384" width="9" style="1"/>
  </cols>
  <sheetData>
    <row r="1" spans="1:30">
      <c r="A1" s="1" t="s">
        <v>116</v>
      </c>
    </row>
    <row r="3" spans="1:30">
      <c r="Q3" s="3"/>
      <c r="S3" s="12"/>
      <c r="Y3" s="1" t="s">
        <v>127</v>
      </c>
      <c r="Z3" s="11"/>
      <c r="AA3" s="1" t="s">
        <v>128</v>
      </c>
      <c r="AB3" s="11"/>
      <c r="AC3" s="1" t="s">
        <v>129</v>
      </c>
    </row>
    <row r="5" spans="1:30">
      <c r="B5" s="4" t="s">
        <v>101</v>
      </c>
    </row>
    <row r="6" spans="1:30" ht="21.75" customHeight="1"/>
    <row r="7" spans="1:30">
      <c r="L7" s="46" t="s">
        <v>102</v>
      </c>
      <c r="M7" s="46"/>
      <c r="N7" s="46"/>
      <c r="O7" s="46"/>
      <c r="P7" s="46"/>
      <c r="Q7" s="47"/>
      <c r="R7" s="47"/>
      <c r="S7" s="47"/>
      <c r="T7" s="47"/>
      <c r="U7" s="47"/>
      <c r="V7" s="47"/>
      <c r="W7" s="47"/>
    </row>
    <row r="8" spans="1:30">
      <c r="L8" s="46" t="s">
        <v>103</v>
      </c>
      <c r="M8" s="46"/>
      <c r="N8" s="46"/>
      <c r="O8" s="46"/>
      <c r="P8" s="46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1:30">
      <c r="L9" s="46" t="s">
        <v>104</v>
      </c>
      <c r="M9" s="46"/>
      <c r="N9" s="46"/>
      <c r="O9" s="46"/>
      <c r="P9" s="46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1:30">
      <c r="L10" s="46" t="s">
        <v>105</v>
      </c>
      <c r="M10" s="46"/>
      <c r="N10" s="46"/>
      <c r="O10" s="46"/>
      <c r="P10" s="46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0" ht="26.25" customHeight="1"/>
    <row r="12" spans="1:30" ht="18.75" customHeight="1">
      <c r="B12" s="48" t="s">
        <v>148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</row>
    <row r="13" spans="1:30" ht="18" customHeight="1">
      <c r="B13" s="48" t="s">
        <v>135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0" ht="24" customHeight="1"/>
    <row r="15" spans="1:30">
      <c r="B15" s="54"/>
      <c r="C15" s="54"/>
      <c r="D15" s="54"/>
      <c r="E15" s="54"/>
      <c r="F15" s="54"/>
      <c r="G15" s="1" t="s">
        <v>131</v>
      </c>
      <c r="H15" s="55"/>
      <c r="I15" s="55"/>
      <c r="J15" s="55"/>
      <c r="K15" s="55"/>
      <c r="L15" s="55"/>
      <c r="M15" s="53" t="s">
        <v>150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1:30">
      <c r="B16" s="53" t="s">
        <v>136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1:24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.75" customHeight="1">
      <c r="A18" s="45" t="s">
        <v>24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38.25" customHeight="1"/>
    <row r="20" spans="1:24" ht="20.25" customHeight="1">
      <c r="B20" s="1" t="s">
        <v>117</v>
      </c>
      <c r="G20" s="61"/>
      <c r="H20" s="61"/>
      <c r="I20" s="61"/>
      <c r="J20" s="61"/>
      <c r="K20" s="61"/>
      <c r="L20" s="61"/>
      <c r="M20" s="61"/>
      <c r="N20" s="1" t="s">
        <v>14</v>
      </c>
    </row>
    <row r="21" spans="1:24" ht="18.75" customHeight="1"/>
    <row r="22" spans="1:24" ht="18.75" customHeight="1"/>
    <row r="23" spans="1:24" s="2" customFormat="1" ht="18.75" customHeight="1">
      <c r="B23" s="2" t="s">
        <v>118</v>
      </c>
    </row>
    <row r="24" spans="1:24" ht="16.5" customHeight="1">
      <c r="C24" s="57" t="s">
        <v>119</v>
      </c>
      <c r="D24" s="58"/>
      <c r="E24" s="58"/>
      <c r="F24" s="58"/>
      <c r="G24" s="58"/>
      <c r="H24" s="59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4" ht="16.5" customHeight="1">
      <c r="C25" s="57" t="s">
        <v>120</v>
      </c>
      <c r="D25" s="58"/>
      <c r="E25" s="58"/>
      <c r="F25" s="58"/>
      <c r="G25" s="58"/>
      <c r="H25" s="59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4" ht="16.5" customHeight="1">
      <c r="C26" s="57" t="s">
        <v>121</v>
      </c>
      <c r="D26" s="58"/>
      <c r="E26" s="58"/>
      <c r="F26" s="58"/>
      <c r="G26" s="58"/>
      <c r="H26" s="59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4" ht="16.5" customHeight="1">
      <c r="C27" s="57" t="s">
        <v>122</v>
      </c>
      <c r="D27" s="58"/>
      <c r="E27" s="58"/>
      <c r="F27" s="58"/>
      <c r="G27" s="58"/>
      <c r="H27" s="59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1:24" ht="16.5" customHeight="1">
      <c r="C28" s="57" t="s">
        <v>123</v>
      </c>
      <c r="D28" s="58"/>
      <c r="E28" s="58"/>
      <c r="F28" s="58"/>
      <c r="G28" s="58"/>
      <c r="H28" s="5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1:24" ht="16.5" customHeight="1"/>
    <row r="30" spans="1:24" ht="16.5" customHeight="1"/>
    <row r="31" spans="1:24" ht="16.5" customHeight="1"/>
  </sheetData>
  <sheetProtection password="E969" sheet="1" objects="1" scenarios="1"/>
  <mergeCells count="26">
    <mergeCell ref="L7:P7"/>
    <mergeCell ref="L8:P8"/>
    <mergeCell ref="L9:P9"/>
    <mergeCell ref="L10:P10"/>
    <mergeCell ref="Q7:W7"/>
    <mergeCell ref="Q8:AD8"/>
    <mergeCell ref="Q9:AD9"/>
    <mergeCell ref="Q10:AD10"/>
    <mergeCell ref="I28:W28"/>
    <mergeCell ref="A18:X18"/>
    <mergeCell ref="C28:H28"/>
    <mergeCell ref="I24:W24"/>
    <mergeCell ref="I25:W25"/>
    <mergeCell ref="I26:W26"/>
    <mergeCell ref="I27:W27"/>
    <mergeCell ref="C24:H24"/>
    <mergeCell ref="C25:H25"/>
    <mergeCell ref="C26:H26"/>
    <mergeCell ref="C27:H27"/>
    <mergeCell ref="G20:M20"/>
    <mergeCell ref="B12:AD12"/>
    <mergeCell ref="B13:AD13"/>
    <mergeCell ref="B16:AD16"/>
    <mergeCell ref="M15:AD15"/>
    <mergeCell ref="B15:F15"/>
    <mergeCell ref="H15:L15"/>
  </mergeCells>
  <phoneticPr fontId="2"/>
  <pageMargins left="0.9055118110236221" right="0.51181102362204722" top="0.94488188976377963" bottom="0.74803149606299213" header="0.31496062992125984" footer="0.31496062992125984"/>
  <pageSetup paperSize="9"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showGridLines="0" view="pageBreakPreview" zoomScale="25" zoomScaleNormal="40" zoomScaleSheetLayoutView="25" workbookViewId="0">
      <selection activeCell="Y17" sqref="Y17"/>
    </sheetView>
  </sheetViews>
  <sheetFormatPr defaultRowHeight="30.75"/>
  <cols>
    <col min="1" max="1" width="4.625" style="6" customWidth="1"/>
    <col min="2" max="6" width="20.625" style="6" customWidth="1"/>
    <col min="7" max="18" width="11.875" style="6" customWidth="1"/>
    <col min="19" max="19" width="4.25" style="6" customWidth="1"/>
    <col min="20" max="16384" width="9" style="6"/>
  </cols>
  <sheetData>
    <row r="1" spans="1:18" ht="83.25" customHeight="1">
      <c r="A1" s="5"/>
      <c r="B1" s="70" t="s">
        <v>89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83.25" customHeight="1" thickBot="1">
      <c r="A2" s="7"/>
    </row>
    <row r="3" spans="1:18" s="8" customFormat="1" ht="83.25" customHeight="1">
      <c r="B3" s="88"/>
      <c r="C3" s="89"/>
      <c r="D3" s="89"/>
      <c r="E3" s="89"/>
      <c r="F3" s="89"/>
      <c r="G3" s="66" t="s">
        <v>0</v>
      </c>
      <c r="H3" s="66"/>
      <c r="I3" s="66" t="s">
        <v>19</v>
      </c>
      <c r="J3" s="66"/>
      <c r="K3" s="76" t="s">
        <v>90</v>
      </c>
      <c r="L3" s="77"/>
      <c r="M3" s="76" t="s">
        <v>91</v>
      </c>
      <c r="N3" s="77"/>
      <c r="O3" s="66" t="s">
        <v>20</v>
      </c>
      <c r="P3" s="66"/>
      <c r="Q3" s="66" t="s">
        <v>21</v>
      </c>
      <c r="R3" s="67"/>
    </row>
    <row r="4" spans="1:18" s="8" customFormat="1" ht="83.25" customHeight="1">
      <c r="B4" s="90"/>
      <c r="C4" s="91"/>
      <c r="D4" s="91"/>
      <c r="E4" s="91"/>
      <c r="F4" s="91"/>
      <c r="G4" s="68"/>
      <c r="H4" s="68"/>
      <c r="I4" s="68"/>
      <c r="J4" s="68"/>
      <c r="K4" s="78"/>
      <c r="L4" s="79"/>
      <c r="M4" s="78"/>
      <c r="N4" s="79"/>
      <c r="O4" s="68"/>
      <c r="P4" s="68"/>
      <c r="Q4" s="68"/>
      <c r="R4" s="69"/>
    </row>
    <row r="5" spans="1:18" s="8" customFormat="1" ht="83.25" customHeight="1">
      <c r="B5" s="84" t="s">
        <v>57</v>
      </c>
      <c r="C5" s="85"/>
      <c r="D5" s="85"/>
      <c r="E5" s="85"/>
      <c r="F5" s="85"/>
      <c r="G5" s="62" t="s">
        <v>22</v>
      </c>
      <c r="H5" s="62"/>
      <c r="I5" s="62" t="s">
        <v>22</v>
      </c>
      <c r="J5" s="62"/>
      <c r="K5" s="80" t="s">
        <v>124</v>
      </c>
      <c r="L5" s="81"/>
      <c r="M5" s="80" t="s">
        <v>125</v>
      </c>
      <c r="N5" s="81"/>
      <c r="O5" s="62"/>
      <c r="P5" s="62"/>
      <c r="Q5" s="62"/>
      <c r="R5" s="63"/>
    </row>
    <row r="6" spans="1:18" s="8" customFormat="1" ht="83.25" customHeight="1">
      <c r="B6" s="84"/>
      <c r="C6" s="85"/>
      <c r="D6" s="85"/>
      <c r="E6" s="85"/>
      <c r="F6" s="85"/>
      <c r="G6" s="62"/>
      <c r="H6" s="62"/>
      <c r="I6" s="62"/>
      <c r="J6" s="62"/>
      <c r="K6" s="78"/>
      <c r="L6" s="79"/>
      <c r="M6" s="78"/>
      <c r="N6" s="79"/>
      <c r="O6" s="62"/>
      <c r="P6" s="62"/>
      <c r="Q6" s="62"/>
      <c r="R6" s="63"/>
    </row>
    <row r="7" spans="1:18" s="8" customFormat="1" ht="83.25" customHeight="1">
      <c r="B7" s="84" t="s">
        <v>83</v>
      </c>
      <c r="C7" s="85"/>
      <c r="D7" s="85"/>
      <c r="E7" s="85"/>
      <c r="F7" s="85"/>
      <c r="G7" s="62" t="s">
        <v>22</v>
      </c>
      <c r="H7" s="62"/>
      <c r="I7" s="62"/>
      <c r="J7" s="62"/>
      <c r="K7" s="72"/>
      <c r="L7" s="73"/>
      <c r="M7" s="72"/>
      <c r="N7" s="73"/>
      <c r="O7" s="62" t="s">
        <v>22</v>
      </c>
      <c r="P7" s="62"/>
      <c r="Q7" s="62"/>
      <c r="R7" s="63"/>
    </row>
    <row r="8" spans="1:18" s="8" customFormat="1" ht="83.25" customHeight="1">
      <c r="B8" s="84"/>
      <c r="C8" s="85"/>
      <c r="D8" s="85"/>
      <c r="E8" s="85"/>
      <c r="F8" s="85"/>
      <c r="G8" s="62"/>
      <c r="H8" s="62"/>
      <c r="I8" s="62"/>
      <c r="J8" s="62"/>
      <c r="K8" s="82"/>
      <c r="L8" s="83"/>
      <c r="M8" s="82"/>
      <c r="N8" s="83"/>
      <c r="O8" s="62"/>
      <c r="P8" s="62"/>
      <c r="Q8" s="62"/>
      <c r="R8" s="63"/>
    </row>
    <row r="9" spans="1:18" s="8" customFormat="1" ht="83.25" customHeight="1">
      <c r="B9" s="84" t="s">
        <v>18</v>
      </c>
      <c r="C9" s="85"/>
      <c r="D9" s="85"/>
      <c r="E9" s="85"/>
      <c r="F9" s="85"/>
      <c r="G9" s="62" t="s">
        <v>22</v>
      </c>
      <c r="H9" s="62"/>
      <c r="I9" s="62"/>
      <c r="J9" s="62"/>
      <c r="K9" s="72"/>
      <c r="L9" s="73"/>
      <c r="M9" s="72"/>
      <c r="N9" s="73"/>
      <c r="O9" s="62"/>
      <c r="P9" s="62"/>
      <c r="Q9" s="62" t="s">
        <v>22</v>
      </c>
      <c r="R9" s="63"/>
    </row>
    <row r="10" spans="1:18" s="8" customFormat="1" ht="83.25" customHeight="1" thickBot="1">
      <c r="B10" s="86"/>
      <c r="C10" s="87"/>
      <c r="D10" s="87"/>
      <c r="E10" s="87"/>
      <c r="F10" s="87"/>
      <c r="G10" s="64"/>
      <c r="H10" s="64"/>
      <c r="I10" s="64"/>
      <c r="J10" s="64"/>
      <c r="K10" s="74"/>
      <c r="L10" s="75"/>
      <c r="M10" s="74"/>
      <c r="N10" s="75"/>
      <c r="O10" s="64"/>
      <c r="P10" s="64"/>
      <c r="Q10" s="64"/>
      <c r="R10" s="65"/>
    </row>
    <row r="12" spans="1:18" s="7" customFormat="1" ht="60.75" customHeight="1">
      <c r="B12" s="9" t="s">
        <v>23</v>
      </c>
    </row>
  </sheetData>
  <sheetProtection password="E969" sheet="1" objects="1" scenarios="1"/>
  <mergeCells count="29">
    <mergeCell ref="O9:P10"/>
    <mergeCell ref="O5:P6"/>
    <mergeCell ref="K3:L4"/>
    <mergeCell ref="K9:L10"/>
    <mergeCell ref="B5:F6"/>
    <mergeCell ref="B7:F8"/>
    <mergeCell ref="B9:F10"/>
    <mergeCell ref="G5:H6"/>
    <mergeCell ref="I5:J6"/>
    <mergeCell ref="B3:F4"/>
    <mergeCell ref="G3:H4"/>
    <mergeCell ref="I3:J4"/>
    <mergeCell ref="O3:P4"/>
    <mergeCell ref="Q9:R10"/>
    <mergeCell ref="Q3:R4"/>
    <mergeCell ref="B1:R1"/>
    <mergeCell ref="M9:N10"/>
    <mergeCell ref="G9:H10"/>
    <mergeCell ref="Q5:R6"/>
    <mergeCell ref="G7:H8"/>
    <mergeCell ref="I7:J8"/>
    <mergeCell ref="O7:P8"/>
    <mergeCell ref="Q7:R8"/>
    <mergeCell ref="M3:N4"/>
    <mergeCell ref="K5:L6"/>
    <mergeCell ref="M5:N6"/>
    <mergeCell ref="K7:L8"/>
    <mergeCell ref="M7:N8"/>
    <mergeCell ref="I9:J10"/>
  </mergeCells>
  <phoneticPr fontId="2"/>
  <printOptions horizontalCentered="1"/>
  <pageMargins left="0.59055118110236227" right="0.59055118110236227" top="0.98425196850393704" bottom="0.98425196850393704" header="0.31496062992125984" footer="0.31496062992125984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AE35"/>
  <sheetViews>
    <sheetView showGridLines="0" view="pageBreakPreview" topLeftCell="A13" zoomScale="85" zoomScaleNormal="40" zoomScaleSheetLayoutView="85" workbookViewId="0">
      <selection activeCell="N9" sqref="N9:AE9"/>
    </sheetView>
  </sheetViews>
  <sheetFormatPr defaultRowHeight="13.5"/>
  <cols>
    <col min="1" max="1" width="2.75" style="10" customWidth="1"/>
    <col min="2" max="2" width="2.25" style="10" customWidth="1"/>
    <col min="3" max="32" width="2.75" style="10" customWidth="1"/>
    <col min="33" max="50" width="4" style="10" customWidth="1"/>
    <col min="51" max="16384" width="9" style="10"/>
  </cols>
  <sheetData>
    <row r="1" spans="1:31" ht="12" customHeight="1">
      <c r="A1" s="13" t="s">
        <v>0</v>
      </c>
    </row>
    <row r="2" spans="1:31" ht="12" customHeight="1"/>
    <row r="3" spans="1:31" ht="12" customHeight="1"/>
    <row r="4" spans="1:31" ht="12" customHeight="1"/>
    <row r="5" spans="1:31" ht="12" customHeight="1">
      <c r="A5" s="16"/>
      <c r="B5" s="104" t="s">
        <v>137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1" ht="12" customHeight="1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31" ht="12" customHeight="1">
      <c r="A7" s="17"/>
      <c r="B7" s="17"/>
      <c r="C7" s="17"/>
      <c r="D7" s="17"/>
      <c r="E7" s="17"/>
      <c r="F7" s="17"/>
      <c r="G7" s="17"/>
      <c r="H7" s="17"/>
    </row>
    <row r="8" spans="1:31" ht="12" customHeight="1">
      <c r="A8" s="17"/>
      <c r="B8" s="17"/>
      <c r="C8" s="17"/>
      <c r="D8" s="17"/>
      <c r="E8" s="17"/>
      <c r="F8" s="17"/>
      <c r="G8" s="17"/>
      <c r="H8" s="17"/>
    </row>
    <row r="9" spans="1:31" s="3" customFormat="1" ht="12" customHeight="1">
      <c r="A9" s="14"/>
      <c r="B9" s="14"/>
      <c r="C9" s="14"/>
      <c r="D9" s="14"/>
      <c r="K9" s="106" t="s">
        <v>138</v>
      </c>
      <c r="L9" s="106"/>
      <c r="M9" s="106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</row>
    <row r="10" spans="1:31" ht="12" customHeight="1">
      <c r="A10" s="17"/>
      <c r="B10" s="17"/>
      <c r="C10" s="17"/>
      <c r="D10" s="17"/>
      <c r="E10" s="17"/>
      <c r="F10" s="17"/>
      <c r="G10" s="17"/>
      <c r="H10" s="17"/>
    </row>
    <row r="11" spans="1:31" ht="12" customHeight="1">
      <c r="A11" s="17"/>
      <c r="B11" s="17"/>
      <c r="C11" s="17"/>
      <c r="D11" s="17"/>
      <c r="E11" s="17"/>
      <c r="F11" s="17"/>
      <c r="G11" s="17"/>
      <c r="H11" s="17"/>
    </row>
    <row r="12" spans="1:31" s="3" customFormat="1" ht="12" customHeight="1">
      <c r="A12" s="106"/>
      <c r="B12" s="112"/>
      <c r="G12" s="14"/>
      <c r="H12" s="14"/>
    </row>
    <row r="13" spans="1:31" ht="12" customHeight="1">
      <c r="A13" s="17"/>
      <c r="B13" s="17"/>
      <c r="C13" s="17"/>
      <c r="D13" s="17"/>
      <c r="E13" s="17"/>
      <c r="F13" s="17"/>
      <c r="G13" s="17"/>
      <c r="H13" s="17"/>
      <c r="I13" s="101" t="s">
        <v>139</v>
      </c>
      <c r="J13" s="101"/>
      <c r="K13" s="101"/>
      <c r="L13" s="101"/>
      <c r="N13" s="113">
        <f>V20+V26+V32</f>
        <v>0</v>
      </c>
      <c r="O13" s="113"/>
      <c r="P13" s="113"/>
      <c r="Q13" s="113"/>
    </row>
    <row r="14" spans="1:31" ht="12" customHeight="1">
      <c r="A14" s="17"/>
      <c r="B14" s="17"/>
      <c r="C14" s="17"/>
      <c r="D14" s="17"/>
      <c r="E14" s="17"/>
      <c r="F14" s="17"/>
      <c r="G14" s="17"/>
      <c r="H14" s="17"/>
    </row>
    <row r="15" spans="1:31" ht="12" customHeight="1">
      <c r="A15" s="17"/>
      <c r="B15" s="17"/>
      <c r="C15" s="17"/>
      <c r="D15" s="17"/>
      <c r="E15" s="17"/>
      <c r="F15" s="17"/>
      <c r="G15" s="17"/>
      <c r="H15" s="17"/>
    </row>
    <row r="16" spans="1:31" ht="12" customHeight="1">
      <c r="A16" s="17"/>
      <c r="B16" s="17"/>
      <c r="C16" s="17"/>
      <c r="D16" s="17"/>
      <c r="E16" s="17"/>
      <c r="F16" s="17"/>
      <c r="G16" s="17"/>
      <c r="H16" s="17"/>
    </row>
    <row r="17" spans="1:31" ht="12" customHeight="1">
      <c r="B17" s="43"/>
      <c r="C17" s="3" t="s">
        <v>17</v>
      </c>
    </row>
    <row r="18" spans="1:31" ht="12" customHeight="1"/>
    <row r="19" spans="1:31" ht="32.25" customHeight="1">
      <c r="B19" s="94" t="s">
        <v>141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94" t="s">
        <v>2</v>
      </c>
      <c r="M19" s="107"/>
      <c r="N19" s="107"/>
      <c r="O19" s="107"/>
      <c r="P19" s="107"/>
      <c r="Q19" s="107"/>
      <c r="R19" s="107"/>
      <c r="S19" s="107"/>
      <c r="T19" s="107"/>
      <c r="U19" s="108"/>
      <c r="V19" s="109" t="s">
        <v>142</v>
      </c>
      <c r="W19" s="110"/>
      <c r="X19" s="110"/>
      <c r="Y19" s="110"/>
      <c r="Z19" s="110"/>
      <c r="AA19" s="110"/>
      <c r="AB19" s="110"/>
      <c r="AC19" s="110"/>
      <c r="AD19" s="110"/>
      <c r="AE19" s="111"/>
    </row>
    <row r="20" spans="1:31" ht="32.25" customHeight="1">
      <c r="B20" s="95">
        <f>SUM('別紙２（遠隔地）'!C14,'別紙２（遠隔地）'!C16)</f>
        <v>0</v>
      </c>
      <c r="C20" s="97"/>
      <c r="D20" s="97"/>
      <c r="E20" s="97"/>
      <c r="F20" s="97"/>
      <c r="G20" s="97"/>
      <c r="H20" s="97"/>
      <c r="I20" s="97"/>
      <c r="J20" s="97"/>
      <c r="K20" s="97"/>
      <c r="L20" s="95">
        <f>SUM('別紙２（遠隔地）'!F14:F16)</f>
        <v>0</v>
      </c>
      <c r="M20" s="97"/>
      <c r="N20" s="97"/>
      <c r="O20" s="97"/>
      <c r="P20" s="97"/>
      <c r="Q20" s="97"/>
      <c r="R20" s="97"/>
      <c r="S20" s="97"/>
      <c r="T20" s="97"/>
      <c r="U20" s="97"/>
      <c r="V20" s="95">
        <f>'別紙２（遠隔地）'!D17</f>
        <v>0</v>
      </c>
      <c r="W20" s="97"/>
      <c r="X20" s="97"/>
      <c r="Y20" s="97"/>
      <c r="Z20" s="97"/>
      <c r="AA20" s="97"/>
      <c r="AB20" s="97"/>
      <c r="AC20" s="97"/>
      <c r="AD20" s="97"/>
      <c r="AE20" s="98"/>
    </row>
    <row r="21" spans="1:31" ht="12" customHeight="1">
      <c r="A21" s="17"/>
      <c r="B21" s="17"/>
      <c r="C21" s="17"/>
      <c r="D21" s="17"/>
      <c r="E21" s="17"/>
      <c r="F21" s="17"/>
      <c r="G21" s="17"/>
      <c r="H21" s="17"/>
      <c r="I21" s="17"/>
    </row>
    <row r="22" spans="1:31" ht="12" customHeight="1"/>
    <row r="23" spans="1:31" ht="12" customHeight="1">
      <c r="B23" s="43"/>
      <c r="C23" s="3" t="s">
        <v>28</v>
      </c>
    </row>
    <row r="24" spans="1:31" ht="12" customHeight="1"/>
    <row r="25" spans="1:31" ht="32.25" customHeight="1">
      <c r="A25" s="19"/>
      <c r="B25" s="100" t="s">
        <v>141</v>
      </c>
      <c r="C25" s="102"/>
      <c r="D25" s="102"/>
      <c r="E25" s="102"/>
      <c r="F25" s="102"/>
      <c r="G25" s="102"/>
      <c r="H25" s="102"/>
      <c r="I25" s="102"/>
      <c r="J25" s="102"/>
      <c r="K25" s="103"/>
      <c r="L25" s="99" t="s">
        <v>2</v>
      </c>
      <c r="M25" s="99"/>
      <c r="N25" s="99"/>
      <c r="O25" s="99"/>
      <c r="P25" s="99"/>
      <c r="Q25" s="99"/>
      <c r="R25" s="99"/>
      <c r="S25" s="99"/>
      <c r="T25" s="99"/>
      <c r="U25" s="100"/>
      <c r="V25" s="96" t="s">
        <v>140</v>
      </c>
      <c r="W25" s="96"/>
      <c r="X25" s="96"/>
      <c r="Y25" s="96"/>
      <c r="Z25" s="96"/>
      <c r="AA25" s="96"/>
      <c r="AB25" s="96"/>
      <c r="AC25" s="96"/>
      <c r="AD25" s="96"/>
      <c r="AE25" s="96"/>
    </row>
    <row r="26" spans="1:31" ht="32.25" customHeight="1">
      <c r="B26" s="95">
        <f>SUM('別紙3（看護・介護）'!B12:C12,'別紙3（看護・介護）'!B19:C19,'別紙3（看護・介護）'!B26:C26)</f>
        <v>0</v>
      </c>
      <c r="C26" s="97"/>
      <c r="D26" s="97"/>
      <c r="E26" s="97"/>
      <c r="F26" s="97"/>
      <c r="G26" s="97"/>
      <c r="H26" s="97"/>
      <c r="I26" s="97"/>
      <c r="J26" s="97"/>
      <c r="K26" s="98"/>
      <c r="L26" s="93">
        <f>SUM('別紙3（看護・介護）'!G12,'別紙3（看護・介護）'!G19,'別紙3（看護・介護）'!G26)</f>
        <v>0</v>
      </c>
      <c r="M26" s="93"/>
      <c r="N26" s="93"/>
      <c r="O26" s="93"/>
      <c r="P26" s="93"/>
      <c r="Q26" s="93"/>
      <c r="R26" s="93"/>
      <c r="S26" s="93"/>
      <c r="T26" s="93"/>
      <c r="U26" s="95"/>
      <c r="V26" s="93">
        <f>SUM('別紙3（看護・介護）'!D13,'別紙3（看護・介護）'!D20,'別紙3（看護・介護）'!D27)</f>
        <v>0</v>
      </c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2" customHeight="1">
      <c r="A27" s="17"/>
      <c r="B27" s="17"/>
      <c r="C27" s="17"/>
      <c r="D27" s="17"/>
      <c r="E27" s="17"/>
      <c r="F27" s="17"/>
      <c r="G27" s="17"/>
      <c r="H27" s="17"/>
      <c r="I27" s="17"/>
    </row>
    <row r="28" spans="1:31" ht="12" customHeight="1"/>
    <row r="29" spans="1:31" ht="12" customHeight="1">
      <c r="B29" s="43"/>
      <c r="C29" s="3" t="s">
        <v>18</v>
      </c>
    </row>
    <row r="30" spans="1:31" ht="12" customHeight="1"/>
    <row r="31" spans="1:31" ht="32.25" customHeight="1">
      <c r="B31" s="92" t="s">
        <v>92</v>
      </c>
      <c r="C31" s="92"/>
      <c r="D31" s="92"/>
      <c r="E31" s="92"/>
      <c r="F31" s="92"/>
      <c r="G31" s="92"/>
      <c r="H31" s="92"/>
      <c r="I31" s="92"/>
      <c r="J31" s="92"/>
      <c r="K31" s="92"/>
      <c r="L31" s="92" t="s">
        <v>2</v>
      </c>
      <c r="M31" s="92"/>
      <c r="N31" s="92"/>
      <c r="O31" s="92"/>
      <c r="P31" s="92"/>
      <c r="Q31" s="92"/>
      <c r="R31" s="92"/>
      <c r="S31" s="92"/>
      <c r="T31" s="92"/>
      <c r="U31" s="94"/>
      <c r="V31" s="96" t="s">
        <v>140</v>
      </c>
      <c r="W31" s="96"/>
      <c r="X31" s="96"/>
      <c r="Y31" s="96"/>
      <c r="Z31" s="96"/>
      <c r="AA31" s="96"/>
      <c r="AB31" s="96"/>
      <c r="AC31" s="96"/>
      <c r="AD31" s="96"/>
      <c r="AE31" s="96"/>
    </row>
    <row r="32" spans="1:31" ht="32.25" customHeight="1">
      <c r="B32" s="93">
        <f>'別紙４（保健師）'!B13</f>
        <v>0</v>
      </c>
      <c r="C32" s="93"/>
      <c r="D32" s="93"/>
      <c r="E32" s="93"/>
      <c r="F32" s="93"/>
      <c r="G32" s="93"/>
      <c r="H32" s="93"/>
      <c r="I32" s="93"/>
      <c r="J32" s="93"/>
      <c r="K32" s="93"/>
      <c r="L32" s="93">
        <f>SUM('別紙４（保健師）'!G13)</f>
        <v>0</v>
      </c>
      <c r="M32" s="93"/>
      <c r="N32" s="93"/>
      <c r="O32" s="93"/>
      <c r="P32" s="93"/>
      <c r="Q32" s="93"/>
      <c r="R32" s="93"/>
      <c r="S32" s="93"/>
      <c r="T32" s="93"/>
      <c r="U32" s="95"/>
      <c r="V32" s="93">
        <f>'別紙４（保健師）'!D14</f>
        <v>0</v>
      </c>
      <c r="W32" s="93"/>
      <c r="X32" s="93"/>
      <c r="Y32" s="93"/>
      <c r="Z32" s="93"/>
      <c r="AA32" s="93"/>
      <c r="AB32" s="93"/>
      <c r="AC32" s="93"/>
      <c r="AD32" s="93"/>
      <c r="AE32" s="93"/>
    </row>
    <row r="33" ht="12" customHeight="1"/>
    <row r="34" ht="12" customHeight="1"/>
    <row r="35" ht="12" customHeight="1"/>
  </sheetData>
  <sheetProtection password="E969" sheet="1" objects="1" scenarios="1"/>
  <mergeCells count="24">
    <mergeCell ref="B5:AD5"/>
    <mergeCell ref="N9:AE9"/>
    <mergeCell ref="K9:M9"/>
    <mergeCell ref="B19:K19"/>
    <mergeCell ref="L19:U19"/>
    <mergeCell ref="V19:AE19"/>
    <mergeCell ref="A12:B12"/>
    <mergeCell ref="N13:Q13"/>
    <mergeCell ref="B20:K20"/>
    <mergeCell ref="L20:U20"/>
    <mergeCell ref="V20:AE20"/>
    <mergeCell ref="I13:L13"/>
    <mergeCell ref="B25:K25"/>
    <mergeCell ref="B26:K26"/>
    <mergeCell ref="L25:U25"/>
    <mergeCell ref="L26:U26"/>
    <mergeCell ref="V25:AE25"/>
    <mergeCell ref="V26:AE26"/>
    <mergeCell ref="B31:K31"/>
    <mergeCell ref="B32:K32"/>
    <mergeCell ref="L31:U31"/>
    <mergeCell ref="L32:U32"/>
    <mergeCell ref="V31:AE31"/>
    <mergeCell ref="V32:AE32"/>
  </mergeCells>
  <phoneticPr fontId="2"/>
  <conditionalFormatting sqref="B17">
    <cfRule type="expression" dxfId="2" priority="3">
      <formula>$V$20&gt;0</formula>
    </cfRule>
  </conditionalFormatting>
  <conditionalFormatting sqref="B23">
    <cfRule type="expression" dxfId="1" priority="2">
      <formula>$V$26&gt;0</formula>
    </cfRule>
  </conditionalFormatting>
  <conditionalFormatting sqref="B29">
    <cfRule type="expression" dxfId="0" priority="1">
      <formula>$V$32&gt;0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S42"/>
  <sheetViews>
    <sheetView showGridLines="0" view="pageBreakPreview" zoomScale="70" zoomScaleNormal="70" zoomScaleSheetLayoutView="70" workbookViewId="0">
      <selection activeCell="D5" sqref="D5:E5"/>
    </sheetView>
  </sheetViews>
  <sheetFormatPr defaultRowHeight="13.5"/>
  <cols>
    <col min="1" max="1" width="20.625" style="10" customWidth="1"/>
    <col min="2" max="2" width="15.625" style="10" customWidth="1"/>
    <col min="3" max="3" width="23.125" style="10" customWidth="1"/>
    <col min="4" max="4" width="27.25" style="10" customWidth="1"/>
    <col min="5" max="5" width="31.375" style="10" customWidth="1"/>
    <col min="6" max="6" width="13.625" style="10" bestFit="1" customWidth="1"/>
    <col min="7" max="12" width="9" style="10"/>
    <col min="13" max="13" width="9" style="10" customWidth="1"/>
    <col min="14" max="16384" width="9" style="10"/>
  </cols>
  <sheetData>
    <row r="1" spans="1:6" ht="30" customHeight="1">
      <c r="A1" s="13" t="s">
        <v>88</v>
      </c>
    </row>
    <row r="2" spans="1:6" ht="30" customHeight="1">
      <c r="A2" s="13"/>
    </row>
    <row r="3" spans="1:6" ht="27.75" customHeight="1">
      <c r="A3" s="117" t="s">
        <v>78</v>
      </c>
      <c r="B3" s="117"/>
      <c r="C3" s="117"/>
      <c r="D3" s="117"/>
      <c r="E3" s="117"/>
    </row>
    <row r="4" spans="1:6" ht="50.1" customHeight="1">
      <c r="A4" s="14"/>
    </row>
    <row r="5" spans="1:6" ht="30" customHeight="1">
      <c r="A5" s="20"/>
      <c r="C5" s="14" t="s">
        <v>80</v>
      </c>
      <c r="D5" s="122"/>
      <c r="E5" s="122"/>
    </row>
    <row r="6" spans="1:6">
      <c r="A6" s="14"/>
    </row>
    <row r="7" spans="1:6" ht="30" customHeight="1">
      <c r="A7" s="21" t="s">
        <v>66</v>
      </c>
    </row>
    <row r="8" spans="1:6" ht="45" customHeight="1">
      <c r="A8" s="18" t="s">
        <v>3</v>
      </c>
      <c r="B8" s="118"/>
      <c r="C8" s="118"/>
      <c r="D8" s="18" t="s">
        <v>4</v>
      </c>
      <c r="E8" s="22"/>
    </row>
    <row r="9" spans="1:6" ht="45" customHeight="1">
      <c r="A9" s="18" t="s">
        <v>144</v>
      </c>
      <c r="B9" s="119"/>
      <c r="C9" s="120"/>
      <c r="D9" s="120"/>
      <c r="E9" s="121"/>
    </row>
    <row r="10" spans="1:6" ht="45" customHeight="1">
      <c r="A10" s="18" t="s">
        <v>145</v>
      </c>
      <c r="B10" s="131"/>
      <c r="C10" s="132"/>
      <c r="D10" s="132"/>
      <c r="E10" s="133"/>
    </row>
    <row r="11" spans="1:6" ht="45" customHeight="1">
      <c r="A11" s="18" t="s">
        <v>93</v>
      </c>
      <c r="B11" s="131"/>
      <c r="C11" s="132"/>
      <c r="D11" s="132"/>
      <c r="E11" s="133"/>
    </row>
    <row r="12" spans="1:6" ht="45" customHeight="1">
      <c r="A12" s="23" t="s">
        <v>30</v>
      </c>
      <c r="B12" s="134"/>
      <c r="C12" s="135"/>
      <c r="D12" s="18" t="s">
        <v>29</v>
      </c>
      <c r="E12" s="24"/>
    </row>
    <row r="13" spans="1:6" ht="45" customHeight="1">
      <c r="A13" s="123" t="s">
        <v>5</v>
      </c>
      <c r="B13" s="99" t="s">
        <v>10</v>
      </c>
      <c r="C13" s="99"/>
      <c r="D13" s="18" t="s">
        <v>58</v>
      </c>
      <c r="E13" s="18" t="s">
        <v>6</v>
      </c>
    </row>
    <row r="14" spans="1:6" ht="45" customHeight="1">
      <c r="A14" s="124"/>
      <c r="B14" s="25" t="s">
        <v>100</v>
      </c>
      <c r="C14" s="40"/>
      <c r="D14" s="26">
        <f>IF(ROUNDDOWN(C14,-3)&gt;100000,100000,ROUNDDOWN(C14,-3))</f>
        <v>0</v>
      </c>
      <c r="E14" s="18" t="s">
        <v>130</v>
      </c>
      <c r="F14" s="27" t="str">
        <f>IF(D14&gt;0,100000,"")</f>
        <v/>
      </c>
    </row>
    <row r="15" spans="1:6" ht="30" customHeight="1">
      <c r="A15" s="124"/>
      <c r="B15" s="126" t="s">
        <v>143</v>
      </c>
      <c r="C15" s="23" t="s">
        <v>9</v>
      </c>
      <c r="D15" s="128">
        <f>IF(ROUNDDOWN(C16,-3)&gt;200000,200000,ROUNDDOWN(C16,-3))</f>
        <v>0</v>
      </c>
      <c r="E15" s="123" t="s">
        <v>7</v>
      </c>
      <c r="F15" s="114" t="str">
        <f>IF(D15&gt;0,200000,"")</f>
        <v/>
      </c>
    </row>
    <row r="16" spans="1:6" ht="30" customHeight="1">
      <c r="A16" s="124"/>
      <c r="B16" s="127"/>
      <c r="C16" s="28"/>
      <c r="D16" s="129"/>
      <c r="E16" s="130"/>
      <c r="F16" s="114"/>
    </row>
    <row r="17" spans="1:19" ht="45" customHeight="1">
      <c r="A17" s="125"/>
      <c r="B17" s="100" t="s">
        <v>8</v>
      </c>
      <c r="C17" s="103"/>
      <c r="D17" s="29">
        <f>SUM(D14:D16)</f>
        <v>0</v>
      </c>
      <c r="E17" s="30"/>
    </row>
    <row r="18" spans="1:19" ht="39.950000000000003" customHeight="1">
      <c r="A18" s="19"/>
      <c r="B18" s="19"/>
      <c r="C18" s="19"/>
      <c r="D18" s="19"/>
      <c r="E18" s="19"/>
    </row>
    <row r="19" spans="1:19" ht="30" customHeight="1">
      <c r="A19" s="21" t="s">
        <v>67</v>
      </c>
    </row>
    <row r="20" spans="1:19" ht="24.75" customHeight="1">
      <c r="A20" s="3" t="s">
        <v>68</v>
      </c>
    </row>
    <row r="21" spans="1:19" ht="24.95" customHeight="1">
      <c r="A21" s="3" t="s">
        <v>71</v>
      </c>
    </row>
    <row r="22" spans="1:19" ht="24.95" customHeight="1">
      <c r="A22" s="3" t="s">
        <v>94</v>
      </c>
    </row>
    <row r="23" spans="1:19" ht="24.95" customHeight="1">
      <c r="A23" s="3" t="s">
        <v>70</v>
      </c>
    </row>
    <row r="24" spans="1:19" ht="39.950000000000003" customHeight="1"/>
    <row r="25" spans="1:19" ht="30" customHeight="1">
      <c r="A25" s="4" t="s">
        <v>59</v>
      </c>
      <c r="B25" s="106" t="s">
        <v>73</v>
      </c>
      <c r="C25" s="106"/>
      <c r="D25" s="115"/>
      <c r="E25" s="115"/>
    </row>
    <row r="26" spans="1:19" ht="30" customHeight="1">
      <c r="B26" s="106" t="s">
        <v>75</v>
      </c>
      <c r="C26" s="106"/>
      <c r="D26" s="116" t="s">
        <v>156</v>
      </c>
      <c r="E26" s="116"/>
    </row>
    <row r="28" spans="1:19">
      <c r="K28" s="10" t="s">
        <v>36</v>
      </c>
      <c r="S28" s="10" t="s">
        <v>51</v>
      </c>
    </row>
    <row r="29" spans="1:19">
      <c r="K29" s="10" t="s">
        <v>37</v>
      </c>
      <c r="S29" s="10" t="s">
        <v>52</v>
      </c>
    </row>
    <row r="30" spans="1:19">
      <c r="K30" s="10" t="s">
        <v>38</v>
      </c>
    </row>
    <row r="31" spans="1:19">
      <c r="K31" s="10" t="s">
        <v>39</v>
      </c>
    </row>
    <row r="32" spans="1:19">
      <c r="K32" s="10" t="s">
        <v>40</v>
      </c>
    </row>
    <row r="33" spans="11:11">
      <c r="K33" s="10" t="s">
        <v>41</v>
      </c>
    </row>
    <row r="34" spans="11:11">
      <c r="K34" s="10" t="s">
        <v>42</v>
      </c>
    </row>
    <row r="35" spans="11:11">
      <c r="K35" s="10" t="s">
        <v>43</v>
      </c>
    </row>
    <row r="36" spans="11:11">
      <c r="K36" s="10" t="s">
        <v>44</v>
      </c>
    </row>
    <row r="37" spans="11:11">
      <c r="K37" s="10" t="s">
        <v>45</v>
      </c>
    </row>
    <row r="38" spans="11:11">
      <c r="K38" s="10" t="s">
        <v>46</v>
      </c>
    </row>
    <row r="39" spans="11:11">
      <c r="K39" s="10" t="s">
        <v>47</v>
      </c>
    </row>
    <row r="40" spans="11:11">
      <c r="K40" s="10" t="s">
        <v>48</v>
      </c>
    </row>
    <row r="41" spans="11:11">
      <c r="K41" s="10" t="s">
        <v>49</v>
      </c>
    </row>
    <row r="42" spans="11:11">
      <c r="K42" s="10" t="s">
        <v>50</v>
      </c>
    </row>
  </sheetData>
  <sheetProtection algorithmName="SHA-512" hashValue="vPCoetDSVtHRQIAVz+19oeF6UfFlSIsmIkA2S9EmqUjnjjxAYilvEnK3YYnd1wV9Sdns2yPfnB1Fh5LGh1pbsQ==" saltValue="NKc8gbrNp46ndBHV4Nsx0w==" spinCount="100000" sheet="1" objects="1" scenarios="1"/>
  <mergeCells count="18">
    <mergeCell ref="A3:E3"/>
    <mergeCell ref="B8:C8"/>
    <mergeCell ref="B9:E9"/>
    <mergeCell ref="B13:C13"/>
    <mergeCell ref="D5:E5"/>
    <mergeCell ref="A13:A17"/>
    <mergeCell ref="B15:B16"/>
    <mergeCell ref="D15:D16"/>
    <mergeCell ref="E15:E16"/>
    <mergeCell ref="B10:E10"/>
    <mergeCell ref="B11:E11"/>
    <mergeCell ref="B12:C12"/>
    <mergeCell ref="F15:F16"/>
    <mergeCell ref="D25:E25"/>
    <mergeCell ref="B25:C25"/>
    <mergeCell ref="B26:C26"/>
    <mergeCell ref="D26:E26"/>
    <mergeCell ref="B17:C17"/>
  </mergeCells>
  <phoneticPr fontId="2"/>
  <dataValidations count="2">
    <dataValidation type="list" allowBlank="1" showInputMessage="1" showErrorMessage="1" sqref="E12" xr:uid="{00000000-0002-0000-0400-000000000000}">
      <formula1>$K$28:$K$42</formula1>
    </dataValidation>
    <dataValidation type="list" allowBlank="1" showInputMessage="1" showErrorMessage="1" sqref="B12:C12" xr:uid="{00000000-0002-0000-0400-000001000000}">
      <formula1>$S$28:$S$29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66" fitToWidth="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showGridLines="0" view="pageBreakPreview" topLeftCell="A19" zoomScaleNormal="70" zoomScaleSheetLayoutView="100" workbookViewId="0">
      <selection activeCell="R17" sqref="R17"/>
    </sheetView>
  </sheetViews>
  <sheetFormatPr defaultRowHeight="13.5"/>
  <cols>
    <col min="1" max="1" width="8.375" style="10" customWidth="1"/>
    <col min="2" max="5" width="5.375" style="10" customWidth="1"/>
    <col min="6" max="6" width="4" style="10" customWidth="1"/>
    <col min="7" max="10" width="5.375" style="10" customWidth="1"/>
    <col min="11" max="15" width="6.5" style="10" customWidth="1"/>
    <col min="16" max="16384" width="9" style="10"/>
  </cols>
  <sheetData>
    <row r="1" spans="1:17" s="3" customFormat="1" ht="30" customHeight="1">
      <c r="A1" s="3" t="s">
        <v>95</v>
      </c>
    </row>
    <row r="2" spans="1:17" ht="30" customHeight="1"/>
    <row r="3" spans="1:17" ht="26.25" customHeight="1">
      <c r="A3" s="117" t="s">
        <v>77</v>
      </c>
      <c r="B3" s="117"/>
      <c r="C3" s="117"/>
      <c r="D3" s="117"/>
      <c r="E3" s="117"/>
      <c r="F3" s="117"/>
      <c r="G3" s="101"/>
      <c r="H3" s="101"/>
      <c r="I3" s="101"/>
      <c r="J3" s="101"/>
      <c r="K3" s="101"/>
      <c r="L3" s="101"/>
      <c r="M3" s="101"/>
      <c r="N3" s="101"/>
      <c r="O3" s="101"/>
    </row>
    <row r="4" spans="1:17" ht="50.1" customHeight="1"/>
    <row r="5" spans="1:17" ht="26.25" customHeight="1">
      <c r="I5" s="106" t="s">
        <v>81</v>
      </c>
      <c r="J5" s="106"/>
      <c r="K5" s="122"/>
      <c r="L5" s="136"/>
      <c r="M5" s="136"/>
      <c r="N5" s="136"/>
      <c r="O5" s="136"/>
    </row>
    <row r="6" spans="1:17" ht="26.25" customHeight="1"/>
    <row r="7" spans="1:17" ht="26.25" customHeight="1">
      <c r="Q7" s="3"/>
    </row>
    <row r="8" spans="1:17" ht="16.5" customHeight="1">
      <c r="A8" s="41"/>
      <c r="B8" s="138"/>
      <c r="C8" s="138"/>
      <c r="D8" s="138"/>
      <c r="E8" s="138"/>
      <c r="F8" s="42" t="s">
        <v>151</v>
      </c>
      <c r="G8" s="139"/>
      <c r="H8" s="139"/>
      <c r="I8" s="139"/>
      <c r="J8" s="139"/>
      <c r="K8" s="140" t="s">
        <v>153</v>
      </c>
      <c r="L8" s="140"/>
      <c r="M8" s="140"/>
      <c r="N8" s="140"/>
      <c r="O8" s="41"/>
    </row>
    <row r="9" spans="1:17" ht="17.25" customHeight="1">
      <c r="A9" s="41"/>
      <c r="B9" s="140" t="s">
        <v>152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41"/>
    </row>
    <row r="10" spans="1:17" ht="26.2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7" ht="26.2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7" ht="26.25" customHeight="1"/>
    <row r="13" spans="1:17" ht="26.25" customHeight="1">
      <c r="J13" s="14" t="s">
        <v>24</v>
      </c>
    </row>
    <row r="14" spans="1:17" ht="26.25" customHeight="1"/>
    <row r="15" spans="1:17" ht="26.25" customHeight="1">
      <c r="A15" s="10" t="s">
        <v>96</v>
      </c>
      <c r="H15" s="137">
        <f>L21</f>
        <v>0</v>
      </c>
      <c r="I15" s="137"/>
      <c r="J15" s="137"/>
      <c r="K15" s="137"/>
      <c r="L15" s="14"/>
    </row>
    <row r="16" spans="1:17" ht="26.25" customHeight="1"/>
    <row r="17" spans="1:15" ht="26.25" customHeight="1"/>
    <row r="18" spans="1:15" ht="26.25" customHeight="1">
      <c r="A18" s="21" t="s">
        <v>60</v>
      </c>
      <c r="B18" s="21"/>
      <c r="C18" s="21"/>
      <c r="D18" s="21"/>
      <c r="E18" s="21"/>
      <c r="F18" s="21"/>
    </row>
    <row r="19" spans="1:15" ht="26.25" customHeight="1">
      <c r="A19" s="141" t="s">
        <v>25</v>
      </c>
      <c r="B19" s="142"/>
      <c r="C19" s="143"/>
      <c r="D19" s="94" t="s">
        <v>26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8"/>
    </row>
    <row r="20" spans="1:15" ht="26.25" customHeight="1">
      <c r="A20" s="144"/>
      <c r="B20" s="145"/>
      <c r="C20" s="146"/>
      <c r="D20" s="94" t="s">
        <v>154</v>
      </c>
      <c r="E20" s="107"/>
      <c r="F20" s="107"/>
      <c r="G20" s="108"/>
      <c r="H20" s="94" t="s">
        <v>155</v>
      </c>
      <c r="I20" s="107"/>
      <c r="J20" s="107"/>
      <c r="K20" s="108"/>
      <c r="L20" s="94" t="s">
        <v>27</v>
      </c>
      <c r="M20" s="107"/>
      <c r="N20" s="107"/>
      <c r="O20" s="108"/>
    </row>
    <row r="21" spans="1:15" s="3" customFormat="1" ht="54" customHeight="1">
      <c r="A21" s="149"/>
      <c r="B21" s="150"/>
      <c r="C21" s="151"/>
      <c r="D21" s="147"/>
      <c r="E21" s="148"/>
      <c r="F21" s="148"/>
      <c r="G21" s="148"/>
      <c r="H21" s="147"/>
      <c r="I21" s="148"/>
      <c r="J21" s="148"/>
      <c r="K21" s="148"/>
      <c r="L21" s="95">
        <f>D21+H21</f>
        <v>0</v>
      </c>
      <c r="M21" s="97"/>
      <c r="N21" s="97"/>
      <c r="O21" s="98"/>
    </row>
    <row r="22" spans="1:15" ht="39.950000000000003" customHeight="1"/>
    <row r="23" spans="1:15" ht="26.25" customHeight="1">
      <c r="A23" s="10" t="s">
        <v>61</v>
      </c>
    </row>
    <row r="24" spans="1:15" ht="26.25" customHeight="1">
      <c r="A24" s="10" t="s">
        <v>87</v>
      </c>
    </row>
    <row r="25" spans="1:15" ht="26.25" customHeight="1"/>
    <row r="26" spans="1:15" ht="26.25" customHeight="1"/>
    <row r="27" spans="1:15" ht="26.25" customHeight="1"/>
    <row r="28" spans="1:15" ht="26.25" customHeight="1"/>
    <row r="29" spans="1:15" ht="26.25" customHeight="1"/>
    <row r="30" spans="1:15" ht="26.25" customHeight="1"/>
    <row r="31" spans="1:15" ht="26.25" customHeight="1"/>
  </sheetData>
  <sheetProtection password="E969" sheet="1" objects="1" scenarios="1"/>
  <mergeCells count="17">
    <mergeCell ref="A19:C20"/>
    <mergeCell ref="D19:O19"/>
    <mergeCell ref="D20:G20"/>
    <mergeCell ref="D21:G21"/>
    <mergeCell ref="H20:K20"/>
    <mergeCell ref="H21:K21"/>
    <mergeCell ref="L20:O20"/>
    <mergeCell ref="L21:O21"/>
    <mergeCell ref="A21:C21"/>
    <mergeCell ref="A3:O3"/>
    <mergeCell ref="I5:J5"/>
    <mergeCell ref="K5:O5"/>
    <mergeCell ref="H15:K15"/>
    <mergeCell ref="B8:E8"/>
    <mergeCell ref="G8:J8"/>
    <mergeCell ref="K8:N8"/>
    <mergeCell ref="B9:N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6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showGridLines="0" view="pageBreakPreview" topLeftCell="A7" zoomScale="70" zoomScaleNormal="70" zoomScaleSheetLayoutView="70" workbookViewId="0">
      <selection activeCell="P19" sqref="P19"/>
    </sheetView>
  </sheetViews>
  <sheetFormatPr defaultRowHeight="13.5"/>
  <cols>
    <col min="1" max="16384" width="9" style="10"/>
  </cols>
  <sheetData>
    <row r="1" spans="1:13" s="3" customFormat="1" ht="30" customHeight="1">
      <c r="A1" s="3" t="s">
        <v>91</v>
      </c>
    </row>
    <row r="2" spans="1:13" ht="30" customHeight="1"/>
    <row r="3" spans="1:13" ht="35.25" customHeight="1">
      <c r="A3" s="117" t="s">
        <v>97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50.1" customHeight="1">
      <c r="C4" s="31"/>
      <c r="D4" s="31"/>
      <c r="E4" s="31"/>
      <c r="F4" s="117"/>
      <c r="G4" s="117"/>
      <c r="H4" s="117"/>
      <c r="I4" s="31"/>
      <c r="J4" s="31"/>
      <c r="K4" s="31"/>
      <c r="L4" s="31"/>
    </row>
    <row r="5" spans="1:13" ht="21.75" customHeight="1"/>
    <row r="6" spans="1:13" ht="21.75" customHeight="1"/>
    <row r="7" spans="1:13" s="3" customFormat="1" ht="35.25" customHeight="1">
      <c r="A7" s="10" t="s">
        <v>85</v>
      </c>
      <c r="E7" s="105"/>
      <c r="F7" s="105"/>
      <c r="G7" s="105"/>
      <c r="H7" s="105"/>
      <c r="I7" s="105"/>
      <c r="J7" s="105"/>
    </row>
    <row r="8" spans="1:13" s="3" customFormat="1" ht="14.25" customHeight="1"/>
    <row r="9" spans="1:13" s="3" customFormat="1" ht="35.25" customHeight="1">
      <c r="A9" s="10" t="s">
        <v>86</v>
      </c>
      <c r="E9" s="105"/>
      <c r="F9" s="105"/>
      <c r="G9" s="105"/>
      <c r="H9" s="105"/>
      <c r="I9" s="105"/>
      <c r="J9" s="105"/>
      <c r="K9" s="3" t="s">
        <v>146</v>
      </c>
    </row>
    <row r="10" spans="1:13" s="3" customFormat="1" ht="35.1" customHeight="1"/>
    <row r="11" spans="1:13" ht="35.25" customHeight="1"/>
    <row r="12" spans="1:13" ht="35.25" customHeight="1">
      <c r="A12" s="154" t="s">
        <v>98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ht="35.25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ht="35.25" customHeight="1"/>
    <row r="15" spans="1:13" ht="35.25" customHeight="1">
      <c r="A15" s="3" t="s">
        <v>99</v>
      </c>
      <c r="E15" s="155"/>
      <c r="F15" s="156"/>
      <c r="G15" s="156"/>
      <c r="H15" s="14" t="s">
        <v>14</v>
      </c>
    </row>
    <row r="16" spans="1:13" ht="35.25" customHeight="1"/>
    <row r="17" spans="5:13" ht="35.25" customHeight="1"/>
    <row r="18" spans="5:13" ht="35.25" customHeight="1">
      <c r="E18" s="3" t="s">
        <v>62</v>
      </c>
      <c r="F18" s="3"/>
    </row>
    <row r="19" spans="5:13" ht="35.25" customHeight="1">
      <c r="E19" s="13"/>
      <c r="F19" s="3" t="s">
        <v>63</v>
      </c>
      <c r="G19" s="3"/>
      <c r="H19" s="136"/>
      <c r="I19" s="136"/>
      <c r="J19" s="136"/>
      <c r="K19" s="136"/>
      <c r="L19" s="136"/>
      <c r="M19" s="136"/>
    </row>
    <row r="20" spans="5:13" ht="35.25" customHeight="1">
      <c r="E20" s="13"/>
      <c r="F20" s="3" t="s">
        <v>64</v>
      </c>
      <c r="G20" s="3"/>
      <c r="H20" s="152"/>
      <c r="I20" s="152"/>
      <c r="J20" s="152"/>
      <c r="K20" s="152"/>
      <c r="L20" s="152"/>
      <c r="M20" s="152"/>
    </row>
    <row r="21" spans="5:13" ht="35.25" customHeight="1">
      <c r="E21" s="13"/>
      <c r="F21" s="3" t="s">
        <v>65</v>
      </c>
      <c r="G21" s="3"/>
      <c r="H21" s="152"/>
      <c r="I21" s="152"/>
      <c r="J21" s="152"/>
      <c r="K21" s="152"/>
      <c r="L21" s="152"/>
      <c r="M21" s="152"/>
    </row>
    <row r="22" spans="5:13" ht="21.75" customHeight="1"/>
    <row r="23" spans="5:13" ht="21.75" customHeight="1"/>
  </sheetData>
  <sheetProtection password="E969" sheet="1" objects="1" scenarios="1"/>
  <mergeCells count="9">
    <mergeCell ref="H21:M21"/>
    <mergeCell ref="H20:M20"/>
    <mergeCell ref="H19:M19"/>
    <mergeCell ref="F4:H4"/>
    <mergeCell ref="A3:M3"/>
    <mergeCell ref="E7:J7"/>
    <mergeCell ref="A12:M13"/>
    <mergeCell ref="E15:G15"/>
    <mergeCell ref="E9:J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P40"/>
  <sheetViews>
    <sheetView showGridLines="0" view="pageBreakPreview" topLeftCell="A8" zoomScale="55" zoomScaleNormal="70" zoomScaleSheetLayoutView="55" workbookViewId="0">
      <selection activeCell="B16" sqref="B16:F16"/>
    </sheetView>
  </sheetViews>
  <sheetFormatPr defaultRowHeight="13.5"/>
  <cols>
    <col min="1" max="3" width="20.625" style="10" customWidth="1"/>
    <col min="4" max="4" width="40.625" style="10" customWidth="1"/>
    <col min="5" max="5" width="26.625" style="10" customWidth="1"/>
    <col min="6" max="6" width="9" style="10"/>
    <col min="7" max="7" width="14.5" style="10" bestFit="1" customWidth="1"/>
    <col min="8" max="16384" width="9" style="10"/>
  </cols>
  <sheetData>
    <row r="1" spans="1:7" ht="30" customHeight="1">
      <c r="A1" s="13" t="s">
        <v>15</v>
      </c>
    </row>
    <row r="2" spans="1:7">
      <c r="A2" s="13"/>
    </row>
    <row r="3" spans="1:7" ht="75.75" customHeight="1">
      <c r="A3" s="157" t="s">
        <v>76</v>
      </c>
      <c r="B3" s="157"/>
      <c r="C3" s="157"/>
      <c r="D3" s="157"/>
      <c r="E3" s="157"/>
      <c r="F3" s="158"/>
    </row>
    <row r="4" spans="1:7">
      <c r="A4" s="14"/>
    </row>
    <row r="5" spans="1:7" ht="30" customHeight="1">
      <c r="A5" s="20"/>
      <c r="C5" s="14" t="s">
        <v>79</v>
      </c>
      <c r="D5" s="122"/>
      <c r="E5" s="122"/>
      <c r="F5" s="169"/>
    </row>
    <row r="6" spans="1:7" ht="50.1" customHeight="1">
      <c r="A6" s="14"/>
    </row>
    <row r="7" spans="1:7" ht="14.25" thickBot="1">
      <c r="A7" s="21" t="s">
        <v>66</v>
      </c>
    </row>
    <row r="8" spans="1:7" ht="45" customHeight="1">
      <c r="A8" s="32" t="s">
        <v>3</v>
      </c>
      <c r="B8" s="170"/>
      <c r="C8" s="170"/>
      <c r="D8" s="33" t="s">
        <v>4</v>
      </c>
      <c r="E8" s="173"/>
      <c r="F8" s="174"/>
    </row>
    <row r="9" spans="1:7" ht="45" customHeight="1">
      <c r="A9" s="34" t="s">
        <v>93</v>
      </c>
      <c r="B9" s="131"/>
      <c r="C9" s="132"/>
      <c r="D9" s="132"/>
      <c r="E9" s="132"/>
      <c r="F9" s="175"/>
    </row>
    <row r="10" spans="1:7" ht="45" customHeight="1">
      <c r="A10" s="35" t="s">
        <v>30</v>
      </c>
      <c r="B10" s="171"/>
      <c r="C10" s="172"/>
      <c r="D10" s="36" t="s">
        <v>29</v>
      </c>
      <c r="E10" s="134"/>
      <c r="F10" s="175"/>
    </row>
    <row r="11" spans="1:7" ht="45" customHeight="1">
      <c r="A11" s="159" t="s">
        <v>5</v>
      </c>
      <c r="B11" s="130" t="s">
        <v>1</v>
      </c>
      <c r="C11" s="130"/>
      <c r="D11" s="18" t="s">
        <v>11</v>
      </c>
      <c r="E11" s="100" t="s">
        <v>6</v>
      </c>
      <c r="F11" s="162"/>
    </row>
    <row r="12" spans="1:7" ht="45" customHeight="1">
      <c r="A12" s="160"/>
      <c r="B12" s="163"/>
      <c r="C12" s="163"/>
      <c r="D12" s="26">
        <f>IF(ROUNDDOWN(B12,-3)&gt;G12,G12,ROUNDDOWN(B12,-3))</f>
        <v>0</v>
      </c>
      <c r="E12" s="100" t="str">
        <f>IF(B10="介護職員","（上限50万円）",IF(B10="看護職員","（上限120万円）",""))</f>
        <v/>
      </c>
      <c r="F12" s="164"/>
      <c r="G12" s="27" t="str">
        <f>IF(B10="介護職員",500000,IF(B10="看護職員",1200000,""))</f>
        <v/>
      </c>
    </row>
    <row r="13" spans="1:7" ht="45" customHeight="1" thickBot="1">
      <c r="A13" s="161"/>
      <c r="B13" s="165" t="s">
        <v>13</v>
      </c>
      <c r="C13" s="166"/>
      <c r="D13" s="37">
        <f>D12</f>
        <v>0</v>
      </c>
      <c r="E13" s="167"/>
      <c r="F13" s="168"/>
    </row>
    <row r="14" spans="1:7" ht="14.25" thickBot="1">
      <c r="A14" s="19"/>
      <c r="B14" s="19"/>
      <c r="C14" s="19"/>
      <c r="D14" s="19"/>
      <c r="E14" s="19"/>
    </row>
    <row r="15" spans="1:7" ht="45" customHeight="1">
      <c r="A15" s="32" t="s">
        <v>3</v>
      </c>
      <c r="B15" s="170"/>
      <c r="C15" s="170"/>
      <c r="D15" s="33" t="s">
        <v>4</v>
      </c>
      <c r="E15" s="173"/>
      <c r="F15" s="174"/>
    </row>
    <row r="16" spans="1:7" ht="45" customHeight="1">
      <c r="A16" s="34" t="s">
        <v>93</v>
      </c>
      <c r="B16" s="131"/>
      <c r="C16" s="132"/>
      <c r="D16" s="132"/>
      <c r="E16" s="132"/>
      <c r="F16" s="175"/>
    </row>
    <row r="17" spans="1:7" ht="45" customHeight="1">
      <c r="A17" s="35" t="s">
        <v>30</v>
      </c>
      <c r="B17" s="171"/>
      <c r="C17" s="172"/>
      <c r="D17" s="36" t="s">
        <v>29</v>
      </c>
      <c r="E17" s="134"/>
      <c r="F17" s="175"/>
    </row>
    <row r="18" spans="1:7" ht="45" customHeight="1">
      <c r="A18" s="159" t="s">
        <v>5</v>
      </c>
      <c r="B18" s="130" t="s">
        <v>1</v>
      </c>
      <c r="C18" s="130"/>
      <c r="D18" s="18" t="s">
        <v>11</v>
      </c>
      <c r="E18" s="100" t="s">
        <v>6</v>
      </c>
      <c r="F18" s="162"/>
    </row>
    <row r="19" spans="1:7" ht="45" customHeight="1">
      <c r="A19" s="160"/>
      <c r="B19" s="163"/>
      <c r="C19" s="163"/>
      <c r="D19" s="26">
        <f>IF(ROUNDDOWN(B19,-3)&gt;G19,G19,ROUNDDOWN(B19,-3))</f>
        <v>0</v>
      </c>
      <c r="E19" s="100" t="str">
        <f>IF(B17="介護職員","（上限50万円）",IF(B17="看護職員","（上限120万円）",""))</f>
        <v/>
      </c>
      <c r="F19" s="164"/>
      <c r="G19" s="27" t="str">
        <f>IF(B17="介護職員",500000,IF(B17="看護職員",1200000,""))</f>
        <v/>
      </c>
    </row>
    <row r="20" spans="1:7" ht="45" customHeight="1" thickBot="1">
      <c r="A20" s="161"/>
      <c r="B20" s="165" t="s">
        <v>8</v>
      </c>
      <c r="C20" s="166"/>
      <c r="D20" s="37">
        <f>D19</f>
        <v>0</v>
      </c>
      <c r="E20" s="167"/>
      <c r="F20" s="168"/>
    </row>
    <row r="21" spans="1:7" ht="14.25" thickBot="1">
      <c r="A21" s="19"/>
      <c r="B21" s="19"/>
      <c r="C21" s="19"/>
      <c r="D21" s="19"/>
      <c r="E21" s="19"/>
    </row>
    <row r="22" spans="1:7" ht="45" customHeight="1">
      <c r="A22" s="32" t="s">
        <v>3</v>
      </c>
      <c r="B22" s="170"/>
      <c r="C22" s="170"/>
      <c r="D22" s="33" t="s">
        <v>4</v>
      </c>
      <c r="E22" s="173"/>
      <c r="F22" s="174"/>
    </row>
    <row r="23" spans="1:7" ht="45" customHeight="1">
      <c r="A23" s="34" t="s">
        <v>93</v>
      </c>
      <c r="B23" s="131"/>
      <c r="C23" s="132"/>
      <c r="D23" s="132"/>
      <c r="E23" s="132"/>
      <c r="F23" s="175"/>
    </row>
    <row r="24" spans="1:7" ht="45" customHeight="1">
      <c r="A24" s="35" t="s">
        <v>30</v>
      </c>
      <c r="B24" s="171"/>
      <c r="C24" s="172"/>
      <c r="D24" s="36" t="s">
        <v>29</v>
      </c>
      <c r="E24" s="134"/>
      <c r="F24" s="175"/>
    </row>
    <row r="25" spans="1:7" ht="45" customHeight="1">
      <c r="A25" s="159" t="s">
        <v>5</v>
      </c>
      <c r="B25" s="130" t="s">
        <v>1</v>
      </c>
      <c r="C25" s="130"/>
      <c r="D25" s="18" t="s">
        <v>11</v>
      </c>
      <c r="E25" s="100" t="s">
        <v>6</v>
      </c>
      <c r="F25" s="162"/>
    </row>
    <row r="26" spans="1:7" ht="45" customHeight="1">
      <c r="A26" s="160"/>
      <c r="B26" s="163"/>
      <c r="C26" s="163"/>
      <c r="D26" s="26">
        <f>IF(ROUNDDOWN(B26,-3)&gt;G26,G26,ROUNDDOWN(B26,-3))</f>
        <v>0</v>
      </c>
      <c r="E26" s="100" t="str">
        <f>IF(B24="介護職員","（上限50万円）",IF(B24="看護職員","（上限120万円）",""))</f>
        <v/>
      </c>
      <c r="F26" s="164"/>
      <c r="G26" s="27" t="str">
        <f>IF(B24="介護職員",500000,IF(B24="看護職員",1200000,""))</f>
        <v/>
      </c>
    </row>
    <row r="27" spans="1:7" ht="45" customHeight="1" thickBot="1">
      <c r="A27" s="161"/>
      <c r="B27" s="165" t="s">
        <v>8</v>
      </c>
      <c r="C27" s="166"/>
      <c r="D27" s="37">
        <f>D26</f>
        <v>0</v>
      </c>
      <c r="E27" s="167"/>
      <c r="F27" s="168"/>
    </row>
    <row r="28" spans="1:7">
      <c r="A28" s="19"/>
      <c r="B28" s="19"/>
      <c r="C28" s="19"/>
      <c r="D28" s="19"/>
      <c r="E28" s="19"/>
    </row>
    <row r="29" spans="1:7">
      <c r="A29" s="21" t="s">
        <v>67</v>
      </c>
    </row>
    <row r="30" spans="1:7">
      <c r="A30" s="3" t="s">
        <v>68</v>
      </c>
    </row>
    <row r="31" spans="1:7">
      <c r="A31" s="3" t="s">
        <v>69</v>
      </c>
    </row>
    <row r="32" spans="1:7">
      <c r="A32" s="3" t="s">
        <v>94</v>
      </c>
    </row>
    <row r="33" spans="1:16">
      <c r="A33" s="3" t="s">
        <v>70</v>
      </c>
    </row>
    <row r="34" spans="1:16">
      <c r="A34" s="38"/>
    </row>
    <row r="35" spans="1:16" s="3" customFormat="1" ht="30" customHeight="1">
      <c r="A35" s="3" t="s">
        <v>72</v>
      </c>
      <c r="B35" s="106" t="s">
        <v>74</v>
      </c>
      <c r="C35" s="106"/>
      <c r="D35" s="115"/>
      <c r="E35" s="115"/>
      <c r="F35" s="115"/>
    </row>
    <row r="36" spans="1:16" s="3" customFormat="1" ht="30" customHeight="1">
      <c r="B36" s="106" t="s">
        <v>75</v>
      </c>
      <c r="C36" s="106"/>
      <c r="D36" s="115" t="s">
        <v>158</v>
      </c>
      <c r="E36" s="115"/>
      <c r="F36" s="115"/>
    </row>
    <row r="38" spans="1:16">
      <c r="G38" s="10" t="s">
        <v>31</v>
      </c>
      <c r="P38" s="10" t="s">
        <v>34</v>
      </c>
    </row>
    <row r="39" spans="1:16">
      <c r="G39" s="10" t="s">
        <v>32</v>
      </c>
      <c r="P39" s="10" t="s">
        <v>35</v>
      </c>
    </row>
    <row r="40" spans="1:16">
      <c r="G40" s="10" t="s">
        <v>33</v>
      </c>
    </row>
  </sheetData>
  <sheetProtection password="E969" sheet="1" objects="1" scenarios="1"/>
  <mergeCells count="42">
    <mergeCell ref="E22:F22"/>
    <mergeCell ref="B23:F23"/>
    <mergeCell ref="E24:F24"/>
    <mergeCell ref="A25:A27"/>
    <mergeCell ref="E25:F25"/>
    <mergeCell ref="E26:F26"/>
    <mergeCell ref="E27:F27"/>
    <mergeCell ref="B27:C27"/>
    <mergeCell ref="B22:C22"/>
    <mergeCell ref="B24:C24"/>
    <mergeCell ref="B25:C25"/>
    <mergeCell ref="B26:C26"/>
    <mergeCell ref="B15:C15"/>
    <mergeCell ref="B17:C17"/>
    <mergeCell ref="E15:F15"/>
    <mergeCell ref="B16:F16"/>
    <mergeCell ref="E17:F17"/>
    <mergeCell ref="B12:C12"/>
    <mergeCell ref="B10:C10"/>
    <mergeCell ref="A11:A13"/>
    <mergeCell ref="E8:F8"/>
    <mergeCell ref="B9:F9"/>
    <mergeCell ref="E10:F10"/>
    <mergeCell ref="E11:F11"/>
    <mergeCell ref="E12:F12"/>
    <mergeCell ref="E13:F13"/>
    <mergeCell ref="B35:C35"/>
    <mergeCell ref="B36:C36"/>
    <mergeCell ref="D35:F35"/>
    <mergeCell ref="D36:F36"/>
    <mergeCell ref="A3:F3"/>
    <mergeCell ref="A18:A20"/>
    <mergeCell ref="B18:C18"/>
    <mergeCell ref="E18:F18"/>
    <mergeCell ref="B19:C19"/>
    <mergeCell ref="E19:F19"/>
    <mergeCell ref="B20:C20"/>
    <mergeCell ref="E20:F20"/>
    <mergeCell ref="D5:F5"/>
    <mergeCell ref="B13:C13"/>
    <mergeCell ref="B8:C8"/>
    <mergeCell ref="B11:C11"/>
  </mergeCells>
  <phoneticPr fontId="2"/>
  <dataValidations count="2">
    <dataValidation type="list" allowBlank="1" showInputMessage="1" showErrorMessage="1" sqref="E10 E24 E17" xr:uid="{00000000-0002-0000-0700-000000000000}">
      <formula1>$G$38:$G$40</formula1>
    </dataValidation>
    <dataValidation type="list" allowBlank="1" showInputMessage="1" showErrorMessage="1" sqref="B10:C10 B24:C24 B17:C17" xr:uid="{00000000-0002-0000-0700-000001000000}">
      <formula1>$P$38:$P$39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55" fitToWidth="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I25"/>
  <sheetViews>
    <sheetView showGridLines="0" view="pageBreakPreview" topLeftCell="A10" zoomScale="70" zoomScaleNormal="70" zoomScaleSheetLayoutView="70" workbookViewId="0">
      <selection activeCell="B14" sqref="B14:C14"/>
    </sheetView>
  </sheetViews>
  <sheetFormatPr defaultRowHeight="13.5"/>
  <cols>
    <col min="1" max="3" width="20.625" style="10" customWidth="1"/>
    <col min="4" max="4" width="40.625" style="10" customWidth="1"/>
    <col min="5" max="5" width="26.625" style="10" customWidth="1"/>
    <col min="6" max="16384" width="9" style="10"/>
  </cols>
  <sheetData>
    <row r="1" spans="1:7" ht="30" customHeight="1">
      <c r="A1" s="13" t="s">
        <v>16</v>
      </c>
    </row>
    <row r="2" spans="1:7">
      <c r="A2" s="13"/>
    </row>
    <row r="3" spans="1:7" ht="75.75" customHeight="1">
      <c r="A3" s="157" t="s">
        <v>84</v>
      </c>
      <c r="B3" s="157"/>
      <c r="C3" s="157"/>
      <c r="D3" s="157"/>
      <c r="E3" s="157"/>
      <c r="F3" s="158"/>
    </row>
    <row r="4" spans="1:7">
      <c r="A4" s="14"/>
    </row>
    <row r="5" spans="1:7" ht="30" customHeight="1">
      <c r="A5" s="20"/>
      <c r="C5" s="14" t="s">
        <v>80</v>
      </c>
      <c r="D5" s="122"/>
      <c r="E5" s="122"/>
      <c r="F5" s="169"/>
    </row>
    <row r="6" spans="1:7">
      <c r="A6" s="14"/>
    </row>
    <row r="7" spans="1:7">
      <c r="A7" s="21"/>
    </row>
    <row r="8" spans="1:7" ht="14.25" thickBot="1">
      <c r="A8" s="21" t="s">
        <v>66</v>
      </c>
    </row>
    <row r="9" spans="1:7" ht="45" customHeight="1">
      <c r="A9" s="32" t="s">
        <v>3</v>
      </c>
      <c r="B9" s="170"/>
      <c r="C9" s="170"/>
      <c r="D9" s="33" t="s">
        <v>4</v>
      </c>
      <c r="E9" s="173"/>
      <c r="F9" s="174"/>
    </row>
    <row r="10" spans="1:7" ht="45" customHeight="1">
      <c r="A10" s="34" t="s">
        <v>93</v>
      </c>
      <c r="B10" s="131"/>
      <c r="C10" s="132"/>
      <c r="D10" s="132"/>
      <c r="E10" s="132"/>
      <c r="F10" s="175"/>
    </row>
    <row r="11" spans="1:7" ht="45" customHeight="1">
      <c r="A11" s="39" t="s">
        <v>56</v>
      </c>
      <c r="B11" s="171"/>
      <c r="C11" s="176"/>
      <c r="D11" s="36" t="s">
        <v>53</v>
      </c>
      <c r="E11" s="134" t="s">
        <v>54</v>
      </c>
      <c r="F11" s="175"/>
    </row>
    <row r="12" spans="1:7" ht="45" customHeight="1">
      <c r="A12" s="159" t="s">
        <v>5</v>
      </c>
      <c r="B12" s="99" t="s">
        <v>1</v>
      </c>
      <c r="C12" s="99"/>
      <c r="D12" s="18" t="s">
        <v>12</v>
      </c>
      <c r="E12" s="100" t="s">
        <v>6</v>
      </c>
      <c r="F12" s="162"/>
    </row>
    <row r="13" spans="1:7" ht="45" customHeight="1">
      <c r="A13" s="160"/>
      <c r="B13" s="163"/>
      <c r="C13" s="163"/>
      <c r="D13" s="26">
        <f>IF(ROUNDDOWN(B13,-3)&gt;3000000,3000000,ROUNDDOWN(B13,-3))</f>
        <v>0</v>
      </c>
      <c r="E13" s="100" t="s">
        <v>147</v>
      </c>
      <c r="F13" s="177"/>
      <c r="G13" s="27" t="str">
        <f>IF(D13&gt;0,3000000,"")</f>
        <v/>
      </c>
    </row>
    <row r="14" spans="1:7" ht="45" customHeight="1" thickBot="1">
      <c r="A14" s="161"/>
      <c r="B14" s="165" t="s">
        <v>13</v>
      </c>
      <c r="C14" s="166"/>
      <c r="D14" s="37">
        <f>D13</f>
        <v>0</v>
      </c>
      <c r="E14" s="178"/>
      <c r="F14" s="179"/>
    </row>
    <row r="15" spans="1:7" ht="24.95" customHeight="1">
      <c r="A15" s="19"/>
      <c r="B15" s="19"/>
      <c r="C15" s="19"/>
      <c r="D15" s="19"/>
      <c r="E15" s="19"/>
    </row>
    <row r="16" spans="1:7">
      <c r="A16" s="21" t="s">
        <v>126</v>
      </c>
    </row>
    <row r="17" spans="1:9">
      <c r="A17" s="3" t="s">
        <v>68</v>
      </c>
    </row>
    <row r="18" spans="1:9">
      <c r="A18" s="3" t="s">
        <v>82</v>
      </c>
    </row>
    <row r="19" spans="1:9">
      <c r="A19" s="3" t="s">
        <v>94</v>
      </c>
    </row>
    <row r="20" spans="1:9">
      <c r="A20" s="3" t="s">
        <v>70</v>
      </c>
    </row>
    <row r="21" spans="1:9">
      <c r="A21" s="38"/>
    </row>
    <row r="22" spans="1:9" ht="30" customHeight="1">
      <c r="A22" s="3" t="s">
        <v>72</v>
      </c>
      <c r="B22" s="106" t="s">
        <v>74</v>
      </c>
      <c r="C22" s="106"/>
      <c r="D22" s="115"/>
      <c r="E22" s="115"/>
      <c r="F22" s="115"/>
    </row>
    <row r="23" spans="1:9" ht="30" customHeight="1">
      <c r="A23" s="3"/>
      <c r="B23" s="106" t="s">
        <v>75</v>
      </c>
      <c r="C23" s="106"/>
      <c r="D23" s="115" t="s">
        <v>157</v>
      </c>
      <c r="E23" s="115"/>
      <c r="F23" s="115"/>
    </row>
    <row r="24" spans="1:9">
      <c r="I24" s="10" t="s">
        <v>54</v>
      </c>
    </row>
    <row r="25" spans="1:9">
      <c r="I25" s="10" t="s">
        <v>55</v>
      </c>
    </row>
  </sheetData>
  <sheetProtection password="E969" sheet="1" objects="1" scenarios="1"/>
  <mergeCells count="18">
    <mergeCell ref="D5:F5"/>
    <mergeCell ref="A3:F3"/>
    <mergeCell ref="B22:C22"/>
    <mergeCell ref="D22:F22"/>
    <mergeCell ref="A12:A14"/>
    <mergeCell ref="B23:C23"/>
    <mergeCell ref="D23:F23"/>
    <mergeCell ref="B14:C14"/>
    <mergeCell ref="B9:C9"/>
    <mergeCell ref="B12:C12"/>
    <mergeCell ref="B13:C13"/>
    <mergeCell ref="B11:C11"/>
    <mergeCell ref="E9:F9"/>
    <mergeCell ref="B10:F10"/>
    <mergeCell ref="E11:F11"/>
    <mergeCell ref="E12:F12"/>
    <mergeCell ref="E13:F13"/>
    <mergeCell ref="E14:F14"/>
  </mergeCells>
  <phoneticPr fontId="2"/>
  <dataValidations count="1">
    <dataValidation type="list" allowBlank="1" showInputMessage="1" showErrorMessage="1" sqref="E11" xr:uid="{00000000-0002-0000-0800-000000000000}">
      <formula1>$I$24:$I$25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第１号様式（交付申請書）</vt:lpstr>
      <vt:lpstr>第３号様式 (交付請求書)</vt:lpstr>
      <vt:lpstr>添付書類一覧</vt:lpstr>
      <vt:lpstr>別紙１</vt:lpstr>
      <vt:lpstr>別紙２（遠隔地）</vt:lpstr>
      <vt:lpstr>別紙２-１（遠隔地）</vt:lpstr>
      <vt:lpstr>別紙２-２（遠隔地）</vt:lpstr>
      <vt:lpstr>別紙3（看護・介護）</vt:lpstr>
      <vt:lpstr>別紙４（保健師）</vt:lpstr>
      <vt:lpstr>'第１号様式（交付申請書）'!Print_Area</vt:lpstr>
      <vt:lpstr>'第３号様式 (交付請求書)'!Print_Area</vt:lpstr>
      <vt:lpstr>添付書類一覧!Print_Area</vt:lpstr>
      <vt:lpstr>別紙１!Print_Area</vt:lpstr>
      <vt:lpstr>'別紙２（遠隔地）'!Print_Area</vt:lpstr>
      <vt:lpstr>'別紙２-１（遠隔地）'!Print_Area</vt:lpstr>
      <vt:lpstr>'別紙２-２（遠隔地）'!Print_Area</vt:lpstr>
      <vt:lpstr>'別紙3（看護・介護）'!Print_Area</vt:lpstr>
      <vt:lpstr>'別紙４（保健師）'!Print_Area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2025-10-29T00:04:38Z</dcterms:modified>
</cp:coreProperties>
</file>