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03XD1NAP001\UserData\0006874363\Downloads\"/>
    </mc:Choice>
  </mc:AlternateContent>
  <bookViews>
    <workbookView xWindow="0" yWindow="0" windowWidth="21495" windowHeight="6930"/>
  </bookViews>
  <sheets>
    <sheet name="②HP掲載用" sheetId="1" r:id="rId1"/>
  </sheets>
  <externalReferences>
    <externalReference r:id="rId2"/>
  </externalReferences>
  <definedNames>
    <definedName name="_xlnm.Print_Area" localSheetId="0">②HP掲載用!$A$1:$AB$69</definedName>
    <definedName name="祝日一覧">[1]祝日一覧!$A$2:$B$35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4" i="1" l="1"/>
  <c r="L84" i="1"/>
  <c r="C84" i="1"/>
  <c r="Y84" i="1" s="1"/>
  <c r="C83" i="1"/>
  <c r="X82" i="1"/>
  <c r="L82" i="1"/>
  <c r="C82" i="1"/>
  <c r="Y82" i="1" s="1"/>
  <c r="C81" i="1"/>
  <c r="X80" i="1"/>
  <c r="L80" i="1"/>
  <c r="C80" i="1"/>
  <c r="Y80" i="1" s="1"/>
  <c r="B78" i="1"/>
  <c r="X76" i="1"/>
  <c r="L76" i="1"/>
  <c r="C76" i="1"/>
  <c r="Y76" i="1" s="1"/>
  <c r="C75" i="1"/>
  <c r="X74" i="1"/>
  <c r="L74" i="1"/>
  <c r="C74" i="1"/>
  <c r="Y74" i="1" s="1"/>
  <c r="C73" i="1"/>
  <c r="X72" i="1"/>
  <c r="L72" i="1"/>
  <c r="C72" i="1"/>
  <c r="Y72" i="1" s="1"/>
  <c r="B70" i="1"/>
  <c r="X68" i="1"/>
  <c r="L68" i="1"/>
  <c r="C68" i="1"/>
  <c r="Y68" i="1" s="1"/>
  <c r="C67" i="1"/>
  <c r="X66" i="1"/>
  <c r="L66" i="1"/>
  <c r="C66" i="1"/>
  <c r="Y66" i="1" s="1"/>
  <c r="C65" i="1"/>
  <c r="X64" i="1"/>
  <c r="L64" i="1"/>
  <c r="C64" i="1"/>
  <c r="Y64" i="1" s="1"/>
  <c r="B62" i="1"/>
  <c r="X60" i="1"/>
  <c r="L60" i="1"/>
  <c r="C60" i="1"/>
  <c r="Y60" i="1" s="1"/>
  <c r="C59" i="1"/>
  <c r="X58" i="1"/>
  <c r="L58" i="1"/>
  <c r="C58" i="1"/>
  <c r="Y58" i="1" s="1"/>
  <c r="C57" i="1"/>
  <c r="X56" i="1"/>
  <c r="L56" i="1"/>
  <c r="C56" i="1"/>
  <c r="Y56" i="1" s="1"/>
  <c r="B54" i="1"/>
  <c r="X52" i="1"/>
  <c r="L52" i="1"/>
  <c r="C52" i="1"/>
  <c r="Y52" i="1" s="1"/>
  <c r="C51" i="1"/>
  <c r="X50" i="1"/>
  <c r="L50" i="1"/>
  <c r="C50" i="1"/>
  <c r="Y50" i="1" s="1"/>
  <c r="C49" i="1"/>
  <c r="X48" i="1"/>
  <c r="L48" i="1"/>
  <c r="C48" i="1"/>
  <c r="Y48" i="1" s="1"/>
  <c r="B46" i="1"/>
  <c r="X44" i="1"/>
  <c r="L44" i="1"/>
  <c r="C44" i="1"/>
  <c r="Y44" i="1" s="1"/>
  <c r="C43" i="1"/>
  <c r="X42" i="1"/>
  <c r="L42" i="1"/>
  <c r="C42" i="1"/>
  <c r="Y42" i="1" s="1"/>
  <c r="C41" i="1"/>
  <c r="X40" i="1"/>
  <c r="L40" i="1"/>
  <c r="C40" i="1"/>
  <c r="Y40" i="1" s="1"/>
  <c r="C36" i="1"/>
  <c r="X35" i="1"/>
  <c r="L35" i="1"/>
  <c r="C35" i="1"/>
  <c r="Y35" i="1" s="1"/>
  <c r="C34" i="1"/>
  <c r="X33" i="1"/>
  <c r="L33" i="1"/>
  <c r="C33" i="1"/>
  <c r="Y33" i="1" s="1"/>
  <c r="C32" i="1"/>
  <c r="B30" i="1"/>
  <c r="C28" i="1"/>
  <c r="X27" i="1"/>
  <c r="L27" i="1"/>
  <c r="C27" i="1"/>
  <c r="Y27" i="1" s="1"/>
  <c r="C26" i="1"/>
  <c r="X25" i="1"/>
  <c r="L25" i="1"/>
  <c r="C25" i="1"/>
  <c r="Y25" i="1" s="1"/>
  <c r="C24" i="1"/>
  <c r="B22" i="1"/>
  <c r="C20" i="1"/>
  <c r="X19" i="1"/>
  <c r="L19" i="1"/>
  <c r="C19" i="1"/>
  <c r="Y19" i="1" s="1"/>
  <c r="Y18" i="1"/>
  <c r="L18" i="1"/>
  <c r="C18" i="1"/>
  <c r="X18" i="1" s="1"/>
  <c r="C17" i="1"/>
  <c r="X17" i="1" s="1"/>
  <c r="X16" i="1"/>
  <c r="L16" i="1"/>
  <c r="C16" i="1"/>
  <c r="Y16" i="1" s="1"/>
  <c r="B14" i="1"/>
  <c r="Z11" i="1"/>
  <c r="AA11" i="1" s="1"/>
  <c r="X11" i="1"/>
  <c r="W11" i="1"/>
  <c r="V11" i="1"/>
  <c r="T11" i="1"/>
  <c r="U11" i="1" s="1"/>
  <c r="R11" i="1"/>
  <c r="Q11" i="1"/>
  <c r="P11" i="1"/>
  <c r="N11" i="1"/>
  <c r="O11" i="1" s="1"/>
  <c r="L11" i="1"/>
  <c r="K11" i="1"/>
  <c r="J11" i="1"/>
  <c r="H11" i="1"/>
  <c r="I11" i="1" s="1"/>
  <c r="F11" i="1"/>
  <c r="E11" i="1"/>
  <c r="D11" i="1"/>
  <c r="B11" i="1"/>
  <c r="C11" i="1" s="1"/>
  <c r="Z2" i="1"/>
  <c r="AA2" i="1" s="1"/>
  <c r="X2" i="1"/>
  <c r="W2" i="1"/>
  <c r="V2" i="1"/>
  <c r="T2" i="1"/>
  <c r="U2" i="1" s="1"/>
  <c r="R2" i="1"/>
  <c r="Q2" i="1"/>
  <c r="P2" i="1"/>
  <c r="N2" i="1"/>
  <c r="O2" i="1" s="1"/>
  <c r="L2" i="1"/>
  <c r="K2" i="1"/>
  <c r="J2" i="1"/>
  <c r="H2" i="1"/>
  <c r="I2" i="1" s="1"/>
  <c r="F2" i="1"/>
  <c r="E2" i="1"/>
  <c r="D2" i="1"/>
  <c r="B2" i="1"/>
  <c r="C2" i="1" s="1"/>
  <c r="C1" i="1"/>
  <c r="R17" i="1" l="1"/>
  <c r="Y17" i="1"/>
  <c r="X20" i="1"/>
  <c r="L20" i="1"/>
  <c r="Y20" i="1"/>
  <c r="X24" i="1"/>
  <c r="L24" i="1"/>
  <c r="Y24" i="1"/>
  <c r="X26" i="1"/>
  <c r="L26" i="1"/>
  <c r="Y26" i="1"/>
  <c r="X28" i="1"/>
  <c r="L28" i="1"/>
  <c r="Y28" i="1"/>
  <c r="X32" i="1"/>
  <c r="L32" i="1"/>
  <c r="Y32" i="1"/>
  <c r="X34" i="1"/>
  <c r="L34" i="1"/>
  <c r="Y34" i="1"/>
  <c r="X36" i="1"/>
  <c r="L36" i="1"/>
  <c r="Y36" i="1"/>
  <c r="X41" i="1"/>
  <c r="L41" i="1"/>
  <c r="Y41" i="1"/>
  <c r="X43" i="1"/>
  <c r="L43" i="1"/>
  <c r="Y43" i="1"/>
  <c r="X49" i="1"/>
  <c r="L49" i="1"/>
  <c r="Y49" i="1"/>
  <c r="X51" i="1"/>
  <c r="L51" i="1"/>
  <c r="Y51" i="1"/>
  <c r="X57" i="1"/>
  <c r="L57" i="1"/>
  <c r="Y57" i="1"/>
  <c r="X59" i="1"/>
  <c r="L59" i="1"/>
  <c r="Y59" i="1"/>
  <c r="X65" i="1"/>
  <c r="L65" i="1"/>
  <c r="Y65" i="1"/>
  <c r="X67" i="1"/>
  <c r="L67" i="1"/>
  <c r="Y67" i="1"/>
  <c r="X73" i="1"/>
  <c r="L73" i="1"/>
  <c r="Y73" i="1"/>
  <c r="X75" i="1"/>
  <c r="L75" i="1"/>
  <c r="Y75" i="1"/>
  <c r="X81" i="1"/>
  <c r="L81" i="1"/>
  <c r="Y81" i="1"/>
  <c r="X83" i="1"/>
  <c r="L83" i="1"/>
  <c r="Y83" i="1"/>
  <c r="G2" i="1"/>
  <c r="M2" i="1"/>
  <c r="S2" i="1"/>
  <c r="Y2" i="1"/>
  <c r="G11" i="1"/>
  <c r="M11" i="1"/>
  <c r="S11" i="1"/>
  <c r="Y11" i="1"/>
  <c r="R16" i="1"/>
  <c r="L17" i="1"/>
  <c r="R18" i="1"/>
  <c r="R20" i="1"/>
  <c r="R24" i="1"/>
  <c r="R26" i="1"/>
  <c r="R28" i="1"/>
  <c r="R32" i="1"/>
  <c r="R34" i="1"/>
  <c r="R36" i="1"/>
  <c r="R41" i="1"/>
  <c r="R43" i="1"/>
  <c r="R49" i="1"/>
  <c r="R51" i="1"/>
  <c r="R57" i="1"/>
  <c r="R59" i="1"/>
  <c r="R65" i="1"/>
  <c r="R67" i="1"/>
  <c r="R73" i="1"/>
  <c r="R75" i="1"/>
  <c r="R81" i="1"/>
  <c r="R83" i="1"/>
  <c r="R19" i="1"/>
  <c r="R25" i="1"/>
  <c r="R27" i="1"/>
  <c r="R33" i="1"/>
  <c r="R35" i="1"/>
  <c r="R40" i="1"/>
  <c r="R42" i="1"/>
  <c r="R44" i="1"/>
  <c r="R48" i="1"/>
  <c r="R50" i="1"/>
  <c r="R52" i="1"/>
  <c r="R56" i="1"/>
  <c r="R58" i="1"/>
  <c r="R60" i="1"/>
  <c r="R64" i="1"/>
  <c r="R66" i="1"/>
  <c r="R68" i="1"/>
  <c r="R72" i="1"/>
  <c r="R74" i="1"/>
  <c r="R76" i="1"/>
  <c r="R80" i="1"/>
  <c r="R82" i="1"/>
  <c r="R84" i="1"/>
</calcChain>
</file>

<file path=xl/sharedStrings.xml><?xml version="1.0" encoding="utf-8"?>
<sst xmlns="http://schemas.openxmlformats.org/spreadsheetml/2006/main" count="161" uniqueCount="29">
  <si>
    <t>■2025年</t>
    <rPh sb="5" eb="6">
      <t>ネン</t>
    </rPh>
    <phoneticPr fontId="3"/>
  </si>
  <si>
    <t>の休日診療予定表</t>
    <phoneticPr fontId="2"/>
  </si>
  <si>
    <t>■固定</t>
    <rPh sb="1" eb="3">
      <t>コテイ</t>
    </rPh>
    <phoneticPr fontId="3"/>
  </si>
  <si>
    <t>午前９時～午後１０時（受付は午後９時まで）</t>
    <rPh sb="0" eb="2">
      <t>ゴゼン</t>
    </rPh>
    <rPh sb="3" eb="4">
      <t>ジ</t>
    </rPh>
    <rPh sb="5" eb="7">
      <t>ゴゴ</t>
    </rPh>
    <rPh sb="9" eb="10">
      <t>ジ</t>
    </rPh>
    <rPh sb="11" eb="12">
      <t>ウ</t>
    </rPh>
    <rPh sb="12" eb="13">
      <t>ツ</t>
    </rPh>
    <rPh sb="14" eb="16">
      <t>ゴゴ</t>
    </rPh>
    <rPh sb="17" eb="18">
      <t>ジ</t>
    </rPh>
    <phoneticPr fontId="3"/>
  </si>
  <si>
    <t>診療科目</t>
    <rPh sb="0" eb="2">
      <t>シンリョウ</t>
    </rPh>
    <rPh sb="2" eb="4">
      <t>カモク</t>
    </rPh>
    <phoneticPr fontId="3"/>
  </si>
  <si>
    <t>医療機関名</t>
  </si>
  <si>
    <t>住所</t>
    <rPh sb="0" eb="2">
      <t>ジュウショ</t>
    </rPh>
    <phoneticPr fontId="3"/>
  </si>
  <si>
    <t>電話番号</t>
    <phoneticPr fontId="3"/>
  </si>
  <si>
    <t>内科・小児科</t>
    <rPh sb="0" eb="2">
      <t>ナイカ</t>
    </rPh>
    <rPh sb="3" eb="6">
      <t>ショウニカ</t>
    </rPh>
    <phoneticPr fontId="3"/>
  </si>
  <si>
    <t>品川区医師会休日診療所
（予約制）</t>
    <phoneticPr fontId="3"/>
  </si>
  <si>
    <t>品川区</t>
  </si>
  <si>
    <t>北品川3-7-25</t>
    <phoneticPr fontId="3"/>
  </si>
  <si>
    <t>03-</t>
    <phoneticPr fontId="2"/>
  </si>
  <si>
    <t>3450-7650</t>
    <phoneticPr fontId="3"/>
  </si>
  <si>
    <t>荏原医師会休日診療所</t>
    <phoneticPr fontId="3"/>
  </si>
  <si>
    <t>中延2-6-5</t>
    <phoneticPr fontId="3"/>
  </si>
  <si>
    <t>3783-2355</t>
    <phoneticPr fontId="3"/>
  </si>
  <si>
    <t>薬局</t>
    <phoneticPr fontId="3"/>
  </si>
  <si>
    <t>会営薬局しながわ</t>
    <phoneticPr fontId="3"/>
  </si>
  <si>
    <t>北品川3-11-16</t>
    <phoneticPr fontId="3"/>
  </si>
  <si>
    <t>3471-2383</t>
    <phoneticPr fontId="3"/>
  </si>
  <si>
    <t>会営薬局えばら</t>
    <phoneticPr fontId="3"/>
  </si>
  <si>
    <t>中延1-7-12　荏原医師会別館1F</t>
    <phoneticPr fontId="3"/>
  </si>
  <si>
    <t>6426-7730</t>
    <phoneticPr fontId="3"/>
  </si>
  <si>
    <t>■輪番</t>
    <rPh sb="1" eb="3">
      <t>リンバン</t>
    </rPh>
    <phoneticPr fontId="3"/>
  </si>
  <si>
    <t>午前９時～午後５時（受付は午後４時３０分まで）</t>
    <rPh sb="0" eb="2">
      <t>ゴゼン</t>
    </rPh>
    <rPh sb="3" eb="4">
      <t>ジ</t>
    </rPh>
    <rPh sb="5" eb="7">
      <t>ゴゴ</t>
    </rPh>
    <rPh sb="8" eb="9">
      <t>ジ</t>
    </rPh>
    <rPh sb="19" eb="20">
      <t>フン</t>
    </rPh>
    <phoneticPr fontId="3"/>
  </si>
  <si>
    <t>歯科</t>
    <rPh sb="0" eb="2">
      <t>シカ</t>
    </rPh>
    <phoneticPr fontId="3"/>
  </si>
  <si>
    <t>接骨院</t>
    <rPh sb="2" eb="3">
      <t>イン</t>
    </rPh>
    <phoneticPr fontId="3"/>
  </si>
  <si>
    <t>(振)</t>
    <rPh sb="1" eb="2">
      <t>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</si>
</sst>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月&quot;"/>
    <numFmt numFmtId="177" formatCode="\(aaa\)"/>
    <numFmt numFmtId="178" formatCode="d&quot;日&quot;"/>
  </numFmts>
  <fonts count="17" x14ac:knownFonts="1">
    <font>
      <sz val="12"/>
      <color theme="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shrinkToFit="1"/>
    </xf>
    <xf numFmtId="176" fontId="4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NumberFormat="1" applyFont="1" applyAlignment="1">
      <alignment horizontal="left" shrinkToFit="1"/>
    </xf>
    <xf numFmtId="0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7" fillId="0" borderId="0" xfId="0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left" vertical="center" shrinkToFit="1"/>
    </xf>
    <xf numFmtId="0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0" fontId="8" fillId="0" borderId="0" xfId="0" applyNumberFormat="1" applyFont="1" applyAlignment="1">
      <alignment vertical="center"/>
    </xf>
    <xf numFmtId="178" fontId="9" fillId="0" borderId="0" xfId="0" applyNumberFormat="1" applyFont="1" applyFill="1" applyBorder="1" applyAlignment="1" applyProtection="1">
      <alignment horizontal="right" vertical="center" shrinkToFit="1"/>
    </xf>
    <xf numFmtId="177" fontId="9" fillId="0" borderId="0" xfId="0" applyNumberFormat="1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/>
    <xf numFmtId="0" fontId="9" fillId="0" borderId="0" xfId="0" applyFont="1" applyFill="1" applyBorder="1" applyAlignment="1" applyProtection="1">
      <alignment horizontal="left" vertical="center" shrinkToFi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shrinkToFi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right" vertical="center" shrinkToFit="1"/>
    </xf>
    <xf numFmtId="0" fontId="13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0" xfId="0" applyNumberFormat="1" applyFont="1" applyFill="1" applyBorder="1" applyAlignment="1" applyProtection="1">
      <alignment horizontal="left" vertical="center" shrinkToFit="1"/>
    </xf>
    <xf numFmtId="177" fontId="10" fillId="0" borderId="0" xfId="0" applyNumberFormat="1" applyFont="1" applyFill="1" applyBorder="1" applyAlignment="1" applyProtection="1">
      <alignment horizontal="left" vertical="center" shrinkToFit="1"/>
    </xf>
    <xf numFmtId="56" fontId="12" fillId="2" borderId="0" xfId="0" applyNumberFormat="1" applyFont="1" applyFill="1" applyBorder="1" applyAlignment="1" applyProtection="1">
      <alignment horizontal="right" vertical="center" shrinkToFit="1"/>
    </xf>
    <xf numFmtId="177" fontId="12" fillId="2" borderId="0" xfId="0" applyNumberFormat="1" applyFont="1" applyFill="1" applyBorder="1" applyAlignment="1" applyProtection="1">
      <alignment horizontal="left" vertical="center"/>
    </xf>
    <xf numFmtId="56" fontId="12" fillId="0" borderId="0" xfId="0" applyNumberFormat="1" applyFont="1" applyFill="1" applyBorder="1" applyAlignment="1" applyProtection="1">
      <alignment horizontal="left" vertical="center"/>
    </xf>
    <xf numFmtId="56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 shrinkToFit="1"/>
    </xf>
    <xf numFmtId="0" fontId="12" fillId="0" borderId="0" xfId="0" applyNumberFormat="1" applyFont="1" applyFill="1" applyBorder="1" applyAlignment="1" applyProtection="1">
      <alignment horizontal="right" vertical="center" shrinkToFit="1"/>
    </xf>
    <xf numFmtId="177" fontId="6" fillId="0" borderId="0" xfId="0" applyNumberFormat="1" applyFont="1" applyAlignment="1">
      <alignment horizontal="left" shrinkToFit="1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left" vertical="center" shrinkToFit="1"/>
    </xf>
    <xf numFmtId="0" fontId="13" fillId="0" borderId="4" xfId="0" applyFont="1" applyFill="1" applyBorder="1" applyAlignment="1" applyProtection="1">
      <alignment horizontal="left" vertical="center" shrinkToFit="1"/>
    </xf>
    <xf numFmtId="0" fontId="13" fillId="0" borderId="5" xfId="0" applyNumberFormat="1" applyFont="1" applyFill="1" applyBorder="1" applyAlignment="1" applyProtection="1">
      <alignment horizontal="right" vertical="center" shrinkToFit="1"/>
    </xf>
    <xf numFmtId="0" fontId="13" fillId="0" borderId="1" xfId="0" applyNumberFormat="1" applyFont="1" applyFill="1" applyBorder="1" applyAlignment="1" applyProtection="1">
      <alignment horizontal="right"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shrinkToFit="1"/>
    </xf>
    <xf numFmtId="0" fontId="13" fillId="0" borderId="0" xfId="0" applyNumberFormat="1" applyFont="1" applyFill="1" applyBorder="1" applyAlignment="1" applyProtection="1">
      <alignment vertical="center" shrinkToFit="1"/>
    </xf>
    <xf numFmtId="177" fontId="13" fillId="0" borderId="0" xfId="0" applyNumberFormat="1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177" fontId="13" fillId="0" borderId="0" xfId="0" applyNumberFormat="1" applyFont="1" applyFill="1" applyBorder="1" applyAlignment="1" applyProtection="1">
      <alignment horizontal="left" vertical="center" wrapText="1"/>
    </xf>
    <xf numFmtId="56" fontId="6" fillId="0" borderId="0" xfId="0" applyNumberFormat="1" applyFont="1" applyBorder="1" applyAlignment="1"/>
    <xf numFmtId="0" fontId="14" fillId="3" borderId="0" xfId="0" applyFont="1" applyFill="1" applyBorder="1" applyAlignment="1" applyProtection="1">
      <alignment horizontal="left" vertical="center" shrinkToFit="1"/>
    </xf>
    <xf numFmtId="0" fontId="14" fillId="3" borderId="0" xfId="0" applyFont="1" applyFill="1" applyBorder="1" applyAlignment="1" applyProtection="1">
      <alignment horizontal="left" vertical="center" wrapText="1"/>
    </xf>
    <xf numFmtId="0" fontId="14" fillId="3" borderId="0" xfId="0" applyNumberFormat="1" applyFont="1" applyFill="1" applyBorder="1" applyAlignment="1" applyProtection="1">
      <alignment horizontal="left" vertical="center" shrinkToFit="1"/>
    </xf>
    <xf numFmtId="177" fontId="14" fillId="3" borderId="0" xfId="0" applyNumberFormat="1" applyFont="1" applyFill="1" applyBorder="1" applyAlignment="1" applyProtection="1">
      <alignment horizontal="left" vertical="center" shrinkToFit="1"/>
    </xf>
    <xf numFmtId="0" fontId="15" fillId="4" borderId="0" xfId="0" applyFont="1" applyFill="1" applyBorder="1" applyAlignment="1"/>
    <xf numFmtId="56" fontId="16" fillId="2" borderId="0" xfId="0" applyNumberFormat="1" applyFont="1" applyFill="1" applyBorder="1" applyAlignment="1" applyProtection="1">
      <alignment horizontal="right" vertical="center" shrinkToFit="1"/>
    </xf>
    <xf numFmtId="0" fontId="14" fillId="4" borderId="0" xfId="0" applyFont="1" applyFill="1" applyBorder="1" applyAlignment="1" applyProtection="1">
      <alignment horizontal="left" vertical="center" wrapText="1"/>
    </xf>
    <xf numFmtId="0" fontId="14" fillId="4" borderId="0" xfId="0" applyNumberFormat="1" applyFont="1" applyFill="1" applyBorder="1" applyAlignment="1" applyProtection="1">
      <alignment horizontal="left" vertical="center" shrinkToFit="1"/>
    </xf>
    <xf numFmtId="177" fontId="14" fillId="4" borderId="0" xfId="0" applyNumberFormat="1" applyFont="1" applyFill="1" applyBorder="1" applyAlignment="1" applyProtection="1">
      <alignment horizontal="left" vertical="center" shrinkToFi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 shrinkToFit="1"/>
    </xf>
    <xf numFmtId="0" fontId="6" fillId="0" borderId="0" xfId="0" applyNumberFormat="1" applyFont="1" applyAlignment="1">
      <alignment shrinkToFit="1"/>
    </xf>
    <xf numFmtId="56" fontId="16" fillId="2" borderId="0" xfId="0" applyNumberFormat="1" applyFont="1" applyFill="1" applyBorder="1" applyAlignment="1" applyProtection="1">
      <alignment horizontal="left" vertical="center" shrinkToFit="1"/>
    </xf>
    <xf numFmtId="56" fontId="16" fillId="0" borderId="0" xfId="0" applyNumberFormat="1" applyFont="1" applyFill="1" applyBorder="1" applyAlignment="1" applyProtection="1">
      <alignment horizontal="left" vertical="center" shrinkToFit="1"/>
    </xf>
    <xf numFmtId="177" fontId="12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shrinkToFit="1"/>
    </xf>
    <xf numFmtId="177" fontId="14" fillId="0" borderId="0" xfId="0" applyNumberFormat="1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shrinkToFit="1"/>
    </xf>
    <xf numFmtId="0" fontId="13" fillId="0" borderId="0" xfId="0" applyNumberFormat="1" applyFont="1" applyFill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b\&#32068;&#32340;&#20849;&#26377;\&#22320;&#22495;&#21307;&#30274;&#36899;&#25658;&#35506;\&#22320;&#22495;&#12539;&#28797;&#23475;&#21307;&#30274;&#25285;&#24403;\08_01_01_&#20241;&#26085;&#35386;&#30274;&#38306;&#20418;(&#23567;&#20816;&#12418;&#21547;&#12416;&#65289;\03_&#20241;&#26085;&#35386;&#30274;&#24773;&#22577;&#12398;&#25552;&#20379;&#65288;&#24195;&#22577;&#12375;&#12394;&#12364;&#12431;&#12394;&#12393;&#65289;\5&#26376;&#65306;&#20241;&#26085;&#35386;&#30274;%20HP&#12539;&#24195;&#22577;&#26356;&#26032;&#29992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広報原稿(6日版) "/>
      <sheetName val="広報原稿(5日版)"/>
      <sheetName val="広報原稿(4日版) "/>
      <sheetName val="広報原稿(3日版)"/>
      <sheetName val="広報原稿(2日版)"/>
      <sheetName val="広報原稿(1日版) "/>
      <sheetName val="③ひまわり用"/>
      <sheetName val="②HP掲載用"/>
      <sheetName val="①カレンダー"/>
      <sheetName val="祝日一覧"/>
      <sheetName val="日祝医師会"/>
      <sheetName val="日祝歯科"/>
      <sheetName val="日祝接骨院"/>
      <sheetName val="小児夜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>
            <v>5</v>
          </cell>
        </row>
        <row r="4">
          <cell r="B4">
            <v>45778</v>
          </cell>
          <cell r="C4">
            <v>45778</v>
          </cell>
          <cell r="D4" t="str">
            <v/>
          </cell>
          <cell r="F4" t="str">
            <v/>
          </cell>
          <cell r="G4" t="str">
            <v/>
          </cell>
        </row>
        <row r="5">
          <cell r="B5">
            <v>45779</v>
          </cell>
          <cell r="C5">
            <v>45779</v>
          </cell>
          <cell r="D5" t="str">
            <v/>
          </cell>
          <cell r="F5" t="str">
            <v/>
          </cell>
          <cell r="G5" t="str">
            <v/>
          </cell>
        </row>
        <row r="6">
          <cell r="B6">
            <v>45780</v>
          </cell>
          <cell r="C6" t="str">
            <v>(祝)</v>
          </cell>
          <cell r="D6" t="str">
            <v>憲法記念日</v>
          </cell>
          <cell r="F6" t="str">
            <v>品川区医師会休日診療所</v>
          </cell>
          <cell r="G6" t="str">
            <v>荏原医師会休日診療所</v>
          </cell>
          <cell r="H6" t="str">
            <v>おりしきみつるクリニック</v>
          </cell>
          <cell r="I6" t="str">
            <v>三木歯科医院（大井）</v>
          </cell>
          <cell r="J6" t="str">
            <v>今村歯科医院</v>
          </cell>
          <cell r="K6" t="str">
            <v>山根接骨院</v>
          </cell>
          <cell r="L6" t="str">
            <v>誠道館清水接骨院</v>
          </cell>
        </row>
        <row r="7">
          <cell r="B7">
            <v>45781</v>
          </cell>
          <cell r="C7" t="str">
            <v>(祝)</v>
          </cell>
          <cell r="D7" t="str">
            <v>みどりの日</v>
          </cell>
          <cell r="F7" t="str">
            <v>品川区医師会休日診療所</v>
          </cell>
          <cell r="G7" t="str">
            <v>荏原医師会休日診療所</v>
          </cell>
          <cell r="H7" t="str">
            <v>ふじいクリニック</v>
          </cell>
          <cell r="I7" t="str">
            <v>かわもり歯科医院</v>
          </cell>
          <cell r="J7" t="str">
            <v>蛇窪歯科</v>
          </cell>
          <cell r="K7" t="str">
            <v>ケアステーション鍼灸・整骨院</v>
          </cell>
          <cell r="L7" t="str">
            <v>上条接骨院</v>
          </cell>
        </row>
        <row r="8">
          <cell r="B8">
            <v>45782</v>
          </cell>
          <cell r="C8" t="str">
            <v>(祝)</v>
          </cell>
          <cell r="D8" t="str">
            <v>こどもの日</v>
          </cell>
          <cell r="F8" t="str">
            <v>品川区医師会休日診療所</v>
          </cell>
          <cell r="G8" t="str">
            <v>荏原医師会休日診療所</v>
          </cell>
          <cell r="H8" t="str">
            <v>はせがわ内科クリニック</v>
          </cell>
          <cell r="I8" t="str">
            <v>由井歯科</v>
          </cell>
          <cell r="J8" t="str">
            <v>歯科依田医院</v>
          </cell>
          <cell r="K8" t="str">
            <v>飯塚接骨院</v>
          </cell>
          <cell r="L8" t="str">
            <v>工藤総合接骨院</v>
          </cell>
        </row>
        <row r="9">
          <cell r="B9">
            <v>45783</v>
          </cell>
          <cell r="C9" t="str">
            <v>(祝)</v>
          </cell>
          <cell r="D9" t="str">
            <v>休日</v>
          </cell>
          <cell r="F9" t="str">
            <v>品川区医師会休日診療所</v>
          </cell>
          <cell r="G9" t="str">
            <v>荏原医師会休日診療所</v>
          </cell>
          <cell r="H9" t="str">
            <v>石井診療所</v>
          </cell>
          <cell r="I9" t="str">
            <v>坂井歯科医院</v>
          </cell>
          <cell r="J9" t="str">
            <v>杉原歯科医院</v>
          </cell>
          <cell r="K9" t="str">
            <v>目黒整骨院</v>
          </cell>
          <cell r="L9" t="str">
            <v>荒川接骨院</v>
          </cell>
        </row>
        <row r="10">
          <cell r="B10">
            <v>45784</v>
          </cell>
          <cell r="C10">
            <v>45784</v>
          </cell>
          <cell r="D10" t="str">
            <v/>
          </cell>
          <cell r="F10" t="str">
            <v/>
          </cell>
          <cell r="G10" t="str">
            <v/>
          </cell>
        </row>
        <row r="11">
          <cell r="B11">
            <v>45785</v>
          </cell>
          <cell r="C11">
            <v>45785</v>
          </cell>
          <cell r="D11" t="str">
            <v/>
          </cell>
          <cell r="F11" t="str">
            <v/>
          </cell>
          <cell r="G11" t="str">
            <v/>
          </cell>
        </row>
        <row r="12">
          <cell r="B12">
            <v>45786</v>
          </cell>
          <cell r="C12">
            <v>45786</v>
          </cell>
          <cell r="D12" t="str">
            <v/>
          </cell>
          <cell r="F12" t="str">
            <v/>
          </cell>
          <cell r="G12" t="str">
            <v/>
          </cell>
        </row>
        <row r="13">
          <cell r="B13">
            <v>45787</v>
          </cell>
          <cell r="C13">
            <v>45787</v>
          </cell>
          <cell r="D13" t="str">
            <v/>
          </cell>
          <cell r="F13" t="str">
            <v/>
          </cell>
          <cell r="G13" t="str">
            <v/>
          </cell>
        </row>
        <row r="14">
          <cell r="B14">
            <v>45788</v>
          </cell>
          <cell r="C14">
            <v>45788</v>
          </cell>
          <cell r="D14" t="str">
            <v/>
          </cell>
          <cell r="F14" t="str">
            <v>品川区医師会休日診療所</v>
          </cell>
          <cell r="G14" t="str">
            <v>荏原医師会休日診療所</v>
          </cell>
          <cell r="H14" t="str">
            <v>柿島医院</v>
          </cell>
          <cell r="I14" t="str">
            <v>大井町駅前歯科クリニック</v>
          </cell>
          <cell r="J14" t="str">
            <v>梅宮歯科医院</v>
          </cell>
          <cell r="K14" t="str">
            <v>大井三ツ又上条接骨院</v>
          </cell>
          <cell r="L14" t="str">
            <v>綱井接骨院</v>
          </cell>
        </row>
        <row r="15">
          <cell r="B15">
            <v>45789</v>
          </cell>
          <cell r="C15">
            <v>45789</v>
          </cell>
          <cell r="D15" t="str">
            <v/>
          </cell>
          <cell r="F15" t="str">
            <v/>
          </cell>
          <cell r="G15" t="str">
            <v/>
          </cell>
        </row>
        <row r="16">
          <cell r="B16">
            <v>45790</v>
          </cell>
          <cell r="C16">
            <v>45790</v>
          </cell>
          <cell r="D16" t="str">
            <v/>
          </cell>
          <cell r="F16" t="str">
            <v/>
          </cell>
          <cell r="G16" t="str">
            <v/>
          </cell>
        </row>
        <row r="17">
          <cell r="B17">
            <v>45791</v>
          </cell>
          <cell r="C17">
            <v>45791</v>
          </cell>
          <cell r="D17" t="str">
            <v/>
          </cell>
          <cell r="F17" t="str">
            <v/>
          </cell>
          <cell r="G17" t="str">
            <v/>
          </cell>
        </row>
        <row r="18">
          <cell r="B18">
            <v>45792</v>
          </cell>
          <cell r="C18">
            <v>45792</v>
          </cell>
          <cell r="D18" t="str">
            <v/>
          </cell>
          <cell r="F18" t="str">
            <v/>
          </cell>
          <cell r="G18" t="str">
            <v/>
          </cell>
        </row>
        <row r="19">
          <cell r="B19">
            <v>45793</v>
          </cell>
          <cell r="C19">
            <v>45793</v>
          </cell>
          <cell r="D19" t="str">
            <v/>
          </cell>
          <cell r="F19" t="str">
            <v/>
          </cell>
          <cell r="G19" t="str">
            <v/>
          </cell>
        </row>
        <row r="20">
          <cell r="B20">
            <v>45794</v>
          </cell>
          <cell r="C20">
            <v>45794</v>
          </cell>
          <cell r="D20" t="str">
            <v/>
          </cell>
          <cell r="F20" t="str">
            <v/>
          </cell>
          <cell r="G20" t="str">
            <v/>
          </cell>
        </row>
        <row r="21">
          <cell r="B21">
            <v>45795</v>
          </cell>
          <cell r="C21">
            <v>45795</v>
          </cell>
          <cell r="D21" t="str">
            <v/>
          </cell>
          <cell r="F21" t="str">
            <v>品川区医師会休日診療所</v>
          </cell>
          <cell r="G21" t="str">
            <v>荏原医師会休日診療所</v>
          </cell>
          <cell r="H21" t="str">
            <v>浅野医院</v>
          </cell>
          <cell r="I21" t="str">
            <v>伊藤歯科医院（大井）</v>
          </cell>
          <cell r="J21" t="str">
            <v>戸越銀座歯科・矯正歯科クリニック</v>
          </cell>
          <cell r="K21" t="str">
            <v>滝澤さめず接骨院</v>
          </cell>
          <cell r="L21" t="str">
            <v>須藤柔道整復院</v>
          </cell>
        </row>
        <row r="22">
          <cell r="B22">
            <v>45796</v>
          </cell>
          <cell r="C22">
            <v>45796</v>
          </cell>
          <cell r="D22" t="str">
            <v/>
          </cell>
          <cell r="F22" t="str">
            <v/>
          </cell>
          <cell r="G22" t="str">
            <v/>
          </cell>
        </row>
        <row r="23">
          <cell r="B23">
            <v>45797</v>
          </cell>
          <cell r="C23">
            <v>45797</v>
          </cell>
          <cell r="D23" t="str">
            <v/>
          </cell>
          <cell r="F23" t="str">
            <v/>
          </cell>
          <cell r="G23" t="str">
            <v/>
          </cell>
        </row>
        <row r="24">
          <cell r="B24">
            <v>45798</v>
          </cell>
          <cell r="C24">
            <v>45798</v>
          </cell>
          <cell r="D24" t="str">
            <v/>
          </cell>
          <cell r="F24" t="str">
            <v/>
          </cell>
          <cell r="G24" t="str">
            <v/>
          </cell>
        </row>
        <row r="25">
          <cell r="B25">
            <v>45799</v>
          </cell>
          <cell r="C25">
            <v>45799</v>
          </cell>
          <cell r="D25" t="str">
            <v/>
          </cell>
          <cell r="F25" t="str">
            <v/>
          </cell>
          <cell r="G25" t="str">
            <v/>
          </cell>
        </row>
        <row r="26">
          <cell r="B26">
            <v>45800</v>
          </cell>
          <cell r="C26">
            <v>45800</v>
          </cell>
          <cell r="D26" t="str">
            <v/>
          </cell>
          <cell r="F26" t="str">
            <v/>
          </cell>
          <cell r="G26" t="str">
            <v/>
          </cell>
        </row>
        <row r="27">
          <cell r="B27">
            <v>45801</v>
          </cell>
          <cell r="C27">
            <v>45801</v>
          </cell>
          <cell r="D27" t="str">
            <v/>
          </cell>
          <cell r="F27" t="str">
            <v/>
          </cell>
          <cell r="G27" t="str">
            <v/>
          </cell>
        </row>
        <row r="28">
          <cell r="B28">
            <v>45802</v>
          </cell>
          <cell r="C28">
            <v>45802</v>
          </cell>
          <cell r="D28" t="str">
            <v/>
          </cell>
          <cell r="F28" t="str">
            <v>品川区医師会休日診療所</v>
          </cell>
          <cell r="G28" t="str">
            <v>荏原医師会休日診療所</v>
          </cell>
          <cell r="H28" t="str">
            <v>京浜中央クリニック</v>
          </cell>
          <cell r="I28" t="str">
            <v>大森レインボー歯科</v>
          </cell>
          <cell r="J28" t="str">
            <v>桑鶴歯科医院</v>
          </cell>
          <cell r="K28" t="str">
            <v>阿部整骨院</v>
          </cell>
          <cell r="L28" t="str">
            <v>武石接骨院</v>
          </cell>
        </row>
        <row r="29">
          <cell r="B29">
            <v>45803</v>
          </cell>
          <cell r="C29">
            <v>45803</v>
          </cell>
          <cell r="D29" t="str">
            <v/>
          </cell>
          <cell r="F29" t="str">
            <v/>
          </cell>
          <cell r="G29" t="str">
            <v/>
          </cell>
        </row>
        <row r="30">
          <cell r="B30">
            <v>45804</v>
          </cell>
          <cell r="C30">
            <v>45804</v>
          </cell>
          <cell r="D30" t="str">
            <v/>
          </cell>
          <cell r="F30" t="str">
            <v/>
          </cell>
          <cell r="G30" t="str">
            <v/>
          </cell>
        </row>
        <row r="31">
          <cell r="B31">
            <v>45805</v>
          </cell>
          <cell r="C31">
            <v>45805</v>
          </cell>
          <cell r="D31" t="str">
            <v/>
          </cell>
          <cell r="F31" t="str">
            <v/>
          </cell>
          <cell r="G31" t="str">
            <v/>
          </cell>
        </row>
        <row r="32">
          <cell r="B32">
            <v>45806</v>
          </cell>
          <cell r="C32">
            <v>45806</v>
          </cell>
          <cell r="D32" t="str">
            <v/>
          </cell>
          <cell r="F32" t="str">
            <v/>
          </cell>
          <cell r="G32" t="str">
            <v/>
          </cell>
        </row>
        <row r="33">
          <cell r="B33">
            <v>45807</v>
          </cell>
          <cell r="C33">
            <v>45807</v>
          </cell>
          <cell r="D33" t="str">
            <v/>
          </cell>
          <cell r="F33" t="str">
            <v/>
          </cell>
          <cell r="G33" t="str">
            <v/>
          </cell>
        </row>
        <row r="34">
          <cell r="B34">
            <v>45808</v>
          </cell>
          <cell r="C34">
            <v>45808</v>
          </cell>
          <cell r="D34" t="str">
            <v/>
          </cell>
          <cell r="F34" t="str">
            <v/>
          </cell>
          <cell r="G34" t="str">
            <v/>
          </cell>
        </row>
      </sheetData>
      <sheetData sheetId="9">
        <row r="2">
          <cell r="A2">
            <v>45411</v>
          </cell>
          <cell r="B2" t="str">
            <v>昭和の日</v>
          </cell>
        </row>
        <row r="3">
          <cell r="A3">
            <v>45415</v>
          </cell>
          <cell r="B3" t="str">
            <v>憲法記念日</v>
          </cell>
        </row>
        <row r="4">
          <cell r="A4">
            <v>45416</v>
          </cell>
          <cell r="B4" t="str">
            <v>みどりの日</v>
          </cell>
        </row>
        <row r="5">
          <cell r="A5">
            <v>45417</v>
          </cell>
          <cell r="B5" t="str">
            <v>こどもの日</v>
          </cell>
        </row>
        <row r="6">
          <cell r="A6">
            <v>45418</v>
          </cell>
          <cell r="B6" t="str">
            <v>休日</v>
          </cell>
        </row>
        <row r="7">
          <cell r="A7">
            <v>45488</v>
          </cell>
          <cell r="B7" t="str">
            <v>海の日</v>
          </cell>
        </row>
        <row r="8">
          <cell r="A8">
            <v>45515</v>
          </cell>
          <cell r="B8" t="str">
            <v>山の日</v>
          </cell>
        </row>
        <row r="9">
          <cell r="A9">
            <v>45516</v>
          </cell>
          <cell r="B9" t="str">
            <v>休日</v>
          </cell>
        </row>
        <row r="10">
          <cell r="A10">
            <v>45551</v>
          </cell>
          <cell r="B10" t="str">
            <v>敬老の日</v>
          </cell>
        </row>
        <row r="11">
          <cell r="A11">
            <v>45557</v>
          </cell>
          <cell r="B11" t="str">
            <v>秋分の日</v>
          </cell>
        </row>
        <row r="12">
          <cell r="A12">
            <v>45558</v>
          </cell>
          <cell r="B12" t="str">
            <v>振替休日</v>
          </cell>
        </row>
        <row r="13">
          <cell r="A13">
            <v>45579</v>
          </cell>
          <cell r="B13" t="str">
            <v>スポーツの日</v>
          </cell>
        </row>
        <row r="14">
          <cell r="A14">
            <v>45599</v>
          </cell>
          <cell r="B14" t="str">
            <v>文化の日</v>
          </cell>
        </row>
        <row r="15">
          <cell r="A15">
            <v>45600</v>
          </cell>
          <cell r="B15" t="str">
            <v>休日</v>
          </cell>
        </row>
        <row r="16">
          <cell r="A16">
            <v>45619</v>
          </cell>
          <cell r="B16" t="str">
            <v>勤労感謝の日</v>
          </cell>
        </row>
        <row r="17">
          <cell r="A17">
            <v>45655</v>
          </cell>
          <cell r="B17" t="str">
            <v>年末年始休暇</v>
          </cell>
        </row>
        <row r="18">
          <cell r="A18">
            <v>45656</v>
          </cell>
          <cell r="B18" t="str">
            <v>年末年始休暇</v>
          </cell>
        </row>
        <row r="19">
          <cell r="A19">
            <v>45657</v>
          </cell>
          <cell r="B19" t="str">
            <v>年末年始休暇</v>
          </cell>
        </row>
        <row r="20">
          <cell r="A20">
            <v>45658</v>
          </cell>
          <cell r="B20" t="str">
            <v>元日</v>
          </cell>
        </row>
        <row r="21">
          <cell r="A21">
            <v>45659</v>
          </cell>
          <cell r="B21" t="str">
            <v>年末年始休暇</v>
          </cell>
        </row>
        <row r="22">
          <cell r="A22">
            <v>45660</v>
          </cell>
          <cell r="B22" t="str">
            <v>年末年始休暇</v>
          </cell>
        </row>
        <row r="23">
          <cell r="A23">
            <v>45661</v>
          </cell>
          <cell r="B23" t="str">
            <v>年末年始休暇</v>
          </cell>
        </row>
        <row r="24">
          <cell r="A24">
            <v>45670</v>
          </cell>
          <cell r="B24" t="str">
            <v>成人の日</v>
          </cell>
        </row>
        <row r="25">
          <cell r="A25">
            <v>45699</v>
          </cell>
          <cell r="B25" t="str">
            <v xml:space="preserve">建国記念の日 </v>
          </cell>
        </row>
        <row r="26">
          <cell r="A26">
            <v>45711</v>
          </cell>
          <cell r="B26" t="str">
            <v>天皇誕生日</v>
          </cell>
        </row>
        <row r="27">
          <cell r="A27">
            <v>45712</v>
          </cell>
          <cell r="B27" t="str">
            <v>休日</v>
          </cell>
        </row>
        <row r="28">
          <cell r="A28">
            <v>45736</v>
          </cell>
          <cell r="B28" t="str">
            <v>春分の日</v>
          </cell>
        </row>
        <row r="29">
          <cell r="A29">
            <v>45776</v>
          </cell>
          <cell r="B29" t="str">
            <v>昭和の日</v>
          </cell>
        </row>
        <row r="30">
          <cell r="A30">
            <v>45780</v>
          </cell>
          <cell r="B30" t="str">
            <v>憲法記念日</v>
          </cell>
        </row>
        <row r="31">
          <cell r="A31">
            <v>45781</v>
          </cell>
          <cell r="B31" t="str">
            <v>みどりの日</v>
          </cell>
        </row>
        <row r="32">
          <cell r="A32">
            <v>45782</v>
          </cell>
          <cell r="B32" t="str">
            <v>こどもの日</v>
          </cell>
        </row>
        <row r="33">
          <cell r="A33">
            <v>45783</v>
          </cell>
          <cell r="B33" t="str">
            <v>休日</v>
          </cell>
        </row>
      </sheetData>
      <sheetData sheetId="10">
        <row r="2">
          <cell r="A2" t="str">
            <v>酒寄医院</v>
          </cell>
          <cell r="B2" t="str">
            <v>品川区</v>
          </cell>
          <cell r="C2" t="str">
            <v>東大井2-26-3</v>
          </cell>
          <cell r="D2" t="str">
            <v/>
          </cell>
          <cell r="E2" t="str">
            <v>03-</v>
          </cell>
          <cell r="F2" t="str">
            <v>3761-3250</v>
          </cell>
        </row>
        <row r="3">
          <cell r="A3" t="str">
            <v>柿島医院</v>
          </cell>
          <cell r="B3" t="str">
            <v>品川区</v>
          </cell>
          <cell r="C3" t="str">
            <v>大井3-21-10</v>
          </cell>
          <cell r="D3" t="str">
            <v>ﾊﾟﾚｽﾊｰｾﾞﾙ1F</v>
          </cell>
          <cell r="E3" t="str">
            <v>03-</v>
          </cell>
          <cell r="F3" t="str">
            <v>3775-5171</v>
          </cell>
        </row>
        <row r="4">
          <cell r="A4" t="str">
            <v>浅野医院</v>
          </cell>
          <cell r="B4" t="str">
            <v>品川区</v>
          </cell>
          <cell r="C4" t="str">
            <v>大井6-21-5</v>
          </cell>
          <cell r="D4" t="str">
            <v/>
          </cell>
          <cell r="E4" t="str">
            <v>03-</v>
          </cell>
          <cell r="F4" t="str">
            <v>3771-2692</v>
          </cell>
        </row>
        <row r="5">
          <cell r="A5" t="str">
            <v>林医院</v>
          </cell>
          <cell r="B5" t="str">
            <v>品川区</v>
          </cell>
          <cell r="C5" t="str">
            <v>東大井3-21-12</v>
          </cell>
          <cell r="D5" t="str">
            <v/>
          </cell>
          <cell r="E5" t="str">
            <v>03-</v>
          </cell>
          <cell r="F5" t="str">
            <v>3761-7780</v>
          </cell>
        </row>
        <row r="6">
          <cell r="A6" t="str">
            <v>石井診療所</v>
          </cell>
          <cell r="B6" t="str">
            <v>品川区</v>
          </cell>
          <cell r="C6" t="str">
            <v>南大井4-5-6</v>
          </cell>
          <cell r="D6" t="str">
            <v/>
          </cell>
          <cell r="E6" t="str">
            <v>03-</v>
          </cell>
          <cell r="F6" t="str">
            <v>3761-5477</v>
          </cell>
        </row>
        <row r="7">
          <cell r="A7" t="str">
            <v>赤沼医院</v>
          </cell>
          <cell r="B7" t="str">
            <v>品川区</v>
          </cell>
          <cell r="C7" t="str">
            <v>大井2-21-10</v>
          </cell>
          <cell r="D7" t="str">
            <v>塚越ﾊｲﾂ101</v>
          </cell>
          <cell r="E7" t="str">
            <v>03-</v>
          </cell>
          <cell r="F7" t="str">
            <v>6809-9236</v>
          </cell>
        </row>
        <row r="8">
          <cell r="A8" t="str">
            <v>茂手木医院</v>
          </cell>
          <cell r="B8" t="str">
            <v>品川区</v>
          </cell>
          <cell r="C8" t="str">
            <v>大井5-19-18</v>
          </cell>
          <cell r="D8" t="str">
            <v/>
          </cell>
          <cell r="E8" t="str">
            <v>03-</v>
          </cell>
          <cell r="F8" t="str">
            <v>3774-6727</v>
          </cell>
        </row>
        <row r="9">
          <cell r="A9" t="str">
            <v>京浜中央クリニック</v>
          </cell>
          <cell r="B9" t="str">
            <v>品川区</v>
          </cell>
          <cell r="C9" t="str">
            <v>南大井1-1-17</v>
          </cell>
          <cell r="D9" t="str">
            <v/>
          </cell>
          <cell r="E9" t="str">
            <v>03-</v>
          </cell>
          <cell r="F9" t="str">
            <v>3763-6706</v>
          </cell>
        </row>
        <row r="10">
          <cell r="A10" t="str">
            <v>佐川医院</v>
          </cell>
          <cell r="B10" t="str">
            <v>品川区</v>
          </cell>
          <cell r="C10" t="str">
            <v>南大井4-8-12</v>
          </cell>
          <cell r="D10" t="str">
            <v/>
          </cell>
          <cell r="E10" t="str">
            <v>03-</v>
          </cell>
          <cell r="F10" t="str">
            <v>3761-8580</v>
          </cell>
        </row>
        <row r="11">
          <cell r="A11" t="str">
            <v>はせがわ内科クリニック</v>
          </cell>
          <cell r="B11" t="str">
            <v>品川区</v>
          </cell>
          <cell r="C11" t="str">
            <v>大井3-25-13</v>
          </cell>
          <cell r="D11" t="str">
            <v/>
          </cell>
          <cell r="E11" t="str">
            <v>03-</v>
          </cell>
          <cell r="F11" t="str">
            <v>3775-1311</v>
          </cell>
        </row>
        <row r="12">
          <cell r="A12" t="str">
            <v>たつのこどもクリニック</v>
          </cell>
          <cell r="B12" t="str">
            <v>品川区</v>
          </cell>
          <cell r="C12" t="str">
            <v>大井2-2-11</v>
          </cell>
          <cell r="D12" t="str">
            <v/>
          </cell>
          <cell r="E12" t="str">
            <v>03-</v>
          </cell>
          <cell r="F12" t="str">
            <v>3775-8600</v>
          </cell>
        </row>
        <row r="13">
          <cell r="A13" t="str">
            <v>藤川医院</v>
          </cell>
          <cell r="B13" t="str">
            <v>品川区</v>
          </cell>
          <cell r="C13" t="str">
            <v>大井7-29-2</v>
          </cell>
          <cell r="D13" t="str">
            <v/>
          </cell>
          <cell r="E13" t="str">
            <v>03-</v>
          </cell>
          <cell r="F13" t="str">
            <v>3771-1764</v>
          </cell>
        </row>
        <row r="14">
          <cell r="A14" t="str">
            <v>川村内科クリニック</v>
          </cell>
          <cell r="B14" t="str">
            <v>品川区</v>
          </cell>
          <cell r="C14" t="str">
            <v>八潮5-8-47</v>
          </cell>
          <cell r="D14" t="str">
            <v>-105</v>
          </cell>
          <cell r="E14" t="str">
            <v>03-</v>
          </cell>
          <cell r="F14" t="str">
            <v>3799-1577</v>
          </cell>
        </row>
        <row r="15">
          <cell r="A15" t="str">
            <v>こうの内科クリニック</v>
          </cell>
          <cell r="B15" t="str">
            <v>品川区</v>
          </cell>
          <cell r="C15" t="str">
            <v>東大井5-11-2</v>
          </cell>
          <cell r="D15" t="str">
            <v>K-11ﾋﾞﾙ1F</v>
          </cell>
          <cell r="E15" t="str">
            <v>03-</v>
          </cell>
          <cell r="F15" t="str">
            <v>6712-8750</v>
          </cell>
        </row>
        <row r="16">
          <cell r="A16" t="str">
            <v>ふじいクリニック</v>
          </cell>
          <cell r="B16" t="str">
            <v>品川区</v>
          </cell>
          <cell r="C16" t="str">
            <v>西大井4-15-4</v>
          </cell>
          <cell r="D16" t="str">
            <v>1F</v>
          </cell>
          <cell r="E16" t="str">
            <v>03-</v>
          </cell>
          <cell r="F16" t="str">
            <v>5718-1417</v>
          </cell>
        </row>
        <row r="17">
          <cell r="A17" t="str">
            <v>大井町とうまクリニック</v>
          </cell>
          <cell r="B17" t="str">
            <v>品川区</v>
          </cell>
          <cell r="C17" t="str">
            <v>大井1-16-2</v>
          </cell>
          <cell r="D17" t="str">
            <v>2Ｆ</v>
          </cell>
          <cell r="E17" t="str">
            <v>03-</v>
          </cell>
          <cell r="F17" t="str">
            <v>5718-4080</v>
          </cell>
        </row>
        <row r="18">
          <cell r="A18" t="str">
            <v>岩端医院</v>
          </cell>
          <cell r="B18" t="str">
            <v>品川区</v>
          </cell>
          <cell r="C18" t="str">
            <v>大井1-55-14</v>
          </cell>
          <cell r="D18" t="str">
            <v/>
          </cell>
          <cell r="E18" t="str">
            <v>03-</v>
          </cell>
          <cell r="F18" t="str">
            <v>3775-1551</v>
          </cell>
        </row>
        <row r="19">
          <cell r="A19" t="str">
            <v>金城医院</v>
          </cell>
          <cell r="B19" t="str">
            <v>品川区</v>
          </cell>
          <cell r="C19" t="str">
            <v>西大井4-2-5</v>
          </cell>
          <cell r="D19" t="str">
            <v/>
          </cell>
          <cell r="E19" t="str">
            <v>03-</v>
          </cell>
          <cell r="F19" t="str">
            <v>3772-1660</v>
          </cell>
        </row>
        <row r="20">
          <cell r="A20" t="str">
            <v>東京シティクリニック品川</v>
          </cell>
          <cell r="B20" t="str">
            <v>品川区</v>
          </cell>
          <cell r="C20" t="str">
            <v>八潮5-10-27</v>
          </cell>
          <cell r="D20" t="str">
            <v>パトリア品川別館1階</v>
          </cell>
          <cell r="E20" t="str">
            <v>03-</v>
          </cell>
          <cell r="F20" t="str">
            <v>3790-2551</v>
          </cell>
        </row>
        <row r="21">
          <cell r="A21" t="str">
            <v>ふじいクリニック</v>
          </cell>
          <cell r="B21" t="str">
            <v>品川区</v>
          </cell>
          <cell r="C21" t="str">
            <v>西大井4-15-4</v>
          </cell>
          <cell r="D21" t="str">
            <v/>
          </cell>
          <cell r="E21" t="str">
            <v>03-</v>
          </cell>
          <cell r="F21" t="str">
            <v>5718-1417</v>
          </cell>
        </row>
        <row r="22">
          <cell r="A22" t="str">
            <v>岩端医院</v>
          </cell>
          <cell r="B22" t="str">
            <v>品川区</v>
          </cell>
          <cell r="C22" t="str">
            <v>大井1-55-14</v>
          </cell>
          <cell r="E22" t="str">
            <v>03-</v>
          </cell>
          <cell r="F22" t="str">
            <v>3775-1551</v>
          </cell>
        </row>
        <row r="23">
          <cell r="A23" t="str">
            <v>柿島医院</v>
          </cell>
          <cell r="B23" t="str">
            <v>品川区</v>
          </cell>
          <cell r="C23" t="str">
            <v>大井3-21-10</v>
          </cell>
          <cell r="D23" t="str">
            <v>ﾊﾟﾚｽﾊｰｾﾞﾙ1F</v>
          </cell>
          <cell r="E23" t="str">
            <v>03-</v>
          </cell>
          <cell r="F23" t="str">
            <v>3775-5171</v>
          </cell>
        </row>
        <row r="24">
          <cell r="A24" t="str">
            <v>たつのシティタワークリニック</v>
          </cell>
          <cell r="B24" t="str">
            <v>品川区</v>
          </cell>
          <cell r="C24" t="str">
            <v>大井1-31-1</v>
          </cell>
          <cell r="D24" t="str">
            <v>シティタワー大井町１F　102</v>
          </cell>
          <cell r="E24" t="str">
            <v>03-</v>
          </cell>
          <cell r="F24" t="str">
            <v>6303-8737</v>
          </cell>
        </row>
        <row r="25">
          <cell r="A25" t="str">
            <v>品川区医師会休日診療所</v>
          </cell>
          <cell r="B25" t="str">
            <v>品川区</v>
          </cell>
          <cell r="C25" t="str">
            <v>北品川3－7－25</v>
          </cell>
          <cell r="E25" t="str">
            <v>03-</v>
          </cell>
          <cell r="F25" t="str">
            <v>3450-7650</v>
          </cell>
        </row>
        <row r="26">
          <cell r="A26" t="str">
            <v>おりしきみつるクリニック</v>
          </cell>
          <cell r="B26" t="str">
            <v>品川区</v>
          </cell>
          <cell r="C26" t="str">
            <v>東大井2-19-11</v>
          </cell>
          <cell r="D26" t="str">
            <v/>
          </cell>
          <cell r="E26" t="str">
            <v>03-</v>
          </cell>
          <cell r="F26" t="str">
            <v>5762-2789</v>
          </cell>
        </row>
        <row r="27">
          <cell r="A27" t="str">
            <v>荏原医師会休日診療所</v>
          </cell>
          <cell r="B27" t="str">
            <v>品川区</v>
          </cell>
          <cell r="C27" t="str">
            <v>中延2-6-5</v>
          </cell>
          <cell r="E27" t="str">
            <v>03-</v>
          </cell>
          <cell r="F27" t="str">
            <v>3783-2355</v>
          </cell>
        </row>
      </sheetData>
      <sheetData sheetId="11">
        <row r="2">
          <cell r="A2" t="str">
            <v>ＪＵＮ歯科クリニック</v>
          </cell>
          <cell r="B2" t="str">
            <v>品川区</v>
          </cell>
          <cell r="C2" t="str">
            <v>南品川2-4-1</v>
          </cell>
          <cell r="D2" t="str">
            <v>3F</v>
          </cell>
          <cell r="E2" t="str">
            <v>03-</v>
          </cell>
          <cell r="F2" t="str">
            <v>5783-5580</v>
          </cell>
        </row>
        <row r="3">
          <cell r="A3" t="str">
            <v>Jデンタルクリニック</v>
          </cell>
          <cell r="B3" t="str">
            <v>品川区</v>
          </cell>
          <cell r="C3" t="str">
            <v>西大井1-1</v>
          </cell>
          <cell r="D3" t="str">
            <v>Jタワー西大井2-212</v>
          </cell>
          <cell r="E3" t="str">
            <v>03-</v>
          </cell>
          <cell r="F3" t="str">
            <v>3773-1182</v>
          </cell>
        </row>
        <row r="4">
          <cell r="A4" t="str">
            <v>K歯科クリニック</v>
          </cell>
          <cell r="B4" t="str">
            <v>品川区</v>
          </cell>
          <cell r="C4" t="str">
            <v>西品川2-14-6</v>
          </cell>
          <cell r="D4" t="str">
            <v>SORA　ビル1F</v>
          </cell>
          <cell r="E4" t="str">
            <v>03-</v>
          </cell>
          <cell r="F4" t="str">
            <v>5719-5800</v>
          </cell>
        </row>
        <row r="5">
          <cell r="A5" t="str">
            <v>あべ歯科医院</v>
          </cell>
          <cell r="B5" t="str">
            <v>品川区</v>
          </cell>
          <cell r="C5" t="str">
            <v>東大井5-11-14</v>
          </cell>
          <cell r="D5" t="str">
            <v>2F</v>
          </cell>
          <cell r="E5" t="str">
            <v>03-</v>
          </cell>
          <cell r="F5" t="str">
            <v>5460-4182</v>
          </cell>
        </row>
        <row r="6">
          <cell r="A6" t="str">
            <v>アリスバンビーニ小児歯科</v>
          </cell>
          <cell r="B6" t="str">
            <v>品川区</v>
          </cell>
          <cell r="C6" t="str">
            <v>南大井6-3-8</v>
          </cell>
          <cell r="D6" t="str">
            <v>ガーデニア大森1F</v>
          </cell>
          <cell r="E6" t="str">
            <v>03-</v>
          </cell>
          <cell r="F6" t="str">
            <v>3768-8388</v>
          </cell>
        </row>
        <row r="7">
          <cell r="A7" t="str">
            <v>イエダ歯科</v>
          </cell>
          <cell r="B7" t="str">
            <v>品川区</v>
          </cell>
          <cell r="C7" t="str">
            <v>西大井1-4-20</v>
          </cell>
          <cell r="D7" t="str">
            <v>202</v>
          </cell>
          <cell r="E7" t="str">
            <v>03-</v>
          </cell>
          <cell r="F7" t="str">
            <v>3776-4618</v>
          </cell>
        </row>
        <row r="8">
          <cell r="A8" t="str">
            <v>いちょう通り歯科医院</v>
          </cell>
          <cell r="B8" t="str">
            <v>品川区</v>
          </cell>
          <cell r="C8" t="str">
            <v>小山7-15-21</v>
          </cell>
          <cell r="D8" t="str">
            <v/>
          </cell>
          <cell r="E8" t="str">
            <v>03-</v>
          </cell>
          <cell r="F8" t="str">
            <v>5788-2155</v>
          </cell>
        </row>
        <row r="9">
          <cell r="A9" t="str">
            <v>いとひや歯科クリニック</v>
          </cell>
          <cell r="B9" t="str">
            <v>品川区</v>
          </cell>
          <cell r="C9" t="str">
            <v>南大井4-4-7</v>
          </cell>
          <cell r="D9" t="str">
            <v/>
          </cell>
          <cell r="E9" t="str">
            <v>03-</v>
          </cell>
          <cell r="F9" t="str">
            <v>3761-1452</v>
          </cell>
        </row>
        <row r="10">
          <cell r="A10" t="str">
            <v>いばた歯科</v>
          </cell>
          <cell r="B10" t="str">
            <v>品川区</v>
          </cell>
          <cell r="C10" t="str">
            <v>大崎1-11-2</v>
          </cell>
          <cell r="D10" t="str">
            <v>ｹﾞｰﾄｼﾃｨ大崎ｲｰｽﾄﾀﾜｰB1</v>
          </cell>
          <cell r="E10" t="str">
            <v>03-</v>
          </cell>
          <cell r="F10" t="str">
            <v>3490-0418</v>
          </cell>
        </row>
        <row r="11">
          <cell r="A11" t="str">
            <v>おくの歯科医院</v>
          </cell>
          <cell r="B11" t="str">
            <v>品川区</v>
          </cell>
          <cell r="C11" t="str">
            <v>戸越4-7-14</v>
          </cell>
          <cell r="D11" t="str">
            <v>2F</v>
          </cell>
          <cell r="E11" t="str">
            <v>03-</v>
          </cell>
          <cell r="F11" t="str">
            <v>3788-8241</v>
          </cell>
        </row>
        <row r="12">
          <cell r="A12" t="str">
            <v>おくの歯科医院・おくの矯正歯科</v>
          </cell>
          <cell r="B12" t="str">
            <v>品川区</v>
          </cell>
          <cell r="C12" t="str">
            <v>戸越4-7-14</v>
          </cell>
          <cell r="D12" t="str">
            <v>ﾒｿﾞﾝﾄﾞｽﾘｰｼﾞｪ2F</v>
          </cell>
          <cell r="E12" t="str">
            <v>03-</v>
          </cell>
          <cell r="F12" t="str">
            <v>3788-8241</v>
          </cell>
        </row>
        <row r="13">
          <cell r="A13" t="str">
            <v>おの歯科クリニック</v>
          </cell>
          <cell r="B13" t="str">
            <v>品川区</v>
          </cell>
          <cell r="C13" t="str">
            <v>南品川3-4-12</v>
          </cell>
          <cell r="D13" t="str">
            <v/>
          </cell>
          <cell r="E13" t="str">
            <v>03-</v>
          </cell>
          <cell r="F13" t="str">
            <v>5783-6556</v>
          </cell>
        </row>
        <row r="14">
          <cell r="A14" t="str">
            <v>おはらデンタル＆メディカルクリニック</v>
          </cell>
          <cell r="B14" t="str">
            <v>品川区</v>
          </cell>
          <cell r="C14" t="str">
            <v>南品川2-5-7</v>
          </cell>
          <cell r="D14" t="str">
            <v/>
          </cell>
          <cell r="E14" t="str">
            <v>03-</v>
          </cell>
          <cell r="F14" t="str">
            <v>3471-1181</v>
          </cell>
        </row>
        <row r="15">
          <cell r="A15" t="str">
            <v>おはらデンタルクリニック</v>
          </cell>
          <cell r="B15" t="str">
            <v>品川区</v>
          </cell>
          <cell r="C15" t="str">
            <v>南品川2-5-7</v>
          </cell>
          <cell r="D15" t="str">
            <v/>
          </cell>
          <cell r="E15" t="str">
            <v>03-</v>
          </cell>
          <cell r="F15" t="str">
            <v>3471-1181</v>
          </cell>
        </row>
        <row r="16">
          <cell r="A16" t="str">
            <v>かすや歯科東海クリニック</v>
          </cell>
          <cell r="B16" t="str">
            <v>品川区</v>
          </cell>
          <cell r="C16" t="str">
            <v>南品川3-4-14</v>
          </cell>
          <cell r="D16" t="str">
            <v>永光ﾏﾝｼｮﾝ1F</v>
          </cell>
          <cell r="E16" t="str">
            <v>03-</v>
          </cell>
          <cell r="F16" t="str">
            <v>3450-6870</v>
          </cell>
        </row>
        <row r="17">
          <cell r="A17" t="str">
            <v>カナイ歯科クリニック</v>
          </cell>
          <cell r="B17" t="str">
            <v>品川区</v>
          </cell>
          <cell r="C17" t="str">
            <v>西五反田6-21-7</v>
          </cell>
          <cell r="D17" t="str">
            <v>金井ﾋﾞﾙ1F</v>
          </cell>
          <cell r="E17" t="str">
            <v>03-</v>
          </cell>
          <cell r="F17" t="str">
            <v>3490-0351</v>
          </cell>
        </row>
        <row r="18">
          <cell r="A18" t="str">
            <v>かわもり歯科医院</v>
          </cell>
          <cell r="B18" t="str">
            <v>品川区</v>
          </cell>
          <cell r="C18" t="str">
            <v>大井3-4-8</v>
          </cell>
          <cell r="D18" t="str">
            <v>2F</v>
          </cell>
          <cell r="E18" t="str">
            <v>03-</v>
          </cell>
          <cell r="F18" t="str">
            <v>3772-8244</v>
          </cell>
        </row>
        <row r="19">
          <cell r="A19" t="str">
            <v>きよみ歯科クリニック</v>
          </cell>
          <cell r="B19" t="str">
            <v>品川区</v>
          </cell>
          <cell r="C19" t="str">
            <v>西大井1-3-3</v>
          </cell>
          <cell r="D19" t="str">
            <v>3Ｆ</v>
          </cell>
          <cell r="E19" t="str">
            <v>03-</v>
          </cell>
          <cell r="F19" t="str">
            <v>3774-0071</v>
          </cell>
        </row>
        <row r="20">
          <cell r="A20" t="str">
            <v>さいとう歯科医院</v>
          </cell>
          <cell r="B20" t="str">
            <v>品川区</v>
          </cell>
          <cell r="C20" t="str">
            <v>北品川1-28-9</v>
          </cell>
          <cell r="D20" t="str">
            <v>2F</v>
          </cell>
          <cell r="E20" t="str">
            <v>03-</v>
          </cell>
          <cell r="F20" t="str">
            <v>3450-3719</v>
          </cell>
        </row>
        <row r="21">
          <cell r="A21" t="str">
            <v>さとう矯正小児歯科</v>
          </cell>
          <cell r="B21" t="str">
            <v>品川区</v>
          </cell>
          <cell r="C21" t="str">
            <v>東大井5-14-14</v>
          </cell>
          <cell r="D21" t="str">
            <v>大井町ﾊｳｽ103</v>
          </cell>
          <cell r="E21" t="str">
            <v>03-</v>
          </cell>
          <cell r="F21" t="str">
            <v>3472-6060</v>
          </cell>
        </row>
        <row r="22">
          <cell r="A22" t="str">
            <v>さとう歯科クリニック</v>
          </cell>
          <cell r="B22" t="str">
            <v>品川区</v>
          </cell>
          <cell r="C22" t="str">
            <v>東大井5-14-14</v>
          </cell>
          <cell r="D22" t="str">
            <v/>
          </cell>
          <cell r="E22" t="str">
            <v>03-</v>
          </cell>
          <cell r="F22" t="str">
            <v>3472-6060</v>
          </cell>
        </row>
        <row r="23">
          <cell r="A23" t="str">
            <v>サトウ歯科医院</v>
          </cell>
          <cell r="B23" t="str">
            <v>品川区</v>
          </cell>
          <cell r="C23" t="str">
            <v>南大井5-23-8</v>
          </cell>
          <cell r="D23" t="str">
            <v>第六羽八ﾋﾞﾙ2F</v>
          </cell>
          <cell r="E23" t="str">
            <v>03-</v>
          </cell>
          <cell r="F23" t="str">
            <v>3763-4466</v>
          </cell>
        </row>
        <row r="24">
          <cell r="A24" t="str">
            <v>シモジ歯科</v>
          </cell>
          <cell r="B24" t="str">
            <v>品川区</v>
          </cell>
          <cell r="C24" t="str">
            <v>北品川2-8-6</v>
          </cell>
          <cell r="D24" t="str">
            <v/>
          </cell>
          <cell r="E24" t="str">
            <v>03-</v>
          </cell>
          <cell r="F24" t="str">
            <v>3471-2277</v>
          </cell>
        </row>
        <row r="25">
          <cell r="A25" t="str">
            <v>すぎやま歯科</v>
          </cell>
          <cell r="B25" t="str">
            <v>品川区</v>
          </cell>
          <cell r="C25" t="str">
            <v>西五反田8-1-2</v>
          </cell>
          <cell r="D25" t="str">
            <v>平森ﾋﾞﾙ3F</v>
          </cell>
          <cell r="E25" t="str">
            <v>03-</v>
          </cell>
          <cell r="F25" t="str">
            <v>3492-8110</v>
          </cell>
        </row>
        <row r="26">
          <cell r="A26" t="str">
            <v>すずき歯科医院</v>
          </cell>
          <cell r="B26" t="str">
            <v>品川区</v>
          </cell>
          <cell r="C26" t="str">
            <v>小山5-6-9</v>
          </cell>
          <cell r="D26" t="str">
            <v>アーバニティ武蔵小山1F</v>
          </cell>
          <cell r="E26" t="str">
            <v>03-</v>
          </cell>
          <cell r="F26" t="str">
            <v>3788-9871</v>
          </cell>
        </row>
        <row r="27">
          <cell r="A27" t="str">
            <v>すずき歯科五反田Ｇタワークリニック</v>
          </cell>
          <cell r="B27" t="str">
            <v>品川区</v>
          </cell>
          <cell r="C27" t="str">
            <v>西五反田1-7-1</v>
          </cell>
          <cell r="D27" t="str">
            <v>ﾘﾋﾞｵ五反田ﾌﾟﾗｸﾞﾏGﾀﾜｰ3F</v>
          </cell>
          <cell r="E27" t="str">
            <v>03-</v>
          </cell>
          <cell r="F27" t="str">
            <v>3492-8020</v>
          </cell>
        </row>
        <row r="28">
          <cell r="A28" t="str">
            <v>スフィアタワー・デンタルクリニック</v>
          </cell>
          <cell r="B28" t="str">
            <v>品川区</v>
          </cell>
          <cell r="C28" t="str">
            <v>東品川2-2-8</v>
          </cell>
          <cell r="D28" t="str">
            <v>234</v>
          </cell>
          <cell r="E28" t="str">
            <v>03-</v>
          </cell>
          <cell r="F28" t="str">
            <v>5462-0418</v>
          </cell>
        </row>
        <row r="29">
          <cell r="A29" t="str">
            <v>たなか歯科医院</v>
          </cell>
          <cell r="B29" t="str">
            <v>品川区</v>
          </cell>
          <cell r="C29" t="str">
            <v>西大井1-10-14</v>
          </cell>
          <cell r="D29" t="str">
            <v>1F</v>
          </cell>
          <cell r="E29" t="str">
            <v>03-</v>
          </cell>
          <cell r="F29" t="str">
            <v>5746-1182</v>
          </cell>
        </row>
        <row r="30">
          <cell r="A30" t="str">
            <v>ちの歯科医院</v>
          </cell>
          <cell r="B30" t="str">
            <v>品川区</v>
          </cell>
          <cell r="C30" t="str">
            <v>八潮5-6-37</v>
          </cell>
          <cell r="D30" t="str">
            <v>104</v>
          </cell>
          <cell r="E30" t="str">
            <v>03-</v>
          </cell>
          <cell r="F30" t="str">
            <v>3790-4505</v>
          </cell>
        </row>
        <row r="31">
          <cell r="A31" t="str">
            <v>ツツミ歯科クリニック</v>
          </cell>
          <cell r="B31" t="str">
            <v>品川区</v>
          </cell>
          <cell r="C31" t="str">
            <v>西五反田3-7-1</v>
          </cell>
          <cell r="D31" t="str">
            <v/>
          </cell>
          <cell r="E31" t="str">
            <v>03-</v>
          </cell>
          <cell r="F31" t="str">
            <v>3490-7899</v>
          </cell>
        </row>
        <row r="32">
          <cell r="A32" t="str">
            <v>トミタ歯科医院</v>
          </cell>
          <cell r="B32" t="str">
            <v>品川区</v>
          </cell>
          <cell r="C32" t="str">
            <v>上大崎2-16-1</v>
          </cell>
          <cell r="D32" t="str">
            <v>ﾓﾝﾄﾞｰﾙﾋﾞﾙ4F</v>
          </cell>
          <cell r="E32" t="str">
            <v>03-</v>
          </cell>
          <cell r="F32" t="str">
            <v>5423-5018</v>
          </cell>
        </row>
        <row r="33">
          <cell r="A33" t="str">
            <v>トミヤマ歯科クリニック</v>
          </cell>
          <cell r="B33" t="str">
            <v>品川区</v>
          </cell>
          <cell r="C33" t="str">
            <v>旗の台5-14-3</v>
          </cell>
          <cell r="D33" t="str">
            <v>ﾗﾋﾟｭｰﾀ1F</v>
          </cell>
          <cell r="E33" t="str">
            <v>03-</v>
          </cell>
          <cell r="F33" t="str">
            <v>5498-1184</v>
          </cell>
        </row>
        <row r="34">
          <cell r="A34" t="str">
            <v>とよつぐ歯科クリニック</v>
          </cell>
          <cell r="B34" t="str">
            <v>品川区</v>
          </cell>
          <cell r="C34" t="str">
            <v>平塚1-6-20</v>
          </cell>
          <cell r="D34" t="str">
            <v>ｷｬﾋﾟﾀﾙ808</v>
          </cell>
          <cell r="E34" t="str">
            <v>03-</v>
          </cell>
          <cell r="F34" t="str">
            <v>3788-0907</v>
          </cell>
        </row>
        <row r="35">
          <cell r="A35" t="str">
            <v>なかだて歯科</v>
          </cell>
          <cell r="B35" t="str">
            <v>品川区</v>
          </cell>
          <cell r="C35" t="str">
            <v>南品川5-3-27</v>
          </cell>
          <cell r="D35" t="str">
            <v/>
          </cell>
          <cell r="E35" t="str">
            <v>03-</v>
          </cell>
          <cell r="F35" t="str">
            <v>3450-6060</v>
          </cell>
        </row>
        <row r="36">
          <cell r="A36" t="str">
            <v>ナムラ御殿山ガーデン歯科</v>
          </cell>
          <cell r="B36" t="str">
            <v>品川区</v>
          </cell>
          <cell r="C36" t="str">
            <v>北品川4-7-35</v>
          </cell>
          <cell r="D36" t="str">
            <v>御殿山ﾄﾗｽﾄﾀﾜｰ3F</v>
          </cell>
          <cell r="E36" t="str">
            <v>03-</v>
          </cell>
          <cell r="F36" t="str">
            <v>5475-8148</v>
          </cell>
        </row>
        <row r="37">
          <cell r="A37" t="str">
            <v>ナリタ歯科医院</v>
          </cell>
          <cell r="B37" t="str">
            <v>品川区</v>
          </cell>
          <cell r="C37" t="str">
            <v>西五反田2-13-5</v>
          </cell>
          <cell r="D37" t="str">
            <v>豊三西五反田ﾊｲﾂ1F</v>
          </cell>
          <cell r="E37" t="str">
            <v>03-</v>
          </cell>
          <cell r="F37" t="str">
            <v>3493-0484</v>
          </cell>
        </row>
        <row r="38">
          <cell r="A38" t="str">
            <v>にいや歯科医院</v>
          </cell>
          <cell r="B38" t="str">
            <v>品川区</v>
          </cell>
          <cell r="C38" t="str">
            <v>戸越4-11-17</v>
          </cell>
          <cell r="D38" t="str">
            <v>ﾆﾕｰヴｧﾚｰ1F</v>
          </cell>
          <cell r="E38" t="str">
            <v>03-</v>
          </cell>
          <cell r="F38" t="str">
            <v>3787-0202</v>
          </cell>
        </row>
        <row r="39">
          <cell r="A39" t="str">
            <v>ネバシデンタルオフィス</v>
          </cell>
          <cell r="B39" t="str">
            <v>品川区</v>
          </cell>
          <cell r="C39" t="str">
            <v>西五反田1-30-2</v>
          </cell>
          <cell r="D39" t="str">
            <v>ｳｲﾝ五反田2A</v>
          </cell>
          <cell r="E39" t="str">
            <v>03-</v>
          </cell>
          <cell r="F39" t="str">
            <v>3492-7418</v>
          </cell>
        </row>
        <row r="40">
          <cell r="A40" t="str">
            <v>のぐち歯科</v>
          </cell>
          <cell r="B40" t="str">
            <v>品川区</v>
          </cell>
          <cell r="C40" t="str">
            <v>中延5-3-12</v>
          </cell>
          <cell r="D40" t="str">
            <v>明治屋ビル３Ｆ</v>
          </cell>
          <cell r="E40" t="str">
            <v>03-</v>
          </cell>
          <cell r="F40" t="str">
            <v>3784-5214</v>
          </cell>
        </row>
        <row r="41">
          <cell r="A41" t="str">
            <v>パークタウン歯科</v>
          </cell>
          <cell r="B41" t="str">
            <v>品川区</v>
          </cell>
          <cell r="C41" t="str">
            <v>八潮5-2-2</v>
          </cell>
          <cell r="D41" t="str">
            <v>2F</v>
          </cell>
          <cell r="E41" t="str">
            <v>03-</v>
          </cell>
          <cell r="F41" t="str">
            <v>3799-6888</v>
          </cell>
        </row>
        <row r="42">
          <cell r="A42" t="str">
            <v>はぎさわ歯科</v>
          </cell>
          <cell r="B42" t="str">
            <v>品川区</v>
          </cell>
          <cell r="C42" t="str">
            <v>西大井6-13-12</v>
          </cell>
          <cell r="D42" t="str">
            <v/>
          </cell>
          <cell r="E42" t="str">
            <v>03-</v>
          </cell>
          <cell r="F42" t="str">
            <v>3778-0418</v>
          </cell>
        </row>
        <row r="43">
          <cell r="A43" t="str">
            <v>はやし歯科医院</v>
          </cell>
          <cell r="B43" t="str">
            <v>品川区</v>
          </cell>
          <cell r="C43" t="str">
            <v>西五反田5-1-23</v>
          </cell>
          <cell r="D43" t="str">
            <v>1F</v>
          </cell>
          <cell r="E43" t="str">
            <v>03-</v>
          </cell>
          <cell r="F43" t="str">
            <v>3493-1718</v>
          </cell>
        </row>
        <row r="44">
          <cell r="A44" t="str">
            <v>ヒロ歯科</v>
          </cell>
          <cell r="B44" t="str">
            <v>品川区</v>
          </cell>
          <cell r="C44" t="str">
            <v>小山4-14-23</v>
          </cell>
          <cell r="D44" t="str">
            <v>豊田ﾋﾞﾙ102</v>
          </cell>
          <cell r="E44" t="str">
            <v>03-</v>
          </cell>
          <cell r="F44" t="str">
            <v>5702-4180</v>
          </cell>
        </row>
        <row r="45">
          <cell r="A45" t="str">
            <v>ふじい歯科医院</v>
          </cell>
          <cell r="B45" t="str">
            <v>品川区</v>
          </cell>
          <cell r="C45" t="str">
            <v>東大井5-17-6-201</v>
          </cell>
          <cell r="D45" t="str">
            <v/>
          </cell>
          <cell r="E45" t="str">
            <v>03-</v>
          </cell>
          <cell r="F45" t="str">
            <v>3471-4218</v>
          </cell>
        </row>
        <row r="46">
          <cell r="A46" t="str">
            <v>ブラン品川大井町歯科</v>
          </cell>
          <cell r="B46" t="str">
            <v>品川区</v>
          </cell>
          <cell r="C46" t="str">
            <v>大井1-37-8</v>
          </cell>
          <cell r="D46" t="str">
            <v>1F</v>
          </cell>
          <cell r="E46" t="str">
            <v>03-</v>
          </cell>
          <cell r="F46" t="str">
            <v>3777-1182</v>
          </cell>
        </row>
        <row r="47">
          <cell r="A47" t="str">
            <v>まちかど歯科医院</v>
          </cell>
          <cell r="B47" t="str">
            <v>品川区</v>
          </cell>
          <cell r="C47" t="str">
            <v>大井5-9-5</v>
          </cell>
          <cell r="D47" t="str">
            <v/>
          </cell>
          <cell r="E47" t="str">
            <v>03-</v>
          </cell>
          <cell r="F47" t="str">
            <v>3755-6480</v>
          </cell>
        </row>
        <row r="48">
          <cell r="A48" t="str">
            <v>まぶち歯科医院</v>
          </cell>
          <cell r="B48" t="str">
            <v>品川区</v>
          </cell>
          <cell r="C48" t="str">
            <v>旗の台5-6-7</v>
          </cell>
          <cell r="D48" t="str">
            <v>ﾛｲﾔﾙﾊﾟﾚｽ旗の台101</v>
          </cell>
          <cell r="E48" t="str">
            <v>03-</v>
          </cell>
          <cell r="F48" t="str">
            <v>3788-8211</v>
          </cell>
        </row>
        <row r="49">
          <cell r="A49" t="str">
            <v>みちこ歯科医院</v>
          </cell>
          <cell r="B49" t="str">
            <v>品川区</v>
          </cell>
          <cell r="C49" t="str">
            <v>戸越1-3-8</v>
          </cell>
          <cell r="D49" t="str">
            <v>ﾍﾞﾙﾊｲﾑ戸越1-101</v>
          </cell>
          <cell r="E49" t="str">
            <v>03-</v>
          </cell>
          <cell r="F49" t="str">
            <v>3782-0504</v>
          </cell>
        </row>
        <row r="50">
          <cell r="A50" t="str">
            <v>メグロードゆかり歯科クリニック</v>
          </cell>
          <cell r="B50" t="str">
            <v>品川区</v>
          </cell>
          <cell r="C50" t="str">
            <v>上大崎2-26-5</v>
          </cell>
          <cell r="D50" t="str">
            <v>2F</v>
          </cell>
          <cell r="E50" t="str">
            <v>03-</v>
          </cell>
          <cell r="F50" t="str">
            <v>3490-8822</v>
          </cell>
        </row>
        <row r="51">
          <cell r="A51" t="str">
            <v>モロオ歯科医院</v>
          </cell>
          <cell r="B51" t="str">
            <v>品川区</v>
          </cell>
          <cell r="C51" t="str">
            <v>西五反田4-8-14</v>
          </cell>
          <cell r="D51" t="str">
            <v>渡辺ﾋﾞﾙ1F</v>
          </cell>
          <cell r="E51" t="str">
            <v>03-</v>
          </cell>
          <cell r="F51" t="str">
            <v>3494-8846</v>
          </cell>
        </row>
        <row r="52">
          <cell r="A52" t="str">
            <v>やなぎさわ歯科クリニック</v>
          </cell>
          <cell r="B52" t="str">
            <v>品川区</v>
          </cell>
          <cell r="C52" t="str">
            <v>北品川5-8-15</v>
          </cell>
          <cell r="D52" t="str">
            <v>220</v>
          </cell>
          <cell r="E52" t="str">
            <v>03-</v>
          </cell>
          <cell r="F52" t="str">
            <v>3440-4666</v>
          </cell>
        </row>
        <row r="53">
          <cell r="A53" t="str">
            <v>やまざき歯科クリニック</v>
          </cell>
          <cell r="B53" t="str">
            <v>品川区</v>
          </cell>
          <cell r="C53" t="str">
            <v>上大崎2-24-18</v>
          </cell>
          <cell r="D53" t="str">
            <v>2F</v>
          </cell>
          <cell r="E53" t="str">
            <v>03-</v>
          </cell>
          <cell r="F53" t="str">
            <v>3490-0841</v>
          </cell>
        </row>
        <row r="54">
          <cell r="A54" t="str">
            <v>やまとや歯科医院</v>
          </cell>
          <cell r="B54" t="str">
            <v>品川区</v>
          </cell>
          <cell r="C54" t="str">
            <v>戸越6-20-23</v>
          </cell>
          <cell r="D54" t="str">
            <v/>
          </cell>
          <cell r="E54" t="str">
            <v>03-</v>
          </cell>
          <cell r="F54" t="str">
            <v>3781-4945</v>
          </cell>
        </row>
        <row r="55">
          <cell r="A55" t="str">
            <v>ゆうデンタルオフィス</v>
          </cell>
          <cell r="B55" t="str">
            <v>品川区</v>
          </cell>
          <cell r="C55" t="str">
            <v>西五反田2-29-5</v>
          </cell>
          <cell r="D55" t="str">
            <v>2F</v>
          </cell>
          <cell r="E55" t="str">
            <v>03-</v>
          </cell>
          <cell r="F55" t="str">
            <v>3495-0648</v>
          </cell>
        </row>
        <row r="56">
          <cell r="A56" t="str">
            <v>ライオン東京デンタルクリニック</v>
          </cell>
          <cell r="B56" t="str">
            <v>品川区</v>
          </cell>
          <cell r="C56" t="str">
            <v>東五反田5-23-7</v>
          </cell>
          <cell r="D56" t="str">
            <v/>
          </cell>
          <cell r="E56" t="str">
            <v>03-</v>
          </cell>
          <cell r="F56" t="str">
            <v>3473-6721</v>
          </cell>
        </row>
        <row r="57">
          <cell r="A57" t="str">
            <v>ロイヤル歯科医院</v>
          </cell>
          <cell r="B57" t="str">
            <v>品川区</v>
          </cell>
          <cell r="C57" t="str">
            <v>南大井5-17-4</v>
          </cell>
          <cell r="D57" t="str">
            <v/>
          </cell>
          <cell r="E57" t="str">
            <v>03-</v>
          </cell>
          <cell r="F57" t="str">
            <v>3768-0733</v>
          </cell>
        </row>
        <row r="58">
          <cell r="A58" t="str">
            <v>阿南歯科医院</v>
          </cell>
          <cell r="B58" t="str">
            <v>品川区</v>
          </cell>
          <cell r="C58" t="str">
            <v>大崎4-1-2</v>
          </cell>
          <cell r="D58" t="str">
            <v>1F</v>
          </cell>
          <cell r="E58" t="str">
            <v>03-</v>
          </cell>
          <cell r="F58" t="str">
            <v>3492-2233</v>
          </cell>
        </row>
        <row r="59">
          <cell r="A59" t="str">
            <v>杏林堂歯科医院</v>
          </cell>
          <cell r="B59" t="str">
            <v>品川区</v>
          </cell>
          <cell r="C59" t="str">
            <v>平塚1-17-6</v>
          </cell>
          <cell r="D59" t="str">
            <v>グリーンパレス戸越101</v>
          </cell>
          <cell r="E59" t="str">
            <v>03-</v>
          </cell>
          <cell r="F59" t="str">
            <v>6426-4807</v>
          </cell>
        </row>
        <row r="60">
          <cell r="A60" t="str">
            <v>伊藤歯科医院（大井）</v>
          </cell>
          <cell r="B60" t="str">
            <v>品川区</v>
          </cell>
          <cell r="C60" t="str">
            <v>大井6-1-14</v>
          </cell>
          <cell r="D60" t="str">
            <v/>
          </cell>
          <cell r="E60" t="str">
            <v>03-</v>
          </cell>
          <cell r="F60" t="str">
            <v>3777-8241</v>
          </cell>
        </row>
        <row r="61">
          <cell r="A61" t="str">
            <v>伊藤歯科医院(豊町)</v>
          </cell>
          <cell r="B61" t="str">
            <v>品川区</v>
          </cell>
          <cell r="C61" t="str">
            <v>豊町3-12-17</v>
          </cell>
          <cell r="D61" t="str">
            <v/>
          </cell>
          <cell r="E61" t="str">
            <v>03-</v>
          </cell>
          <cell r="F61" t="str">
            <v>3781-5834</v>
          </cell>
        </row>
        <row r="62">
          <cell r="A62" t="str">
            <v>井口歯科医院</v>
          </cell>
          <cell r="B62" t="str">
            <v>品川区</v>
          </cell>
          <cell r="C62" t="str">
            <v>小山3-23-7</v>
          </cell>
          <cell r="D62" t="str">
            <v>パルムカドヤ201</v>
          </cell>
          <cell r="E62" t="str">
            <v>03-</v>
          </cell>
          <cell r="F62" t="str">
            <v>3788-0202</v>
          </cell>
        </row>
        <row r="63">
          <cell r="A63" t="str">
            <v>右田歯科医院</v>
          </cell>
          <cell r="B63" t="str">
            <v>品川区</v>
          </cell>
          <cell r="C63" t="str">
            <v>戸越5-13-14</v>
          </cell>
          <cell r="D63" t="str">
            <v/>
          </cell>
          <cell r="E63" t="str">
            <v>03-</v>
          </cell>
          <cell r="F63" t="str">
            <v>3786-7705</v>
          </cell>
        </row>
        <row r="64">
          <cell r="A64" t="str">
            <v>荏原グランアート歯科医院</v>
          </cell>
          <cell r="B64" t="str">
            <v>品川区</v>
          </cell>
          <cell r="C64" t="str">
            <v>荏原7-5-3</v>
          </cell>
          <cell r="D64" t="str">
            <v/>
          </cell>
          <cell r="E64" t="str">
            <v>03-</v>
          </cell>
          <cell r="F64" t="str">
            <v>3787-8888</v>
          </cell>
        </row>
        <row r="65">
          <cell r="A65" t="str">
            <v>塩津歯科医院</v>
          </cell>
          <cell r="B65" t="str">
            <v>品川区</v>
          </cell>
          <cell r="C65" t="str">
            <v>南品川2-4-5</v>
          </cell>
          <cell r="D65" t="str">
            <v/>
          </cell>
          <cell r="E65" t="str">
            <v>03-</v>
          </cell>
          <cell r="F65" t="str">
            <v>3471-0750</v>
          </cell>
        </row>
        <row r="66">
          <cell r="A66" t="str">
            <v>塩野目歯科医院</v>
          </cell>
          <cell r="B66" t="str">
            <v>品川区</v>
          </cell>
          <cell r="C66" t="str">
            <v>中延4-5-1</v>
          </cell>
          <cell r="D66" t="str">
            <v/>
          </cell>
          <cell r="E66" t="str">
            <v>03-</v>
          </cell>
          <cell r="F66" t="str">
            <v>3783-4450</v>
          </cell>
        </row>
        <row r="67">
          <cell r="A67" t="str">
            <v>奥野歯科医院</v>
          </cell>
          <cell r="B67" t="str">
            <v>品川区</v>
          </cell>
          <cell r="C67" t="str">
            <v>南品川2-14-17</v>
          </cell>
          <cell r="D67" t="str">
            <v>沙羅1F</v>
          </cell>
          <cell r="E67" t="str">
            <v>03-</v>
          </cell>
          <cell r="F67" t="str">
            <v>3474-3113</v>
          </cell>
        </row>
        <row r="68">
          <cell r="A68" t="str">
            <v>河辺歯科医院</v>
          </cell>
          <cell r="B68" t="str">
            <v>品川区</v>
          </cell>
          <cell r="C68" t="str">
            <v>大崎2-2-20</v>
          </cell>
          <cell r="D68" t="str">
            <v>若松ｺｰﾎﾟﾗｽ101号</v>
          </cell>
          <cell r="E68" t="str">
            <v>03-</v>
          </cell>
          <cell r="F68" t="str">
            <v>3491-5023</v>
          </cell>
        </row>
        <row r="69">
          <cell r="A69" t="str">
            <v>皆川歯科医院</v>
          </cell>
          <cell r="B69" t="str">
            <v>品川区</v>
          </cell>
          <cell r="C69" t="str">
            <v>二葉1-12-10</v>
          </cell>
          <cell r="D69" t="str">
            <v/>
          </cell>
          <cell r="E69" t="str">
            <v>03-</v>
          </cell>
          <cell r="F69" t="str">
            <v>5702-5888</v>
          </cell>
        </row>
        <row r="70">
          <cell r="A70" t="str">
            <v>柿﨑歯科医院</v>
          </cell>
          <cell r="B70" t="str">
            <v>品川区</v>
          </cell>
          <cell r="C70" t="str">
            <v>旗の台4-7-2</v>
          </cell>
          <cell r="D70" t="str">
            <v/>
          </cell>
          <cell r="E70" t="str">
            <v>03-</v>
          </cell>
          <cell r="F70" t="str">
            <v>3785-3282</v>
          </cell>
        </row>
        <row r="71">
          <cell r="A71" t="str">
            <v>関歯科医院</v>
          </cell>
          <cell r="B71" t="str">
            <v>品川区</v>
          </cell>
          <cell r="C71" t="str">
            <v>中延3-8-16</v>
          </cell>
          <cell r="D71" t="str">
            <v/>
          </cell>
          <cell r="E71" t="str">
            <v>03-</v>
          </cell>
          <cell r="F71" t="str">
            <v>3781-0406</v>
          </cell>
        </row>
        <row r="72">
          <cell r="A72" t="str">
            <v>岩城デンタルクリニック</v>
          </cell>
          <cell r="B72" t="str">
            <v>品川区</v>
          </cell>
          <cell r="C72" t="str">
            <v>平塚1-9-1</v>
          </cell>
          <cell r="D72" t="str">
            <v>グローバル戸越銀座ﾋﾞﾙ4F</v>
          </cell>
          <cell r="E72" t="str">
            <v>03-</v>
          </cell>
          <cell r="F72" t="str">
            <v>5702-4471</v>
          </cell>
        </row>
        <row r="73">
          <cell r="A73" t="str">
            <v>宮田歯科医院</v>
          </cell>
          <cell r="B73" t="str">
            <v>品川区</v>
          </cell>
          <cell r="C73" t="str">
            <v>北品川1-30-5</v>
          </cell>
          <cell r="D73" t="str">
            <v/>
          </cell>
          <cell r="E73" t="str">
            <v>03-</v>
          </cell>
          <cell r="F73" t="str">
            <v>3471-1184</v>
          </cell>
        </row>
        <row r="74">
          <cell r="A74" t="str">
            <v>栗原医院</v>
          </cell>
          <cell r="B74" t="str">
            <v>品川区</v>
          </cell>
          <cell r="C74" t="str">
            <v>荏原2-10-13</v>
          </cell>
          <cell r="D74" t="str">
            <v/>
          </cell>
          <cell r="E74" t="str">
            <v>03-</v>
          </cell>
          <cell r="F74" t="str">
            <v>3782-0530</v>
          </cell>
        </row>
        <row r="75">
          <cell r="A75" t="str">
            <v>栗田歯科医院</v>
          </cell>
          <cell r="B75" t="str">
            <v>品川区</v>
          </cell>
          <cell r="C75" t="str">
            <v>西五反田2-11-20</v>
          </cell>
          <cell r="D75" t="str">
            <v>1F</v>
          </cell>
          <cell r="E75" t="str">
            <v>03-</v>
          </cell>
          <cell r="F75" t="str">
            <v>3490-1182</v>
          </cell>
        </row>
        <row r="76">
          <cell r="A76" t="str">
            <v>桑鶴歯科医院</v>
          </cell>
          <cell r="B76" t="str">
            <v>品川区</v>
          </cell>
          <cell r="C76" t="str">
            <v>平塚3-3-7</v>
          </cell>
          <cell r="D76" t="str">
            <v>カペラ8　１０１</v>
          </cell>
          <cell r="E76" t="str">
            <v>03-</v>
          </cell>
          <cell r="F76" t="str">
            <v>5750-4618</v>
          </cell>
        </row>
        <row r="77">
          <cell r="A77" t="str">
            <v>桑島歯科医院</v>
          </cell>
          <cell r="B77" t="str">
            <v>品川区</v>
          </cell>
          <cell r="C77" t="str">
            <v>上大崎2-15-16</v>
          </cell>
          <cell r="D77" t="str">
            <v>3F</v>
          </cell>
          <cell r="E77" t="str">
            <v>03-</v>
          </cell>
          <cell r="F77" t="str">
            <v>3446-2305</v>
          </cell>
        </row>
        <row r="78">
          <cell r="A78" t="str">
            <v>健デンタルクリニック</v>
          </cell>
          <cell r="B78" t="str">
            <v>品川区</v>
          </cell>
          <cell r="C78" t="str">
            <v>荏原3-8-3</v>
          </cell>
          <cell r="D78" t="str">
            <v>ﾀｷﾓﾄﾋﾞﾙ2F</v>
          </cell>
          <cell r="E78" t="str">
            <v>03-</v>
          </cell>
          <cell r="F78" t="str">
            <v>5749-3718</v>
          </cell>
        </row>
        <row r="79">
          <cell r="A79" t="str">
            <v>古屋歯科医院</v>
          </cell>
          <cell r="B79" t="str">
            <v>品川区</v>
          </cell>
          <cell r="C79" t="str">
            <v>大井2-12-1</v>
          </cell>
          <cell r="D79" t="str">
            <v>2F</v>
          </cell>
          <cell r="E79" t="str">
            <v>03-</v>
          </cell>
          <cell r="F79" t="str">
            <v>6303-8267</v>
          </cell>
        </row>
        <row r="80">
          <cell r="A80" t="str">
            <v>古川歯科</v>
          </cell>
          <cell r="B80" t="str">
            <v>品川区</v>
          </cell>
          <cell r="C80" t="str">
            <v>南大井6-25-3</v>
          </cell>
          <cell r="D80" t="str">
            <v>佐々木ﾋﾞﾙ2F</v>
          </cell>
          <cell r="E80" t="str">
            <v>03-</v>
          </cell>
          <cell r="F80" t="str">
            <v>3765-3307</v>
          </cell>
        </row>
        <row r="81">
          <cell r="A81" t="str">
            <v>古沢歯科診療所</v>
          </cell>
          <cell r="B81" t="str">
            <v>品川区</v>
          </cell>
          <cell r="C81" t="str">
            <v>二葉4-14-16</v>
          </cell>
          <cell r="D81" t="str">
            <v/>
          </cell>
          <cell r="E81" t="str">
            <v>03-</v>
          </cell>
          <cell r="F81" t="str">
            <v>3781-5068</v>
          </cell>
        </row>
        <row r="82">
          <cell r="A82" t="str">
            <v>戸越銀座デンタルケアークリニック</v>
          </cell>
          <cell r="B82" t="str">
            <v>品川区</v>
          </cell>
          <cell r="C82" t="str">
            <v>平塚3-1-12</v>
          </cell>
          <cell r="D82" t="str">
            <v>アールグレイ1F</v>
          </cell>
          <cell r="E82" t="str">
            <v>03-</v>
          </cell>
          <cell r="F82" t="str">
            <v>6908-1188</v>
          </cell>
        </row>
        <row r="83">
          <cell r="A83" t="str">
            <v>戸越銀座歯科・矯正歯科クリニック</v>
          </cell>
          <cell r="B83" t="str">
            <v>品川区</v>
          </cell>
          <cell r="C83" t="str">
            <v>平塚1-5-3</v>
          </cell>
          <cell r="D83" t="str">
            <v>戸越ﾋﾞﾙ1F</v>
          </cell>
          <cell r="E83" t="str">
            <v>03-</v>
          </cell>
          <cell r="F83" t="str">
            <v>5498-0011</v>
          </cell>
        </row>
        <row r="84">
          <cell r="A84" t="str">
            <v>吾妻歯科医院</v>
          </cell>
          <cell r="B84" t="str">
            <v>品川区</v>
          </cell>
          <cell r="C84" t="str">
            <v>西五反田5-13-6</v>
          </cell>
          <cell r="D84" t="str">
            <v/>
          </cell>
          <cell r="E84" t="str">
            <v>03-</v>
          </cell>
          <cell r="F84" t="str">
            <v>3491-3916</v>
          </cell>
        </row>
        <row r="85">
          <cell r="A85" t="str">
            <v>広田歯科</v>
          </cell>
          <cell r="B85" t="str">
            <v>品川区</v>
          </cell>
          <cell r="C85" t="str">
            <v>戸越5-11-6</v>
          </cell>
          <cell r="D85" t="str">
            <v>TAKIﾋﾞﾙ2F</v>
          </cell>
          <cell r="E85" t="str">
            <v>03-</v>
          </cell>
          <cell r="F85" t="str">
            <v>3784-4111</v>
          </cell>
        </row>
        <row r="86">
          <cell r="A86" t="str">
            <v>江クリニック歯科</v>
          </cell>
          <cell r="B86" t="str">
            <v>品川区</v>
          </cell>
          <cell r="C86" t="str">
            <v>大崎5-7-14</v>
          </cell>
          <cell r="D86" t="str">
            <v>101</v>
          </cell>
          <cell r="E86" t="str">
            <v>03-</v>
          </cell>
          <cell r="F86" t="str">
            <v>3491-3073</v>
          </cell>
        </row>
        <row r="87">
          <cell r="A87" t="str">
            <v>紅林歯科医院</v>
          </cell>
          <cell r="B87" t="str">
            <v>品川区</v>
          </cell>
          <cell r="C87" t="str">
            <v>西大井4-23-15</v>
          </cell>
          <cell r="D87" t="str">
            <v/>
          </cell>
          <cell r="E87" t="str">
            <v>03-</v>
          </cell>
          <cell r="F87" t="str">
            <v>3771-4062</v>
          </cell>
        </row>
        <row r="88">
          <cell r="A88" t="str">
            <v>高橋歯科医院</v>
          </cell>
          <cell r="B88" t="str">
            <v>品川区</v>
          </cell>
          <cell r="C88" t="str">
            <v>小山3-11-18</v>
          </cell>
          <cell r="D88" t="str">
            <v/>
          </cell>
          <cell r="E88" t="str">
            <v>03-</v>
          </cell>
          <cell r="F88" t="str">
            <v>3781-3625</v>
          </cell>
        </row>
        <row r="89">
          <cell r="A89" t="str">
            <v>轟歯科医院</v>
          </cell>
          <cell r="B89" t="str">
            <v>品川区</v>
          </cell>
          <cell r="C89" t="str">
            <v>南大井6-19-16</v>
          </cell>
          <cell r="D89" t="str">
            <v>101</v>
          </cell>
          <cell r="E89" t="str">
            <v>03-</v>
          </cell>
          <cell r="F89" t="str">
            <v>3762-7020</v>
          </cell>
        </row>
        <row r="90">
          <cell r="A90" t="str">
            <v>今村歯科医院</v>
          </cell>
          <cell r="B90" t="str">
            <v>品川区</v>
          </cell>
          <cell r="C90" t="str">
            <v>中延3-13-14</v>
          </cell>
          <cell r="D90" t="str">
            <v/>
          </cell>
          <cell r="E90" t="str">
            <v>03-</v>
          </cell>
          <cell r="F90" t="str">
            <v>3785-1419</v>
          </cell>
        </row>
        <row r="91">
          <cell r="A91" t="str">
            <v>佐々木歯科医院</v>
          </cell>
          <cell r="B91" t="str">
            <v>品川区</v>
          </cell>
          <cell r="C91" t="str">
            <v>小山6-5-6</v>
          </cell>
          <cell r="D91" t="str">
            <v>ﾊﾟﾚｽﾊﾔｼ2F</v>
          </cell>
          <cell r="E91" t="str">
            <v>03-</v>
          </cell>
          <cell r="F91" t="str">
            <v>3782-5705</v>
          </cell>
        </row>
        <row r="92">
          <cell r="A92" t="str">
            <v>斎藤歯科医院</v>
          </cell>
          <cell r="B92" t="str">
            <v>品川区</v>
          </cell>
          <cell r="C92" t="str">
            <v>東大井3-1-4</v>
          </cell>
          <cell r="D92" t="str">
            <v/>
          </cell>
          <cell r="E92" t="str">
            <v>03-</v>
          </cell>
          <cell r="F92" t="str">
            <v>3763-3200</v>
          </cell>
        </row>
        <row r="93">
          <cell r="A93" t="str">
            <v>坂井歯科医院</v>
          </cell>
          <cell r="B93" t="str">
            <v>品川区</v>
          </cell>
          <cell r="C93" t="str">
            <v>大井2-11-4</v>
          </cell>
          <cell r="D93" t="str">
            <v/>
          </cell>
          <cell r="E93" t="str">
            <v>03-</v>
          </cell>
          <cell r="F93" t="str">
            <v>5709-8117</v>
          </cell>
        </row>
        <row r="94">
          <cell r="A94" t="str">
            <v>坂本歯科医院</v>
          </cell>
          <cell r="B94" t="str">
            <v>品川区</v>
          </cell>
          <cell r="C94" t="str">
            <v>東品川1-25-3</v>
          </cell>
          <cell r="D94" t="str">
            <v/>
          </cell>
          <cell r="E94" t="str">
            <v>03-</v>
          </cell>
          <cell r="F94" t="str">
            <v>3450-6488</v>
          </cell>
        </row>
        <row r="95">
          <cell r="A95" t="str">
            <v>三ツ木診療所歯科</v>
          </cell>
          <cell r="B95" t="str">
            <v>品川区</v>
          </cell>
          <cell r="C95" t="str">
            <v>西品川2-13-20</v>
          </cell>
          <cell r="D95" t="str">
            <v/>
          </cell>
          <cell r="E95" t="str">
            <v>03-</v>
          </cell>
          <cell r="F95" t="str">
            <v>3491-2456</v>
          </cell>
        </row>
        <row r="96">
          <cell r="A96" t="str">
            <v>三間歯科医院</v>
          </cell>
          <cell r="B96" t="str">
            <v>品川区</v>
          </cell>
          <cell r="C96" t="str">
            <v>東五反田2-20-6</v>
          </cell>
          <cell r="D96" t="str">
            <v>ｱｰﾊﾞﾝﾊﾟﾚｽ東五反田1F</v>
          </cell>
          <cell r="E96" t="str">
            <v>03-</v>
          </cell>
          <cell r="F96" t="str">
            <v>6277-4277</v>
          </cell>
        </row>
        <row r="97">
          <cell r="A97" t="str">
            <v>三木歯科医院（西品川）</v>
          </cell>
          <cell r="B97" t="str">
            <v>品川区</v>
          </cell>
          <cell r="C97" t="str">
            <v>西品川3-4-2</v>
          </cell>
          <cell r="D97" t="str">
            <v/>
          </cell>
          <cell r="E97" t="str">
            <v>03-</v>
          </cell>
          <cell r="F97" t="str">
            <v>3494-1262</v>
          </cell>
        </row>
        <row r="98">
          <cell r="A98" t="str">
            <v>三木歯科医院（大井）</v>
          </cell>
          <cell r="B98" t="str">
            <v>品川区</v>
          </cell>
          <cell r="C98" t="str">
            <v>大井1-37-2</v>
          </cell>
          <cell r="D98" t="str">
            <v/>
          </cell>
          <cell r="E98" t="str">
            <v>03-</v>
          </cell>
          <cell r="F98" t="str">
            <v>3776-5252</v>
          </cell>
        </row>
        <row r="99">
          <cell r="A99" t="str">
            <v>山村歯科医院</v>
          </cell>
          <cell r="B99" t="str">
            <v>品川区</v>
          </cell>
          <cell r="C99" t="str">
            <v>西五反田1-32-11</v>
          </cell>
          <cell r="D99" t="str">
            <v>ｵｰｸﾗﾋﾞﾙ4F</v>
          </cell>
          <cell r="E99" t="str">
            <v>03-</v>
          </cell>
          <cell r="F99" t="str">
            <v>3490-2388</v>
          </cell>
        </row>
        <row r="100">
          <cell r="A100" t="str">
            <v>歯科依田医院</v>
          </cell>
          <cell r="B100" t="str">
            <v>品川区</v>
          </cell>
          <cell r="C100" t="str">
            <v>戸越6-7-26</v>
          </cell>
          <cell r="D100" t="str">
            <v/>
          </cell>
          <cell r="E100" t="str">
            <v>03-</v>
          </cell>
          <cell r="F100" t="str">
            <v>3782-0382</v>
          </cell>
        </row>
        <row r="101">
          <cell r="A101" t="str">
            <v>歯科高品医院</v>
          </cell>
          <cell r="B101" t="str">
            <v>品川区</v>
          </cell>
          <cell r="C101" t="str">
            <v>大井4-24-20</v>
          </cell>
          <cell r="D101" t="str">
            <v/>
          </cell>
          <cell r="E101" t="str">
            <v>03-</v>
          </cell>
          <cell r="F101" t="str">
            <v>3771-5160</v>
          </cell>
        </row>
        <row r="102">
          <cell r="A102" t="str">
            <v>歯科瀬戸医院</v>
          </cell>
          <cell r="B102" t="str">
            <v>品川区</v>
          </cell>
          <cell r="C102" t="str">
            <v>東五反田1-25-19</v>
          </cell>
          <cell r="D102" t="str">
            <v>東建島津山南ﾊｲﾂ1F</v>
          </cell>
          <cell r="E102" t="str">
            <v>03-</v>
          </cell>
          <cell r="F102" t="str">
            <v>3441-5480</v>
          </cell>
        </row>
        <row r="103">
          <cell r="A103" t="str">
            <v>歯科滝沢医院</v>
          </cell>
          <cell r="B103" t="str">
            <v>品川区</v>
          </cell>
          <cell r="C103" t="str">
            <v>西品川2-21-8</v>
          </cell>
          <cell r="D103" t="str">
            <v/>
          </cell>
          <cell r="E103" t="str">
            <v>03-</v>
          </cell>
          <cell r="F103" t="str">
            <v>3493-0703</v>
          </cell>
        </row>
        <row r="104">
          <cell r="A104" t="str">
            <v>児玉歯科</v>
          </cell>
          <cell r="B104" t="str">
            <v>品川区</v>
          </cell>
          <cell r="C104" t="str">
            <v>西五反田1-26-2</v>
          </cell>
          <cell r="D104" t="str">
            <v>五反田ｻﾝﾊｲﾂ301</v>
          </cell>
          <cell r="E104" t="str">
            <v>03-</v>
          </cell>
          <cell r="F104" t="str">
            <v>5437-3966</v>
          </cell>
        </row>
        <row r="105">
          <cell r="A105" t="str">
            <v>寺岡歯科医院</v>
          </cell>
          <cell r="B105" t="str">
            <v>品川区</v>
          </cell>
          <cell r="C105" t="str">
            <v>中延5-6-14</v>
          </cell>
          <cell r="D105" t="str">
            <v>亀田ﾋﾞﾙ3F</v>
          </cell>
          <cell r="E105" t="str">
            <v>03-</v>
          </cell>
          <cell r="F105" t="str">
            <v>3787-0230</v>
          </cell>
        </row>
        <row r="106">
          <cell r="A106" t="str">
            <v>蛇窪歯科</v>
          </cell>
          <cell r="B106" t="str">
            <v>品川区</v>
          </cell>
          <cell r="C106" t="str">
            <v>二葉2-4-2</v>
          </cell>
          <cell r="D106" t="str">
            <v/>
          </cell>
          <cell r="E106" t="str">
            <v>03-</v>
          </cell>
          <cell r="F106" t="str">
            <v>3781-1370</v>
          </cell>
        </row>
        <row r="107">
          <cell r="A107" t="str">
            <v>小山台歯科医院</v>
          </cell>
          <cell r="B107" t="str">
            <v>品川区</v>
          </cell>
          <cell r="C107" t="str">
            <v>小山台1-22-8</v>
          </cell>
          <cell r="D107" t="str">
            <v>昭和ﾋﾞﾙ2F</v>
          </cell>
          <cell r="E107" t="str">
            <v>03-</v>
          </cell>
          <cell r="F107" t="str">
            <v>3716-6400</v>
          </cell>
        </row>
        <row r="108">
          <cell r="A108" t="str">
            <v>小川歯科</v>
          </cell>
          <cell r="B108" t="str">
            <v>品川区</v>
          </cell>
          <cell r="C108" t="str">
            <v>東品川2-2-4</v>
          </cell>
          <cell r="D108" t="str">
            <v>15F</v>
          </cell>
          <cell r="E108" t="str">
            <v>03-</v>
          </cell>
          <cell r="F108" t="str">
            <v>5460-8148</v>
          </cell>
        </row>
        <row r="109">
          <cell r="A109" t="str">
            <v>小野歯科医院</v>
          </cell>
          <cell r="B109" t="str">
            <v>品川区</v>
          </cell>
          <cell r="C109" t="str">
            <v>北品川1-28-5</v>
          </cell>
          <cell r="D109" t="str">
            <v/>
          </cell>
          <cell r="E109" t="str">
            <v>03-</v>
          </cell>
          <cell r="F109" t="str">
            <v>3471-3154</v>
          </cell>
        </row>
        <row r="110">
          <cell r="A110" t="str">
            <v>小野寺歯科医院</v>
          </cell>
          <cell r="B110" t="str">
            <v>品川区</v>
          </cell>
          <cell r="C110" t="str">
            <v>西五反田8-7-2</v>
          </cell>
          <cell r="D110" t="str">
            <v/>
          </cell>
          <cell r="E110" t="str">
            <v>03-</v>
          </cell>
          <cell r="F110" t="str">
            <v>3493-2727</v>
          </cell>
        </row>
        <row r="111">
          <cell r="A111" t="str">
            <v>小林歯科医院</v>
          </cell>
          <cell r="B111" t="str">
            <v>品川区</v>
          </cell>
          <cell r="C111" t="str">
            <v>北品川2-32-1</v>
          </cell>
          <cell r="D111">
            <v>103</v>
          </cell>
          <cell r="E111" t="str">
            <v>03-</v>
          </cell>
          <cell r="F111" t="str">
            <v>3471-3326</v>
          </cell>
        </row>
        <row r="112">
          <cell r="A112" t="str">
            <v>松本歯科医院</v>
          </cell>
          <cell r="B112" t="str">
            <v>品川区</v>
          </cell>
          <cell r="C112" t="str">
            <v>中延5-5-3</v>
          </cell>
          <cell r="D112" t="str">
            <v/>
          </cell>
          <cell r="E112" t="str">
            <v>03-</v>
          </cell>
          <cell r="F112" t="str">
            <v>3781-1148</v>
          </cell>
        </row>
        <row r="113">
          <cell r="A113" t="str">
            <v>上山歯科医院</v>
          </cell>
          <cell r="B113" t="str">
            <v>品川区</v>
          </cell>
          <cell r="C113" t="str">
            <v>二葉1-14-2</v>
          </cell>
          <cell r="D113" t="str">
            <v/>
          </cell>
          <cell r="E113" t="str">
            <v>03-</v>
          </cell>
          <cell r="F113" t="str">
            <v>3781-5018</v>
          </cell>
        </row>
        <row r="114">
          <cell r="A114" t="str">
            <v>上杉歯科医院</v>
          </cell>
          <cell r="B114" t="str">
            <v>品川区</v>
          </cell>
          <cell r="C114" t="str">
            <v>東五反田5-27-6</v>
          </cell>
          <cell r="D114" t="str">
            <v>4F</v>
          </cell>
          <cell r="E114" t="str">
            <v>03-</v>
          </cell>
          <cell r="F114" t="str">
            <v>3440-0881</v>
          </cell>
        </row>
        <row r="115">
          <cell r="A115" t="str">
            <v>上村歯科医院</v>
          </cell>
          <cell r="B115" t="str">
            <v>品川区</v>
          </cell>
          <cell r="C115" t="str">
            <v>西中延3-11-7</v>
          </cell>
          <cell r="D115" t="str">
            <v/>
          </cell>
          <cell r="E115" t="str">
            <v>03-</v>
          </cell>
          <cell r="F115" t="str">
            <v>3787-6106</v>
          </cell>
        </row>
        <row r="116">
          <cell r="A116" t="str">
            <v>新井歯科医院</v>
          </cell>
          <cell r="B116" t="str">
            <v>品川区</v>
          </cell>
          <cell r="C116" t="str">
            <v>平塚2-15-14</v>
          </cell>
          <cell r="D116" t="str">
            <v>ﾓﾘﾋﾞﾙ2F</v>
          </cell>
          <cell r="E116" t="str">
            <v>03-</v>
          </cell>
          <cell r="F116" t="str">
            <v>3784-7084</v>
          </cell>
        </row>
        <row r="117">
          <cell r="A117" t="str">
            <v>辛島歯科医院</v>
          </cell>
          <cell r="B117" t="str">
            <v>品川区</v>
          </cell>
          <cell r="C117" t="str">
            <v>小山5-8-20</v>
          </cell>
          <cell r="D117" t="str">
            <v/>
          </cell>
          <cell r="E117" t="str">
            <v>03-</v>
          </cell>
          <cell r="F117" t="str">
            <v>3781-2627</v>
          </cell>
        </row>
        <row r="118">
          <cell r="A118" t="str">
            <v>杉原歯科医院</v>
          </cell>
          <cell r="B118" t="str">
            <v>品川区</v>
          </cell>
          <cell r="C118" t="str">
            <v>平塚3-1-15</v>
          </cell>
          <cell r="D118" t="str">
            <v/>
          </cell>
          <cell r="E118" t="str">
            <v>03-</v>
          </cell>
          <cell r="F118" t="str">
            <v>5498-1394</v>
          </cell>
        </row>
        <row r="119">
          <cell r="A119" t="str">
            <v>菅家医院歯科</v>
          </cell>
          <cell r="B119" t="str">
            <v>品川区</v>
          </cell>
          <cell r="C119" t="str">
            <v>西品川1-22-1</v>
          </cell>
          <cell r="D119" t="str">
            <v/>
          </cell>
          <cell r="E119" t="str">
            <v>03-</v>
          </cell>
          <cell r="F119" t="str">
            <v>3491-1208</v>
          </cell>
        </row>
        <row r="120">
          <cell r="A120" t="str">
            <v>清水坂歯科医院</v>
          </cell>
          <cell r="B120" t="str">
            <v>品川区</v>
          </cell>
          <cell r="C120" t="str">
            <v>戸越2-1-20</v>
          </cell>
          <cell r="D120" t="str">
            <v/>
          </cell>
          <cell r="E120" t="str">
            <v>03-</v>
          </cell>
          <cell r="F120" t="str">
            <v>3783-2200</v>
          </cell>
        </row>
        <row r="121">
          <cell r="A121" t="str">
            <v>清水歯科医院</v>
          </cell>
          <cell r="B121" t="str">
            <v>品川区</v>
          </cell>
          <cell r="C121" t="str">
            <v>戸越5-19-1</v>
          </cell>
          <cell r="D121">
            <v>203</v>
          </cell>
          <cell r="E121" t="str">
            <v>03-</v>
          </cell>
          <cell r="F121" t="str">
            <v>3781-6368</v>
          </cell>
        </row>
        <row r="122">
          <cell r="A122" t="str">
            <v>西元歯科医院</v>
          </cell>
          <cell r="B122" t="str">
            <v>品川区</v>
          </cell>
          <cell r="C122" t="str">
            <v>東五反田1-21-8</v>
          </cell>
          <cell r="D122" t="str">
            <v>1F</v>
          </cell>
          <cell r="E122" t="str">
            <v>03-</v>
          </cell>
          <cell r="F122" t="str">
            <v>3449-2345</v>
          </cell>
        </row>
        <row r="123">
          <cell r="A123" t="str">
            <v>西小山歯科クリニック</v>
          </cell>
          <cell r="B123" t="str">
            <v>品川区</v>
          </cell>
          <cell r="C123" t="str">
            <v>小山6-6-8</v>
          </cell>
          <cell r="D123" t="str">
            <v>ﾊﾟﾚｽﾊﾟｲﾝﾂﾘｰ1F</v>
          </cell>
          <cell r="E123" t="str">
            <v>03-</v>
          </cell>
          <cell r="F123" t="str">
            <v>3781-4664</v>
          </cell>
        </row>
        <row r="124">
          <cell r="A124" t="str">
            <v>西大井歯科医院</v>
          </cell>
          <cell r="B124" t="str">
            <v>品川区</v>
          </cell>
          <cell r="C124" t="str">
            <v>西大井2-3-4</v>
          </cell>
          <cell r="D124" t="str">
            <v>Kﾋﾞﾙ2F</v>
          </cell>
          <cell r="E124" t="str">
            <v>03-</v>
          </cell>
          <cell r="F124" t="str">
            <v>3775-3784</v>
          </cell>
        </row>
        <row r="125">
          <cell r="A125" t="str">
            <v>西大井駅前歯科クリニック</v>
          </cell>
          <cell r="B125" t="str">
            <v>品川区</v>
          </cell>
          <cell r="C125" t="str">
            <v>西大井1-3-3</v>
          </cell>
          <cell r="D125" t="str">
            <v>3F</v>
          </cell>
          <cell r="E125" t="str">
            <v>03-</v>
          </cell>
          <cell r="F125" t="str">
            <v>3774-0071</v>
          </cell>
        </row>
        <row r="126">
          <cell r="A126" t="str">
            <v>西連寺歯科医院</v>
          </cell>
          <cell r="B126" t="str">
            <v>品川区</v>
          </cell>
          <cell r="C126" t="str">
            <v>旗の台3-14-9</v>
          </cell>
          <cell r="D126" t="str">
            <v/>
          </cell>
          <cell r="E126" t="str">
            <v>03-</v>
          </cell>
          <cell r="F126" t="str">
            <v>3781-1412</v>
          </cell>
        </row>
        <row r="127">
          <cell r="A127" t="str">
            <v>青柳歯科</v>
          </cell>
          <cell r="B127" t="str">
            <v>品川区</v>
          </cell>
          <cell r="C127" t="str">
            <v>小山4-3-1</v>
          </cell>
          <cell r="D127" t="str">
            <v>青柳ﾋﾞﾙ2F</v>
          </cell>
          <cell r="E127" t="str">
            <v>03-</v>
          </cell>
          <cell r="F127" t="str">
            <v>3781-0516</v>
          </cell>
        </row>
        <row r="128">
          <cell r="A128" t="str">
            <v>青木歯科医院</v>
          </cell>
          <cell r="B128" t="str">
            <v>品川区</v>
          </cell>
          <cell r="C128" t="str">
            <v>西大井4-24-5</v>
          </cell>
          <cell r="E128" t="str">
            <v>03-</v>
          </cell>
          <cell r="F128" t="str">
            <v>4332-6081</v>
          </cell>
        </row>
        <row r="129">
          <cell r="A129" t="str">
            <v>石川歯科</v>
          </cell>
          <cell r="B129" t="str">
            <v>品川区</v>
          </cell>
          <cell r="C129" t="str">
            <v>中延4-6-17</v>
          </cell>
          <cell r="D129" t="str">
            <v>エクセレントⅡ202</v>
          </cell>
          <cell r="E129" t="str">
            <v>03-</v>
          </cell>
          <cell r="F129" t="str">
            <v>5702-1198</v>
          </cell>
        </row>
        <row r="130">
          <cell r="A130" t="str">
            <v>石田歯科医院</v>
          </cell>
          <cell r="B130" t="str">
            <v>品川区</v>
          </cell>
          <cell r="C130" t="str">
            <v>北品川3-7-19</v>
          </cell>
          <cell r="D130" t="str">
            <v/>
          </cell>
          <cell r="E130" t="str">
            <v>03-</v>
          </cell>
          <cell r="F130" t="str">
            <v>3474-3029</v>
          </cell>
        </row>
        <row r="131">
          <cell r="A131" t="str">
            <v>仙田歯科医院</v>
          </cell>
          <cell r="B131" t="str">
            <v>品川区</v>
          </cell>
          <cell r="C131" t="str">
            <v>東大井5-14-20</v>
          </cell>
          <cell r="D131" t="str">
            <v>2F</v>
          </cell>
          <cell r="E131" t="str">
            <v>03-</v>
          </cell>
          <cell r="F131" t="str">
            <v>3472-2978</v>
          </cell>
        </row>
        <row r="132">
          <cell r="A132" t="str">
            <v>千代田歯科医院</v>
          </cell>
          <cell r="B132" t="str">
            <v>品川区</v>
          </cell>
          <cell r="C132" t="str">
            <v>戸越2-5-5</v>
          </cell>
          <cell r="D132" t="str">
            <v>一清ﾋﾞﾙ2F</v>
          </cell>
          <cell r="E132" t="str">
            <v>03-</v>
          </cell>
          <cell r="F132" t="str">
            <v>3781-1182</v>
          </cell>
        </row>
        <row r="133">
          <cell r="A133" t="str">
            <v>千葉歯科クリニック</v>
          </cell>
          <cell r="B133" t="str">
            <v>品川区</v>
          </cell>
          <cell r="C133" t="str">
            <v>大井1-43-8</v>
          </cell>
          <cell r="D133" t="str">
            <v/>
          </cell>
          <cell r="E133" t="str">
            <v>03-</v>
          </cell>
          <cell r="F133" t="str">
            <v>5709-6651</v>
          </cell>
        </row>
        <row r="134">
          <cell r="A134" t="str">
            <v>前田歯科医院</v>
          </cell>
          <cell r="B134" t="str">
            <v>品川区</v>
          </cell>
          <cell r="C134" t="str">
            <v>西五反田4-31-21</v>
          </cell>
          <cell r="D134" t="str">
            <v>ｶﾞｰﾃﾞﾝｺｰﾎﾟ不動前103号</v>
          </cell>
          <cell r="E134" t="str">
            <v>03-</v>
          </cell>
          <cell r="F134" t="str">
            <v>3491-9558</v>
          </cell>
        </row>
        <row r="135">
          <cell r="A135" t="str">
            <v>早川歯科医院</v>
          </cell>
          <cell r="B135" t="str">
            <v>品川区</v>
          </cell>
          <cell r="C135" t="str">
            <v>大井3-27-9</v>
          </cell>
          <cell r="D135" t="str">
            <v/>
          </cell>
          <cell r="E135" t="str">
            <v>03-</v>
          </cell>
          <cell r="F135" t="str">
            <v>3771-0083</v>
          </cell>
        </row>
        <row r="136">
          <cell r="A136" t="str">
            <v>大井町駅前歯科クリニック</v>
          </cell>
          <cell r="B136" t="str">
            <v>品川区</v>
          </cell>
          <cell r="C136" t="str">
            <v>大井1-23-4</v>
          </cell>
          <cell r="D136" t="str">
            <v>1F</v>
          </cell>
          <cell r="E136" t="str">
            <v>03-</v>
          </cell>
          <cell r="F136" t="str">
            <v>6809-9961</v>
          </cell>
        </row>
        <row r="137">
          <cell r="A137" t="str">
            <v>大井町フラミンゴ歯科</v>
          </cell>
          <cell r="B137" t="str">
            <v>品川区</v>
          </cell>
          <cell r="C137" t="str">
            <v>大井町1-50-5</v>
          </cell>
          <cell r="D137" t="str">
            <v>2F</v>
          </cell>
          <cell r="E137" t="str">
            <v>03-</v>
          </cell>
          <cell r="F137" t="str">
            <v>3777-4618</v>
          </cell>
        </row>
        <row r="138">
          <cell r="A138" t="str">
            <v>大岡歯科医院（上大崎）</v>
          </cell>
          <cell r="B138" t="str">
            <v>品川区</v>
          </cell>
          <cell r="C138" t="str">
            <v>上大崎2-24-13</v>
          </cell>
          <cell r="D138" t="str">
            <v/>
          </cell>
          <cell r="E138" t="str">
            <v>03-</v>
          </cell>
          <cell r="F138" t="str">
            <v>6420-0374</v>
          </cell>
        </row>
        <row r="139">
          <cell r="A139" t="str">
            <v>大岡歯科医院（東中延）</v>
          </cell>
          <cell r="B139" t="str">
            <v>品川区</v>
          </cell>
          <cell r="C139" t="str">
            <v>東中延1-11-13</v>
          </cell>
          <cell r="D139" t="str">
            <v/>
          </cell>
          <cell r="E139" t="str">
            <v>03-</v>
          </cell>
          <cell r="F139" t="str">
            <v>3781-6285</v>
          </cell>
        </row>
        <row r="140">
          <cell r="A140" t="str">
            <v>大原歯科医院</v>
          </cell>
          <cell r="B140" t="str">
            <v>品川区</v>
          </cell>
          <cell r="C140" t="str">
            <v>中延2-9-10</v>
          </cell>
          <cell r="D140" t="str">
            <v/>
          </cell>
          <cell r="E140" t="str">
            <v>03-</v>
          </cell>
          <cell r="F140" t="str">
            <v>3781-5565</v>
          </cell>
        </row>
        <row r="141">
          <cell r="A141" t="str">
            <v>大崎　Ｔｈｉｎｋ　Ｐａｒｋ　歯科</v>
          </cell>
          <cell r="B141" t="str">
            <v>品川区</v>
          </cell>
          <cell r="C141" t="str">
            <v>大崎2-1-1</v>
          </cell>
          <cell r="D141" t="str">
            <v>Think Park Tower 3F</v>
          </cell>
          <cell r="E141" t="str">
            <v>03-</v>
          </cell>
          <cell r="F141" t="str">
            <v>5745-3005</v>
          </cell>
        </row>
        <row r="142">
          <cell r="A142" t="str">
            <v>大崎デンタルオフィス</v>
          </cell>
          <cell r="B142" t="str">
            <v>品川区</v>
          </cell>
          <cell r="C142" t="str">
            <v>大崎1-11-1</v>
          </cell>
          <cell r="D142" t="str">
            <v>ｹﾞｰﾄｼﾃｨ大崎ｳｴｽﾄﾀﾜｰ3階</v>
          </cell>
          <cell r="E142" t="str">
            <v>03-</v>
          </cell>
          <cell r="F142" t="str">
            <v>3490-8612</v>
          </cell>
        </row>
        <row r="143">
          <cell r="A143" t="str">
            <v>大崎広小路歯科</v>
          </cell>
          <cell r="B143" t="str">
            <v>品川区</v>
          </cell>
          <cell r="C143" t="str">
            <v>大崎5-6-16</v>
          </cell>
          <cell r="D143" t="str">
            <v>エコリッチ五反田2F</v>
          </cell>
          <cell r="E143" t="str">
            <v>03-</v>
          </cell>
          <cell r="F143" t="str">
            <v>6417-3440</v>
          </cell>
        </row>
        <row r="144">
          <cell r="A144" t="str">
            <v>大森レインボー歯科</v>
          </cell>
          <cell r="B144" t="str">
            <v>品川区</v>
          </cell>
          <cell r="C144" t="str">
            <v>南大井6-17-10</v>
          </cell>
          <cell r="D144" t="str">
            <v>大森ﾚｲﾝﾎﾞｰﾋﾞﾙ2F</v>
          </cell>
          <cell r="E144" t="str">
            <v>03-</v>
          </cell>
          <cell r="F144" t="str">
            <v>3764-0018</v>
          </cell>
        </row>
        <row r="145">
          <cell r="A145" t="str">
            <v>大石歯科クリニック</v>
          </cell>
          <cell r="B145" t="str">
            <v>品川区</v>
          </cell>
          <cell r="C145" t="str">
            <v>北品川1-23-18</v>
          </cell>
          <cell r="D145" t="str">
            <v/>
          </cell>
          <cell r="E145" t="str">
            <v>03-</v>
          </cell>
          <cell r="F145" t="str">
            <v>3474-8110</v>
          </cell>
        </row>
        <row r="146">
          <cell r="A146" t="str">
            <v>大嶋歯科医院</v>
          </cell>
          <cell r="B146" t="str">
            <v>品川区</v>
          </cell>
          <cell r="C146" t="str">
            <v>二葉3-9-10</v>
          </cell>
          <cell r="D146" t="str">
            <v/>
          </cell>
          <cell r="E146" t="str">
            <v>03-</v>
          </cell>
          <cell r="F146" t="str">
            <v>3781-8053</v>
          </cell>
        </row>
        <row r="147">
          <cell r="A147" t="str">
            <v>大木歯科医院（北品川）</v>
          </cell>
          <cell r="B147" t="str">
            <v>品川区</v>
          </cell>
          <cell r="C147" t="str">
            <v>北品川1-8-12</v>
          </cell>
          <cell r="D147" t="str">
            <v/>
          </cell>
          <cell r="E147" t="str">
            <v>03-</v>
          </cell>
          <cell r="F147" t="str">
            <v>3740-4182</v>
          </cell>
        </row>
        <row r="148">
          <cell r="A148" t="str">
            <v>大木歯科医院（戸越）</v>
          </cell>
          <cell r="B148" t="str">
            <v>品川区</v>
          </cell>
          <cell r="C148" t="str">
            <v>戸越5-18-8</v>
          </cell>
          <cell r="D148" t="str">
            <v>石塚ビル</v>
          </cell>
          <cell r="E148" t="str">
            <v>03-</v>
          </cell>
          <cell r="F148" t="str">
            <v>5751-2418</v>
          </cell>
        </row>
        <row r="149">
          <cell r="A149" t="str">
            <v>池田歯科医院</v>
          </cell>
          <cell r="B149" t="str">
            <v>品川区</v>
          </cell>
          <cell r="C149" t="str">
            <v>東五反田2-2-16</v>
          </cell>
          <cell r="D149" t="str">
            <v>富久屋ﾋﾞﾙ2F</v>
          </cell>
          <cell r="E149" t="str">
            <v>03-</v>
          </cell>
          <cell r="F149" t="str">
            <v>3441-5579</v>
          </cell>
        </row>
        <row r="150">
          <cell r="A150" t="str">
            <v>竹内歯科医院</v>
          </cell>
          <cell r="B150" t="str">
            <v>品川区</v>
          </cell>
          <cell r="C150" t="str">
            <v>東大井2-28-6</v>
          </cell>
          <cell r="D150" t="str">
            <v/>
          </cell>
          <cell r="E150" t="str">
            <v>03-</v>
          </cell>
          <cell r="F150" t="str">
            <v>3763-0366</v>
          </cell>
        </row>
        <row r="151">
          <cell r="A151" t="str">
            <v>中延デンタルクリニック</v>
          </cell>
          <cell r="B151" t="str">
            <v>品川区</v>
          </cell>
          <cell r="C151" t="str">
            <v>中延3-2-3</v>
          </cell>
          <cell r="D151" t="str">
            <v>T&amp;Y中延1F</v>
          </cell>
          <cell r="E151" t="str">
            <v>03-</v>
          </cell>
          <cell r="F151" t="str">
            <v>6426-9959</v>
          </cell>
        </row>
        <row r="152">
          <cell r="A152" t="str">
            <v>中山歯科医院</v>
          </cell>
          <cell r="B152" t="str">
            <v>品川区</v>
          </cell>
          <cell r="C152" t="str">
            <v>旗の台4-2-7</v>
          </cell>
          <cell r="D152" t="str">
            <v>ｸﾞﾚｰｽ旗の台1F</v>
          </cell>
          <cell r="E152" t="str">
            <v>03-</v>
          </cell>
          <cell r="F152" t="str">
            <v>3785-6480</v>
          </cell>
        </row>
        <row r="153">
          <cell r="A153" t="str">
            <v>中村歯科</v>
          </cell>
          <cell r="B153" t="str">
            <v>品川区</v>
          </cell>
          <cell r="C153" t="str">
            <v>中延6-4-17</v>
          </cell>
          <cell r="D153" t="str">
            <v/>
          </cell>
          <cell r="E153" t="str">
            <v>03-</v>
          </cell>
          <cell r="F153" t="str">
            <v>3783-0855</v>
          </cell>
        </row>
        <row r="154">
          <cell r="A154" t="str">
            <v>長嶋デンタルオフィス</v>
          </cell>
          <cell r="B154" t="str">
            <v>品川区</v>
          </cell>
          <cell r="C154" t="str">
            <v>西品川2-9-4</v>
          </cell>
          <cell r="D154" t="str">
            <v/>
          </cell>
          <cell r="E154" t="str">
            <v>03-</v>
          </cell>
          <cell r="F154" t="str">
            <v>3491-7450</v>
          </cell>
        </row>
        <row r="155">
          <cell r="A155" t="str">
            <v>天王洲パークサイドビル歯科</v>
          </cell>
          <cell r="B155" t="str">
            <v>品川区</v>
          </cell>
          <cell r="C155" t="str">
            <v>東品川2-5-8</v>
          </cell>
          <cell r="D155" t="str">
            <v>201</v>
          </cell>
          <cell r="E155" t="str">
            <v>03-</v>
          </cell>
          <cell r="F155" t="str">
            <v>5462-2030</v>
          </cell>
        </row>
        <row r="156">
          <cell r="A156" t="str">
            <v>天王洲郵船ビルクリニック</v>
          </cell>
          <cell r="B156" t="str">
            <v>品川区</v>
          </cell>
          <cell r="C156" t="str">
            <v>東品川2-2-20</v>
          </cell>
          <cell r="D156" t="str">
            <v/>
          </cell>
          <cell r="E156" t="str">
            <v>03-</v>
          </cell>
          <cell r="F156" t="str">
            <v>5462-2020</v>
          </cell>
        </row>
        <row r="157">
          <cell r="A157" t="str">
            <v>天野歯科医院</v>
          </cell>
          <cell r="B157" t="str">
            <v>品川区</v>
          </cell>
          <cell r="C157" t="str">
            <v>西五反田5-1-20</v>
          </cell>
          <cell r="D157" t="str">
            <v>ｱｽﾍﾟﾝﾌﾟﾗｻﾞﾋﾞﾙ3F</v>
          </cell>
          <cell r="E157" t="str">
            <v>03-</v>
          </cell>
          <cell r="F157" t="str">
            <v>3490-1710</v>
          </cell>
        </row>
        <row r="158">
          <cell r="A158" t="str">
            <v>渡辺歯科医院</v>
          </cell>
          <cell r="B158" t="str">
            <v>品川区</v>
          </cell>
          <cell r="C158" t="str">
            <v>中延5-1-2</v>
          </cell>
          <cell r="D158" t="str">
            <v>SKハイツ102</v>
          </cell>
          <cell r="E158" t="str">
            <v>03-</v>
          </cell>
          <cell r="F158" t="str">
            <v>5751-8188</v>
          </cell>
        </row>
        <row r="159">
          <cell r="A159" t="str">
            <v>土佐歯科クリニック</v>
          </cell>
          <cell r="B159" t="str">
            <v>品川区</v>
          </cell>
          <cell r="C159" t="str">
            <v>小山3-6-15</v>
          </cell>
          <cell r="D159" t="str">
            <v>ﾊﾟｰｸﾎｰﾑｽﾞ武蔵小山102</v>
          </cell>
          <cell r="E159" t="str">
            <v>03-</v>
          </cell>
          <cell r="F159" t="str">
            <v>5702-1554</v>
          </cell>
        </row>
        <row r="160">
          <cell r="A160" t="str">
            <v>島本歯科医院</v>
          </cell>
          <cell r="B160" t="str">
            <v>品川区</v>
          </cell>
          <cell r="C160" t="str">
            <v>中延3-10-8</v>
          </cell>
          <cell r="D160" t="str">
            <v/>
          </cell>
          <cell r="E160" t="str">
            <v>03-</v>
          </cell>
          <cell r="F160" t="str">
            <v>6426-9249</v>
          </cell>
        </row>
        <row r="161">
          <cell r="A161" t="str">
            <v>嶋田歯科医院</v>
          </cell>
          <cell r="B161" t="str">
            <v>品川区</v>
          </cell>
          <cell r="C161" t="str">
            <v>平塚2-14-2</v>
          </cell>
          <cell r="D161" t="str">
            <v/>
          </cell>
          <cell r="E161" t="str">
            <v>03-</v>
          </cell>
          <cell r="F161" t="str">
            <v>3784-3684</v>
          </cell>
        </row>
        <row r="162">
          <cell r="A162" t="str">
            <v>東海林歯科医院</v>
          </cell>
          <cell r="B162" t="str">
            <v>品川区</v>
          </cell>
          <cell r="C162" t="str">
            <v>小山3-5-8　</v>
          </cell>
          <cell r="D162" t="str">
            <v>武蔵小山SHOJIビル</v>
          </cell>
          <cell r="E162" t="str">
            <v>03-</v>
          </cell>
          <cell r="F162" t="str">
            <v>6303-3900</v>
          </cell>
        </row>
        <row r="163">
          <cell r="A163" t="str">
            <v>東川歯科医院</v>
          </cell>
          <cell r="B163" t="str">
            <v>品川区</v>
          </cell>
          <cell r="C163" t="str">
            <v>南品川1-8-8</v>
          </cell>
          <cell r="D163" t="str">
            <v/>
          </cell>
          <cell r="E163" t="str">
            <v>03-</v>
          </cell>
          <cell r="F163" t="str">
            <v>3450-2887</v>
          </cell>
        </row>
        <row r="164">
          <cell r="A164" t="str">
            <v>藤井歯科医院</v>
          </cell>
          <cell r="B164" t="str">
            <v>品川区</v>
          </cell>
          <cell r="C164" t="str">
            <v>大崎1-6-4</v>
          </cell>
          <cell r="D164" t="str">
            <v>新大崎勧業ﾋﾞﾙ2階</v>
          </cell>
          <cell r="E164" t="str">
            <v>03-</v>
          </cell>
          <cell r="F164" t="str">
            <v>3779-9400</v>
          </cell>
        </row>
        <row r="165">
          <cell r="A165" t="str">
            <v>藤田歯科クリニック</v>
          </cell>
          <cell r="B165" t="str">
            <v>品川区</v>
          </cell>
          <cell r="C165" t="str">
            <v>西品川3-5-8</v>
          </cell>
          <cell r="D165" t="str">
            <v/>
          </cell>
          <cell r="E165" t="str">
            <v>03-</v>
          </cell>
          <cell r="F165" t="str">
            <v>3491-3333</v>
          </cell>
        </row>
        <row r="166">
          <cell r="A166" t="str">
            <v>内川歯科医院</v>
          </cell>
          <cell r="B166" t="str">
            <v>品川区</v>
          </cell>
          <cell r="C166" t="str">
            <v>東大井3-27-8</v>
          </cell>
          <cell r="D166">
            <v>101</v>
          </cell>
          <cell r="E166" t="str">
            <v>03-</v>
          </cell>
          <cell r="F166" t="str">
            <v>3761-1216</v>
          </cell>
        </row>
        <row r="167">
          <cell r="A167" t="str">
            <v>梅宮歯科医院</v>
          </cell>
          <cell r="B167" t="str">
            <v>品川区</v>
          </cell>
          <cell r="C167" t="str">
            <v>平塚1-5-5</v>
          </cell>
          <cell r="D167" t="str">
            <v>梅宮ﾋﾞﾙ1F</v>
          </cell>
          <cell r="E167" t="str">
            <v>03-</v>
          </cell>
          <cell r="F167" t="str">
            <v>3781-8880</v>
          </cell>
        </row>
        <row r="168">
          <cell r="A168" t="str">
            <v>白金歯科</v>
          </cell>
          <cell r="B168" t="str">
            <v>品川区</v>
          </cell>
          <cell r="C168" t="str">
            <v>上大崎2-13-22</v>
          </cell>
          <cell r="D168" t="str">
            <v>ｼｰｱｲﾏﾝｼｮﾝ103</v>
          </cell>
          <cell r="E168" t="str">
            <v>03-</v>
          </cell>
          <cell r="F168" t="str">
            <v>3446-0818</v>
          </cell>
        </row>
        <row r="169">
          <cell r="A169" t="str">
            <v>白田歯科クリニック</v>
          </cell>
          <cell r="B169" t="str">
            <v>品川区</v>
          </cell>
          <cell r="C169" t="str">
            <v>平塚2-18-12</v>
          </cell>
          <cell r="D169" t="str">
            <v/>
          </cell>
          <cell r="E169" t="str">
            <v>03-</v>
          </cell>
          <cell r="F169" t="str">
            <v>3785-6471</v>
          </cell>
        </row>
        <row r="170">
          <cell r="A170" t="str">
            <v>八ツ山パークサイド歯科</v>
          </cell>
          <cell r="B170" t="str">
            <v>品川区</v>
          </cell>
          <cell r="C170" t="str">
            <v>北品川1-14-1</v>
          </cell>
          <cell r="D170" t="str">
            <v>5F</v>
          </cell>
          <cell r="E170" t="str">
            <v>03-</v>
          </cell>
          <cell r="F170" t="str">
            <v>5715-1888</v>
          </cell>
        </row>
        <row r="171">
          <cell r="A171" t="str">
            <v>八潮歯科医院</v>
          </cell>
          <cell r="B171" t="str">
            <v>品川区</v>
          </cell>
          <cell r="C171" t="str">
            <v>八潮5-12-68</v>
          </cell>
          <cell r="D171" t="str">
            <v>103</v>
          </cell>
          <cell r="E171" t="str">
            <v>03-</v>
          </cell>
          <cell r="F171" t="str">
            <v>3799-1818</v>
          </cell>
        </row>
        <row r="172">
          <cell r="A172" t="str">
            <v>品川シーサイドステーションビル歯科</v>
          </cell>
          <cell r="B172" t="str">
            <v>品川区</v>
          </cell>
          <cell r="C172" t="str">
            <v>東品川4-13-24</v>
          </cell>
          <cell r="D172" t="str">
            <v>102</v>
          </cell>
          <cell r="E172" t="str">
            <v>03-</v>
          </cell>
          <cell r="F172" t="str">
            <v>6712-4150</v>
          </cell>
        </row>
        <row r="173">
          <cell r="A173" t="str">
            <v>品川シーサイドデンタルデザインオフィス</v>
          </cell>
          <cell r="B173" t="str">
            <v>品川区</v>
          </cell>
          <cell r="C173" t="str">
            <v>東品川4-13-24</v>
          </cell>
          <cell r="D173" t="str">
            <v/>
          </cell>
          <cell r="E173" t="str">
            <v>03-</v>
          </cell>
          <cell r="F173" t="str">
            <v>6712-4150</v>
          </cell>
        </row>
        <row r="174">
          <cell r="A174" t="str">
            <v>品川シーサイド歯科</v>
          </cell>
          <cell r="B174" t="str">
            <v>品川区</v>
          </cell>
          <cell r="C174" t="str">
            <v>東品川4-12-6</v>
          </cell>
          <cell r="D174" t="str">
            <v>2F</v>
          </cell>
          <cell r="E174" t="str">
            <v>03-</v>
          </cell>
          <cell r="F174" t="str">
            <v>5479-5685</v>
          </cell>
        </row>
        <row r="175">
          <cell r="A175" t="str">
            <v>服部デンタルクリニック</v>
          </cell>
          <cell r="B175" t="str">
            <v>品川区</v>
          </cell>
          <cell r="C175" t="str">
            <v>南大井6-26-2</v>
          </cell>
          <cell r="D175" t="str">
            <v>B-1F</v>
          </cell>
          <cell r="E175" t="str">
            <v>03-</v>
          </cell>
          <cell r="F175" t="str">
            <v>5471-4622</v>
          </cell>
        </row>
        <row r="176">
          <cell r="A176" t="str">
            <v>服部歯科医院</v>
          </cell>
          <cell r="B176" t="str">
            <v>品川区</v>
          </cell>
          <cell r="C176" t="str">
            <v>南品川6-18-19</v>
          </cell>
          <cell r="D176" t="str">
            <v/>
          </cell>
          <cell r="E176" t="str">
            <v>03-</v>
          </cell>
          <cell r="F176" t="str">
            <v>3474-4182</v>
          </cell>
        </row>
        <row r="177">
          <cell r="A177" t="str">
            <v>平松クリニック</v>
          </cell>
          <cell r="B177" t="str">
            <v>品川区</v>
          </cell>
          <cell r="C177" t="str">
            <v>南大井6-17-7</v>
          </cell>
          <cell r="D177" t="str">
            <v>102</v>
          </cell>
          <cell r="E177" t="str">
            <v>03-</v>
          </cell>
          <cell r="F177" t="str">
            <v>3298-6107</v>
          </cell>
        </row>
        <row r="178">
          <cell r="A178" t="str">
            <v>平田歯科医院</v>
          </cell>
          <cell r="B178" t="str">
            <v>品川区</v>
          </cell>
          <cell r="C178" t="str">
            <v>豊町5-1-12</v>
          </cell>
          <cell r="D178" t="str">
            <v>田中ﾋﾞﾙ2F</v>
          </cell>
          <cell r="E178" t="str">
            <v>03-</v>
          </cell>
          <cell r="F178" t="str">
            <v>5498-1260</v>
          </cell>
        </row>
        <row r="179">
          <cell r="A179" t="str">
            <v>平和坂菅原歯科</v>
          </cell>
          <cell r="B179" t="str">
            <v>品川区</v>
          </cell>
          <cell r="C179" t="str">
            <v>西品川2-24-10</v>
          </cell>
          <cell r="D179" t="str">
            <v>幸阪ﾋﾞﾙ1F</v>
          </cell>
          <cell r="E179" t="str">
            <v>03-</v>
          </cell>
          <cell r="F179" t="str">
            <v>5435-8110</v>
          </cell>
        </row>
        <row r="180">
          <cell r="A180" t="str">
            <v>米山歯科</v>
          </cell>
          <cell r="B180" t="str">
            <v>品川区</v>
          </cell>
          <cell r="C180" t="str">
            <v>小山3-2-10</v>
          </cell>
          <cell r="D180" t="str">
            <v/>
          </cell>
          <cell r="E180" t="str">
            <v>03-</v>
          </cell>
          <cell r="F180" t="str">
            <v>3794-0235</v>
          </cell>
        </row>
        <row r="181">
          <cell r="A181" t="str">
            <v>米田歯科医院</v>
          </cell>
          <cell r="B181" t="str">
            <v>品川区</v>
          </cell>
          <cell r="C181" t="str">
            <v>小山4-1-11</v>
          </cell>
          <cell r="D181" t="str">
            <v/>
          </cell>
          <cell r="E181" t="str">
            <v>03-</v>
          </cell>
          <cell r="F181" t="str">
            <v>3712-5445</v>
          </cell>
        </row>
        <row r="182">
          <cell r="A182" t="str">
            <v>北村歯科クリニック</v>
          </cell>
          <cell r="B182" t="str">
            <v>品川区</v>
          </cell>
          <cell r="C182" t="str">
            <v>旗の台1-8-1</v>
          </cell>
          <cell r="D182" t="str">
            <v/>
          </cell>
          <cell r="E182" t="str">
            <v>03-</v>
          </cell>
          <cell r="F182" t="str">
            <v>3781-8090</v>
          </cell>
        </row>
        <row r="183">
          <cell r="A183" t="str">
            <v>北村歯科医院</v>
          </cell>
          <cell r="B183" t="str">
            <v>品川区</v>
          </cell>
          <cell r="C183" t="str">
            <v>西大井5-3-4</v>
          </cell>
          <cell r="D183" t="str">
            <v/>
          </cell>
          <cell r="E183" t="str">
            <v>03-</v>
          </cell>
          <cell r="F183" t="str">
            <v>3772-1914</v>
          </cell>
        </row>
        <row r="184">
          <cell r="A184" t="str">
            <v>堀内歯科医院</v>
          </cell>
          <cell r="B184" t="str">
            <v>品川区</v>
          </cell>
          <cell r="C184" t="str">
            <v>東五反田2-3-3</v>
          </cell>
          <cell r="D184" t="str">
            <v>2F</v>
          </cell>
          <cell r="E184" t="str">
            <v>03-</v>
          </cell>
          <cell r="F184" t="str">
            <v>3449-1033</v>
          </cell>
        </row>
        <row r="185">
          <cell r="A185" t="str">
            <v>野村歯科医院</v>
          </cell>
          <cell r="B185" t="str">
            <v>品川区</v>
          </cell>
          <cell r="C185" t="str">
            <v>大井1-25-4</v>
          </cell>
          <cell r="D185" t="str">
            <v>ｼﾃｨｰﾊｲﾂ大井町1F</v>
          </cell>
          <cell r="E185" t="str">
            <v>03-</v>
          </cell>
          <cell r="F185" t="str">
            <v>3776-0121</v>
          </cell>
        </row>
        <row r="186">
          <cell r="A186" t="str">
            <v>野田歯科医院</v>
          </cell>
          <cell r="B186" t="str">
            <v>品川区</v>
          </cell>
          <cell r="C186" t="str">
            <v>上大崎2-12-1</v>
          </cell>
          <cell r="D186" t="str">
            <v/>
          </cell>
          <cell r="E186" t="str">
            <v>03-</v>
          </cell>
          <cell r="F186" t="str">
            <v>3442-4182</v>
          </cell>
        </row>
        <row r="187">
          <cell r="A187" t="str">
            <v>矢部歯科医院</v>
          </cell>
          <cell r="B187" t="str">
            <v>品川区</v>
          </cell>
          <cell r="C187" t="str">
            <v>西品川1-29-4</v>
          </cell>
          <cell r="D187" t="str">
            <v/>
          </cell>
          <cell r="E187" t="str">
            <v>03-</v>
          </cell>
          <cell r="F187" t="str">
            <v>3781-4811</v>
          </cell>
        </row>
        <row r="188">
          <cell r="A188" t="str">
            <v>愈稀歯科医院</v>
          </cell>
          <cell r="B188" t="str">
            <v>品川区</v>
          </cell>
          <cell r="C188" t="str">
            <v>東大井1-3-30</v>
          </cell>
          <cell r="D188" t="str">
            <v/>
          </cell>
          <cell r="E188" t="str">
            <v>03-</v>
          </cell>
          <cell r="F188" t="str">
            <v>3472-8241</v>
          </cell>
        </row>
        <row r="189">
          <cell r="A189" t="str">
            <v>由井歯科</v>
          </cell>
          <cell r="B189" t="str">
            <v>品川区</v>
          </cell>
          <cell r="C189" t="str">
            <v>二葉1-20-7</v>
          </cell>
          <cell r="D189" t="str">
            <v/>
          </cell>
          <cell r="E189" t="str">
            <v>03-</v>
          </cell>
          <cell r="F189" t="str">
            <v>3788-1610</v>
          </cell>
        </row>
        <row r="190">
          <cell r="A190" t="str">
            <v>陽光歯科クリニック</v>
          </cell>
          <cell r="B190" t="str">
            <v>品川区</v>
          </cell>
          <cell r="C190" t="str">
            <v>西五反田8-4-15</v>
          </cell>
          <cell r="D190" t="str">
            <v>東京ﾓﾘｽﾋﾞﾙ第2 3F</v>
          </cell>
          <cell r="E190" t="str">
            <v>03-</v>
          </cell>
          <cell r="F190" t="str">
            <v>3490-1390</v>
          </cell>
        </row>
        <row r="191">
          <cell r="A191" t="str">
            <v>龍歯科医院</v>
          </cell>
          <cell r="B191" t="str">
            <v>品川区</v>
          </cell>
          <cell r="C191" t="str">
            <v>西五反田8-2-2</v>
          </cell>
          <cell r="D191" t="str">
            <v>西五反田K1ﾋﾞﾙ1F</v>
          </cell>
          <cell r="E191" t="str">
            <v>03-</v>
          </cell>
          <cell r="F191" t="str">
            <v>3491-9489</v>
          </cell>
        </row>
        <row r="192">
          <cell r="A192" t="str">
            <v>林歯科医院</v>
          </cell>
          <cell r="B192" t="str">
            <v>品川区</v>
          </cell>
          <cell r="C192" t="str">
            <v>戸越3-2-8</v>
          </cell>
          <cell r="D192" t="str">
            <v/>
          </cell>
          <cell r="E192" t="str">
            <v>03-</v>
          </cell>
          <cell r="F192" t="str">
            <v>3787-8482</v>
          </cell>
        </row>
        <row r="193">
          <cell r="A193" t="str">
            <v>鈴木歯科クリニック（大井）</v>
          </cell>
          <cell r="B193" t="str">
            <v>品川区</v>
          </cell>
          <cell r="C193" t="str">
            <v>大井1-7-6</v>
          </cell>
          <cell r="D193" t="str">
            <v>2F</v>
          </cell>
          <cell r="E193" t="str">
            <v>03-</v>
          </cell>
          <cell r="F193" t="str">
            <v>3778-4188</v>
          </cell>
        </row>
        <row r="194">
          <cell r="A194" t="str">
            <v>鈴木歯科クリニック（豊町）</v>
          </cell>
          <cell r="B194" t="str">
            <v>品川区</v>
          </cell>
          <cell r="C194" t="str">
            <v>豊町6-5-5</v>
          </cell>
          <cell r="D194" t="str">
            <v>伍番館1F</v>
          </cell>
          <cell r="E194" t="str">
            <v>03-</v>
          </cell>
          <cell r="F194" t="str">
            <v>3785-7764</v>
          </cell>
        </row>
        <row r="195">
          <cell r="A195" t="str">
            <v>和栗歯科医院</v>
          </cell>
          <cell r="B195" t="str">
            <v>品川区</v>
          </cell>
          <cell r="C195" t="str">
            <v>東中延2-10-18</v>
          </cell>
          <cell r="D195" t="str">
            <v/>
          </cell>
          <cell r="E195" t="str">
            <v>03-</v>
          </cell>
          <cell r="F195" t="str">
            <v>5751-3284</v>
          </cell>
        </row>
        <row r="196">
          <cell r="A196" t="str">
            <v>廣瀬歯科医院</v>
          </cell>
          <cell r="B196" t="str">
            <v>品川区</v>
          </cell>
          <cell r="C196" t="str">
            <v>大崎3-6-11</v>
          </cell>
          <cell r="D196" t="str">
            <v>東洋ﾋﾞﾙ2F</v>
          </cell>
          <cell r="E196" t="str">
            <v>03-</v>
          </cell>
          <cell r="F196" t="str">
            <v>3491-9668</v>
          </cell>
        </row>
        <row r="197">
          <cell r="A197" t="str">
            <v>西小山オーラルクリニック</v>
          </cell>
          <cell r="B197" t="str">
            <v>品川区</v>
          </cell>
          <cell r="C197" t="str">
            <v>小山6-1-4</v>
          </cell>
          <cell r="D197" t="str">
            <v>エステムプラザ品川西小山１F</v>
          </cell>
          <cell r="E197" t="str">
            <v>03-</v>
          </cell>
          <cell r="F197" t="str">
            <v>5724-3968</v>
          </cell>
        </row>
        <row r="198">
          <cell r="A198" t="str">
            <v>横山歯科クリニック</v>
          </cell>
          <cell r="B198" t="str">
            <v>品川区</v>
          </cell>
          <cell r="C198" t="str">
            <v>東五反田5-27-10</v>
          </cell>
          <cell r="E198" t="str">
            <v>03-</v>
          </cell>
          <cell r="F198" t="str">
            <v>6432-5226</v>
          </cell>
        </row>
        <row r="199">
          <cell r="A199" t="str">
            <v>パトリアデンタルクリニック</v>
          </cell>
          <cell r="B199" t="str">
            <v>品川区</v>
          </cell>
          <cell r="C199" t="str">
            <v>八潮5-5-3</v>
          </cell>
          <cell r="D199" t="str">
            <v>2F</v>
          </cell>
          <cell r="E199" t="str">
            <v>03-</v>
          </cell>
          <cell r="F199" t="str">
            <v>6277-4182</v>
          </cell>
        </row>
      </sheetData>
      <sheetData sheetId="12">
        <row r="2">
          <cell r="A2" t="str">
            <v>大井三ツ又上条接骨院</v>
          </cell>
          <cell r="B2" t="str">
            <v>品川区</v>
          </cell>
          <cell r="C2" t="str">
            <v>大井3-2-2</v>
          </cell>
          <cell r="E2" t="str">
            <v>03-</v>
          </cell>
          <cell r="F2" t="str">
            <v>3775-3166</v>
          </cell>
        </row>
        <row r="3">
          <cell r="A3" t="str">
            <v>大井整骨療院</v>
          </cell>
          <cell r="B3" t="str">
            <v>品川区</v>
          </cell>
          <cell r="C3" t="str">
            <v>大井3-26-8</v>
          </cell>
          <cell r="D3" t="str">
            <v/>
          </cell>
          <cell r="E3" t="str">
            <v>03-</v>
          </cell>
          <cell r="F3" t="str">
            <v>3772-5847</v>
          </cell>
        </row>
        <row r="4">
          <cell r="A4" t="str">
            <v>武石接骨院</v>
          </cell>
          <cell r="B4" t="str">
            <v>品川区</v>
          </cell>
          <cell r="C4" t="str">
            <v>豊町2-17-8</v>
          </cell>
          <cell r="D4" t="str">
            <v/>
          </cell>
          <cell r="E4" t="str">
            <v>03-</v>
          </cell>
          <cell r="F4" t="str">
            <v>3781-4450</v>
          </cell>
        </row>
        <row r="5">
          <cell r="A5" t="str">
            <v>荒川接骨院</v>
          </cell>
          <cell r="B5" t="str">
            <v>品川区</v>
          </cell>
          <cell r="C5" t="str">
            <v>中延4-5-21</v>
          </cell>
          <cell r="D5" t="str">
            <v/>
          </cell>
          <cell r="E5" t="str">
            <v>03-</v>
          </cell>
          <cell r="F5" t="str">
            <v>3787-9520</v>
          </cell>
        </row>
        <row r="6">
          <cell r="A6" t="str">
            <v>滝澤さめず接骨院</v>
          </cell>
          <cell r="B6" t="str">
            <v>品川区</v>
          </cell>
          <cell r="C6" t="str">
            <v>東大井1-1-6</v>
          </cell>
          <cell r="D6" t="str">
            <v/>
          </cell>
          <cell r="E6" t="str">
            <v>03-</v>
          </cell>
          <cell r="F6" t="str">
            <v>3450-8496</v>
          </cell>
        </row>
        <row r="7">
          <cell r="A7" t="str">
            <v>昭和通り接骨院</v>
          </cell>
          <cell r="B7" t="str">
            <v>品川区</v>
          </cell>
          <cell r="C7" t="str">
            <v>西中延2-9-13</v>
          </cell>
          <cell r="D7">
            <v>101</v>
          </cell>
          <cell r="E7" t="str">
            <v>03-</v>
          </cell>
          <cell r="F7" t="str">
            <v>3788-7470</v>
          </cell>
        </row>
        <row r="8">
          <cell r="A8" t="str">
            <v>清水接骨院</v>
          </cell>
          <cell r="B8" t="str">
            <v>品川区</v>
          </cell>
          <cell r="C8" t="str">
            <v>大崎2-6-19</v>
          </cell>
          <cell r="D8" t="str">
            <v/>
          </cell>
          <cell r="E8" t="str">
            <v>03-</v>
          </cell>
          <cell r="F8" t="str">
            <v>3779-6183</v>
          </cell>
        </row>
        <row r="9">
          <cell r="A9" t="str">
            <v>しおざわ接骨院</v>
          </cell>
          <cell r="B9" t="str">
            <v>品川区</v>
          </cell>
          <cell r="C9" t="str">
            <v>西中延2-18-20</v>
          </cell>
          <cell r="D9" t="str">
            <v/>
          </cell>
          <cell r="E9" t="str">
            <v>03-</v>
          </cell>
          <cell r="F9" t="str">
            <v>5702-8158</v>
          </cell>
        </row>
        <row r="10">
          <cell r="A10" t="str">
            <v>根岸接骨院</v>
          </cell>
          <cell r="B10" t="str">
            <v>品川区</v>
          </cell>
          <cell r="C10" t="str">
            <v>東五反田5-26-6</v>
          </cell>
          <cell r="D10" t="str">
            <v/>
          </cell>
          <cell r="E10" t="str">
            <v>090-</v>
          </cell>
          <cell r="F10" t="str">
            <v>6032-6189</v>
          </cell>
        </row>
        <row r="11">
          <cell r="A11" t="str">
            <v>押田接骨院</v>
          </cell>
          <cell r="B11" t="str">
            <v>品川区</v>
          </cell>
          <cell r="C11" t="str">
            <v>小山2-8-13</v>
          </cell>
          <cell r="D11" t="str">
            <v/>
          </cell>
          <cell r="E11" t="str">
            <v>03-</v>
          </cell>
          <cell r="F11" t="str">
            <v>3787-8036</v>
          </cell>
        </row>
        <row r="12">
          <cell r="A12" t="str">
            <v>誠道館清水接骨院</v>
          </cell>
          <cell r="B12" t="str">
            <v>品川区</v>
          </cell>
          <cell r="C12" t="str">
            <v>小山3-15-1</v>
          </cell>
          <cell r="D12" t="str">
            <v>パークシティ武蔵小山ザモール2F 2-N</v>
          </cell>
          <cell r="E12" t="str">
            <v>03-</v>
          </cell>
          <cell r="F12" t="str">
            <v>3783-0685</v>
          </cell>
        </row>
        <row r="13">
          <cell r="A13" t="str">
            <v>みやび接骨院</v>
          </cell>
          <cell r="B13" t="str">
            <v>品川区</v>
          </cell>
          <cell r="C13" t="str">
            <v>西大井3-13-15</v>
          </cell>
          <cell r="D13" t="str">
            <v/>
          </cell>
          <cell r="E13" t="str">
            <v>03-</v>
          </cell>
          <cell r="F13" t="str">
            <v>5742-3450</v>
          </cell>
        </row>
        <row r="14">
          <cell r="A14" t="str">
            <v>上条接骨院</v>
          </cell>
          <cell r="B14" t="str">
            <v>品川区</v>
          </cell>
          <cell r="C14" t="str">
            <v>二葉2-8-9</v>
          </cell>
          <cell r="D14" t="str">
            <v/>
          </cell>
          <cell r="E14" t="str">
            <v>03-</v>
          </cell>
          <cell r="F14" t="str">
            <v>3786-7949</v>
          </cell>
        </row>
        <row r="15">
          <cell r="A15" t="str">
            <v>健康館なつ整骨院</v>
          </cell>
          <cell r="B15" t="str">
            <v>品川区</v>
          </cell>
          <cell r="C15" t="str">
            <v>東五反田1-19-2</v>
          </cell>
          <cell r="D15" t="str">
            <v/>
          </cell>
          <cell r="E15" t="str">
            <v>03-</v>
          </cell>
          <cell r="F15" t="str">
            <v>3444-3472</v>
          </cell>
        </row>
        <row r="16">
          <cell r="A16" t="str">
            <v>中村接骨院</v>
          </cell>
          <cell r="B16" t="str">
            <v>品川区</v>
          </cell>
          <cell r="C16" t="str">
            <v>中延1-2-7</v>
          </cell>
          <cell r="D16" t="str">
            <v/>
          </cell>
          <cell r="E16" t="str">
            <v>03-</v>
          </cell>
          <cell r="F16" t="str">
            <v>3782-8232</v>
          </cell>
        </row>
        <row r="17">
          <cell r="A17" t="str">
            <v>つじ接骨院</v>
          </cell>
          <cell r="B17" t="str">
            <v>品川区</v>
          </cell>
          <cell r="C17" t="str">
            <v>南品川2-8-13</v>
          </cell>
          <cell r="D17" t="str">
            <v/>
          </cell>
          <cell r="E17" t="str">
            <v>03-</v>
          </cell>
          <cell r="F17" t="str">
            <v>3471-0263</v>
          </cell>
        </row>
        <row r="18">
          <cell r="A18" t="str">
            <v>スズキ整骨院</v>
          </cell>
          <cell r="B18" t="str">
            <v>品川区</v>
          </cell>
          <cell r="C18" t="str">
            <v>南大井4-9-21</v>
          </cell>
          <cell r="D18" t="str">
            <v/>
          </cell>
          <cell r="E18" t="str">
            <v>03-</v>
          </cell>
          <cell r="F18" t="str">
            <v>3763-3816</v>
          </cell>
        </row>
        <row r="19">
          <cell r="A19" t="str">
            <v>小山接骨院</v>
          </cell>
          <cell r="B19" t="str">
            <v>品川区</v>
          </cell>
          <cell r="C19" t="str">
            <v>戸越5-10-7</v>
          </cell>
          <cell r="D19" t="str">
            <v/>
          </cell>
          <cell r="E19" t="str">
            <v>03-</v>
          </cell>
          <cell r="F19" t="str">
            <v>3782-7568</v>
          </cell>
        </row>
        <row r="20">
          <cell r="A20" t="str">
            <v>山根接骨院</v>
          </cell>
          <cell r="B20" t="str">
            <v>品川区</v>
          </cell>
          <cell r="C20" t="str">
            <v>西品川1-23-15</v>
          </cell>
          <cell r="D20" t="str">
            <v/>
          </cell>
          <cell r="E20" t="str">
            <v>03-</v>
          </cell>
          <cell r="F20" t="str">
            <v>3779-9137</v>
          </cell>
        </row>
        <row r="21">
          <cell r="A21" t="str">
            <v>品川接骨院</v>
          </cell>
          <cell r="B21" t="str">
            <v>品川区</v>
          </cell>
          <cell r="C21" t="str">
            <v>南品川4-17-8</v>
          </cell>
          <cell r="D21" t="str">
            <v/>
          </cell>
          <cell r="E21" t="str">
            <v>03-</v>
          </cell>
          <cell r="F21" t="str">
            <v>3458-1993</v>
          </cell>
        </row>
        <row r="22">
          <cell r="A22" t="str">
            <v>青柳接骨院</v>
          </cell>
          <cell r="B22" t="str">
            <v>品川区</v>
          </cell>
          <cell r="C22" t="str">
            <v>荏原6-6-6</v>
          </cell>
          <cell r="D22" t="str">
            <v/>
          </cell>
          <cell r="E22" t="str">
            <v>03-</v>
          </cell>
          <cell r="F22" t="str">
            <v>3784-3267</v>
          </cell>
        </row>
        <row r="23">
          <cell r="A23" t="str">
            <v>梅津柔道整復所</v>
          </cell>
          <cell r="B23" t="str">
            <v>品川区</v>
          </cell>
          <cell r="C23" t="str">
            <v>東大井3-5-10</v>
          </cell>
          <cell r="D23" t="str">
            <v/>
          </cell>
          <cell r="E23" t="str">
            <v>03-</v>
          </cell>
          <cell r="F23" t="str">
            <v>3766-7082</v>
          </cell>
        </row>
        <row r="24">
          <cell r="A24" t="str">
            <v>かとう整骨院</v>
          </cell>
          <cell r="B24" t="str">
            <v>品川区</v>
          </cell>
          <cell r="C24" t="str">
            <v>旗の台3-10-1</v>
          </cell>
          <cell r="D24" t="str">
            <v/>
          </cell>
          <cell r="E24" t="str">
            <v>03-</v>
          </cell>
          <cell r="F24" t="str">
            <v>5750-3525</v>
          </cell>
        </row>
        <row r="25">
          <cell r="A25" t="str">
            <v>行方接骨院</v>
          </cell>
          <cell r="B25" t="str">
            <v>品川区</v>
          </cell>
          <cell r="C25" t="str">
            <v>八潮5-2-2</v>
          </cell>
          <cell r="D25" t="str">
            <v/>
          </cell>
          <cell r="E25" t="str">
            <v>03-</v>
          </cell>
          <cell r="F25" t="str">
            <v>3799-5809</v>
          </cell>
        </row>
        <row r="26">
          <cell r="A26" t="str">
            <v>目黒整骨院</v>
          </cell>
          <cell r="B26" t="str">
            <v>品川区</v>
          </cell>
          <cell r="C26" t="str">
            <v>上大崎2-15-5</v>
          </cell>
          <cell r="D26" t="str">
            <v>204</v>
          </cell>
          <cell r="E26" t="str">
            <v>03-</v>
          </cell>
          <cell r="F26" t="str">
            <v>3444-7796</v>
          </cell>
        </row>
        <row r="27">
          <cell r="A27" t="str">
            <v>せきね接骨院</v>
          </cell>
          <cell r="B27" t="str">
            <v>品川区</v>
          </cell>
          <cell r="C27" t="str">
            <v>戸越5-19-12</v>
          </cell>
          <cell r="D27" t="str">
            <v/>
          </cell>
          <cell r="E27" t="str">
            <v>03-</v>
          </cell>
          <cell r="F27" t="str">
            <v>3784-2161</v>
          </cell>
        </row>
        <row r="28">
          <cell r="A28" t="str">
            <v>阿部整骨院</v>
          </cell>
          <cell r="B28" t="str">
            <v>品川区</v>
          </cell>
          <cell r="C28" t="str">
            <v>西品川3-1-20</v>
          </cell>
          <cell r="D28" t="str">
            <v>102</v>
          </cell>
          <cell r="E28" t="str">
            <v>03-</v>
          </cell>
          <cell r="F28" t="str">
            <v>3490-2730</v>
          </cell>
        </row>
        <row r="29">
          <cell r="A29" t="str">
            <v>篠原接骨院</v>
          </cell>
          <cell r="B29" t="str">
            <v>品川区</v>
          </cell>
          <cell r="C29" t="str">
            <v>西大井2-4-19</v>
          </cell>
          <cell r="D29" t="str">
            <v/>
          </cell>
          <cell r="E29" t="str">
            <v>03-</v>
          </cell>
          <cell r="F29" t="str">
            <v>3775-2407</v>
          </cell>
        </row>
        <row r="30">
          <cell r="A30" t="str">
            <v>成進整骨院</v>
          </cell>
          <cell r="B30" t="str">
            <v>品川区</v>
          </cell>
          <cell r="C30" t="str">
            <v>大井3-2-2</v>
          </cell>
          <cell r="D30" t="str">
            <v/>
          </cell>
          <cell r="E30" t="str">
            <v>03-</v>
          </cell>
          <cell r="F30" t="str">
            <v>3775-3166</v>
          </cell>
        </row>
        <row r="31">
          <cell r="A31" t="str">
            <v>工藤総合接骨院</v>
          </cell>
          <cell r="B31" t="str">
            <v>品川区</v>
          </cell>
          <cell r="C31" t="str">
            <v>小山4-7-2</v>
          </cell>
          <cell r="D31" t="str">
            <v/>
          </cell>
          <cell r="E31" t="str">
            <v>03-</v>
          </cell>
          <cell r="F31" t="str">
            <v>3785-7844</v>
          </cell>
        </row>
        <row r="32">
          <cell r="A32" t="str">
            <v>綱井接骨院</v>
          </cell>
          <cell r="B32" t="str">
            <v>品川区</v>
          </cell>
          <cell r="C32" t="str">
            <v>小山6-2-9</v>
          </cell>
          <cell r="D32" t="str">
            <v/>
          </cell>
          <cell r="E32" t="str">
            <v>03-</v>
          </cell>
          <cell r="F32" t="str">
            <v>3781-9330</v>
          </cell>
        </row>
        <row r="33">
          <cell r="A33" t="str">
            <v>須藤柔道整復院</v>
          </cell>
          <cell r="B33" t="str">
            <v>品川区</v>
          </cell>
          <cell r="C33" t="str">
            <v>中延5-8-12</v>
          </cell>
          <cell r="D33" t="str">
            <v/>
          </cell>
          <cell r="E33" t="str">
            <v>03-</v>
          </cell>
          <cell r="F33" t="str">
            <v>3783-0526</v>
          </cell>
        </row>
        <row r="34">
          <cell r="A34" t="str">
            <v>武蔵小山接骨院</v>
          </cell>
          <cell r="B34" t="str">
            <v>品川区</v>
          </cell>
          <cell r="C34" t="str">
            <v>小山3-6-24</v>
          </cell>
          <cell r="D34" t="str">
            <v/>
          </cell>
          <cell r="E34" t="str">
            <v>03-</v>
          </cell>
          <cell r="F34" t="str">
            <v>3782-2667</v>
          </cell>
        </row>
        <row r="35">
          <cell r="A35" t="str">
            <v>ケアステーション鍼灸・整骨院</v>
          </cell>
          <cell r="B35" t="str">
            <v>品川区</v>
          </cell>
          <cell r="C35" t="str">
            <v>大井1-45-4</v>
          </cell>
          <cell r="D35" t="str">
            <v>1F</v>
          </cell>
          <cell r="E35" t="str">
            <v>03-</v>
          </cell>
          <cell r="F35" t="str">
            <v>3771-2727</v>
          </cell>
        </row>
        <row r="36">
          <cell r="A36" t="str">
            <v>いろは整骨院</v>
          </cell>
          <cell r="B36" t="str">
            <v>品川区</v>
          </cell>
          <cell r="C36" t="str">
            <v>平塚2-12-21</v>
          </cell>
          <cell r="D36" t="str">
            <v>OMﾋﾞﾙ1階</v>
          </cell>
          <cell r="E36" t="str">
            <v>03-</v>
          </cell>
          <cell r="F36" t="str">
            <v>6421-5168</v>
          </cell>
        </row>
        <row r="37">
          <cell r="A37" t="str">
            <v>飯塚接骨院</v>
          </cell>
          <cell r="B37" t="str">
            <v>品川区</v>
          </cell>
          <cell r="C37" t="str">
            <v>南大井4-11-6</v>
          </cell>
          <cell r="D37" t="str">
            <v/>
          </cell>
          <cell r="E37" t="str">
            <v>03-</v>
          </cell>
          <cell r="F37" t="str">
            <v>3763-3270</v>
          </cell>
        </row>
        <row r="38">
          <cell r="A38" t="str">
            <v>あおば接骨院</v>
          </cell>
          <cell r="B38" t="str">
            <v>品川区</v>
          </cell>
          <cell r="C38" t="str">
            <v>北品川2-28-18</v>
          </cell>
          <cell r="D38" t="str">
            <v/>
          </cell>
          <cell r="E38" t="str">
            <v>03-</v>
          </cell>
          <cell r="F38" t="str">
            <v>5461-0849</v>
          </cell>
        </row>
        <row r="39">
          <cell r="A39" t="str">
            <v>南品川整骨院</v>
          </cell>
          <cell r="B39" t="str">
            <v>品川区</v>
          </cell>
          <cell r="C39" t="str">
            <v>南品川3-6-49</v>
          </cell>
          <cell r="E39" t="str">
            <v>03-</v>
          </cell>
          <cell r="F39" t="str">
            <v>3474-7008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92"/>
  <sheetViews>
    <sheetView showGridLines="0" showZeros="0" tabSelected="1" view="pageBreakPreview" topLeftCell="A46" zoomScale="85" zoomScaleNormal="80" zoomScaleSheetLayoutView="85" workbookViewId="0">
      <selection activeCell="C58" sqref="C58:J58"/>
    </sheetView>
  </sheetViews>
  <sheetFormatPr defaultColWidth="8.88671875" defaultRowHeight="14.25" x14ac:dyDescent="0.15"/>
  <cols>
    <col min="1" max="1" width="8.33203125" style="80" customWidth="1"/>
    <col min="2" max="2" width="5.88671875" style="9" customWidth="1"/>
    <col min="3" max="3" width="4" style="81" customWidth="1"/>
    <col min="4" max="4" width="2.109375" style="9" customWidth="1"/>
    <col min="5" max="5" width="5.88671875" style="9" customWidth="1"/>
    <col min="6" max="6" width="4.109375" style="81" customWidth="1"/>
    <col min="7" max="7" width="2.109375" style="9" customWidth="1"/>
    <col min="8" max="8" width="5.88671875" style="9" customWidth="1"/>
    <col min="9" max="9" width="4.109375" style="82" customWidth="1"/>
    <col min="10" max="10" width="2.109375" style="83" customWidth="1"/>
    <col min="11" max="11" width="5.88671875" style="9" customWidth="1"/>
    <col min="12" max="12" width="4.109375" style="81" customWidth="1"/>
    <col min="13" max="13" width="2.109375" style="9" customWidth="1"/>
    <col min="14" max="14" width="5.88671875" style="9" customWidth="1"/>
    <col min="15" max="15" width="4.109375" style="9" customWidth="1"/>
    <col min="16" max="16" width="2.109375" style="9" customWidth="1"/>
    <col min="17" max="17" width="5.88671875" style="9" customWidth="1"/>
    <col min="18" max="18" width="4.109375" style="81" customWidth="1"/>
    <col min="19" max="19" width="2.109375" style="9" customWidth="1"/>
    <col min="20" max="20" width="5.88671875" style="9" customWidth="1"/>
    <col min="21" max="21" width="4.109375" style="49" customWidth="1"/>
    <col min="22" max="22" width="1.88671875" style="9" customWidth="1"/>
    <col min="23" max="23" width="6.5546875" style="9" customWidth="1"/>
    <col min="24" max="24" width="4.109375" style="9" customWidth="1"/>
    <col min="25" max="25" width="1.77734375" style="9" customWidth="1"/>
    <col min="26" max="26" width="6.5546875" style="9" customWidth="1"/>
    <col min="27" max="27" width="4.109375" style="9" customWidth="1"/>
    <col min="28" max="28" width="12.33203125" style="9" hidden="1" customWidth="1"/>
    <col min="29" max="16384" width="8.88671875" style="9"/>
  </cols>
  <sheetData>
    <row r="1" spans="1:34" ht="35.25" customHeight="1" x14ac:dyDescent="0.3">
      <c r="A1" s="1" t="s">
        <v>0</v>
      </c>
      <c r="B1" s="1"/>
      <c r="C1" s="2">
        <f>[1]①カレンダー!D1</f>
        <v>5</v>
      </c>
      <c r="D1" s="2"/>
      <c r="E1" s="3" t="s">
        <v>1</v>
      </c>
      <c r="F1" s="4"/>
      <c r="G1" s="5"/>
      <c r="H1" s="5"/>
      <c r="I1" s="6"/>
      <c r="J1" s="7"/>
      <c r="K1" s="5"/>
      <c r="L1" s="4"/>
      <c r="M1" s="5"/>
      <c r="N1" s="5"/>
      <c r="O1" s="5"/>
      <c r="P1" s="5"/>
      <c r="Q1" s="5"/>
      <c r="R1" s="4"/>
      <c r="S1" s="5"/>
      <c r="T1" s="5"/>
      <c r="U1" s="8"/>
    </row>
    <row r="2" spans="1:34" s="20" customFormat="1" ht="27" customHeight="1" x14ac:dyDescent="0.4">
      <c r="A2" s="10" t="s">
        <v>2</v>
      </c>
      <c r="B2" s="11">
        <f>IF(A14="","",A14)</f>
        <v>45780</v>
      </c>
      <c r="C2" s="12" t="str">
        <f>IF(B2="","",(VLOOKUP(B2,[1]①カレンダー!$B$4:$C$34,2,FALSE)))</f>
        <v>(祝)</v>
      </c>
      <c r="D2" s="13" t="str">
        <f>IF(E2="","","、")</f>
        <v>、</v>
      </c>
      <c r="E2" s="11">
        <f>IF(A22="","",A22)</f>
        <v>45781</v>
      </c>
      <c r="F2" s="12" t="str">
        <f>IF(E2="","",(VLOOKUP(E2,[1]①カレンダー!$B$4:$C$34,2,FALSE)))</f>
        <v>(祝)</v>
      </c>
      <c r="G2" s="13" t="str">
        <f>IF(H2="","","、")</f>
        <v>、</v>
      </c>
      <c r="H2" s="11">
        <f>IF(A30="","",A30)</f>
        <v>45782</v>
      </c>
      <c r="I2" s="12" t="str">
        <f>IF(H2="","",(VLOOKUP(H2,[1]①カレンダー!$B$4:$C$34,2,FALSE)))</f>
        <v>(祝)</v>
      </c>
      <c r="J2" s="13" t="str">
        <f>IF(K2="","","、")</f>
        <v>、</v>
      </c>
      <c r="K2" s="11">
        <f>IF(A38="","",A38)</f>
        <v>45783</v>
      </c>
      <c r="L2" s="12" t="str">
        <f>IF(K2="","",(VLOOKUP(K2,[1]①カレンダー!$B$4:$C$34,2,FALSE)))</f>
        <v>(祝)</v>
      </c>
      <c r="M2" s="13" t="str">
        <f>IF(N2="","","、")</f>
        <v>、</v>
      </c>
      <c r="N2" s="11">
        <f>IF(A46="","",A46)</f>
        <v>45788</v>
      </c>
      <c r="O2" s="12">
        <f>IF(N2="","",(VLOOKUP(N2,[1]①カレンダー!$B$4:$C$34,2,FALSE)))</f>
        <v>45788</v>
      </c>
      <c r="P2" s="13" t="str">
        <f>IF(Q2="","","、")</f>
        <v>、</v>
      </c>
      <c r="Q2" s="11">
        <f>IF(A54="","",A54)</f>
        <v>45795</v>
      </c>
      <c r="R2" s="12">
        <f>IF(Q2="","",(VLOOKUP(Q2,[1]①カレンダー!$B$4:$C$34,2,FALSE)))</f>
        <v>45795</v>
      </c>
      <c r="S2" s="13" t="str">
        <f>IF(T2="","","、")</f>
        <v>、</v>
      </c>
      <c r="T2" s="14">
        <f>IF(A62="","",A62)</f>
        <v>45802</v>
      </c>
      <c r="U2" s="12">
        <f>IF(T2="","",(VLOOKUP(T2,[1]①カレンダー!$B$4:$C$34,2,FALSE)))</f>
        <v>45802</v>
      </c>
      <c r="V2" s="15" t="str">
        <f>IF(W2="","","、")</f>
        <v/>
      </c>
      <c r="W2" s="16" t="str">
        <f>IF(A70="","",A70)</f>
        <v/>
      </c>
      <c r="X2" s="17" t="str">
        <f>IF(W2="","",(VLOOKUP(②HP掲載用!W2,[1]①カレンダー!$B$4:$C$34,2,FALSE)))</f>
        <v/>
      </c>
      <c r="Y2" s="15" t="str">
        <f>IF(Z2="","","、")</f>
        <v/>
      </c>
      <c r="Z2" s="16" t="str">
        <f>IF(A78="","",A78)</f>
        <v/>
      </c>
      <c r="AA2" s="17" t="str">
        <f>IF(Z2="","",(VLOOKUP(②HP掲載用!Z2,[1]①カレンダー!$B$4:$C$34,2,FALSE)))</f>
        <v/>
      </c>
      <c r="AB2" s="18"/>
      <c r="AC2" s="19"/>
      <c r="AD2" s="19"/>
      <c r="AE2" s="19"/>
      <c r="AF2" s="19"/>
      <c r="AG2" s="19"/>
      <c r="AH2" s="19"/>
    </row>
    <row r="3" spans="1:34" ht="17.25" x14ac:dyDescent="0.15">
      <c r="A3" s="21" t="s">
        <v>3</v>
      </c>
      <c r="B3" s="21"/>
      <c r="C3" s="21"/>
      <c r="D3" s="21"/>
      <c r="E3" s="21"/>
      <c r="F3" s="21"/>
      <c r="G3" s="21"/>
      <c r="H3" s="21"/>
      <c r="I3" s="22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  <c r="U3" s="17"/>
      <c r="W3" s="18"/>
      <c r="X3" s="18"/>
      <c r="Y3" s="18"/>
      <c r="Z3" s="18"/>
      <c r="AA3" s="18"/>
      <c r="AB3" s="23"/>
      <c r="AC3" s="24"/>
      <c r="AD3" s="24"/>
      <c r="AE3" s="24"/>
      <c r="AF3" s="24"/>
      <c r="AG3" s="24"/>
      <c r="AH3" s="24"/>
    </row>
    <row r="4" spans="1:34" ht="8.25" customHeight="1" x14ac:dyDescent="0.15">
      <c r="A4" s="25"/>
      <c r="B4" s="21"/>
      <c r="C4" s="21"/>
      <c r="D4" s="21"/>
      <c r="E4" s="21"/>
      <c r="F4" s="21"/>
      <c r="G4" s="21"/>
      <c r="H4" s="21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17"/>
      <c r="W4" s="18"/>
      <c r="X4" s="18"/>
      <c r="Y4" s="18"/>
      <c r="Z4" s="18"/>
      <c r="AA4" s="18"/>
      <c r="AB4" s="23"/>
      <c r="AC4" s="24"/>
      <c r="AD4" s="24"/>
      <c r="AE4" s="24"/>
      <c r="AF4" s="24"/>
      <c r="AG4" s="24"/>
      <c r="AH4" s="24"/>
    </row>
    <row r="5" spans="1:34" x14ac:dyDescent="0.15">
      <c r="A5" s="26" t="s">
        <v>4</v>
      </c>
      <c r="B5" s="27"/>
      <c r="C5" s="28" t="s">
        <v>5</v>
      </c>
      <c r="D5" s="28"/>
      <c r="E5" s="28"/>
      <c r="F5" s="28"/>
      <c r="G5" s="28"/>
      <c r="H5" s="28"/>
      <c r="I5" s="28"/>
      <c r="J5" s="28"/>
      <c r="K5" s="26" t="s">
        <v>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9"/>
      <c r="X5" s="26" t="s">
        <v>7</v>
      </c>
      <c r="Y5" s="27"/>
      <c r="Z5" s="27"/>
      <c r="AA5" s="29"/>
      <c r="AB5" s="23"/>
      <c r="AC5" s="24"/>
      <c r="AD5" s="24"/>
      <c r="AE5" s="24"/>
      <c r="AF5" s="24"/>
      <c r="AG5" s="24"/>
      <c r="AH5" s="24"/>
    </row>
    <row r="6" spans="1:34" ht="35.1" customHeight="1" x14ac:dyDescent="0.15">
      <c r="A6" s="30" t="s">
        <v>8</v>
      </c>
      <c r="B6" s="31"/>
      <c r="C6" s="32" t="s">
        <v>9</v>
      </c>
      <c r="D6" s="32"/>
      <c r="E6" s="32"/>
      <c r="F6" s="32"/>
      <c r="G6" s="32"/>
      <c r="H6" s="32"/>
      <c r="I6" s="32"/>
      <c r="J6" s="32"/>
      <c r="K6" s="33" t="s">
        <v>10</v>
      </c>
      <c r="L6" s="34" t="s">
        <v>11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5"/>
      <c r="X6" s="36" t="s">
        <v>12</v>
      </c>
      <c r="Y6" s="35" t="s">
        <v>13</v>
      </c>
      <c r="Z6" s="37"/>
      <c r="AA6" s="37"/>
      <c r="AB6" s="23"/>
      <c r="AC6" s="24"/>
      <c r="AD6" s="24"/>
      <c r="AE6" s="24"/>
      <c r="AF6" s="24"/>
      <c r="AG6" s="24"/>
      <c r="AH6" s="24"/>
    </row>
    <row r="7" spans="1:34" ht="35.1" customHeight="1" x14ac:dyDescent="0.15">
      <c r="A7" s="30" t="s">
        <v>8</v>
      </c>
      <c r="B7" s="31"/>
      <c r="C7" s="32" t="s">
        <v>14</v>
      </c>
      <c r="D7" s="32"/>
      <c r="E7" s="32"/>
      <c r="F7" s="32"/>
      <c r="G7" s="32"/>
      <c r="H7" s="32"/>
      <c r="I7" s="32"/>
      <c r="J7" s="32"/>
      <c r="K7" s="33" t="s">
        <v>10</v>
      </c>
      <c r="L7" s="34" t="s">
        <v>15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5"/>
      <c r="X7" s="36" t="s">
        <v>12</v>
      </c>
      <c r="Y7" s="35" t="s">
        <v>16</v>
      </c>
      <c r="Z7" s="37"/>
      <c r="AA7" s="37"/>
      <c r="AB7" s="23"/>
      <c r="AC7" s="24"/>
      <c r="AD7" s="24"/>
      <c r="AE7" s="24"/>
      <c r="AF7" s="24"/>
      <c r="AG7" s="24"/>
      <c r="AH7" s="24"/>
    </row>
    <row r="8" spans="1:34" ht="21" customHeight="1" x14ac:dyDescent="0.15">
      <c r="A8" s="30" t="s">
        <v>17</v>
      </c>
      <c r="B8" s="31"/>
      <c r="C8" s="38" t="s">
        <v>18</v>
      </c>
      <c r="D8" s="38"/>
      <c r="E8" s="38"/>
      <c r="F8" s="38"/>
      <c r="G8" s="38"/>
      <c r="H8" s="38"/>
      <c r="I8" s="38"/>
      <c r="J8" s="38"/>
      <c r="K8" s="33" t="s">
        <v>10</v>
      </c>
      <c r="L8" s="34" t="s">
        <v>19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5"/>
      <c r="X8" s="36" t="s">
        <v>12</v>
      </c>
      <c r="Y8" s="35" t="s">
        <v>20</v>
      </c>
      <c r="Z8" s="37"/>
      <c r="AA8" s="37"/>
      <c r="AB8" s="23"/>
      <c r="AC8" s="24"/>
      <c r="AD8" s="24"/>
      <c r="AE8" s="24"/>
      <c r="AF8" s="24"/>
      <c r="AG8" s="24"/>
      <c r="AH8" s="24"/>
    </row>
    <row r="9" spans="1:34" ht="21" customHeight="1" x14ac:dyDescent="0.15">
      <c r="A9" s="30" t="s">
        <v>17</v>
      </c>
      <c r="B9" s="31"/>
      <c r="C9" s="38" t="s">
        <v>21</v>
      </c>
      <c r="D9" s="38"/>
      <c r="E9" s="38"/>
      <c r="F9" s="38"/>
      <c r="G9" s="38"/>
      <c r="H9" s="38"/>
      <c r="I9" s="38"/>
      <c r="J9" s="38"/>
      <c r="K9" s="33" t="s">
        <v>10</v>
      </c>
      <c r="L9" s="34" t="s">
        <v>22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5"/>
      <c r="X9" s="36" t="s">
        <v>12</v>
      </c>
      <c r="Y9" s="35" t="s">
        <v>23</v>
      </c>
      <c r="Z9" s="37"/>
      <c r="AA9" s="37"/>
      <c r="AB9" s="39"/>
      <c r="AC9" s="24"/>
      <c r="AD9" s="24"/>
      <c r="AE9" s="24"/>
      <c r="AF9" s="24"/>
      <c r="AG9" s="24"/>
      <c r="AH9" s="24"/>
    </row>
    <row r="10" spans="1:34" ht="25.5" customHeight="1" x14ac:dyDescent="0.15">
      <c r="A10" s="40"/>
      <c r="B10" s="18"/>
      <c r="C10" s="18"/>
      <c r="D10" s="18"/>
      <c r="E10" s="18"/>
      <c r="F10" s="18"/>
      <c r="G10" s="18"/>
      <c r="H10" s="18"/>
      <c r="I10" s="41"/>
      <c r="J10" s="41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42"/>
      <c r="V10" s="24"/>
      <c r="W10" s="18"/>
      <c r="X10" s="18"/>
      <c r="Y10" s="18"/>
      <c r="Z10" s="18"/>
      <c r="AA10" s="18"/>
      <c r="AB10" s="39"/>
      <c r="AC10" s="24"/>
      <c r="AD10" s="24"/>
      <c r="AE10" s="24"/>
      <c r="AF10" s="24"/>
      <c r="AG10" s="24"/>
      <c r="AH10" s="24"/>
    </row>
    <row r="11" spans="1:34" ht="29.25" customHeight="1" x14ac:dyDescent="0.15">
      <c r="A11" s="25" t="s">
        <v>24</v>
      </c>
      <c r="B11" s="16">
        <f>IF(A14="","",A14)</f>
        <v>45780</v>
      </c>
      <c r="C11" s="17" t="str">
        <f>IF(B11="","",(VLOOKUP(B11,[1]①カレンダー!$B$4:$C$34,2,FALSE)))</f>
        <v>(祝)</v>
      </c>
      <c r="D11" s="22" t="str">
        <f>IF(E11="","","、")</f>
        <v>、</v>
      </c>
      <c r="E11" s="16">
        <f>IF(A22="","",A22)</f>
        <v>45781</v>
      </c>
      <c r="F11" s="17" t="str">
        <f>IF(E11="","",(VLOOKUP(E11,[1]①カレンダー!$B$4:$C$34,2,FALSE)))</f>
        <v>(祝)</v>
      </c>
      <c r="G11" s="22" t="str">
        <f>IF(H11="","","、")</f>
        <v>、</v>
      </c>
      <c r="H11" s="16">
        <f>IF(A30="","",A30)</f>
        <v>45782</v>
      </c>
      <c r="I11" s="17" t="str">
        <f>IF(H11="","",(VLOOKUP(H11,[1]①カレンダー!$B$4:$C$34,2,FALSE)))</f>
        <v>(祝)</v>
      </c>
      <c r="J11" s="22" t="str">
        <f>IF(K11="","","、")</f>
        <v>、</v>
      </c>
      <c r="K11" s="16">
        <f>IF(A38="","",A38)</f>
        <v>45783</v>
      </c>
      <c r="L11" s="17" t="str">
        <f>IF(K11="","",(VLOOKUP(K11,[1]①カレンダー!$B$4:$C$34,2,FALSE)))</f>
        <v>(祝)</v>
      </c>
      <c r="M11" s="22" t="str">
        <f>IF(N11="","","、")</f>
        <v>、</v>
      </c>
      <c r="N11" s="16">
        <f>IF(A46="","",A46)</f>
        <v>45788</v>
      </c>
      <c r="O11" s="17">
        <f>IF(N11="","",(VLOOKUP(N11,[1]①カレンダー!$B$4:$C$34,2,FALSE)))</f>
        <v>45788</v>
      </c>
      <c r="P11" s="22" t="str">
        <f>IF(Q11="","","、")</f>
        <v>、</v>
      </c>
      <c r="Q11" s="11">
        <f>IF(A54="","",A54)</f>
        <v>45795</v>
      </c>
      <c r="R11" s="17">
        <f>IF(Q11="","",(VLOOKUP(Q11,[1]①カレンダー!$B$4:$C$34,2,FALSE)))</f>
        <v>45795</v>
      </c>
      <c r="S11" s="22" t="str">
        <f>IF(T11="","","、")</f>
        <v>、</v>
      </c>
      <c r="T11" s="14">
        <f>IF(A62="","",A62)</f>
        <v>45802</v>
      </c>
      <c r="U11" s="17">
        <f>IF(T11="","",(VLOOKUP(T11,[1]①カレンダー!$B$4:$C$34,2,FALSE)))</f>
        <v>45802</v>
      </c>
      <c r="V11" s="15" t="str">
        <f>IF(W11="","","、")</f>
        <v/>
      </c>
      <c r="W11" s="16" t="str">
        <f>IF(A70="","",A70)</f>
        <v/>
      </c>
      <c r="X11" s="17" t="str">
        <f>IF(W11="","",(VLOOKUP(②HP掲載用!W11,[1]①カレンダー!$B$4:$C$34,2,FALSE)))</f>
        <v/>
      </c>
      <c r="Y11" s="15" t="str">
        <f>IF(Z11="","","、")</f>
        <v/>
      </c>
      <c r="Z11" s="16" t="str">
        <f>IF(A78="","",A78)</f>
        <v/>
      </c>
      <c r="AA11" s="17" t="str">
        <f>IF(Z11="","",(VLOOKUP(②HP掲載用!Z11,[1]①カレンダー!$B$4:$C$34,2,FALSE)))</f>
        <v/>
      </c>
      <c r="AB11" s="23"/>
      <c r="AC11" s="24"/>
      <c r="AD11" s="24"/>
      <c r="AE11" s="24"/>
      <c r="AF11" s="24"/>
      <c r="AG11" s="24"/>
      <c r="AH11" s="24"/>
    </row>
    <row r="12" spans="1:34" ht="17.25" x14ac:dyDescent="0.15">
      <c r="A12" s="21" t="s">
        <v>25</v>
      </c>
      <c r="B12" s="21"/>
      <c r="C12" s="21"/>
      <c r="D12" s="21"/>
      <c r="E12" s="21"/>
      <c r="F12" s="21"/>
      <c r="G12" s="21"/>
      <c r="H12" s="21"/>
      <c r="I12" s="22"/>
      <c r="J12" s="22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7"/>
      <c r="W12" s="18"/>
      <c r="X12" s="18"/>
      <c r="Y12" s="18"/>
      <c r="Z12" s="18"/>
      <c r="AA12" s="18"/>
      <c r="AB12" s="23"/>
      <c r="AC12" s="24"/>
      <c r="AD12" s="24"/>
      <c r="AE12" s="24"/>
      <c r="AF12" s="24"/>
      <c r="AG12" s="24"/>
      <c r="AH12" s="24"/>
    </row>
    <row r="13" spans="1:34" ht="8.25" customHeight="1" x14ac:dyDescent="0.15">
      <c r="A13" s="40"/>
      <c r="B13" s="18"/>
      <c r="C13" s="18"/>
      <c r="D13" s="18"/>
      <c r="E13" s="18"/>
      <c r="F13" s="18"/>
      <c r="G13" s="18"/>
      <c r="H13" s="18"/>
      <c r="I13" s="41"/>
      <c r="J13" s="41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42"/>
      <c r="V13" s="18"/>
      <c r="W13" s="18"/>
      <c r="X13" s="18"/>
      <c r="Y13" s="18"/>
      <c r="Z13" s="18"/>
      <c r="AA13" s="18"/>
      <c r="AB13" s="23"/>
      <c r="AC13" s="24"/>
      <c r="AD13" s="24"/>
      <c r="AE13" s="24"/>
      <c r="AF13" s="24"/>
      <c r="AG13" s="24"/>
      <c r="AH13" s="24"/>
    </row>
    <row r="14" spans="1:34" ht="30" customHeight="1" x14ac:dyDescent="0.15">
      <c r="A14" s="43">
        <v>45780</v>
      </c>
      <c r="B14" s="44" t="str">
        <f>IF(A14="","",(VLOOKUP(②HP掲載用!A14,[1]①カレンダー!$B$4:$C$34,2,FALSE)))</f>
        <v>(祝)</v>
      </c>
      <c r="C14" s="45"/>
      <c r="D14" s="46"/>
      <c r="E14" s="46"/>
      <c r="F14" s="45"/>
      <c r="G14" s="46"/>
      <c r="H14" s="46"/>
      <c r="I14" s="47"/>
      <c r="J14" s="48"/>
      <c r="K14" s="46"/>
      <c r="L14" s="45"/>
      <c r="M14" s="46"/>
      <c r="N14" s="46"/>
      <c r="O14" s="46"/>
      <c r="P14" s="46"/>
      <c r="Q14" s="46"/>
      <c r="R14" s="45"/>
      <c r="S14" s="46"/>
      <c r="T14" s="46"/>
      <c r="W14" s="50"/>
      <c r="X14" s="50"/>
      <c r="Y14" s="50"/>
      <c r="Z14" s="50"/>
      <c r="AA14" s="50"/>
      <c r="AB14" s="23"/>
      <c r="AC14" s="24"/>
      <c r="AD14" s="24"/>
      <c r="AE14" s="24"/>
      <c r="AF14" s="24"/>
      <c r="AG14" s="24"/>
      <c r="AH14" s="24"/>
    </row>
    <row r="15" spans="1:34" ht="21" customHeight="1" x14ac:dyDescent="0.15">
      <c r="A15" s="26" t="s">
        <v>4</v>
      </c>
      <c r="B15" s="27"/>
      <c r="C15" s="28" t="s">
        <v>5</v>
      </c>
      <c r="D15" s="28"/>
      <c r="E15" s="28"/>
      <c r="F15" s="28"/>
      <c r="G15" s="28"/>
      <c r="H15" s="28"/>
      <c r="I15" s="28"/>
      <c r="J15" s="28"/>
      <c r="K15" s="26" t="s">
        <v>6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9"/>
      <c r="X15" s="26" t="s">
        <v>7</v>
      </c>
      <c r="Y15" s="27"/>
      <c r="Z15" s="27"/>
      <c r="AA15" s="29"/>
      <c r="AB15" s="23"/>
      <c r="AC15" s="24"/>
      <c r="AD15" s="24"/>
      <c r="AE15" s="24"/>
      <c r="AF15" s="24"/>
      <c r="AG15" s="24"/>
      <c r="AH15" s="24"/>
    </row>
    <row r="16" spans="1:34" ht="21" customHeight="1" x14ac:dyDescent="0.15">
      <c r="A16" s="30" t="s">
        <v>8</v>
      </c>
      <c r="B16" s="31"/>
      <c r="C16" s="51" t="str">
        <f>VLOOKUP($A$14,[1]①カレンダー!$B$4:$L$34,7,FALSE)</f>
        <v>おりしきみつるクリニック</v>
      </c>
      <c r="D16" s="51"/>
      <c r="E16" s="51"/>
      <c r="F16" s="51"/>
      <c r="G16" s="51"/>
      <c r="H16" s="51"/>
      <c r="I16" s="51"/>
      <c r="J16" s="51"/>
      <c r="K16" s="33" t="s">
        <v>10</v>
      </c>
      <c r="L16" s="34" t="str">
        <f>VLOOKUP(C16,[1]日祝医師会!A2:F28,3,FALSE)</f>
        <v>東大井2-19-11</v>
      </c>
      <c r="M16" s="34"/>
      <c r="N16" s="34"/>
      <c r="O16" s="34"/>
      <c r="P16" s="34"/>
      <c r="Q16" s="34"/>
      <c r="R16" s="52" t="e">
        <f>VLOOKUP(C16,[1]日祝医師会!A2:F24,4,FALSE)</f>
        <v>#N/A</v>
      </c>
      <c r="S16" s="52"/>
      <c r="T16" s="52"/>
      <c r="U16" s="52"/>
      <c r="V16" s="52"/>
      <c r="W16" s="53"/>
      <c r="X16" s="54" t="e">
        <f>VLOOKUP(C16,[1]日祝医師会!A2:F24,5,FALSE)</f>
        <v>#N/A</v>
      </c>
      <c r="Y16" s="34" t="e">
        <f>VLOOKUP(C16,[1]日祝医師会!A2:F24,6,FALSE)</f>
        <v>#N/A</v>
      </c>
      <c r="Z16" s="34"/>
      <c r="AA16" s="35"/>
      <c r="AB16" s="23"/>
      <c r="AC16" s="24"/>
      <c r="AD16" s="24"/>
      <c r="AE16" s="24"/>
      <c r="AF16" s="24"/>
      <c r="AG16" s="24"/>
      <c r="AH16" s="24"/>
    </row>
    <row r="17" spans="1:48" ht="21" customHeight="1" x14ac:dyDescent="0.15">
      <c r="A17" s="30" t="s">
        <v>26</v>
      </c>
      <c r="B17" s="31"/>
      <c r="C17" s="51" t="str">
        <f>VLOOKUP($A$14,[1]①カレンダー!$B$4:$L$34,8,FALSE)</f>
        <v>三木歯科医院（大井）</v>
      </c>
      <c r="D17" s="51"/>
      <c r="E17" s="51"/>
      <c r="F17" s="51"/>
      <c r="G17" s="51"/>
      <c r="H17" s="51"/>
      <c r="I17" s="51"/>
      <c r="J17" s="51"/>
      <c r="K17" s="33" t="s">
        <v>10</v>
      </c>
      <c r="L17" s="34" t="str">
        <f>VLOOKUP(C17,[1]日祝歯科!$A$2:$F$203,3,FALSE)</f>
        <v>大井1-37-2</v>
      </c>
      <c r="M17" s="34"/>
      <c r="N17" s="34"/>
      <c r="O17" s="34"/>
      <c r="P17" s="34"/>
      <c r="Q17" s="34"/>
      <c r="R17" s="52" t="str">
        <f>VLOOKUP(C17,[1]日祝歯科!$A$2:$F$203,4,FALSE)</f>
        <v/>
      </c>
      <c r="S17" s="52"/>
      <c r="T17" s="52"/>
      <c r="U17" s="52"/>
      <c r="V17" s="52"/>
      <c r="W17" s="53"/>
      <c r="X17" s="54" t="str">
        <f>VLOOKUP(C17,[1]日祝歯科!$A$2:$F$203,5,FALSE)</f>
        <v>03-</v>
      </c>
      <c r="Y17" s="34" t="str">
        <f>VLOOKUP(C17,[1]日祝歯科!$A$2:$F$203,6,FALSE)</f>
        <v>3776-5252</v>
      </c>
      <c r="Z17" s="34"/>
      <c r="AA17" s="35"/>
      <c r="AB17" s="39"/>
      <c r="AC17" s="24"/>
      <c r="AD17" s="24"/>
      <c r="AE17" s="24"/>
      <c r="AF17" s="24"/>
      <c r="AG17" s="24"/>
      <c r="AH17" s="24"/>
    </row>
    <row r="18" spans="1:48" ht="21" customHeight="1" x14ac:dyDescent="0.15">
      <c r="A18" s="30" t="s">
        <v>26</v>
      </c>
      <c r="B18" s="31"/>
      <c r="C18" s="51" t="str">
        <f>VLOOKUP($A$14,[1]①カレンダー!$B$4:$L$34,9,FALSE)</f>
        <v>今村歯科医院</v>
      </c>
      <c r="D18" s="51"/>
      <c r="E18" s="51"/>
      <c r="F18" s="51"/>
      <c r="G18" s="51"/>
      <c r="H18" s="51"/>
      <c r="I18" s="51"/>
      <c r="J18" s="51"/>
      <c r="K18" s="33" t="s">
        <v>10</v>
      </c>
      <c r="L18" s="34" t="str">
        <f>VLOOKUP(C18,[1]日祝歯科!$A$2:$F$203,3,FALSE)</f>
        <v>中延3-13-14</v>
      </c>
      <c r="M18" s="34"/>
      <c r="N18" s="34"/>
      <c r="O18" s="34"/>
      <c r="P18" s="34"/>
      <c r="Q18" s="34"/>
      <c r="R18" s="52" t="str">
        <f>VLOOKUP(C18,[1]日祝歯科!$A$2:$F$203,4,FALSE)</f>
        <v/>
      </c>
      <c r="S18" s="52"/>
      <c r="T18" s="52"/>
      <c r="U18" s="52"/>
      <c r="V18" s="52"/>
      <c r="W18" s="53"/>
      <c r="X18" s="54" t="str">
        <f>VLOOKUP(C18,[1]日祝歯科!$A$2:$F$203,5,FALSE)</f>
        <v>03-</v>
      </c>
      <c r="Y18" s="34" t="str">
        <f>VLOOKUP(C18,[1]日祝歯科!$A$2:$F$203,6,FALSE)</f>
        <v>3785-1419</v>
      </c>
      <c r="Z18" s="34"/>
      <c r="AA18" s="35"/>
      <c r="AB18" s="39"/>
      <c r="AC18" s="24"/>
      <c r="AD18" s="24"/>
      <c r="AE18" s="24"/>
      <c r="AF18" s="24"/>
      <c r="AG18" s="24"/>
      <c r="AH18" s="24"/>
    </row>
    <row r="19" spans="1:48" ht="21" customHeight="1" x14ac:dyDescent="0.15">
      <c r="A19" s="30" t="s">
        <v>27</v>
      </c>
      <c r="B19" s="31"/>
      <c r="C19" s="51" t="str">
        <f>VLOOKUP($A$14,[1]①カレンダー!$B$4:$L$34,10,FALSE)</f>
        <v>山根接骨院</v>
      </c>
      <c r="D19" s="51"/>
      <c r="E19" s="51"/>
      <c r="F19" s="51"/>
      <c r="G19" s="51"/>
      <c r="H19" s="51"/>
      <c r="I19" s="51"/>
      <c r="J19" s="51"/>
      <c r="K19" s="33" t="s">
        <v>10</v>
      </c>
      <c r="L19" s="34" t="str">
        <f>VLOOKUP(C19,[1]日祝接骨院!$A$2:$F$45,3,FALSE)</f>
        <v>西品川1-23-15</v>
      </c>
      <c r="M19" s="34"/>
      <c r="N19" s="34"/>
      <c r="O19" s="34"/>
      <c r="P19" s="34"/>
      <c r="Q19" s="34"/>
      <c r="R19" s="52" t="str">
        <f>VLOOKUP(C19,[1]日祝接骨院!$A$2:$F$45,4,FALSE)</f>
        <v/>
      </c>
      <c r="S19" s="52"/>
      <c r="T19" s="52"/>
      <c r="U19" s="52"/>
      <c r="V19" s="52"/>
      <c r="W19" s="53"/>
      <c r="X19" s="54" t="str">
        <f>VLOOKUP(C19,[1]日祝接骨院!$A$2:$F$45,5,FALSE)</f>
        <v>03-</v>
      </c>
      <c r="Y19" s="34" t="str">
        <f>VLOOKUP(C19,[1]日祝接骨院!$A$2:$F$45,6,FALSE)</f>
        <v>3779-9137</v>
      </c>
      <c r="Z19" s="34"/>
      <c r="AA19" s="35"/>
      <c r="AB19" s="23"/>
      <c r="AC19" s="24"/>
      <c r="AD19" s="24"/>
      <c r="AE19" s="24"/>
      <c r="AF19" s="24"/>
      <c r="AG19" s="24"/>
      <c r="AH19" s="24"/>
    </row>
    <row r="20" spans="1:48" ht="21" customHeight="1" x14ac:dyDescent="0.15">
      <c r="A20" s="30" t="s">
        <v>27</v>
      </c>
      <c r="B20" s="31"/>
      <c r="C20" s="51" t="str">
        <f>VLOOKUP($A$14,[1]①カレンダー!$B$4:$L$34,11,FALSE)</f>
        <v>誠道館清水接骨院</v>
      </c>
      <c r="D20" s="51"/>
      <c r="E20" s="51"/>
      <c r="F20" s="51"/>
      <c r="G20" s="51"/>
      <c r="H20" s="51"/>
      <c r="I20" s="51"/>
      <c r="J20" s="51"/>
      <c r="K20" s="33" t="s">
        <v>10</v>
      </c>
      <c r="L20" s="34" t="str">
        <f>VLOOKUP(C20,[1]日祝接骨院!$A$2:$F$45,3,FALSE)</f>
        <v>小山3-15-1</v>
      </c>
      <c r="M20" s="34"/>
      <c r="N20" s="34"/>
      <c r="O20" s="34"/>
      <c r="P20" s="34"/>
      <c r="Q20" s="34"/>
      <c r="R20" s="52" t="str">
        <f>VLOOKUP(C20,[1]日祝接骨院!$A$2:$F$45,4,FALSE)</f>
        <v>パークシティ武蔵小山ザモール2F 2-N</v>
      </c>
      <c r="S20" s="52"/>
      <c r="T20" s="52"/>
      <c r="U20" s="52"/>
      <c r="V20" s="52"/>
      <c r="W20" s="53"/>
      <c r="X20" s="55" t="str">
        <f>VLOOKUP(C20,[1]日祝接骨院!$A$2:$F$45,5,FALSE)</f>
        <v>03-</v>
      </c>
      <c r="Y20" s="34" t="str">
        <f>VLOOKUP(C20,[1]日祝接骨院!$A$2:$F$45,6,FALSE)</f>
        <v>3783-0685</v>
      </c>
      <c r="Z20" s="34"/>
      <c r="AA20" s="35"/>
      <c r="AB20" s="23"/>
      <c r="AC20" s="24"/>
      <c r="AD20" s="24"/>
      <c r="AE20" s="24"/>
      <c r="AF20" s="24"/>
      <c r="AG20" s="24"/>
      <c r="AH20" s="24"/>
    </row>
    <row r="21" spans="1:48" ht="8.25" customHeight="1" x14ac:dyDescent="0.15">
      <c r="A21" s="56"/>
      <c r="B21" s="57"/>
      <c r="C21" s="58"/>
      <c r="D21" s="57"/>
      <c r="E21" s="57"/>
      <c r="F21" s="58"/>
      <c r="G21" s="57"/>
      <c r="H21" s="57"/>
      <c r="I21" s="59"/>
      <c r="J21" s="60"/>
      <c r="K21" s="57"/>
      <c r="L21" s="58"/>
      <c r="M21" s="57"/>
      <c r="N21" s="57"/>
      <c r="O21" s="57"/>
      <c r="P21" s="57"/>
      <c r="Q21" s="57"/>
      <c r="R21" s="58"/>
      <c r="S21" s="57"/>
      <c r="T21" s="57"/>
      <c r="U21" s="61"/>
      <c r="V21" s="57"/>
      <c r="W21" s="57"/>
      <c r="X21" s="57"/>
      <c r="Y21" s="57"/>
      <c r="Z21" s="57"/>
      <c r="AA21" s="57"/>
      <c r="AB21" s="23"/>
      <c r="AC21" s="24"/>
      <c r="AD21" s="24"/>
      <c r="AE21" s="24"/>
      <c r="AF21" s="24"/>
      <c r="AG21" s="24"/>
      <c r="AH21" s="24"/>
    </row>
    <row r="22" spans="1:48" ht="30" customHeight="1" x14ac:dyDescent="0.15">
      <c r="A22" s="43">
        <v>45781</v>
      </c>
      <c r="B22" s="44" t="str">
        <f>IF(A22="","",(VLOOKUP(②HP掲載用!A22,[1]①カレンダー!$B$4:$C$34,2,FALSE)))</f>
        <v>(祝)</v>
      </c>
      <c r="C22" s="45"/>
      <c r="D22" s="46"/>
      <c r="E22" s="46"/>
      <c r="F22" s="45"/>
      <c r="G22" s="46"/>
      <c r="H22" s="46"/>
      <c r="I22" s="47"/>
      <c r="J22" s="48"/>
      <c r="K22" s="46"/>
      <c r="L22" s="45"/>
      <c r="M22" s="46"/>
      <c r="N22" s="46"/>
      <c r="O22" s="46"/>
      <c r="P22" s="46"/>
      <c r="Q22" s="46"/>
      <c r="R22" s="45"/>
      <c r="S22" s="46"/>
      <c r="T22" s="46"/>
      <c r="W22" s="50"/>
      <c r="X22" s="50"/>
      <c r="Y22" s="50"/>
      <c r="Z22" s="50"/>
      <c r="AA22" s="50"/>
      <c r="AB22" s="23"/>
      <c r="AC22" s="24"/>
      <c r="AD22" s="24"/>
      <c r="AE22" s="24"/>
      <c r="AF22" s="24"/>
      <c r="AG22" s="24"/>
      <c r="AH22" s="24"/>
    </row>
    <row r="23" spans="1:48" ht="21" customHeight="1" x14ac:dyDescent="0.15">
      <c r="A23" s="26" t="s">
        <v>4</v>
      </c>
      <c r="B23" s="27"/>
      <c r="C23" s="26" t="s">
        <v>5</v>
      </c>
      <c r="D23" s="27"/>
      <c r="E23" s="27"/>
      <c r="F23" s="27"/>
      <c r="G23" s="27"/>
      <c r="H23" s="27"/>
      <c r="I23" s="27"/>
      <c r="J23" s="29"/>
      <c r="K23" s="26" t="s">
        <v>6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9"/>
      <c r="X23" s="26" t="s">
        <v>7</v>
      </c>
      <c r="Y23" s="27"/>
      <c r="Z23" s="27"/>
      <c r="AA23" s="29"/>
      <c r="AB23" s="23"/>
      <c r="AC23" s="24"/>
      <c r="AD23" s="24"/>
      <c r="AE23" s="24"/>
      <c r="AF23" s="24"/>
      <c r="AG23" s="24"/>
      <c r="AH23" s="24"/>
    </row>
    <row r="24" spans="1:48" ht="21" customHeight="1" x14ac:dyDescent="0.15">
      <c r="A24" s="30" t="s">
        <v>8</v>
      </c>
      <c r="B24" s="31"/>
      <c r="C24" s="62" t="str">
        <f>VLOOKUP($A$22,[1]①カレンダー!$B$4:$L$34,7,FALSE)</f>
        <v>ふじいクリニック</v>
      </c>
      <c r="D24" s="63"/>
      <c r="E24" s="63"/>
      <c r="F24" s="63"/>
      <c r="G24" s="63"/>
      <c r="H24" s="63"/>
      <c r="I24" s="63"/>
      <c r="J24" s="64"/>
      <c r="K24" s="33" t="s">
        <v>10</v>
      </c>
      <c r="L24" s="34" t="str">
        <f>VLOOKUP(C24,[1]日祝医師会!A2:F32,3,FALSE)</f>
        <v>西大井4-15-4</v>
      </c>
      <c r="M24" s="34"/>
      <c r="N24" s="34"/>
      <c r="O24" s="34"/>
      <c r="P24" s="34"/>
      <c r="Q24" s="34"/>
      <c r="R24" s="52" t="str">
        <f>VLOOKUP(C24,[1]日祝医師会!A2:F32,4,FALSE)</f>
        <v>1F</v>
      </c>
      <c r="S24" s="52"/>
      <c r="T24" s="52"/>
      <c r="U24" s="52"/>
      <c r="V24" s="52"/>
      <c r="W24" s="53"/>
      <c r="X24" s="54" t="str">
        <f>VLOOKUP(C24,[1]日祝医師会!A2:F32,5,FALSE)</f>
        <v>03-</v>
      </c>
      <c r="Y24" s="34" t="str">
        <f>VLOOKUP(C24,[1]日祝医師会!A2:F32,6,FALSE)</f>
        <v>5718-1417</v>
      </c>
      <c r="Z24" s="34"/>
      <c r="AA24" s="35"/>
      <c r="AB24" s="23"/>
      <c r="AC24" s="24"/>
      <c r="AD24" s="24"/>
      <c r="AE24" s="24"/>
      <c r="AF24" s="24"/>
      <c r="AG24" s="24"/>
      <c r="AH24" s="24"/>
    </row>
    <row r="25" spans="1:48" ht="21" customHeight="1" x14ac:dyDescent="0.15">
      <c r="A25" s="30" t="s">
        <v>26</v>
      </c>
      <c r="B25" s="31"/>
      <c r="C25" s="62" t="str">
        <f>VLOOKUP($A$22,[1]①カレンダー!$B$4:$L$34,8,FALSE)</f>
        <v>かわもり歯科医院</v>
      </c>
      <c r="D25" s="63"/>
      <c r="E25" s="63"/>
      <c r="F25" s="63"/>
      <c r="G25" s="63"/>
      <c r="H25" s="63"/>
      <c r="I25" s="63"/>
      <c r="J25" s="64"/>
      <c r="K25" s="33" t="s">
        <v>10</v>
      </c>
      <c r="L25" s="34" t="str">
        <f>VLOOKUP(C25,[1]日祝歯科!$A$2:$F$203,3,FALSE)</f>
        <v>大井3-4-8</v>
      </c>
      <c r="M25" s="34"/>
      <c r="N25" s="34"/>
      <c r="O25" s="34"/>
      <c r="P25" s="34"/>
      <c r="Q25" s="34"/>
      <c r="R25" s="52" t="str">
        <f>VLOOKUP(C25,[1]日祝歯科!$A$2:$F$203,4,FALSE)</f>
        <v>2F</v>
      </c>
      <c r="S25" s="52"/>
      <c r="T25" s="52"/>
      <c r="U25" s="52"/>
      <c r="V25" s="52"/>
      <c r="W25" s="53"/>
      <c r="X25" s="54" t="str">
        <f>VLOOKUP(C25,[1]日祝歯科!$A$2:$F$203,5,FALSE)</f>
        <v>03-</v>
      </c>
      <c r="Y25" s="34" t="str">
        <f>VLOOKUP(C25,[1]日祝歯科!$A$2:$F$203,6,FALSE)</f>
        <v>3772-8244</v>
      </c>
      <c r="Z25" s="34"/>
      <c r="AA25" s="35"/>
      <c r="AB25" s="39"/>
      <c r="AC25" s="24"/>
      <c r="AD25" s="24"/>
      <c r="AE25" s="24"/>
      <c r="AF25" s="24"/>
      <c r="AG25" s="24"/>
      <c r="AH25" s="24"/>
    </row>
    <row r="26" spans="1:48" ht="21" customHeight="1" x14ac:dyDescent="0.15">
      <c r="A26" s="30" t="s">
        <v>26</v>
      </c>
      <c r="B26" s="31"/>
      <c r="C26" s="62" t="str">
        <f>VLOOKUP($A$22,[1]①カレンダー!$B$4:$L$34,9,FALSE)</f>
        <v>蛇窪歯科</v>
      </c>
      <c r="D26" s="63"/>
      <c r="E26" s="63"/>
      <c r="F26" s="63"/>
      <c r="G26" s="63"/>
      <c r="H26" s="63"/>
      <c r="I26" s="63"/>
      <c r="J26" s="64"/>
      <c r="K26" s="33" t="s">
        <v>10</v>
      </c>
      <c r="L26" s="34" t="str">
        <f>VLOOKUP(C26,[1]日祝歯科!$A$2:$F$203,3,FALSE)</f>
        <v>二葉2-4-2</v>
      </c>
      <c r="M26" s="34"/>
      <c r="N26" s="34"/>
      <c r="O26" s="34"/>
      <c r="P26" s="34"/>
      <c r="Q26" s="34"/>
      <c r="R26" s="52" t="str">
        <f>VLOOKUP(C26,[1]日祝歯科!$A$2:$F$196,4,FALSE)</f>
        <v/>
      </c>
      <c r="S26" s="52"/>
      <c r="T26" s="52"/>
      <c r="U26" s="52"/>
      <c r="V26" s="52"/>
      <c r="W26" s="53"/>
      <c r="X26" s="54" t="str">
        <f>VLOOKUP(C26,[1]日祝歯科!$A$2:$F$203,5,FALSE)</f>
        <v>03-</v>
      </c>
      <c r="Y26" s="34" t="str">
        <f>VLOOKUP(C26,[1]日祝歯科!$A$2:$F$203,6,FALSE)</f>
        <v>3781-1370</v>
      </c>
      <c r="Z26" s="34"/>
      <c r="AA26" s="35"/>
      <c r="AB26" s="39"/>
      <c r="AC26" s="24"/>
      <c r="AD26" s="24"/>
      <c r="AE26" s="24"/>
      <c r="AF26" s="24"/>
      <c r="AG26" s="24"/>
      <c r="AH26" s="24"/>
    </row>
    <row r="27" spans="1:48" ht="21" customHeight="1" x14ac:dyDescent="0.15">
      <c r="A27" s="30" t="s">
        <v>27</v>
      </c>
      <c r="B27" s="31"/>
      <c r="C27" s="62" t="str">
        <f>VLOOKUP($A$22,[1]①カレンダー!$B$4:$L$34,10,FALSE)</f>
        <v>ケアステーション鍼灸・整骨院</v>
      </c>
      <c r="D27" s="63"/>
      <c r="E27" s="63"/>
      <c r="F27" s="63"/>
      <c r="G27" s="63"/>
      <c r="H27" s="63"/>
      <c r="I27" s="63"/>
      <c r="J27" s="64"/>
      <c r="K27" s="33" t="s">
        <v>10</v>
      </c>
      <c r="L27" s="34" t="str">
        <f>VLOOKUP(C27,[1]日祝接骨院!$A$2:$F$45,3,FALSE)</f>
        <v>大井1-45-4</v>
      </c>
      <c r="M27" s="34"/>
      <c r="N27" s="34"/>
      <c r="O27" s="34"/>
      <c r="P27" s="34"/>
      <c r="Q27" s="34"/>
      <c r="R27" s="52" t="str">
        <f>VLOOKUP(C27,[1]日祝接骨院!$A$2:$F$45,4,FALSE)</f>
        <v>1F</v>
      </c>
      <c r="S27" s="52"/>
      <c r="T27" s="52"/>
      <c r="U27" s="52"/>
      <c r="V27" s="52"/>
      <c r="W27" s="53"/>
      <c r="X27" s="54" t="str">
        <f>VLOOKUP(C27,[1]日祝接骨院!$A$2:$F$45,5,FALSE)</f>
        <v>03-</v>
      </c>
      <c r="Y27" s="34" t="str">
        <f>VLOOKUP(C27,[1]日祝接骨院!$A$2:$F$45,6,FALSE)</f>
        <v>3771-2727</v>
      </c>
      <c r="Z27" s="34"/>
      <c r="AA27" s="35"/>
      <c r="AB27" s="23"/>
      <c r="AC27" s="24"/>
      <c r="AD27" s="24"/>
      <c r="AE27" s="24"/>
      <c r="AF27" s="24"/>
      <c r="AG27" s="24"/>
      <c r="AH27" s="24"/>
    </row>
    <row r="28" spans="1:48" ht="21" customHeight="1" x14ac:dyDescent="0.15">
      <c r="A28" s="30" t="s">
        <v>27</v>
      </c>
      <c r="B28" s="31"/>
      <c r="C28" s="62" t="str">
        <f>VLOOKUP($A$22,[1]①カレンダー!$B$4:$L$34,11,FALSE)</f>
        <v>上条接骨院</v>
      </c>
      <c r="D28" s="63"/>
      <c r="E28" s="63"/>
      <c r="F28" s="63"/>
      <c r="G28" s="63"/>
      <c r="H28" s="63"/>
      <c r="I28" s="63"/>
      <c r="J28" s="64"/>
      <c r="K28" s="33" t="s">
        <v>10</v>
      </c>
      <c r="L28" s="34" t="str">
        <f>VLOOKUP(C28,[1]日祝接骨院!$A$2:$F$45,3,FALSE)</f>
        <v>二葉2-8-9</v>
      </c>
      <c r="M28" s="34"/>
      <c r="N28" s="34"/>
      <c r="O28" s="34"/>
      <c r="P28" s="34"/>
      <c r="Q28" s="34"/>
      <c r="R28" s="52" t="str">
        <f>VLOOKUP(C28,[1]日祝接骨院!$A$2:$F$45,4,FALSE)</f>
        <v/>
      </c>
      <c r="S28" s="52"/>
      <c r="T28" s="52"/>
      <c r="U28" s="52"/>
      <c r="V28" s="52"/>
      <c r="W28" s="53"/>
      <c r="X28" s="55" t="str">
        <f>VLOOKUP(C28,[1]日祝接骨院!$A$2:$F$45,5,FALSE)</f>
        <v>03-</v>
      </c>
      <c r="Y28" s="34" t="str">
        <f>VLOOKUP(C28,[1]日祝接骨院!$A$2:$F$45,6,FALSE)</f>
        <v>3786-7949</v>
      </c>
      <c r="Z28" s="34"/>
      <c r="AA28" s="35"/>
      <c r="AB28" s="57"/>
      <c r="AC28" s="57"/>
      <c r="AD28" s="58"/>
      <c r="AE28" s="57"/>
      <c r="AF28" s="57"/>
      <c r="AG28" s="58"/>
      <c r="AH28" s="57"/>
      <c r="AI28" s="57"/>
      <c r="AJ28" s="58"/>
      <c r="AK28" s="57"/>
      <c r="AL28" s="57"/>
      <c r="AM28" s="57"/>
      <c r="AN28" s="57"/>
      <c r="AO28" s="57"/>
      <c r="AP28" s="58"/>
      <c r="AQ28" s="57"/>
      <c r="AR28" s="57"/>
      <c r="AS28" s="65"/>
      <c r="AT28" s="57"/>
      <c r="AU28" s="57"/>
      <c r="AV28" s="57"/>
    </row>
    <row r="29" spans="1:48" ht="8.25" customHeight="1" x14ac:dyDescent="0.15">
      <c r="A29" s="56"/>
      <c r="B29" s="57"/>
      <c r="C29" s="58"/>
      <c r="D29" s="57"/>
      <c r="E29" s="57"/>
      <c r="F29" s="58"/>
      <c r="G29" s="57"/>
      <c r="H29" s="57"/>
      <c r="I29" s="59"/>
      <c r="J29" s="60"/>
      <c r="K29" s="57"/>
      <c r="L29" s="58"/>
      <c r="M29" s="57"/>
      <c r="N29" s="57"/>
      <c r="O29" s="57"/>
      <c r="P29" s="57"/>
      <c r="Q29" s="57"/>
      <c r="R29" s="58"/>
      <c r="S29" s="57"/>
      <c r="T29" s="57"/>
      <c r="U29" s="61"/>
      <c r="V29" s="57"/>
      <c r="W29" s="57"/>
      <c r="X29" s="57"/>
      <c r="Y29" s="57"/>
      <c r="Z29" s="57"/>
      <c r="AA29" s="57"/>
      <c r="AB29" s="23"/>
      <c r="AC29" s="24"/>
      <c r="AD29" s="24"/>
      <c r="AE29" s="24"/>
      <c r="AF29" s="24"/>
      <c r="AG29" s="24"/>
      <c r="AH29" s="24"/>
    </row>
    <row r="30" spans="1:48" ht="30" customHeight="1" x14ac:dyDescent="0.15">
      <c r="A30" s="43">
        <v>45782</v>
      </c>
      <c r="B30" s="44" t="str">
        <f>IF(A30="","",(VLOOKUP(②HP掲載用!A30,[1]①カレンダー!$B$4:$C$34,2,FALSE)))</f>
        <v>(祝)</v>
      </c>
      <c r="C30" s="45"/>
      <c r="D30" s="46"/>
      <c r="E30" s="46"/>
      <c r="F30" s="45"/>
      <c r="G30" s="46"/>
      <c r="H30" s="46"/>
      <c r="I30" s="47"/>
      <c r="J30" s="48"/>
      <c r="K30" s="46"/>
      <c r="L30" s="45"/>
      <c r="M30" s="46"/>
      <c r="N30" s="46"/>
      <c r="O30" s="46"/>
      <c r="P30" s="46"/>
      <c r="Q30" s="46"/>
      <c r="R30" s="45"/>
      <c r="S30" s="46"/>
      <c r="T30" s="46"/>
      <c r="W30" s="50"/>
      <c r="X30" s="50"/>
      <c r="Y30" s="50"/>
      <c r="Z30" s="50"/>
      <c r="AA30" s="50"/>
      <c r="AB30" s="23"/>
      <c r="AC30" s="24"/>
      <c r="AD30" s="24"/>
      <c r="AE30" s="24"/>
      <c r="AF30" s="24"/>
      <c r="AG30" s="24"/>
      <c r="AH30" s="24"/>
    </row>
    <row r="31" spans="1:48" ht="20.25" customHeight="1" x14ac:dyDescent="0.15">
      <c r="A31" s="26" t="s">
        <v>4</v>
      </c>
      <c r="B31" s="27"/>
      <c r="C31" s="26" t="s">
        <v>5</v>
      </c>
      <c r="D31" s="27"/>
      <c r="E31" s="27"/>
      <c r="F31" s="27"/>
      <c r="G31" s="27"/>
      <c r="H31" s="27"/>
      <c r="I31" s="27"/>
      <c r="J31" s="29"/>
      <c r="K31" s="26" t="s">
        <v>6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9"/>
      <c r="X31" s="26" t="s">
        <v>7</v>
      </c>
      <c r="Y31" s="27"/>
      <c r="Z31" s="27"/>
      <c r="AA31" s="29"/>
      <c r="AB31" s="23"/>
      <c r="AC31" s="24"/>
      <c r="AD31" s="24"/>
      <c r="AE31" s="24"/>
      <c r="AF31" s="24"/>
      <c r="AG31" s="24"/>
      <c r="AH31" s="24"/>
    </row>
    <row r="32" spans="1:48" ht="20.25" customHeight="1" x14ac:dyDescent="0.15">
      <c r="A32" s="30" t="s">
        <v>8</v>
      </c>
      <c r="B32" s="31"/>
      <c r="C32" s="62" t="str">
        <f>VLOOKUP($A$30,[1]①カレンダー!$B$4:$L$34,7,FALSE)</f>
        <v>はせがわ内科クリニック</v>
      </c>
      <c r="D32" s="63"/>
      <c r="E32" s="63"/>
      <c r="F32" s="63"/>
      <c r="G32" s="63"/>
      <c r="H32" s="63"/>
      <c r="I32" s="63"/>
      <c r="J32" s="64"/>
      <c r="K32" s="33" t="s">
        <v>10</v>
      </c>
      <c r="L32" s="34" t="str">
        <f>VLOOKUP(C32,[1]日祝医師会!A2:F200,3,FALSE)</f>
        <v>大井3-25-13</v>
      </c>
      <c r="M32" s="34"/>
      <c r="N32" s="34"/>
      <c r="O32" s="34"/>
      <c r="P32" s="34"/>
      <c r="Q32" s="34"/>
      <c r="R32" s="52" t="str">
        <f>VLOOKUP(C32,[1]日祝医師会!A2:F40,4,FALSE)</f>
        <v/>
      </c>
      <c r="S32" s="52"/>
      <c r="T32" s="52"/>
      <c r="U32" s="52"/>
      <c r="V32" s="52"/>
      <c r="W32" s="53"/>
      <c r="X32" s="54" t="str">
        <f>VLOOKUP(C32,[1]日祝医師会!A2:F48,5,FALSE)</f>
        <v>03-</v>
      </c>
      <c r="Y32" s="34" t="str">
        <f>VLOOKUP(C32,[1]日祝医師会!A2:F48,6,FALSE)</f>
        <v>3775-1311</v>
      </c>
      <c r="Z32" s="34"/>
      <c r="AA32" s="35"/>
      <c r="AB32" s="23"/>
      <c r="AC32" s="24"/>
      <c r="AD32" s="24"/>
      <c r="AE32" s="24"/>
      <c r="AF32" s="24"/>
      <c r="AG32" s="24"/>
      <c r="AH32" s="24"/>
    </row>
    <row r="33" spans="1:34" ht="20.25" customHeight="1" x14ac:dyDescent="0.15">
      <c r="A33" s="30" t="s">
        <v>26</v>
      </c>
      <c r="B33" s="31"/>
      <c r="C33" s="62" t="str">
        <f>VLOOKUP($A$30,[1]①カレンダー!$B$4:$L$34,8,FALSE)</f>
        <v>由井歯科</v>
      </c>
      <c r="D33" s="63"/>
      <c r="E33" s="63"/>
      <c r="F33" s="63"/>
      <c r="G33" s="63"/>
      <c r="H33" s="63"/>
      <c r="I33" s="63"/>
      <c r="J33" s="64"/>
      <c r="K33" s="33" t="s">
        <v>10</v>
      </c>
      <c r="L33" s="34" t="str">
        <f>VLOOKUP(C33,[1]日祝歯科!$A$2:$F$203,3,FALSE)</f>
        <v>二葉1-20-7</v>
      </c>
      <c r="M33" s="34"/>
      <c r="N33" s="34"/>
      <c r="O33" s="34"/>
      <c r="P33" s="34"/>
      <c r="Q33" s="34"/>
      <c r="R33" s="52" t="str">
        <f>VLOOKUP(C33,[1]日祝歯科!$A$2:$F$203,4,FALSE)</f>
        <v/>
      </c>
      <c r="S33" s="52"/>
      <c r="T33" s="52"/>
      <c r="U33" s="52"/>
      <c r="V33" s="52"/>
      <c r="W33" s="53"/>
      <c r="X33" s="54" t="str">
        <f>VLOOKUP(C33,[1]日祝歯科!$A$2:$F$203,5,FALSE)</f>
        <v>03-</v>
      </c>
      <c r="Y33" s="34" t="str">
        <f>VLOOKUP(C33,[1]日祝歯科!$A$2:$F$203,6,FALSE)</f>
        <v>3788-1610</v>
      </c>
      <c r="Z33" s="34"/>
      <c r="AA33" s="35"/>
      <c r="AB33" s="39"/>
      <c r="AC33" s="24"/>
      <c r="AD33" s="24"/>
      <c r="AE33" s="24"/>
      <c r="AF33" s="24"/>
      <c r="AG33" s="24"/>
      <c r="AH33" s="24"/>
    </row>
    <row r="34" spans="1:34" ht="20.25" customHeight="1" x14ac:dyDescent="0.15">
      <c r="A34" s="30" t="s">
        <v>26</v>
      </c>
      <c r="B34" s="31"/>
      <c r="C34" s="62" t="str">
        <f>VLOOKUP($A$30,[1]①カレンダー!$B$4:$L$34,9,FALSE)</f>
        <v>歯科依田医院</v>
      </c>
      <c r="D34" s="63"/>
      <c r="E34" s="63"/>
      <c r="F34" s="63"/>
      <c r="G34" s="63"/>
      <c r="H34" s="63"/>
      <c r="I34" s="63"/>
      <c r="J34" s="64"/>
      <c r="K34" s="33" t="s">
        <v>10</v>
      </c>
      <c r="L34" s="34" t="str">
        <f>VLOOKUP(C34,[1]日祝歯科!$A$2:$F$203,3,FALSE)</f>
        <v>戸越6-7-26</v>
      </c>
      <c r="M34" s="34"/>
      <c r="N34" s="34"/>
      <c r="O34" s="34"/>
      <c r="P34" s="34"/>
      <c r="Q34" s="34"/>
      <c r="R34" s="52" t="str">
        <f>VLOOKUP(C34,[1]日祝歯科!$A$2:$F$196,4,FALSE)</f>
        <v/>
      </c>
      <c r="S34" s="52"/>
      <c r="T34" s="52"/>
      <c r="U34" s="52"/>
      <c r="V34" s="52"/>
      <c r="W34" s="53"/>
      <c r="X34" s="54" t="str">
        <f>VLOOKUP(C34,[1]日祝歯科!$A$2:$F$203,5,FALSE)</f>
        <v>03-</v>
      </c>
      <c r="Y34" s="34" t="str">
        <f>VLOOKUP(C34,[1]日祝歯科!$A$2:$F$203,6,FALSE)</f>
        <v>3782-0382</v>
      </c>
      <c r="Z34" s="34"/>
      <c r="AA34" s="35"/>
      <c r="AB34" s="39"/>
      <c r="AC34" s="24"/>
      <c r="AD34" s="24"/>
      <c r="AE34" s="24"/>
      <c r="AF34" s="24"/>
      <c r="AG34" s="24"/>
      <c r="AH34" s="24"/>
    </row>
    <row r="35" spans="1:34" ht="20.25" customHeight="1" x14ac:dyDescent="0.15">
      <c r="A35" s="30" t="s">
        <v>27</v>
      </c>
      <c r="B35" s="31"/>
      <c r="C35" s="62" t="str">
        <f>VLOOKUP($A$30,[1]①カレンダー!$B$4:$L$45,10,FALSE)</f>
        <v>飯塚接骨院</v>
      </c>
      <c r="D35" s="63"/>
      <c r="E35" s="63"/>
      <c r="F35" s="63"/>
      <c r="G35" s="63"/>
      <c r="H35" s="63"/>
      <c r="I35" s="63"/>
      <c r="J35" s="64"/>
      <c r="K35" s="33" t="s">
        <v>10</v>
      </c>
      <c r="L35" s="34" t="str">
        <f>VLOOKUP(C35,[1]日祝接骨院!$A$2:$F$45,3,FALSE)</f>
        <v>南大井4-11-6</v>
      </c>
      <c r="M35" s="34"/>
      <c r="N35" s="34"/>
      <c r="O35" s="34"/>
      <c r="P35" s="34"/>
      <c r="Q35" s="34"/>
      <c r="R35" s="52" t="str">
        <f>VLOOKUP(C35,[1]日祝接骨院!$A$2:$F$45,4,FALSE)</f>
        <v/>
      </c>
      <c r="S35" s="52"/>
      <c r="T35" s="52"/>
      <c r="U35" s="52"/>
      <c r="V35" s="52"/>
      <c r="W35" s="53"/>
      <c r="X35" s="54" t="str">
        <f>VLOOKUP(C35,[1]日祝接骨院!$A$2:$F$45,5,FALSE)</f>
        <v>03-</v>
      </c>
      <c r="Y35" s="34" t="str">
        <f>VLOOKUP(C35,[1]日祝接骨院!$A$2:$F$45,6,FALSE)</f>
        <v>3763-3270</v>
      </c>
      <c r="Z35" s="34"/>
      <c r="AA35" s="35"/>
      <c r="AB35" s="23"/>
      <c r="AC35" s="24"/>
      <c r="AD35" s="24"/>
      <c r="AE35" s="24"/>
      <c r="AF35" s="24"/>
      <c r="AG35" s="24"/>
      <c r="AH35" s="24"/>
    </row>
    <row r="36" spans="1:34" ht="21" customHeight="1" x14ac:dyDescent="0.15">
      <c r="A36" s="30" t="s">
        <v>27</v>
      </c>
      <c r="B36" s="31"/>
      <c r="C36" s="62" t="str">
        <f>VLOOKUP($A$30,[1]①カレンダー!$B$4:$L$45,11,FALSE)</f>
        <v>工藤総合接骨院</v>
      </c>
      <c r="D36" s="63"/>
      <c r="E36" s="63"/>
      <c r="F36" s="63"/>
      <c r="G36" s="63"/>
      <c r="H36" s="63"/>
      <c r="I36" s="63"/>
      <c r="J36" s="64"/>
      <c r="K36" s="33" t="s">
        <v>10</v>
      </c>
      <c r="L36" s="34" t="str">
        <f>VLOOKUP(C36,[1]日祝接骨院!$A$2:$F$45,3,FALSE)</f>
        <v>小山4-7-2</v>
      </c>
      <c r="M36" s="34"/>
      <c r="N36" s="34"/>
      <c r="O36" s="34"/>
      <c r="P36" s="34"/>
      <c r="Q36" s="34"/>
      <c r="R36" s="52" t="str">
        <f>VLOOKUP(C36,[1]日祝接骨院!$A$2:$F$45,4,FALSE)</f>
        <v/>
      </c>
      <c r="S36" s="52"/>
      <c r="T36" s="52"/>
      <c r="U36" s="52"/>
      <c r="V36" s="52"/>
      <c r="W36" s="53"/>
      <c r="X36" s="55" t="str">
        <f>VLOOKUP(C36,[1]日祝接骨院!$A$2:$F$45,5,FALSE)</f>
        <v>03-</v>
      </c>
      <c r="Y36" s="34" t="str">
        <f>VLOOKUP(C36,[1]日祝接骨院!$A$2:$F$45,6,FALSE)</f>
        <v>3785-7844</v>
      </c>
      <c r="Z36" s="34"/>
      <c r="AA36" s="35"/>
      <c r="AB36" s="23"/>
      <c r="AC36" s="24"/>
      <c r="AD36" s="24"/>
      <c r="AE36" s="24"/>
      <c r="AF36" s="24"/>
      <c r="AG36" s="24"/>
      <c r="AH36" s="24"/>
    </row>
    <row r="37" spans="1:34" ht="8.25" customHeight="1" x14ac:dyDescent="0.15">
      <c r="A37" s="56"/>
      <c r="B37" s="57"/>
      <c r="C37" s="58"/>
      <c r="D37" s="57"/>
      <c r="E37" s="57"/>
      <c r="F37" s="58"/>
      <c r="G37" s="57"/>
      <c r="H37" s="57"/>
      <c r="I37" s="59"/>
      <c r="J37" s="60"/>
      <c r="K37" s="57"/>
      <c r="L37" s="58"/>
      <c r="M37" s="57"/>
      <c r="N37" s="57"/>
      <c r="O37" s="57"/>
      <c r="P37" s="57"/>
      <c r="Q37" s="57"/>
      <c r="R37" s="58"/>
      <c r="S37" s="57"/>
      <c r="T37" s="57"/>
      <c r="U37" s="61"/>
      <c r="V37" s="57"/>
      <c r="W37" s="57"/>
      <c r="X37" s="57"/>
      <c r="Y37" s="57"/>
      <c r="Z37" s="57"/>
      <c r="AA37" s="57"/>
      <c r="AB37" s="23"/>
      <c r="AC37" s="24"/>
      <c r="AD37" s="24"/>
      <c r="AE37" s="24"/>
      <c r="AF37" s="24"/>
      <c r="AG37" s="24"/>
      <c r="AH37" s="24"/>
    </row>
    <row r="38" spans="1:34" ht="30" customHeight="1" x14ac:dyDescent="0.15">
      <c r="A38" s="43">
        <v>45783</v>
      </c>
      <c r="B38" s="44" t="s">
        <v>28</v>
      </c>
      <c r="C38" s="45"/>
      <c r="D38" s="46"/>
      <c r="E38" s="46"/>
      <c r="F38" s="45"/>
      <c r="G38" s="46"/>
      <c r="H38" s="46"/>
      <c r="I38" s="47"/>
      <c r="J38" s="48"/>
      <c r="K38" s="46"/>
      <c r="L38" s="45"/>
      <c r="M38" s="46"/>
      <c r="N38" s="46"/>
      <c r="O38" s="46"/>
      <c r="P38" s="46"/>
      <c r="Q38" s="46"/>
      <c r="R38" s="45"/>
      <c r="S38" s="46"/>
      <c r="T38" s="46"/>
      <c r="W38" s="50"/>
      <c r="X38" s="50"/>
      <c r="Y38" s="50"/>
      <c r="Z38" s="50"/>
      <c r="AA38" s="50"/>
      <c r="AB38" s="24"/>
      <c r="AC38" s="24"/>
      <c r="AD38" s="24"/>
      <c r="AE38" s="24"/>
      <c r="AF38" s="24"/>
      <c r="AG38" s="24"/>
      <c r="AH38" s="24"/>
    </row>
    <row r="39" spans="1:34" ht="19.5" customHeight="1" x14ac:dyDescent="0.15">
      <c r="A39" s="26" t="s">
        <v>4</v>
      </c>
      <c r="B39" s="27"/>
      <c r="C39" s="26" t="s">
        <v>5</v>
      </c>
      <c r="D39" s="27"/>
      <c r="E39" s="27"/>
      <c r="F39" s="27"/>
      <c r="G39" s="27"/>
      <c r="H39" s="27"/>
      <c r="I39" s="27"/>
      <c r="J39" s="29"/>
      <c r="K39" s="26" t="s">
        <v>6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9"/>
      <c r="X39" s="26" t="s">
        <v>7</v>
      </c>
      <c r="Y39" s="27"/>
      <c r="Z39" s="27"/>
      <c r="AA39" s="29"/>
      <c r="AB39" s="66"/>
      <c r="AC39" s="24"/>
      <c r="AD39" s="24"/>
      <c r="AE39" s="24"/>
      <c r="AF39" s="24"/>
      <c r="AG39" s="24"/>
      <c r="AH39" s="24"/>
    </row>
    <row r="40" spans="1:34" ht="21.75" customHeight="1" x14ac:dyDescent="0.15">
      <c r="A40" s="30" t="s">
        <v>8</v>
      </c>
      <c r="B40" s="31"/>
      <c r="C40" s="62" t="str">
        <f>VLOOKUP($A$38,[1]①カレンダー!$B$4:$L$34,7,FALSE)</f>
        <v>石井診療所</v>
      </c>
      <c r="D40" s="63"/>
      <c r="E40" s="63"/>
      <c r="F40" s="63"/>
      <c r="G40" s="63"/>
      <c r="H40" s="63"/>
      <c r="I40" s="63"/>
      <c r="J40" s="64"/>
      <c r="K40" s="33" t="s">
        <v>10</v>
      </c>
      <c r="L40" s="34" t="str">
        <f>VLOOKUP(C40,[1]日祝医師会!A2:F30,3,FALSE)</f>
        <v>南大井4-5-6</v>
      </c>
      <c r="M40" s="34"/>
      <c r="N40" s="34"/>
      <c r="O40" s="34"/>
      <c r="P40" s="34"/>
      <c r="Q40" s="34"/>
      <c r="R40" s="52" t="str">
        <f>VLOOKUP(C40,[1]日祝医師会!$A$2:$F$48,4,FALSE)</f>
        <v/>
      </c>
      <c r="S40" s="52"/>
      <c r="T40" s="52"/>
      <c r="U40" s="52"/>
      <c r="V40" s="52"/>
      <c r="W40" s="53"/>
      <c r="X40" s="54" t="str">
        <f>VLOOKUP(C40,[1]日祝医師会!A2:F48,5,FALSE)</f>
        <v>03-</v>
      </c>
      <c r="Y40" s="34" t="str">
        <f>VLOOKUP(C40,[1]日祝医師会!A2:F48,6,FALSE)</f>
        <v>3761-5477</v>
      </c>
      <c r="Z40" s="34"/>
      <c r="AA40" s="35"/>
      <c r="AB40" s="66"/>
      <c r="AC40" s="24"/>
      <c r="AD40" s="24"/>
      <c r="AE40" s="24"/>
      <c r="AF40" s="24"/>
      <c r="AG40" s="24"/>
      <c r="AH40" s="24"/>
    </row>
    <row r="41" spans="1:34" ht="21.75" customHeight="1" x14ac:dyDescent="0.15">
      <c r="A41" s="30" t="s">
        <v>26</v>
      </c>
      <c r="B41" s="31"/>
      <c r="C41" s="62" t="str">
        <f>VLOOKUP($A$38,[1]①カレンダー!$B$4:$L$34,8,FALSE)</f>
        <v>坂井歯科医院</v>
      </c>
      <c r="D41" s="63"/>
      <c r="E41" s="63"/>
      <c r="F41" s="63"/>
      <c r="G41" s="63"/>
      <c r="H41" s="63"/>
      <c r="I41" s="63"/>
      <c r="J41" s="64"/>
      <c r="K41" s="33" t="s">
        <v>10</v>
      </c>
      <c r="L41" s="34" t="str">
        <f>VLOOKUP(C41,[1]日祝歯科!$A$2:$F$203,3,FALSE)</f>
        <v>大井2-11-4</v>
      </c>
      <c r="M41" s="34"/>
      <c r="N41" s="34"/>
      <c r="O41" s="34"/>
      <c r="P41" s="34"/>
      <c r="Q41" s="34"/>
      <c r="R41" s="52" t="str">
        <f>VLOOKUP(C41,[1]日祝歯科!$A$2:$F$203,4,FALSE)</f>
        <v/>
      </c>
      <c r="S41" s="52"/>
      <c r="T41" s="52"/>
      <c r="U41" s="52"/>
      <c r="V41" s="52"/>
      <c r="W41" s="53"/>
      <c r="X41" s="54" t="str">
        <f>VLOOKUP(C41,[1]日祝歯科!$A$2:$F$203,5,FALSE)</f>
        <v>03-</v>
      </c>
      <c r="Y41" s="34" t="str">
        <f>VLOOKUP(C41,[1]日祝歯科!$A$2:$F$203,6,FALSE)</f>
        <v>5709-8117</v>
      </c>
      <c r="Z41" s="34"/>
      <c r="AA41" s="35"/>
      <c r="AB41" s="66"/>
      <c r="AC41" s="24"/>
      <c r="AD41" s="24"/>
      <c r="AE41" s="24"/>
      <c r="AF41" s="24"/>
      <c r="AG41" s="24"/>
      <c r="AH41" s="24"/>
    </row>
    <row r="42" spans="1:34" ht="21.75" customHeight="1" x14ac:dyDescent="0.15">
      <c r="A42" s="30" t="s">
        <v>26</v>
      </c>
      <c r="B42" s="31"/>
      <c r="C42" s="62" t="str">
        <f>VLOOKUP($A$38,[1]①カレンダー!$B$4:$L$34,9,FALSE)</f>
        <v>杉原歯科医院</v>
      </c>
      <c r="D42" s="63"/>
      <c r="E42" s="63"/>
      <c r="F42" s="63"/>
      <c r="G42" s="63"/>
      <c r="H42" s="63"/>
      <c r="I42" s="63"/>
      <c r="J42" s="64"/>
      <c r="K42" s="33" t="s">
        <v>10</v>
      </c>
      <c r="L42" s="34" t="str">
        <f>VLOOKUP(C42,[1]日祝歯科!$A$2:$F$203,3,FALSE)</f>
        <v>平塚3-1-15</v>
      </c>
      <c r="M42" s="34"/>
      <c r="N42" s="34"/>
      <c r="O42" s="34"/>
      <c r="P42" s="34"/>
      <c r="Q42" s="34"/>
      <c r="R42" s="52" t="str">
        <f>VLOOKUP(C42,[1]日祝歯科!$A$2:$F$196,4,FALSE)</f>
        <v/>
      </c>
      <c r="S42" s="52"/>
      <c r="T42" s="52"/>
      <c r="U42" s="52"/>
      <c r="V42" s="52"/>
      <c r="W42" s="53"/>
      <c r="X42" s="54" t="str">
        <f>VLOOKUP(C42,[1]日祝歯科!$A$2:$F$203,5,FALSE)</f>
        <v>03-</v>
      </c>
      <c r="Y42" s="34" t="str">
        <f>VLOOKUP(C42,[1]日祝歯科!$A$2:$F$203,6,FALSE)</f>
        <v>5498-1394</v>
      </c>
      <c r="Z42" s="34"/>
      <c r="AA42" s="35"/>
      <c r="AB42" s="66"/>
      <c r="AC42" s="24"/>
      <c r="AD42" s="24"/>
      <c r="AE42" s="24"/>
      <c r="AF42" s="24"/>
      <c r="AG42" s="24"/>
      <c r="AH42" s="24"/>
    </row>
    <row r="43" spans="1:34" ht="21.75" customHeight="1" x14ac:dyDescent="0.15">
      <c r="A43" s="30" t="s">
        <v>27</v>
      </c>
      <c r="B43" s="31"/>
      <c r="C43" s="62" t="str">
        <f>VLOOKUP($A$38,[1]①カレンダー!$B$4:$L$45,10,FALSE)</f>
        <v>目黒整骨院</v>
      </c>
      <c r="D43" s="63"/>
      <c r="E43" s="63"/>
      <c r="F43" s="63"/>
      <c r="G43" s="63"/>
      <c r="H43" s="63"/>
      <c r="I43" s="63"/>
      <c r="J43" s="64"/>
      <c r="K43" s="33" t="s">
        <v>10</v>
      </c>
      <c r="L43" s="34" t="str">
        <f>VLOOKUP(C43,[1]日祝接骨院!$A$2:$F$45,3,FALSE)</f>
        <v>上大崎2-15-5</v>
      </c>
      <c r="M43" s="34"/>
      <c r="N43" s="34"/>
      <c r="O43" s="34"/>
      <c r="P43" s="34"/>
      <c r="Q43" s="34"/>
      <c r="R43" s="52" t="str">
        <f>VLOOKUP(C43,[1]日祝接骨院!$A$2:$F$45,4,FALSE)</f>
        <v>204</v>
      </c>
      <c r="S43" s="52"/>
      <c r="T43" s="52"/>
      <c r="U43" s="52"/>
      <c r="V43" s="52"/>
      <c r="W43" s="53"/>
      <c r="X43" s="54" t="str">
        <f>VLOOKUP(C43,[1]日祝接骨院!$A$2:$F$45,5,FALSE)</f>
        <v>03-</v>
      </c>
      <c r="Y43" s="34" t="str">
        <f>VLOOKUP(C43,[1]日祝接骨院!$A$2:$F$45,6,FALSE)</f>
        <v>3444-7796</v>
      </c>
      <c r="Z43" s="34"/>
      <c r="AA43" s="35"/>
      <c r="AB43" s="66"/>
      <c r="AC43" s="24"/>
      <c r="AD43" s="24"/>
      <c r="AE43" s="24"/>
      <c r="AF43" s="24"/>
      <c r="AG43" s="24"/>
      <c r="AH43" s="24"/>
    </row>
    <row r="44" spans="1:34" ht="21.75" customHeight="1" x14ac:dyDescent="0.15">
      <c r="A44" s="30" t="s">
        <v>27</v>
      </c>
      <c r="B44" s="31"/>
      <c r="C44" s="62" t="str">
        <f>VLOOKUP($A$38,[1]①カレンダー!$B$4:$L$45,11,FALSE)</f>
        <v>荒川接骨院</v>
      </c>
      <c r="D44" s="63"/>
      <c r="E44" s="63"/>
      <c r="F44" s="63"/>
      <c r="G44" s="63"/>
      <c r="H44" s="63"/>
      <c r="I44" s="63"/>
      <c r="J44" s="64"/>
      <c r="K44" s="33" t="s">
        <v>10</v>
      </c>
      <c r="L44" s="34" t="str">
        <f>VLOOKUP(C44,[1]日祝接骨院!$A$2:$F$45,3,FALSE)</f>
        <v>中延4-5-21</v>
      </c>
      <c r="M44" s="34"/>
      <c r="N44" s="34"/>
      <c r="O44" s="34"/>
      <c r="P44" s="34"/>
      <c r="Q44" s="34"/>
      <c r="R44" s="52" t="str">
        <f>VLOOKUP(C44,[1]日祝接骨院!$A$2:$F$45,4,FALSE)</f>
        <v/>
      </c>
      <c r="S44" s="52"/>
      <c r="T44" s="52"/>
      <c r="U44" s="52"/>
      <c r="V44" s="52"/>
      <c r="W44" s="53"/>
      <c r="X44" s="55" t="str">
        <f>VLOOKUP(C44,[1]日祝接骨院!$A$2:$F$45,5,FALSE)</f>
        <v>03-</v>
      </c>
      <c r="Y44" s="34" t="str">
        <f>VLOOKUP(C44,[1]日祝接骨院!$A$2:$F$45,6,FALSE)</f>
        <v>3787-9520</v>
      </c>
      <c r="Z44" s="34"/>
      <c r="AA44" s="35"/>
      <c r="AB44" s="24"/>
      <c r="AC44" s="24"/>
      <c r="AD44" s="24"/>
      <c r="AE44" s="24"/>
      <c r="AF44" s="24"/>
      <c r="AG44" s="24"/>
      <c r="AH44" s="24"/>
    </row>
    <row r="45" spans="1:34" ht="7.5" customHeight="1" x14ac:dyDescent="0.15">
      <c r="A45" s="67"/>
      <c r="B45" s="68"/>
      <c r="C45" s="68"/>
      <c r="D45" s="68"/>
      <c r="E45" s="68"/>
      <c r="F45" s="68"/>
      <c r="G45" s="68"/>
      <c r="H45" s="68"/>
      <c r="I45" s="69"/>
      <c r="J45" s="69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70"/>
      <c r="V45" s="71"/>
      <c r="W45" s="68"/>
      <c r="X45" s="68"/>
      <c r="Y45" s="68"/>
      <c r="Z45" s="68"/>
      <c r="AA45" s="68"/>
      <c r="AB45" s="24"/>
      <c r="AC45" s="24"/>
      <c r="AD45" s="24"/>
      <c r="AE45" s="24"/>
      <c r="AF45" s="24"/>
      <c r="AG45" s="24"/>
      <c r="AH45" s="24"/>
    </row>
    <row r="46" spans="1:34" ht="30" customHeight="1" x14ac:dyDescent="0.15">
      <c r="A46" s="72">
        <v>45788</v>
      </c>
      <c r="B46" s="44">
        <f>IF(A46="","",(VLOOKUP(②HP掲載用!A46,[1]①カレンダー!$B$4:$C$34,2,FALSE)))</f>
        <v>45788</v>
      </c>
      <c r="C46" s="73"/>
      <c r="D46" s="73"/>
      <c r="E46" s="73"/>
      <c r="F46" s="73"/>
      <c r="G46" s="73"/>
      <c r="H46" s="73"/>
      <c r="I46" s="74"/>
      <c r="J46" s="74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5"/>
      <c r="V46" s="71"/>
      <c r="W46" s="73"/>
      <c r="X46" s="73"/>
      <c r="Y46" s="73"/>
      <c r="Z46" s="73"/>
      <c r="AA46" s="73"/>
      <c r="AB46" s="24"/>
      <c r="AC46" s="24"/>
      <c r="AD46" s="24"/>
      <c r="AE46" s="24"/>
      <c r="AF46" s="24"/>
      <c r="AG46" s="24"/>
      <c r="AH46" s="24"/>
    </row>
    <row r="47" spans="1:34" ht="18" customHeight="1" x14ac:dyDescent="0.15">
      <c r="A47" s="26" t="s">
        <v>4</v>
      </c>
      <c r="B47" s="27"/>
      <c r="C47" s="26" t="s">
        <v>5</v>
      </c>
      <c r="D47" s="27"/>
      <c r="E47" s="27"/>
      <c r="F47" s="27"/>
      <c r="G47" s="27"/>
      <c r="H47" s="27"/>
      <c r="I47" s="27"/>
      <c r="J47" s="29"/>
      <c r="K47" s="76" t="s">
        <v>6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8"/>
      <c r="X47" s="26" t="s">
        <v>7</v>
      </c>
      <c r="Y47" s="27"/>
      <c r="Z47" s="27"/>
      <c r="AA47" s="29"/>
      <c r="AB47" s="24"/>
      <c r="AC47" s="24"/>
      <c r="AD47" s="24"/>
      <c r="AE47" s="24"/>
      <c r="AF47" s="24"/>
      <c r="AG47" s="24"/>
      <c r="AH47" s="24"/>
    </row>
    <row r="48" spans="1:34" ht="22.5" customHeight="1" x14ac:dyDescent="0.15">
      <c r="A48" s="30" t="s">
        <v>8</v>
      </c>
      <c r="B48" s="31"/>
      <c r="C48" s="62" t="str">
        <f>VLOOKUP($A$46,[1]①カレンダー!$B$4:$L$34,7,FALSE)</f>
        <v>柿島医院</v>
      </c>
      <c r="D48" s="63"/>
      <c r="E48" s="63"/>
      <c r="F48" s="63"/>
      <c r="G48" s="63"/>
      <c r="H48" s="63"/>
      <c r="I48" s="63"/>
      <c r="J48" s="64"/>
      <c r="K48" s="79" t="s">
        <v>10</v>
      </c>
      <c r="L48" s="34" t="str">
        <f>VLOOKUP(C48,[1]日祝医師会!A2:F56,3,FALSE)</f>
        <v>大井3-21-10</v>
      </c>
      <c r="M48" s="34"/>
      <c r="N48" s="34"/>
      <c r="O48" s="34"/>
      <c r="P48" s="34"/>
      <c r="Q48" s="34"/>
      <c r="R48" s="52" t="str">
        <f>VLOOKUP(C48,[1]日祝医師会!$A$2:$F$48,4,FALSE)</f>
        <v>ﾊﾟﾚｽﾊｰｾﾞﾙ1F</v>
      </c>
      <c r="S48" s="52"/>
      <c r="T48" s="52"/>
      <c r="U48" s="52"/>
      <c r="V48" s="52"/>
      <c r="W48" s="53"/>
      <c r="X48" s="54" t="str">
        <f>VLOOKUP(C48,[1]日祝医師会!A2:F56,5,FALSE)</f>
        <v>03-</v>
      </c>
      <c r="Y48" s="34" t="str">
        <f>VLOOKUP(C48,[1]日祝医師会!A2:F56,6,FALSE)</f>
        <v>3775-5171</v>
      </c>
      <c r="Z48" s="34"/>
      <c r="AA48" s="35"/>
      <c r="AB48" s="24"/>
      <c r="AC48" s="24"/>
      <c r="AD48" s="24"/>
      <c r="AE48" s="24"/>
      <c r="AF48" s="24"/>
      <c r="AG48" s="24"/>
      <c r="AH48" s="24"/>
    </row>
    <row r="49" spans="1:34" ht="22.5" customHeight="1" x14ac:dyDescent="0.15">
      <c r="A49" s="30" t="s">
        <v>26</v>
      </c>
      <c r="B49" s="31"/>
      <c r="C49" s="62" t="str">
        <f>VLOOKUP($A$46,[1]①カレンダー!$B$4:$L$34,8,FALSE)</f>
        <v>大井町駅前歯科クリニック</v>
      </c>
      <c r="D49" s="63"/>
      <c r="E49" s="63"/>
      <c r="F49" s="63"/>
      <c r="G49" s="63"/>
      <c r="H49" s="63"/>
      <c r="I49" s="63"/>
      <c r="J49" s="64"/>
      <c r="K49" s="79" t="s">
        <v>10</v>
      </c>
      <c r="L49" s="34" t="str">
        <f>VLOOKUP(C49,[1]日祝歯科!$A$2:$F$203,3,FALSE)</f>
        <v>大井1-23-4</v>
      </c>
      <c r="M49" s="34"/>
      <c r="N49" s="34"/>
      <c r="O49" s="34"/>
      <c r="P49" s="34"/>
      <c r="Q49" s="34"/>
      <c r="R49" s="52" t="str">
        <f>VLOOKUP(C49,[1]日祝歯科!$A$2:$F$203,4,FALSE)</f>
        <v>1F</v>
      </c>
      <c r="S49" s="52"/>
      <c r="T49" s="52"/>
      <c r="U49" s="52"/>
      <c r="V49" s="52"/>
      <c r="W49" s="53"/>
      <c r="X49" s="54" t="str">
        <f>VLOOKUP(C49,[1]日祝歯科!$A$2:$F$203,5,FALSE)</f>
        <v>03-</v>
      </c>
      <c r="Y49" s="34" t="str">
        <f>VLOOKUP(C49,[1]日祝歯科!$A$2:$F$203,6,FALSE)</f>
        <v>6809-9961</v>
      </c>
      <c r="Z49" s="34"/>
      <c r="AA49" s="35"/>
      <c r="AB49" s="24"/>
      <c r="AC49" s="24"/>
      <c r="AD49" s="24"/>
      <c r="AE49" s="24"/>
      <c r="AF49" s="24"/>
      <c r="AG49" s="24"/>
      <c r="AH49" s="24"/>
    </row>
    <row r="50" spans="1:34" ht="22.5" customHeight="1" x14ac:dyDescent="0.15">
      <c r="A50" s="30" t="s">
        <v>26</v>
      </c>
      <c r="B50" s="31"/>
      <c r="C50" s="62" t="str">
        <f>VLOOKUP($A$46,[1]①カレンダー!$B$4:$L$34,9,FALSE)</f>
        <v>梅宮歯科医院</v>
      </c>
      <c r="D50" s="63"/>
      <c r="E50" s="63"/>
      <c r="F50" s="63"/>
      <c r="G50" s="63"/>
      <c r="H50" s="63"/>
      <c r="I50" s="63"/>
      <c r="J50" s="64"/>
      <c r="K50" s="79" t="s">
        <v>10</v>
      </c>
      <c r="L50" s="34" t="str">
        <f>VLOOKUP(C50,[1]日祝歯科!$A$2:$F$203,3,FALSE)</f>
        <v>平塚1-5-5</v>
      </c>
      <c r="M50" s="34"/>
      <c r="N50" s="34"/>
      <c r="O50" s="34"/>
      <c r="P50" s="34"/>
      <c r="Q50" s="34"/>
      <c r="R50" s="52" t="str">
        <f>VLOOKUP(C50,[1]日祝歯科!$A$2:$F$196,4,FALSE)</f>
        <v>梅宮ﾋﾞﾙ1F</v>
      </c>
      <c r="S50" s="52"/>
      <c r="T50" s="52"/>
      <c r="U50" s="52"/>
      <c r="V50" s="52"/>
      <c r="W50" s="53"/>
      <c r="X50" s="54" t="str">
        <f>VLOOKUP(C50,[1]日祝歯科!$A$2:$F$203,5,FALSE)</f>
        <v>03-</v>
      </c>
      <c r="Y50" s="34" t="str">
        <f>VLOOKUP(C50,[1]日祝歯科!$A$2:$F$203,6,FALSE)</f>
        <v>3781-8880</v>
      </c>
      <c r="Z50" s="34"/>
      <c r="AA50" s="35"/>
      <c r="AB50" s="24"/>
      <c r="AC50" s="24"/>
      <c r="AD50" s="24"/>
      <c r="AE50" s="24"/>
      <c r="AF50" s="24"/>
      <c r="AG50" s="24"/>
      <c r="AH50" s="24"/>
    </row>
    <row r="51" spans="1:34" ht="22.5" customHeight="1" x14ac:dyDescent="0.15">
      <c r="A51" s="30" t="s">
        <v>27</v>
      </c>
      <c r="B51" s="31"/>
      <c r="C51" s="62" t="str">
        <f>VLOOKUP($A$46,[1]①カレンダー!$B$4:$L$45,10,FALSE)</f>
        <v>大井三ツ又上条接骨院</v>
      </c>
      <c r="D51" s="63"/>
      <c r="E51" s="63"/>
      <c r="F51" s="63"/>
      <c r="G51" s="63"/>
      <c r="H51" s="63"/>
      <c r="I51" s="63"/>
      <c r="J51" s="64"/>
      <c r="K51" s="79" t="s">
        <v>10</v>
      </c>
      <c r="L51" s="34" t="str">
        <f>VLOOKUP(C51,[1]日祝接骨院!$A$2:$F$45,3,FALSE)</f>
        <v>大井3-2-2</v>
      </c>
      <c r="M51" s="34"/>
      <c r="N51" s="34"/>
      <c r="O51" s="34"/>
      <c r="P51" s="34"/>
      <c r="Q51" s="34"/>
      <c r="R51" s="52">
        <f>VLOOKUP(C51,[1]日祝接骨院!$A$2:$F$45,4,FALSE)</f>
        <v>0</v>
      </c>
      <c r="S51" s="52"/>
      <c r="T51" s="52"/>
      <c r="U51" s="52"/>
      <c r="V51" s="52"/>
      <c r="W51" s="53"/>
      <c r="X51" s="54" t="str">
        <f>VLOOKUP(C51,[1]日祝接骨院!$A$2:$F$45,5,FALSE)</f>
        <v>03-</v>
      </c>
      <c r="Y51" s="34" t="str">
        <f>VLOOKUP(C51,[1]日祝接骨院!$A$2:$F$45,6,FALSE)</f>
        <v>3775-3166</v>
      </c>
      <c r="Z51" s="34"/>
      <c r="AA51" s="35"/>
      <c r="AB51" s="24"/>
      <c r="AC51" s="24"/>
      <c r="AD51" s="24"/>
      <c r="AE51" s="24"/>
      <c r="AF51" s="24"/>
      <c r="AG51" s="24"/>
      <c r="AH51" s="24"/>
    </row>
    <row r="52" spans="1:34" ht="22.5" customHeight="1" x14ac:dyDescent="0.15">
      <c r="A52" s="30" t="s">
        <v>27</v>
      </c>
      <c r="B52" s="31"/>
      <c r="C52" s="62" t="str">
        <f>VLOOKUP($A$46,[1]①カレンダー!$B$4:$L$45,11,FALSE)</f>
        <v>綱井接骨院</v>
      </c>
      <c r="D52" s="63"/>
      <c r="E52" s="63"/>
      <c r="F52" s="63"/>
      <c r="G52" s="63"/>
      <c r="H52" s="63"/>
      <c r="I52" s="63"/>
      <c r="J52" s="64"/>
      <c r="K52" s="79" t="s">
        <v>10</v>
      </c>
      <c r="L52" s="34" t="str">
        <f>VLOOKUP(C52,[1]日祝接骨院!$A$2:$F$45,3,FALSE)</f>
        <v>小山6-2-9</v>
      </c>
      <c r="M52" s="34"/>
      <c r="N52" s="34"/>
      <c r="O52" s="34"/>
      <c r="P52" s="34"/>
      <c r="Q52" s="34"/>
      <c r="R52" s="52" t="str">
        <f>VLOOKUP(C52,[1]日祝接骨院!$A$2:$F$45,4,FALSE)</f>
        <v/>
      </c>
      <c r="S52" s="52"/>
      <c r="T52" s="52"/>
      <c r="U52" s="52"/>
      <c r="V52" s="52"/>
      <c r="W52" s="53"/>
      <c r="X52" s="55" t="str">
        <f>VLOOKUP(C52,[1]日祝接骨院!$A$2:$F$45,5,FALSE)</f>
        <v>03-</v>
      </c>
      <c r="Y52" s="34" t="str">
        <f>VLOOKUP(C52,[1]日祝接骨院!$A$2:$F$45,6,FALSE)</f>
        <v>3781-9330</v>
      </c>
      <c r="Z52" s="34"/>
      <c r="AA52" s="35"/>
      <c r="AB52" s="24"/>
      <c r="AC52" s="24"/>
      <c r="AD52" s="24"/>
      <c r="AE52" s="24"/>
      <c r="AF52" s="24"/>
      <c r="AG52" s="24"/>
      <c r="AH52" s="24"/>
    </row>
    <row r="53" spans="1:34" ht="8.25" customHeight="1" x14ac:dyDescent="0.15"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</row>
    <row r="54" spans="1:34" ht="30" customHeight="1" x14ac:dyDescent="0.15">
      <c r="A54" s="72">
        <v>45795</v>
      </c>
      <c r="B54" s="44">
        <f>IF(A54="","",(VLOOKUP(②HP掲載用!A54,[1]①カレンダー!$B$4:$C$34,2,FALSE)))</f>
        <v>45795</v>
      </c>
      <c r="C54" s="73"/>
      <c r="D54" s="73"/>
      <c r="E54" s="73"/>
      <c r="F54" s="73"/>
      <c r="G54" s="73"/>
      <c r="H54" s="73"/>
      <c r="I54" s="74"/>
      <c r="J54" s="74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5"/>
      <c r="V54" s="71"/>
      <c r="W54" s="73"/>
      <c r="X54" s="73"/>
      <c r="Y54" s="73"/>
      <c r="Z54" s="73"/>
      <c r="AA54" s="73"/>
      <c r="AB54" s="24"/>
      <c r="AC54" s="24"/>
      <c r="AD54" s="24"/>
      <c r="AE54" s="24"/>
      <c r="AF54" s="24"/>
      <c r="AG54" s="24"/>
      <c r="AH54" s="24"/>
    </row>
    <row r="55" spans="1:34" ht="18" customHeight="1" x14ac:dyDescent="0.15">
      <c r="A55" s="26" t="s">
        <v>4</v>
      </c>
      <c r="B55" s="27"/>
      <c r="C55" s="26" t="s">
        <v>5</v>
      </c>
      <c r="D55" s="27"/>
      <c r="E55" s="27"/>
      <c r="F55" s="27"/>
      <c r="G55" s="27"/>
      <c r="H55" s="27"/>
      <c r="I55" s="27"/>
      <c r="J55" s="29"/>
      <c r="K55" s="26" t="s">
        <v>6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9"/>
      <c r="X55" s="26" t="s">
        <v>7</v>
      </c>
      <c r="Y55" s="27"/>
      <c r="Z55" s="27"/>
      <c r="AA55" s="29"/>
      <c r="AB55" s="24"/>
      <c r="AC55" s="24"/>
      <c r="AD55" s="24"/>
      <c r="AE55" s="24"/>
      <c r="AF55" s="24"/>
      <c r="AG55" s="24"/>
      <c r="AH55" s="24"/>
    </row>
    <row r="56" spans="1:34" ht="22.5" customHeight="1" x14ac:dyDescent="0.15">
      <c r="A56" s="30" t="s">
        <v>8</v>
      </c>
      <c r="B56" s="31"/>
      <c r="C56" s="62" t="str">
        <f>VLOOKUP($A$54,[1]①カレンダー!$B$4:$L$34,7,FALSE)</f>
        <v>浅野医院</v>
      </c>
      <c r="D56" s="63"/>
      <c r="E56" s="63"/>
      <c r="F56" s="63"/>
      <c r="G56" s="63"/>
      <c r="H56" s="63"/>
      <c r="I56" s="63"/>
      <c r="J56" s="64"/>
      <c r="K56" s="33" t="s">
        <v>10</v>
      </c>
      <c r="L56" s="34" t="str">
        <f>VLOOKUP(C56,[1]日祝医師会!$A$2:$F$48,3,FALSE)</f>
        <v>大井6-21-5</v>
      </c>
      <c r="M56" s="34"/>
      <c r="N56" s="34"/>
      <c r="O56" s="34"/>
      <c r="P56" s="34"/>
      <c r="Q56" s="34"/>
      <c r="R56" s="52" t="str">
        <f>VLOOKUP(C56,[1]日祝医師会!$A$2:$F$48,4,FALSE)</f>
        <v/>
      </c>
      <c r="S56" s="52"/>
      <c r="T56" s="52"/>
      <c r="U56" s="52"/>
      <c r="V56" s="52"/>
      <c r="W56" s="53"/>
      <c r="X56" s="54" t="str">
        <f>VLOOKUP(C56,[1]日祝医師会!$A$2:$F$48,5,FALSE)</f>
        <v>03-</v>
      </c>
      <c r="Y56" s="34" t="str">
        <f>VLOOKUP(C56,[1]日祝医師会!$A$2:$F$48,6,FALSE)</f>
        <v>3771-2692</v>
      </c>
      <c r="Z56" s="34"/>
      <c r="AA56" s="35"/>
      <c r="AB56" s="24"/>
      <c r="AC56" s="24"/>
      <c r="AD56" s="24"/>
      <c r="AE56" s="24"/>
      <c r="AF56" s="24"/>
      <c r="AG56" s="24"/>
      <c r="AH56" s="24"/>
    </row>
    <row r="57" spans="1:34" ht="22.5" customHeight="1" x14ac:dyDescent="0.15">
      <c r="A57" s="30" t="s">
        <v>26</v>
      </c>
      <c r="B57" s="31"/>
      <c r="C57" s="62" t="str">
        <f>VLOOKUP($A$54,[1]①カレンダー!$B$4:$L$34,8,FALSE)</f>
        <v>伊藤歯科医院（大井）</v>
      </c>
      <c r="D57" s="63"/>
      <c r="E57" s="63"/>
      <c r="F57" s="63"/>
      <c r="G57" s="63"/>
      <c r="H57" s="63"/>
      <c r="I57" s="63"/>
      <c r="J57" s="64"/>
      <c r="K57" s="33" t="s">
        <v>10</v>
      </c>
      <c r="L57" s="34" t="str">
        <f>VLOOKUP(C57,[1]日祝歯科!$A$2:$F$203,3,FALSE)</f>
        <v>大井6-1-14</v>
      </c>
      <c r="M57" s="34"/>
      <c r="N57" s="34"/>
      <c r="O57" s="34"/>
      <c r="P57" s="34"/>
      <c r="Q57" s="34"/>
      <c r="R57" s="52" t="str">
        <f>VLOOKUP(C57,[1]日祝歯科!$A$2:$F$203,4,FALSE)</f>
        <v/>
      </c>
      <c r="S57" s="52"/>
      <c r="T57" s="52"/>
      <c r="U57" s="52"/>
      <c r="V57" s="52"/>
      <c r="W57" s="53"/>
      <c r="X57" s="54" t="str">
        <f>VLOOKUP(C57,[1]日祝歯科!$A$2:$F$203,5,FALSE)</f>
        <v>03-</v>
      </c>
      <c r="Y57" s="34" t="str">
        <f>VLOOKUP(C57,[1]日祝歯科!$A$2:$F$203,6,FALSE)</f>
        <v>3777-8241</v>
      </c>
      <c r="Z57" s="34"/>
      <c r="AA57" s="35"/>
      <c r="AB57" s="24"/>
      <c r="AC57" s="24"/>
      <c r="AD57" s="24"/>
      <c r="AE57" s="24"/>
      <c r="AF57" s="24"/>
      <c r="AG57" s="24"/>
      <c r="AH57" s="24"/>
    </row>
    <row r="58" spans="1:34" ht="22.5" customHeight="1" x14ac:dyDescent="0.15">
      <c r="A58" s="30" t="s">
        <v>26</v>
      </c>
      <c r="B58" s="31"/>
      <c r="C58" s="62" t="str">
        <f>VLOOKUP($A$54,[1]①カレンダー!$B$4:$L$34,9,FALSE)</f>
        <v>戸越銀座歯科・矯正歯科クリニック</v>
      </c>
      <c r="D58" s="63"/>
      <c r="E58" s="63"/>
      <c r="F58" s="63"/>
      <c r="G58" s="63"/>
      <c r="H58" s="63"/>
      <c r="I58" s="63"/>
      <c r="J58" s="64"/>
      <c r="K58" s="33" t="s">
        <v>10</v>
      </c>
      <c r="L58" s="34" t="str">
        <f>VLOOKUP(C58,[1]日祝歯科!$A$2:$F$203,3,FALSE)</f>
        <v>平塚1-5-3</v>
      </c>
      <c r="M58" s="34"/>
      <c r="N58" s="34"/>
      <c r="O58" s="34"/>
      <c r="P58" s="34"/>
      <c r="Q58" s="34"/>
      <c r="R58" s="52" t="str">
        <f>VLOOKUP(C58,[1]日祝歯科!$A$2:$F$196,4,FALSE)</f>
        <v>戸越ﾋﾞﾙ1F</v>
      </c>
      <c r="S58" s="52"/>
      <c r="T58" s="52"/>
      <c r="U58" s="52"/>
      <c r="V58" s="52"/>
      <c r="W58" s="53"/>
      <c r="X58" s="54" t="str">
        <f>VLOOKUP(C58,[1]日祝歯科!$A$2:$F$203,5,FALSE)</f>
        <v>03-</v>
      </c>
      <c r="Y58" s="34" t="str">
        <f>VLOOKUP(C58,[1]日祝歯科!$A$2:$F$203,6,FALSE)</f>
        <v>5498-0011</v>
      </c>
      <c r="Z58" s="34"/>
      <c r="AA58" s="35"/>
      <c r="AB58" s="24"/>
      <c r="AC58" s="24"/>
      <c r="AD58" s="24"/>
      <c r="AE58" s="24"/>
      <c r="AF58" s="24"/>
      <c r="AG58" s="24"/>
      <c r="AH58" s="24"/>
    </row>
    <row r="59" spans="1:34" ht="22.5" customHeight="1" x14ac:dyDescent="0.15">
      <c r="A59" s="30" t="s">
        <v>27</v>
      </c>
      <c r="B59" s="31"/>
      <c r="C59" s="62" t="str">
        <f>VLOOKUP($A$54,[1]①カレンダー!$B$4:$L$45,10,FALSE)</f>
        <v>滝澤さめず接骨院</v>
      </c>
      <c r="D59" s="63"/>
      <c r="E59" s="63"/>
      <c r="F59" s="63"/>
      <c r="G59" s="63"/>
      <c r="H59" s="63"/>
      <c r="I59" s="63"/>
      <c r="J59" s="64"/>
      <c r="K59" s="33" t="s">
        <v>10</v>
      </c>
      <c r="L59" s="34" t="str">
        <f>VLOOKUP(C59,[1]日祝接骨院!$A$2:$F$45,3,FALSE)</f>
        <v>東大井1-1-6</v>
      </c>
      <c r="M59" s="34"/>
      <c r="N59" s="34"/>
      <c r="O59" s="34"/>
      <c r="P59" s="34"/>
      <c r="Q59" s="34"/>
      <c r="R59" s="52" t="str">
        <f>VLOOKUP(C59,[1]日祝接骨院!$A$2:$F$45,4,FALSE)</f>
        <v/>
      </c>
      <c r="S59" s="52"/>
      <c r="T59" s="52"/>
      <c r="U59" s="52"/>
      <c r="V59" s="52"/>
      <c r="W59" s="53"/>
      <c r="X59" s="54" t="str">
        <f>VLOOKUP(C59,[1]日祝接骨院!$A$2:$F$45,5,FALSE)</f>
        <v>03-</v>
      </c>
      <c r="Y59" s="34" t="str">
        <f>VLOOKUP(C59,[1]日祝接骨院!$A$2:$F$45,6,FALSE)</f>
        <v>3450-8496</v>
      </c>
      <c r="Z59" s="34"/>
      <c r="AA59" s="35"/>
      <c r="AB59" s="24"/>
      <c r="AC59" s="24"/>
      <c r="AD59" s="24"/>
      <c r="AE59" s="24"/>
      <c r="AF59" s="24"/>
      <c r="AG59" s="24"/>
      <c r="AH59" s="24"/>
    </row>
    <row r="60" spans="1:34" ht="22.5" customHeight="1" x14ac:dyDescent="0.15">
      <c r="A60" s="30" t="s">
        <v>27</v>
      </c>
      <c r="B60" s="31"/>
      <c r="C60" s="62" t="str">
        <f>VLOOKUP($A$54,[1]①カレンダー!$B$4:$L$45,11,FALSE)</f>
        <v>須藤柔道整復院</v>
      </c>
      <c r="D60" s="63"/>
      <c r="E60" s="63"/>
      <c r="F60" s="63"/>
      <c r="G60" s="63"/>
      <c r="H60" s="63"/>
      <c r="I60" s="63"/>
      <c r="J60" s="64"/>
      <c r="K60" s="33" t="s">
        <v>10</v>
      </c>
      <c r="L60" s="34" t="str">
        <f>VLOOKUP(C60,[1]日祝接骨院!$A$2:$F$45,3,FALSE)</f>
        <v>中延5-8-12</v>
      </c>
      <c r="M60" s="34"/>
      <c r="N60" s="34"/>
      <c r="O60" s="34"/>
      <c r="P60" s="34"/>
      <c r="Q60" s="34"/>
      <c r="R60" s="52" t="str">
        <f>VLOOKUP(C60,[1]日祝接骨院!$A$2:$F$45,4,FALSE)</f>
        <v/>
      </c>
      <c r="S60" s="52"/>
      <c r="T60" s="52"/>
      <c r="U60" s="52"/>
      <c r="V60" s="52"/>
      <c r="W60" s="53"/>
      <c r="X60" s="55" t="str">
        <f>VLOOKUP(C60,[1]日祝接骨院!$A$2:$F$45,5,FALSE)</f>
        <v>03-</v>
      </c>
      <c r="Y60" s="34" t="str">
        <f>VLOOKUP(C60,[1]日祝接骨院!$A$2:$F$45,6,FALSE)</f>
        <v>3783-0526</v>
      </c>
      <c r="Z60" s="34"/>
      <c r="AA60" s="35"/>
      <c r="AB60" s="24"/>
      <c r="AC60" s="24"/>
      <c r="AD60" s="24"/>
      <c r="AE60" s="24"/>
      <c r="AF60" s="24"/>
      <c r="AG60" s="24"/>
      <c r="AH60" s="24"/>
    </row>
    <row r="61" spans="1:34" ht="8.25" customHeight="1" x14ac:dyDescent="0.15"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spans="1:34" ht="30" customHeight="1" x14ac:dyDescent="0.15">
      <c r="A62" s="72">
        <v>45802</v>
      </c>
      <c r="B62" s="44">
        <f>IF(A62="","",(VLOOKUP(②HP掲載用!A62,[1]①カレンダー!$B$4:$C$34,2,FALSE)))</f>
        <v>45802</v>
      </c>
      <c r="C62" s="73"/>
      <c r="D62" s="73"/>
      <c r="E62" s="73"/>
      <c r="F62" s="73"/>
      <c r="G62" s="73"/>
      <c r="H62" s="73"/>
      <c r="I62" s="74"/>
      <c r="J62" s="74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5"/>
      <c r="V62" s="71"/>
      <c r="W62" s="73"/>
      <c r="X62" s="73"/>
      <c r="Y62" s="73"/>
      <c r="Z62" s="73"/>
      <c r="AA62" s="73"/>
      <c r="AB62" s="24"/>
      <c r="AC62" s="24"/>
      <c r="AD62" s="24"/>
      <c r="AE62" s="24"/>
      <c r="AF62" s="24"/>
      <c r="AG62" s="24"/>
      <c r="AH62" s="24"/>
    </row>
    <row r="63" spans="1:34" ht="18" customHeight="1" x14ac:dyDescent="0.15">
      <c r="A63" s="26" t="s">
        <v>4</v>
      </c>
      <c r="B63" s="27"/>
      <c r="C63" s="26" t="s">
        <v>5</v>
      </c>
      <c r="D63" s="27"/>
      <c r="E63" s="27"/>
      <c r="F63" s="27"/>
      <c r="G63" s="27"/>
      <c r="H63" s="27"/>
      <c r="I63" s="27"/>
      <c r="J63" s="29"/>
      <c r="K63" s="26" t="s">
        <v>6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9"/>
      <c r="X63" s="26" t="s">
        <v>7</v>
      </c>
      <c r="Y63" s="27"/>
      <c r="Z63" s="27"/>
      <c r="AA63" s="29"/>
      <c r="AB63" s="24"/>
      <c r="AC63" s="24"/>
      <c r="AD63" s="24"/>
      <c r="AE63" s="24"/>
      <c r="AF63" s="24"/>
      <c r="AG63" s="24"/>
      <c r="AH63" s="24"/>
    </row>
    <row r="64" spans="1:34" ht="22.5" customHeight="1" x14ac:dyDescent="0.15">
      <c r="A64" s="30" t="s">
        <v>8</v>
      </c>
      <c r="B64" s="31"/>
      <c r="C64" s="62" t="str">
        <f>VLOOKUP($A$62,[1]①カレンダー!$B$4:$L$34,7,FALSE)</f>
        <v>京浜中央クリニック</v>
      </c>
      <c r="D64" s="63"/>
      <c r="E64" s="63"/>
      <c r="F64" s="63"/>
      <c r="G64" s="63"/>
      <c r="H64" s="63"/>
      <c r="I64" s="63"/>
      <c r="J64" s="64"/>
      <c r="K64" s="33" t="s">
        <v>10</v>
      </c>
      <c r="L64" s="34" t="str">
        <f>VLOOKUP(C64,[1]日祝医師会!$A$2:$F$48,3,FALSE)</f>
        <v>南大井1-1-17</v>
      </c>
      <c r="M64" s="34"/>
      <c r="N64" s="34"/>
      <c r="O64" s="34"/>
      <c r="P64" s="34"/>
      <c r="Q64" s="34"/>
      <c r="R64" s="52" t="str">
        <f>VLOOKUP(C64,[1]日祝医師会!$A$2:$F$48,4,FALSE)</f>
        <v/>
      </c>
      <c r="S64" s="52"/>
      <c r="T64" s="52"/>
      <c r="U64" s="52"/>
      <c r="V64" s="52"/>
      <c r="W64" s="53"/>
      <c r="X64" s="54" t="str">
        <f>VLOOKUP(C64,[1]日祝医師会!$A$2:$F$48,5,FALSE)</f>
        <v>03-</v>
      </c>
      <c r="Y64" s="34" t="str">
        <f>VLOOKUP(C64,[1]日祝医師会!$A$2:$F$48,6,FALSE)</f>
        <v>3763-6706</v>
      </c>
      <c r="Z64" s="34"/>
      <c r="AA64" s="35"/>
      <c r="AB64" s="24"/>
      <c r="AC64" s="24"/>
      <c r="AD64" s="24"/>
      <c r="AE64" s="24"/>
      <c r="AF64" s="24"/>
      <c r="AG64" s="24"/>
      <c r="AH64" s="24"/>
    </row>
    <row r="65" spans="1:34" ht="22.5" customHeight="1" x14ac:dyDescent="0.15">
      <c r="A65" s="30" t="s">
        <v>26</v>
      </c>
      <c r="B65" s="31"/>
      <c r="C65" s="62" t="str">
        <f>VLOOKUP($A$62,[1]①カレンダー!$B$4:$L$34,8,FALSE)</f>
        <v>大森レインボー歯科</v>
      </c>
      <c r="D65" s="63"/>
      <c r="E65" s="63"/>
      <c r="F65" s="63"/>
      <c r="G65" s="63"/>
      <c r="H65" s="63"/>
      <c r="I65" s="63"/>
      <c r="J65" s="64"/>
      <c r="K65" s="33" t="s">
        <v>10</v>
      </c>
      <c r="L65" s="34" t="str">
        <f>VLOOKUP(C65,[1]日祝歯科!$A$2:$F$203,3,FALSE)</f>
        <v>南大井6-17-10</v>
      </c>
      <c r="M65" s="34"/>
      <c r="N65" s="34"/>
      <c r="O65" s="34"/>
      <c r="P65" s="34"/>
      <c r="Q65" s="34"/>
      <c r="R65" s="52" t="str">
        <f>VLOOKUP(C65,[1]日祝歯科!$A$2:$F$203,4,FALSE)</f>
        <v>大森ﾚｲﾝﾎﾞｰﾋﾞﾙ2F</v>
      </c>
      <c r="S65" s="52"/>
      <c r="T65" s="52"/>
      <c r="U65" s="52"/>
      <c r="V65" s="52"/>
      <c r="W65" s="53"/>
      <c r="X65" s="54" t="str">
        <f>VLOOKUP(C65,[1]日祝歯科!$A$2:$F$203,5,FALSE)</f>
        <v>03-</v>
      </c>
      <c r="Y65" s="34" t="str">
        <f>VLOOKUP(C65,[1]日祝歯科!$A$2:$F$203,6,FALSE)</f>
        <v>3764-0018</v>
      </c>
      <c r="Z65" s="34"/>
      <c r="AA65" s="35"/>
      <c r="AB65" s="24"/>
      <c r="AC65" s="24"/>
      <c r="AD65" s="24"/>
      <c r="AE65" s="24"/>
      <c r="AF65" s="24"/>
      <c r="AG65" s="24"/>
      <c r="AH65" s="24"/>
    </row>
    <row r="66" spans="1:34" ht="22.5" customHeight="1" x14ac:dyDescent="0.15">
      <c r="A66" s="30" t="s">
        <v>26</v>
      </c>
      <c r="B66" s="31"/>
      <c r="C66" s="62" t="str">
        <f>VLOOKUP($A$62,[1]①カレンダー!$B$4:$L$34,9,FALSE)</f>
        <v>桑鶴歯科医院</v>
      </c>
      <c r="D66" s="63"/>
      <c r="E66" s="63"/>
      <c r="F66" s="63"/>
      <c r="G66" s="63"/>
      <c r="H66" s="63"/>
      <c r="I66" s="63"/>
      <c r="J66" s="64"/>
      <c r="K66" s="33" t="s">
        <v>10</v>
      </c>
      <c r="L66" s="34" t="str">
        <f>VLOOKUP(C66,[1]日祝歯科!$A$2:$F$203,3,FALSE)</f>
        <v>平塚3-3-7</v>
      </c>
      <c r="M66" s="34"/>
      <c r="N66" s="34"/>
      <c r="O66" s="34"/>
      <c r="P66" s="34"/>
      <c r="Q66" s="34"/>
      <c r="R66" s="52" t="str">
        <f>VLOOKUP(C66,[1]日祝歯科!$A$2:$F$203,4,FALSE)</f>
        <v>カペラ8　１０１</v>
      </c>
      <c r="S66" s="52"/>
      <c r="T66" s="52"/>
      <c r="U66" s="52"/>
      <c r="V66" s="52"/>
      <c r="W66" s="53"/>
      <c r="X66" s="54" t="str">
        <f>VLOOKUP(C66,[1]日祝歯科!$A$2:$F$203,5,FALSE)</f>
        <v>03-</v>
      </c>
      <c r="Y66" s="34" t="str">
        <f>VLOOKUP(C66,[1]日祝歯科!$A$2:$F$203,6,FALSE)</f>
        <v>5750-4618</v>
      </c>
      <c r="Z66" s="34"/>
      <c r="AA66" s="35"/>
      <c r="AB66" s="24"/>
      <c r="AC66" s="24"/>
      <c r="AD66" s="24"/>
      <c r="AE66" s="24"/>
      <c r="AF66" s="24"/>
      <c r="AG66" s="24"/>
      <c r="AH66" s="24"/>
    </row>
    <row r="67" spans="1:34" ht="22.5" customHeight="1" x14ac:dyDescent="0.15">
      <c r="A67" s="30" t="s">
        <v>27</v>
      </c>
      <c r="B67" s="31"/>
      <c r="C67" s="62" t="str">
        <f>VLOOKUP($A$62,[1]①カレンダー!$B$4:$L$45,10,FALSE)</f>
        <v>阿部整骨院</v>
      </c>
      <c r="D67" s="63"/>
      <c r="E67" s="63"/>
      <c r="F67" s="63"/>
      <c r="G67" s="63"/>
      <c r="H67" s="63"/>
      <c r="I67" s="63"/>
      <c r="J67" s="64"/>
      <c r="K67" s="33" t="s">
        <v>10</v>
      </c>
      <c r="L67" s="34" t="str">
        <f>VLOOKUP(C67,[1]日祝接骨院!$A$2:$F$45,3,FALSE)</f>
        <v>西品川3-1-20</v>
      </c>
      <c r="M67" s="34"/>
      <c r="N67" s="34"/>
      <c r="O67" s="34"/>
      <c r="P67" s="34"/>
      <c r="Q67" s="34"/>
      <c r="R67" s="52" t="str">
        <f>VLOOKUP(C67,[1]日祝接骨院!$A$2:$F$45,4,FALSE)</f>
        <v>102</v>
      </c>
      <c r="S67" s="52"/>
      <c r="T67" s="52"/>
      <c r="U67" s="52"/>
      <c r="V67" s="52"/>
      <c r="W67" s="53"/>
      <c r="X67" s="54" t="str">
        <f>VLOOKUP(C67,[1]日祝接骨院!$A$2:$F$45,5,FALSE)</f>
        <v>03-</v>
      </c>
      <c r="Y67" s="34" t="str">
        <f>VLOOKUP(C67,[1]日祝接骨院!$A$2:$F$45,6,FALSE)</f>
        <v>3490-2730</v>
      </c>
      <c r="Z67" s="34"/>
      <c r="AA67" s="35"/>
      <c r="AB67" s="24"/>
      <c r="AC67" s="24"/>
      <c r="AD67" s="24"/>
      <c r="AE67" s="24"/>
      <c r="AF67" s="24"/>
      <c r="AG67" s="24"/>
      <c r="AH67" s="24"/>
    </row>
    <row r="68" spans="1:34" ht="22.5" customHeight="1" x14ac:dyDescent="0.15">
      <c r="A68" s="30" t="s">
        <v>27</v>
      </c>
      <c r="B68" s="31"/>
      <c r="C68" s="62" t="str">
        <f>VLOOKUP($A$62,[1]①カレンダー!$B$4:$L$45,11,FALSE)</f>
        <v>武石接骨院</v>
      </c>
      <c r="D68" s="63"/>
      <c r="E68" s="63"/>
      <c r="F68" s="63"/>
      <c r="G68" s="63"/>
      <c r="H68" s="63"/>
      <c r="I68" s="63"/>
      <c r="J68" s="64"/>
      <c r="K68" s="33" t="s">
        <v>10</v>
      </c>
      <c r="L68" s="34" t="str">
        <f>VLOOKUP(C68,[1]日祝接骨院!$A$2:$F$45,3,FALSE)</f>
        <v>豊町2-17-8</v>
      </c>
      <c r="M68" s="34"/>
      <c r="N68" s="34"/>
      <c r="O68" s="34"/>
      <c r="P68" s="34"/>
      <c r="Q68" s="34"/>
      <c r="R68" s="52" t="str">
        <f>VLOOKUP(C68,[1]日祝接骨院!$A$2:$F$45,4,FALSE)</f>
        <v/>
      </c>
      <c r="S68" s="52"/>
      <c r="T68" s="52"/>
      <c r="U68" s="52"/>
      <c r="V68" s="52"/>
      <c r="W68" s="53"/>
      <c r="X68" s="55" t="str">
        <f>VLOOKUP(C68,[1]日祝接骨院!$A$2:$F$45,5,FALSE)</f>
        <v>03-</v>
      </c>
      <c r="Y68" s="34" t="str">
        <f>VLOOKUP(C68,[1]日祝接骨院!$A$2:$F$45,6,FALSE)</f>
        <v>3781-4450</v>
      </c>
      <c r="Z68" s="34"/>
      <c r="AA68" s="35"/>
      <c r="AB68" s="24"/>
      <c r="AC68" s="24"/>
      <c r="AD68" s="24"/>
      <c r="AE68" s="24"/>
      <c r="AF68" s="24"/>
      <c r="AG68" s="24"/>
      <c r="AH68" s="24"/>
    </row>
    <row r="69" spans="1:34" x14ac:dyDescent="0.15">
      <c r="Z69" s="24"/>
    </row>
    <row r="70" spans="1:34" ht="30" customHeight="1" x14ac:dyDescent="0.15">
      <c r="A70" s="84"/>
      <c r="B70" s="44" t="str">
        <f>IF(A70="","",(VLOOKUP(②HP掲載用!A70,[1]①カレンダー!$B$4:$C$34,2,FALSE)))</f>
        <v/>
      </c>
      <c r="C70" s="73"/>
      <c r="D70" s="73"/>
      <c r="E70" s="73"/>
      <c r="F70" s="73"/>
      <c r="G70" s="73"/>
      <c r="H70" s="73"/>
      <c r="I70" s="74"/>
      <c r="J70" s="74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5"/>
      <c r="V70" s="71"/>
      <c r="W70" s="73"/>
      <c r="X70" s="73"/>
      <c r="Y70" s="73"/>
      <c r="Z70" s="73"/>
      <c r="AA70" s="73"/>
      <c r="AB70" s="24"/>
      <c r="AC70" s="24"/>
      <c r="AD70" s="24"/>
      <c r="AE70" s="24"/>
      <c r="AF70" s="24"/>
      <c r="AG70" s="24"/>
      <c r="AH70" s="24"/>
    </row>
    <row r="71" spans="1:34" ht="18" customHeight="1" x14ac:dyDescent="0.15">
      <c r="A71" s="26" t="s">
        <v>4</v>
      </c>
      <c r="B71" s="27"/>
      <c r="C71" s="26" t="s">
        <v>5</v>
      </c>
      <c r="D71" s="27"/>
      <c r="E71" s="27"/>
      <c r="F71" s="27"/>
      <c r="G71" s="27"/>
      <c r="H71" s="27"/>
      <c r="I71" s="27"/>
      <c r="J71" s="29"/>
      <c r="K71" s="26" t="s">
        <v>6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9"/>
      <c r="X71" s="26" t="s">
        <v>7</v>
      </c>
      <c r="Y71" s="27"/>
      <c r="Z71" s="27"/>
      <c r="AA71" s="29"/>
      <c r="AB71" s="24"/>
      <c r="AC71" s="24"/>
      <c r="AD71" s="24"/>
      <c r="AE71" s="24"/>
      <c r="AF71" s="24"/>
      <c r="AG71" s="24"/>
      <c r="AH71" s="24"/>
    </row>
    <row r="72" spans="1:34" ht="22.5" customHeight="1" x14ac:dyDescent="0.15">
      <c r="A72" s="30" t="s">
        <v>8</v>
      </c>
      <c r="B72" s="31"/>
      <c r="C72" s="62" t="e">
        <f>VLOOKUP($A$70,[1]①カレンダー!$B$4:$L$34,7,FALSE)</f>
        <v>#N/A</v>
      </c>
      <c r="D72" s="63"/>
      <c r="E72" s="63"/>
      <c r="F72" s="63"/>
      <c r="G72" s="63"/>
      <c r="H72" s="63"/>
      <c r="I72" s="63"/>
      <c r="J72" s="64"/>
      <c r="K72" s="33" t="s">
        <v>10</v>
      </c>
      <c r="L72" s="34" t="e">
        <f>VLOOKUP(C72,[1]日祝医師会!$A$2:$F$48,3,FALSE)</f>
        <v>#N/A</v>
      </c>
      <c r="M72" s="34"/>
      <c r="N72" s="34"/>
      <c r="O72" s="34"/>
      <c r="P72" s="34"/>
      <c r="Q72" s="34"/>
      <c r="R72" s="52" t="e">
        <f>VLOOKUP(C72,[1]日祝医師会!$A$2:$F$48,4,FALSE)</f>
        <v>#N/A</v>
      </c>
      <c r="S72" s="52"/>
      <c r="T72" s="52"/>
      <c r="U72" s="52"/>
      <c r="V72" s="52"/>
      <c r="W72" s="53"/>
      <c r="X72" s="54" t="e">
        <f>VLOOKUP(C72,[1]日祝医師会!$A$2:$F$48,5,FALSE)</f>
        <v>#N/A</v>
      </c>
      <c r="Y72" s="34" t="e">
        <f>VLOOKUP(C72,[1]日祝医師会!$A$2:$F$48,6,FALSE)</f>
        <v>#N/A</v>
      </c>
      <c r="Z72" s="34"/>
      <c r="AA72" s="35"/>
      <c r="AB72" s="24"/>
      <c r="AC72" s="24"/>
      <c r="AD72" s="24"/>
      <c r="AE72" s="24"/>
      <c r="AF72" s="24"/>
      <c r="AG72" s="24"/>
      <c r="AH72" s="24"/>
    </row>
    <row r="73" spans="1:34" ht="22.5" customHeight="1" x14ac:dyDescent="0.15">
      <c r="A73" s="30" t="s">
        <v>26</v>
      </c>
      <c r="B73" s="31"/>
      <c r="C73" s="62" t="e">
        <f>VLOOKUP($A$70,[1]①カレンダー!$B$4:$L$34,8,FALSE)</f>
        <v>#N/A</v>
      </c>
      <c r="D73" s="63"/>
      <c r="E73" s="63"/>
      <c r="F73" s="63"/>
      <c r="G73" s="63"/>
      <c r="H73" s="63"/>
      <c r="I73" s="63"/>
      <c r="J73" s="64"/>
      <c r="K73" s="33" t="s">
        <v>10</v>
      </c>
      <c r="L73" s="34" t="e">
        <f>VLOOKUP(C73,[1]日祝歯科!$A$2:$F$203,3,FALSE)</f>
        <v>#N/A</v>
      </c>
      <c r="M73" s="34"/>
      <c r="N73" s="34"/>
      <c r="O73" s="34"/>
      <c r="P73" s="34"/>
      <c r="Q73" s="34"/>
      <c r="R73" s="52" t="e">
        <f>VLOOKUP(C73,[1]日祝歯科!$A$2:$F$203,4,FALSE)</f>
        <v>#N/A</v>
      </c>
      <c r="S73" s="52"/>
      <c r="T73" s="52"/>
      <c r="U73" s="52"/>
      <c r="V73" s="52"/>
      <c r="W73" s="53"/>
      <c r="X73" s="54" t="e">
        <f>VLOOKUP(C73,[1]日祝歯科!$A$2:$F$203,5,FALSE)</f>
        <v>#N/A</v>
      </c>
      <c r="Y73" s="34" t="e">
        <f>VLOOKUP(C73,[1]日祝歯科!$A$2:$F$203,6,FALSE)</f>
        <v>#N/A</v>
      </c>
      <c r="Z73" s="34"/>
      <c r="AA73" s="35"/>
      <c r="AB73" s="24"/>
      <c r="AC73" s="24"/>
      <c r="AD73" s="24"/>
      <c r="AE73" s="24"/>
      <c r="AF73" s="24"/>
      <c r="AG73" s="24"/>
      <c r="AH73" s="24"/>
    </row>
    <row r="74" spans="1:34" ht="22.5" customHeight="1" x14ac:dyDescent="0.15">
      <c r="A74" s="30" t="s">
        <v>26</v>
      </c>
      <c r="B74" s="31"/>
      <c r="C74" s="62" t="e">
        <f>VLOOKUP($A$70,[1]①カレンダー!$B$4:$L$34,9,FALSE)</f>
        <v>#N/A</v>
      </c>
      <c r="D74" s="63"/>
      <c r="E74" s="63"/>
      <c r="F74" s="63"/>
      <c r="G74" s="63"/>
      <c r="H74" s="63"/>
      <c r="I74" s="63"/>
      <c r="J74" s="64"/>
      <c r="K74" s="33" t="s">
        <v>10</v>
      </c>
      <c r="L74" s="34" t="e">
        <f>VLOOKUP(C74,[1]日祝歯科!$A$2:$F$196,3,FALSE)</f>
        <v>#N/A</v>
      </c>
      <c r="M74" s="34"/>
      <c r="N74" s="34"/>
      <c r="O74" s="34"/>
      <c r="P74" s="34"/>
      <c r="Q74" s="34"/>
      <c r="R74" s="52" t="e">
        <f>VLOOKUP(C74,[1]日祝歯科!$A$2:$F$203,4,FALSE)</f>
        <v>#N/A</v>
      </c>
      <c r="S74" s="52"/>
      <c r="T74" s="52"/>
      <c r="U74" s="52"/>
      <c r="V74" s="52"/>
      <c r="W74" s="53"/>
      <c r="X74" s="54" t="e">
        <f>VLOOKUP(C74,[1]日祝歯科!$A$2:$F$203,5,FALSE)</f>
        <v>#N/A</v>
      </c>
      <c r="Y74" s="34" t="e">
        <f>VLOOKUP(C74,[1]日祝歯科!$A$2:$F$203,6,FALSE)</f>
        <v>#N/A</v>
      </c>
      <c r="Z74" s="34"/>
      <c r="AA74" s="35"/>
      <c r="AB74" s="24"/>
      <c r="AC74" s="24"/>
      <c r="AD74" s="24"/>
      <c r="AE74" s="24"/>
      <c r="AF74" s="24"/>
      <c r="AG74" s="24"/>
      <c r="AH74" s="24"/>
    </row>
    <row r="75" spans="1:34" ht="22.5" customHeight="1" x14ac:dyDescent="0.15">
      <c r="A75" s="30" t="s">
        <v>27</v>
      </c>
      <c r="B75" s="31"/>
      <c r="C75" s="62" t="e">
        <f>VLOOKUP($A$70,[1]①カレンダー!$B$4:$L$45,10,FALSE)</f>
        <v>#N/A</v>
      </c>
      <c r="D75" s="63"/>
      <c r="E75" s="63"/>
      <c r="F75" s="63"/>
      <c r="G75" s="63"/>
      <c r="H75" s="63"/>
      <c r="I75" s="63"/>
      <c r="J75" s="64"/>
      <c r="K75" s="33" t="s">
        <v>10</v>
      </c>
      <c r="L75" s="34" t="e">
        <f>VLOOKUP(C75,[1]日祝接骨院!$A$2:$F$45,3,FALSE)</f>
        <v>#N/A</v>
      </c>
      <c r="M75" s="34"/>
      <c r="N75" s="34"/>
      <c r="O75" s="34"/>
      <c r="P75" s="34"/>
      <c r="Q75" s="34"/>
      <c r="R75" s="52" t="e">
        <f>VLOOKUP(C75,[1]日祝接骨院!$A$2:$F$45,4,FALSE)</f>
        <v>#N/A</v>
      </c>
      <c r="S75" s="52"/>
      <c r="T75" s="52"/>
      <c r="U75" s="52"/>
      <c r="V75" s="52"/>
      <c r="W75" s="53"/>
      <c r="X75" s="54" t="e">
        <f>VLOOKUP(C75,[1]日祝接骨院!$A$2:$F$45,5,FALSE)</f>
        <v>#N/A</v>
      </c>
      <c r="Y75" s="34" t="e">
        <f>VLOOKUP(C75,[1]日祝接骨院!$A$2:$F$45,6,FALSE)</f>
        <v>#N/A</v>
      </c>
      <c r="Z75" s="34"/>
      <c r="AA75" s="35"/>
      <c r="AB75" s="24"/>
      <c r="AC75" s="24"/>
      <c r="AD75" s="24"/>
      <c r="AE75" s="24"/>
      <c r="AF75" s="24"/>
      <c r="AG75" s="24"/>
      <c r="AH75" s="24"/>
    </row>
    <row r="76" spans="1:34" ht="22.5" customHeight="1" x14ac:dyDescent="0.15">
      <c r="A76" s="30" t="s">
        <v>27</v>
      </c>
      <c r="B76" s="31"/>
      <c r="C76" s="62" t="e">
        <f>VLOOKUP($A$70,[1]①カレンダー!$B$4:$L$45,11,FALSE)</f>
        <v>#N/A</v>
      </c>
      <c r="D76" s="63"/>
      <c r="E76" s="63"/>
      <c r="F76" s="63"/>
      <c r="G76" s="63"/>
      <c r="H76" s="63"/>
      <c r="I76" s="63"/>
      <c r="J76" s="64"/>
      <c r="K76" s="33" t="s">
        <v>10</v>
      </c>
      <c r="L76" s="34" t="e">
        <f>VLOOKUP(C76,[1]日祝接骨院!$A$2:$F$45,3,FALSE)</f>
        <v>#N/A</v>
      </c>
      <c r="M76" s="34"/>
      <c r="N76" s="34"/>
      <c r="O76" s="34"/>
      <c r="P76" s="34"/>
      <c r="Q76" s="34"/>
      <c r="R76" s="52" t="e">
        <f>VLOOKUP(C76,[1]日祝接骨院!$A$2:$F$45,4,FALSE)</f>
        <v>#N/A</v>
      </c>
      <c r="S76" s="52"/>
      <c r="T76" s="52"/>
      <c r="U76" s="52"/>
      <c r="V76" s="52"/>
      <c r="W76" s="53"/>
      <c r="X76" s="55" t="e">
        <f>VLOOKUP(C76,[1]日祝接骨院!$A$2:$F$45,5,FALSE)</f>
        <v>#N/A</v>
      </c>
      <c r="Y76" s="34" t="e">
        <f>VLOOKUP(C76,[1]日祝接骨院!$A$2:$F$45,6,FALSE)</f>
        <v>#N/A</v>
      </c>
      <c r="Z76" s="34"/>
      <c r="AA76" s="35"/>
      <c r="AB76" s="24"/>
      <c r="AC76" s="24"/>
      <c r="AD76" s="24"/>
      <c r="AE76" s="24"/>
      <c r="AF76" s="24"/>
      <c r="AG76" s="24"/>
      <c r="AH76" s="24"/>
    </row>
    <row r="78" spans="1:34" ht="30" customHeight="1" x14ac:dyDescent="0.15">
      <c r="A78" s="84"/>
      <c r="B78" s="44" t="str">
        <f>IF(A78="","",(VLOOKUP(②HP掲載用!A78,[1]①カレンダー!$B$4:$C$34,2,FALSE)))</f>
        <v/>
      </c>
      <c r="C78" s="73"/>
      <c r="D78" s="73"/>
      <c r="E78" s="73"/>
      <c r="F78" s="73"/>
      <c r="G78" s="73"/>
      <c r="H78" s="73"/>
      <c r="I78" s="74"/>
      <c r="J78" s="74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5"/>
      <c r="V78" s="71"/>
      <c r="W78" s="73"/>
      <c r="X78" s="73"/>
      <c r="Y78" s="73"/>
      <c r="Z78" s="73"/>
      <c r="AA78" s="73"/>
      <c r="AB78" s="24"/>
      <c r="AC78" s="24"/>
      <c r="AD78" s="24"/>
      <c r="AE78" s="24"/>
      <c r="AF78" s="24"/>
      <c r="AG78" s="24"/>
      <c r="AH78" s="24"/>
    </row>
    <row r="79" spans="1:34" ht="18" customHeight="1" x14ac:dyDescent="0.15">
      <c r="A79" s="26" t="s">
        <v>4</v>
      </c>
      <c r="B79" s="27"/>
      <c r="C79" s="26" t="s">
        <v>5</v>
      </c>
      <c r="D79" s="27"/>
      <c r="E79" s="27"/>
      <c r="F79" s="27"/>
      <c r="G79" s="27"/>
      <c r="H79" s="27"/>
      <c r="I79" s="27"/>
      <c r="J79" s="29"/>
      <c r="K79" s="26" t="s">
        <v>6</v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9"/>
      <c r="X79" s="26" t="s">
        <v>7</v>
      </c>
      <c r="Y79" s="27"/>
      <c r="Z79" s="27"/>
      <c r="AA79" s="29"/>
      <c r="AB79" s="24"/>
      <c r="AC79" s="24"/>
      <c r="AD79" s="24"/>
      <c r="AE79" s="24"/>
      <c r="AF79" s="24"/>
      <c r="AG79" s="24"/>
      <c r="AH79" s="24"/>
    </row>
    <row r="80" spans="1:34" ht="22.5" customHeight="1" x14ac:dyDescent="0.15">
      <c r="A80" s="30" t="s">
        <v>8</v>
      </c>
      <c r="B80" s="31"/>
      <c r="C80" s="62" t="e">
        <f>VLOOKUP($A$78,[1]①カレンダー!$B$4:$L$34,7,FALSE)</f>
        <v>#N/A</v>
      </c>
      <c r="D80" s="63"/>
      <c r="E80" s="63"/>
      <c r="F80" s="63"/>
      <c r="G80" s="63"/>
      <c r="H80" s="63"/>
      <c r="I80" s="63"/>
      <c r="J80" s="64"/>
      <c r="K80" s="33" t="s">
        <v>10</v>
      </c>
      <c r="L80" s="34" t="e">
        <f>VLOOKUP(C80,[1]日祝医師会!$A$2:$F$48,3,FALSE)</f>
        <v>#N/A</v>
      </c>
      <c r="M80" s="34"/>
      <c r="N80" s="34"/>
      <c r="O80" s="34"/>
      <c r="P80" s="34"/>
      <c r="Q80" s="34"/>
      <c r="R80" s="52" t="e">
        <f>VLOOKUP(C80,[1]日祝医師会!$A$2:$F$48,4,FALSE)</f>
        <v>#N/A</v>
      </c>
      <c r="S80" s="52"/>
      <c r="T80" s="52"/>
      <c r="U80" s="52"/>
      <c r="V80" s="52"/>
      <c r="W80" s="53"/>
      <c r="X80" s="54" t="e">
        <f>VLOOKUP(C80,[1]日祝医師会!$A$2:$F$48,5,FALSE)</f>
        <v>#N/A</v>
      </c>
      <c r="Y80" s="34" t="e">
        <f>VLOOKUP(C80,[1]日祝医師会!$A$2:$F$48,6,FALSE)</f>
        <v>#N/A</v>
      </c>
      <c r="Z80" s="34"/>
      <c r="AA80" s="35"/>
      <c r="AB80" s="24"/>
      <c r="AC80" s="24"/>
      <c r="AD80" s="24"/>
      <c r="AE80" s="24"/>
      <c r="AF80" s="24"/>
      <c r="AG80" s="24"/>
      <c r="AH80" s="24"/>
    </row>
    <row r="81" spans="1:34" ht="22.5" customHeight="1" x14ac:dyDescent="0.15">
      <c r="A81" s="30" t="s">
        <v>26</v>
      </c>
      <c r="B81" s="31"/>
      <c r="C81" s="62" t="e">
        <f>VLOOKUP($A$78,[1]①カレンダー!$B$4:$L$34,8,FALSE)</f>
        <v>#N/A</v>
      </c>
      <c r="D81" s="63"/>
      <c r="E81" s="63"/>
      <c r="F81" s="63"/>
      <c r="G81" s="63"/>
      <c r="H81" s="63"/>
      <c r="I81" s="63"/>
      <c r="J81" s="64"/>
      <c r="K81" s="33" t="s">
        <v>10</v>
      </c>
      <c r="L81" s="34" t="e">
        <f>VLOOKUP(C81,[1]日祝歯科!$A$2:$F$203,3,FALSE)</f>
        <v>#N/A</v>
      </c>
      <c r="M81" s="34"/>
      <c r="N81" s="34"/>
      <c r="O81" s="34"/>
      <c r="P81" s="34"/>
      <c r="Q81" s="34"/>
      <c r="R81" s="52" t="e">
        <f>VLOOKUP(C81,[1]日祝歯科!$A$2:$F$203,4,FALSE)</f>
        <v>#N/A</v>
      </c>
      <c r="S81" s="52"/>
      <c r="T81" s="52"/>
      <c r="U81" s="52"/>
      <c r="V81" s="52"/>
      <c r="W81" s="53"/>
      <c r="X81" s="54" t="e">
        <f>VLOOKUP(C81,[1]日祝歯科!$A$2:$F$203,5,FALSE)</f>
        <v>#N/A</v>
      </c>
      <c r="Y81" s="34" t="e">
        <f>VLOOKUP(C81,[1]日祝歯科!$A$2:$F$203,6,FALSE)</f>
        <v>#N/A</v>
      </c>
      <c r="Z81" s="34"/>
      <c r="AA81" s="35"/>
      <c r="AB81" s="24"/>
      <c r="AC81" s="24"/>
      <c r="AD81" s="24"/>
      <c r="AE81" s="24"/>
      <c r="AF81" s="24"/>
      <c r="AG81" s="24"/>
      <c r="AH81" s="24"/>
    </row>
    <row r="82" spans="1:34" ht="22.5" customHeight="1" x14ac:dyDescent="0.15">
      <c r="A82" s="30" t="s">
        <v>26</v>
      </c>
      <c r="B82" s="31"/>
      <c r="C82" s="62" t="e">
        <f>VLOOKUP($A$78,[1]①カレンダー!$B$4:$L$34,9,FALSE)</f>
        <v>#N/A</v>
      </c>
      <c r="D82" s="63"/>
      <c r="E82" s="63"/>
      <c r="F82" s="63"/>
      <c r="G82" s="63"/>
      <c r="H82" s="63"/>
      <c r="I82" s="63"/>
      <c r="J82" s="64"/>
      <c r="K82" s="33" t="s">
        <v>10</v>
      </c>
      <c r="L82" s="34" t="e">
        <f>VLOOKUP(C82,[1]日祝歯科!$A$2:$F$196,3,FALSE)</f>
        <v>#N/A</v>
      </c>
      <c r="M82" s="34"/>
      <c r="N82" s="34"/>
      <c r="O82" s="34"/>
      <c r="P82" s="34"/>
      <c r="Q82" s="34"/>
      <c r="R82" s="52" t="e">
        <f>VLOOKUP(C82,[1]日祝歯科!$A$2:$F$203,4,FALSE)</f>
        <v>#N/A</v>
      </c>
      <c r="S82" s="52"/>
      <c r="T82" s="52"/>
      <c r="U82" s="52"/>
      <c r="V82" s="52"/>
      <c r="W82" s="53"/>
      <c r="X82" s="54" t="e">
        <f>VLOOKUP(C82,[1]日祝歯科!$A$2:$F$203,5,FALSE)</f>
        <v>#N/A</v>
      </c>
      <c r="Y82" s="34" t="e">
        <f>VLOOKUP(C82,[1]日祝歯科!$A$2:$F$203,6,FALSE)</f>
        <v>#N/A</v>
      </c>
      <c r="Z82" s="34"/>
      <c r="AA82" s="35"/>
      <c r="AB82" s="24"/>
      <c r="AC82" s="24"/>
      <c r="AD82" s="24"/>
      <c r="AE82" s="24"/>
      <c r="AF82" s="24"/>
      <c r="AG82" s="24"/>
      <c r="AH82" s="24"/>
    </row>
    <row r="83" spans="1:34" ht="22.5" customHeight="1" x14ac:dyDescent="0.15">
      <c r="A83" s="30" t="s">
        <v>27</v>
      </c>
      <c r="B83" s="31"/>
      <c r="C83" s="62" t="e">
        <f>VLOOKUP($A$78,[1]①カレンダー!$B$4:$L$45,10,FALSE)</f>
        <v>#N/A</v>
      </c>
      <c r="D83" s="63"/>
      <c r="E83" s="63"/>
      <c r="F83" s="63"/>
      <c r="G83" s="63"/>
      <c r="H83" s="63"/>
      <c r="I83" s="63"/>
      <c r="J83" s="64"/>
      <c r="K83" s="33" t="s">
        <v>10</v>
      </c>
      <c r="L83" s="34" t="e">
        <f>VLOOKUP(C83,[1]日祝接骨院!$A$2:$F$45,3,FALSE)</f>
        <v>#N/A</v>
      </c>
      <c r="M83" s="34"/>
      <c r="N83" s="34"/>
      <c r="O83" s="34"/>
      <c r="P83" s="34"/>
      <c r="Q83" s="34"/>
      <c r="R83" s="52" t="e">
        <f>VLOOKUP(C83,[1]日祝接骨院!$A$2:$F$45,4,FALSE)</f>
        <v>#N/A</v>
      </c>
      <c r="S83" s="52"/>
      <c r="T83" s="52"/>
      <c r="U83" s="52"/>
      <c r="V83" s="52"/>
      <c r="W83" s="53"/>
      <c r="X83" s="54" t="e">
        <f>VLOOKUP(C83,[1]日祝接骨院!$A$2:$F$45,5,FALSE)</f>
        <v>#N/A</v>
      </c>
      <c r="Y83" s="34" t="e">
        <f>VLOOKUP(C83,[1]日祝接骨院!$A$2:$F$45,6,FALSE)</f>
        <v>#N/A</v>
      </c>
      <c r="Z83" s="34"/>
      <c r="AA83" s="35"/>
      <c r="AB83" s="24"/>
      <c r="AC83" s="24"/>
      <c r="AD83" s="24"/>
      <c r="AE83" s="24"/>
      <c r="AF83" s="24"/>
      <c r="AG83" s="24"/>
      <c r="AH83" s="24"/>
    </row>
    <row r="84" spans="1:34" ht="22.5" customHeight="1" x14ac:dyDescent="0.15">
      <c r="A84" s="30" t="s">
        <v>27</v>
      </c>
      <c r="B84" s="31"/>
      <c r="C84" s="62" t="e">
        <f>VLOOKUP($A$78,[1]①カレンダー!$B$4:$L$45,11,FALSE)</f>
        <v>#N/A</v>
      </c>
      <c r="D84" s="63"/>
      <c r="E84" s="63"/>
      <c r="F84" s="63"/>
      <c r="G84" s="63"/>
      <c r="H84" s="63"/>
      <c r="I84" s="63"/>
      <c r="J84" s="64"/>
      <c r="K84" s="33" t="s">
        <v>10</v>
      </c>
      <c r="L84" s="34" t="e">
        <f>VLOOKUP(C84,[1]日祝接骨院!$A$2:$F$45,3,FALSE)</f>
        <v>#N/A</v>
      </c>
      <c r="M84" s="34"/>
      <c r="N84" s="34"/>
      <c r="O84" s="34"/>
      <c r="P84" s="34"/>
      <c r="Q84" s="34"/>
      <c r="R84" s="52" t="e">
        <f>VLOOKUP(C84,[1]日祝接骨院!$A$2:$F$45,4,FALSE)</f>
        <v>#N/A</v>
      </c>
      <c r="S84" s="52"/>
      <c r="T84" s="52"/>
      <c r="U84" s="52"/>
      <c r="V84" s="52"/>
      <c r="W84" s="53"/>
      <c r="X84" s="55" t="e">
        <f>VLOOKUP(C84,[1]日祝接骨院!$A$2:$F$45,5,FALSE)</f>
        <v>#N/A</v>
      </c>
      <c r="Y84" s="34" t="e">
        <f>VLOOKUP(C84,[1]日祝接骨院!$A$2:$F$45,6,FALSE)</f>
        <v>#N/A</v>
      </c>
      <c r="Z84" s="34"/>
      <c r="AA84" s="35"/>
      <c r="AB84" s="24"/>
      <c r="AC84" s="24"/>
      <c r="AD84" s="24"/>
      <c r="AE84" s="24"/>
      <c r="AF84" s="24"/>
      <c r="AG84" s="24"/>
      <c r="AH84" s="24"/>
    </row>
    <row r="86" spans="1:34" s="91" customFormat="1" ht="30" customHeight="1" x14ac:dyDescent="0.15">
      <c r="A86" s="85"/>
      <c r="B86" s="86"/>
      <c r="C86" s="87"/>
      <c r="D86" s="87"/>
      <c r="E86" s="87"/>
      <c r="F86" s="87"/>
      <c r="G86" s="87"/>
      <c r="H86" s="87"/>
      <c r="I86" s="88"/>
      <c r="J86" s="88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9"/>
      <c r="V86" s="90"/>
      <c r="W86" s="87"/>
      <c r="X86" s="87"/>
      <c r="Y86" s="87"/>
      <c r="Z86" s="87"/>
      <c r="AA86" s="87"/>
    </row>
    <row r="87" spans="1:34" s="24" customFormat="1" ht="18" customHeight="1" x14ac:dyDescent="0.1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34" s="24" customFormat="1" ht="22.5" customHeight="1" x14ac:dyDescent="0.15">
      <c r="A88" s="93"/>
      <c r="B88" s="93"/>
      <c r="C88" s="94"/>
      <c r="D88" s="94"/>
      <c r="E88" s="94"/>
      <c r="F88" s="94"/>
      <c r="G88" s="94"/>
      <c r="H88" s="94"/>
      <c r="I88" s="95"/>
      <c r="J88" s="95"/>
      <c r="K88" s="96"/>
      <c r="L88" s="96"/>
      <c r="M88" s="96"/>
      <c r="N88" s="96"/>
      <c r="O88" s="97"/>
      <c r="P88" s="97"/>
      <c r="Q88" s="97"/>
      <c r="R88" s="97"/>
      <c r="S88" s="97"/>
      <c r="T88" s="97"/>
      <c r="U88" s="98"/>
      <c r="V88" s="96"/>
      <c r="W88" s="96"/>
      <c r="X88" s="96"/>
    </row>
    <row r="89" spans="1:34" s="24" customFormat="1" ht="22.5" customHeight="1" x14ac:dyDescent="0.15">
      <c r="A89" s="93"/>
      <c r="B89" s="93"/>
      <c r="C89" s="94"/>
      <c r="D89" s="94"/>
      <c r="E89" s="94"/>
      <c r="F89" s="94"/>
      <c r="G89" s="94"/>
      <c r="H89" s="94"/>
      <c r="I89" s="95"/>
      <c r="J89" s="95"/>
      <c r="K89" s="96"/>
      <c r="L89" s="96"/>
      <c r="M89" s="96"/>
      <c r="N89" s="96"/>
      <c r="O89" s="97"/>
      <c r="P89" s="97"/>
      <c r="Q89" s="97"/>
      <c r="R89" s="97"/>
      <c r="S89" s="97"/>
      <c r="T89" s="97"/>
      <c r="U89" s="98"/>
      <c r="V89" s="96"/>
      <c r="W89" s="96"/>
      <c r="X89" s="96"/>
    </row>
    <row r="90" spans="1:34" s="24" customFormat="1" ht="22.5" customHeight="1" x14ac:dyDescent="0.15">
      <c r="A90" s="93"/>
      <c r="B90" s="93"/>
      <c r="C90" s="94"/>
      <c r="D90" s="94"/>
      <c r="E90" s="94"/>
      <c r="F90" s="94"/>
      <c r="G90" s="94"/>
      <c r="H90" s="94"/>
      <c r="I90" s="95"/>
      <c r="J90" s="95"/>
      <c r="K90" s="96"/>
      <c r="L90" s="96"/>
      <c r="M90" s="96"/>
      <c r="N90" s="96"/>
      <c r="O90" s="97"/>
      <c r="P90" s="97"/>
      <c r="Q90" s="97"/>
      <c r="R90" s="97"/>
      <c r="S90" s="97"/>
      <c r="T90" s="97"/>
      <c r="U90" s="98"/>
      <c r="V90" s="96"/>
      <c r="W90" s="96"/>
      <c r="X90" s="96"/>
    </row>
    <row r="91" spans="1:34" s="24" customFormat="1" ht="22.5" customHeight="1" x14ac:dyDescent="0.15">
      <c r="A91" s="93"/>
      <c r="B91" s="93"/>
      <c r="C91" s="94"/>
      <c r="D91" s="94"/>
      <c r="E91" s="94"/>
      <c r="F91" s="94"/>
      <c r="G91" s="94"/>
      <c r="H91" s="94"/>
      <c r="I91" s="95"/>
      <c r="J91" s="95"/>
      <c r="K91" s="96"/>
      <c r="L91" s="96"/>
      <c r="M91" s="96"/>
      <c r="N91" s="96"/>
      <c r="O91" s="97"/>
      <c r="P91" s="97"/>
      <c r="Q91" s="97"/>
      <c r="R91" s="97"/>
      <c r="S91" s="97"/>
      <c r="T91" s="97"/>
      <c r="U91" s="98"/>
      <c r="V91" s="96"/>
      <c r="W91" s="96"/>
      <c r="X91" s="96"/>
    </row>
    <row r="92" spans="1:34" s="24" customFormat="1" ht="22.5" customHeight="1" x14ac:dyDescent="0.15">
      <c r="A92" s="93"/>
      <c r="B92" s="93"/>
      <c r="C92" s="94"/>
      <c r="D92" s="94"/>
      <c r="E92" s="94"/>
      <c r="F92" s="94"/>
      <c r="G92" s="94"/>
      <c r="H92" s="94"/>
      <c r="I92" s="95"/>
      <c r="J92" s="95"/>
      <c r="K92" s="96"/>
      <c r="L92" s="96"/>
      <c r="M92" s="96"/>
      <c r="N92" s="96"/>
      <c r="O92" s="97"/>
      <c r="P92" s="97"/>
      <c r="Q92" s="97"/>
      <c r="R92" s="97"/>
      <c r="S92" s="97"/>
      <c r="T92" s="97"/>
      <c r="U92" s="98"/>
      <c r="V92" s="96"/>
      <c r="W92" s="96"/>
      <c r="X92" s="96"/>
    </row>
  </sheetData>
  <mergeCells count="317">
    <mergeCell ref="A92:B92"/>
    <mergeCell ref="C92:H92"/>
    <mergeCell ref="I92:J92"/>
    <mergeCell ref="K92:N92"/>
    <mergeCell ref="O92:T92"/>
    <mergeCell ref="V92:X92"/>
    <mergeCell ref="A91:B91"/>
    <mergeCell ref="C91:H91"/>
    <mergeCell ref="I91:J91"/>
    <mergeCell ref="K91:N91"/>
    <mergeCell ref="O91:T91"/>
    <mergeCell ref="V91:X91"/>
    <mergeCell ref="A90:B90"/>
    <mergeCell ref="C90:H90"/>
    <mergeCell ref="I90:J90"/>
    <mergeCell ref="K90:N90"/>
    <mergeCell ref="O90:T90"/>
    <mergeCell ref="V90:X90"/>
    <mergeCell ref="A89:B89"/>
    <mergeCell ref="C89:H89"/>
    <mergeCell ref="I89:J89"/>
    <mergeCell ref="K89:N89"/>
    <mergeCell ref="O89:T89"/>
    <mergeCell ref="V89:X89"/>
    <mergeCell ref="A87:B87"/>
    <mergeCell ref="C87:H87"/>
    <mergeCell ref="I87:T87"/>
    <mergeCell ref="U87:X87"/>
    <mergeCell ref="A88:B88"/>
    <mergeCell ref="C88:H88"/>
    <mergeCell ref="I88:J88"/>
    <mergeCell ref="K88:N88"/>
    <mergeCell ref="O88:T88"/>
    <mergeCell ref="V88:X88"/>
    <mergeCell ref="A83:B83"/>
    <mergeCell ref="C83:J83"/>
    <mergeCell ref="L83:Q83"/>
    <mergeCell ref="R83:W83"/>
    <mergeCell ref="Y83:AA83"/>
    <mergeCell ref="A84:B84"/>
    <mergeCell ref="C84:J84"/>
    <mergeCell ref="L84:Q84"/>
    <mergeCell ref="R84:W84"/>
    <mergeCell ref="Y84:AA84"/>
    <mergeCell ref="A81:B81"/>
    <mergeCell ref="C81:J81"/>
    <mergeCell ref="L81:Q81"/>
    <mergeCell ref="R81:W81"/>
    <mergeCell ref="Y81:AA81"/>
    <mergeCell ref="A82:B82"/>
    <mergeCell ref="C82:J82"/>
    <mergeCell ref="L82:Q82"/>
    <mergeCell ref="R82:W82"/>
    <mergeCell ref="Y82:AA82"/>
    <mergeCell ref="A79:B79"/>
    <mergeCell ref="C79:J79"/>
    <mergeCell ref="K79:W79"/>
    <mergeCell ref="X79:AA79"/>
    <mergeCell ref="A80:B80"/>
    <mergeCell ref="C80:J80"/>
    <mergeCell ref="L80:Q80"/>
    <mergeCell ref="R80:W80"/>
    <mergeCell ref="Y80:AA80"/>
    <mergeCell ref="A75:B75"/>
    <mergeCell ref="C75:J75"/>
    <mergeCell ref="L75:Q75"/>
    <mergeCell ref="R75:W75"/>
    <mergeCell ref="Y75:AA75"/>
    <mergeCell ref="A76:B76"/>
    <mergeCell ref="C76:J76"/>
    <mergeCell ref="L76:Q76"/>
    <mergeCell ref="R76:W76"/>
    <mergeCell ref="Y76:AA76"/>
    <mergeCell ref="A73:B73"/>
    <mergeCell ref="C73:J73"/>
    <mergeCell ref="L73:Q73"/>
    <mergeCell ref="R73:W73"/>
    <mergeCell ref="Y73:AA73"/>
    <mergeCell ref="A74:B74"/>
    <mergeCell ref="C74:J74"/>
    <mergeCell ref="L74:Q74"/>
    <mergeCell ref="R74:W74"/>
    <mergeCell ref="Y74:AA74"/>
    <mergeCell ref="A71:B71"/>
    <mergeCell ref="C71:J71"/>
    <mergeCell ref="K71:W71"/>
    <mergeCell ref="X71:AA71"/>
    <mergeCell ref="A72:B72"/>
    <mergeCell ref="C72:J72"/>
    <mergeCell ref="L72:Q72"/>
    <mergeCell ref="R72:W72"/>
    <mergeCell ref="Y72:AA72"/>
    <mergeCell ref="A67:B67"/>
    <mergeCell ref="C67:J67"/>
    <mergeCell ref="L67:Q67"/>
    <mergeCell ref="R67:W67"/>
    <mergeCell ref="Y67:AA67"/>
    <mergeCell ref="A68:B68"/>
    <mergeCell ref="C68:J68"/>
    <mergeCell ref="L68:Q68"/>
    <mergeCell ref="R68:W68"/>
    <mergeCell ref="Y68:AA68"/>
    <mergeCell ref="A65:B65"/>
    <mergeCell ref="C65:J65"/>
    <mergeCell ref="L65:Q65"/>
    <mergeCell ref="R65:W65"/>
    <mergeCell ref="Y65:AA65"/>
    <mergeCell ref="A66:B66"/>
    <mergeCell ref="C66:J66"/>
    <mergeCell ref="L66:Q66"/>
    <mergeCell ref="R66:W66"/>
    <mergeCell ref="Y66:AA66"/>
    <mergeCell ref="A63:B63"/>
    <mergeCell ref="C63:J63"/>
    <mergeCell ref="K63:W63"/>
    <mergeCell ref="X63:AA63"/>
    <mergeCell ref="A64:B64"/>
    <mergeCell ref="C64:J64"/>
    <mergeCell ref="L64:Q64"/>
    <mergeCell ref="R64:W64"/>
    <mergeCell ref="Y64:AA64"/>
    <mergeCell ref="A59:B59"/>
    <mergeCell ref="C59:J59"/>
    <mergeCell ref="L59:Q59"/>
    <mergeCell ref="R59:W59"/>
    <mergeCell ref="Y59:AA59"/>
    <mergeCell ref="A60:B60"/>
    <mergeCell ref="C60:J60"/>
    <mergeCell ref="L60:Q60"/>
    <mergeCell ref="R60:W60"/>
    <mergeCell ref="Y60:AA60"/>
    <mergeCell ref="A57:B57"/>
    <mergeCell ref="C57:J57"/>
    <mergeCell ref="L57:Q57"/>
    <mergeCell ref="R57:W57"/>
    <mergeCell ref="Y57:AA57"/>
    <mergeCell ref="A58:B58"/>
    <mergeCell ref="C58:J58"/>
    <mergeCell ref="L58:Q58"/>
    <mergeCell ref="R58:W58"/>
    <mergeCell ref="Y58:AA58"/>
    <mergeCell ref="A55:B55"/>
    <mergeCell ref="C55:J55"/>
    <mergeCell ref="K55:W55"/>
    <mergeCell ref="X55:AA55"/>
    <mergeCell ref="A56:B56"/>
    <mergeCell ref="C56:J56"/>
    <mergeCell ref="L56:Q56"/>
    <mergeCell ref="R56:W56"/>
    <mergeCell ref="Y56:AA56"/>
    <mergeCell ref="A51:B51"/>
    <mergeCell ref="C51:J51"/>
    <mergeCell ref="L51:Q51"/>
    <mergeCell ref="R51:W51"/>
    <mergeCell ref="Y51:AA51"/>
    <mergeCell ref="A52:B52"/>
    <mergeCell ref="C52:J52"/>
    <mergeCell ref="L52:Q52"/>
    <mergeCell ref="R52:W52"/>
    <mergeCell ref="Y52:AA52"/>
    <mergeCell ref="A49:B49"/>
    <mergeCell ref="C49:J49"/>
    <mergeCell ref="L49:Q49"/>
    <mergeCell ref="R49:W49"/>
    <mergeCell ref="Y49:AA49"/>
    <mergeCell ref="A50:B50"/>
    <mergeCell ref="C50:J50"/>
    <mergeCell ref="L50:Q50"/>
    <mergeCell ref="R50:W50"/>
    <mergeCell ref="Y50:AA50"/>
    <mergeCell ref="A47:B47"/>
    <mergeCell ref="C47:J47"/>
    <mergeCell ref="K47:W47"/>
    <mergeCell ref="X47:AA47"/>
    <mergeCell ref="A48:B48"/>
    <mergeCell ref="C48:J48"/>
    <mergeCell ref="L48:Q48"/>
    <mergeCell ref="R48:W48"/>
    <mergeCell ref="Y48:AA48"/>
    <mergeCell ref="A43:B43"/>
    <mergeCell ref="C43:J43"/>
    <mergeCell ref="L43:Q43"/>
    <mergeCell ref="R43:W43"/>
    <mergeCell ref="Y43:AA43"/>
    <mergeCell ref="A44:B44"/>
    <mergeCell ref="C44:J44"/>
    <mergeCell ref="L44:Q44"/>
    <mergeCell ref="R44:W44"/>
    <mergeCell ref="Y44:AA44"/>
    <mergeCell ref="A41:B41"/>
    <mergeCell ref="C41:J41"/>
    <mergeCell ref="L41:Q41"/>
    <mergeCell ref="R41:W41"/>
    <mergeCell ref="Y41:AA41"/>
    <mergeCell ref="A42:B42"/>
    <mergeCell ref="C42:J42"/>
    <mergeCell ref="L42:Q42"/>
    <mergeCell ref="R42:W42"/>
    <mergeCell ref="Y42:AA42"/>
    <mergeCell ref="A39:B39"/>
    <mergeCell ref="C39:J39"/>
    <mergeCell ref="K39:W39"/>
    <mergeCell ref="X39:AA39"/>
    <mergeCell ref="A40:B40"/>
    <mergeCell ref="C40:J40"/>
    <mergeCell ref="L40:Q40"/>
    <mergeCell ref="R40:W40"/>
    <mergeCell ref="Y40:AA40"/>
    <mergeCell ref="A35:B35"/>
    <mergeCell ref="C35:J35"/>
    <mergeCell ref="L35:Q35"/>
    <mergeCell ref="R35:W35"/>
    <mergeCell ref="Y35:AA35"/>
    <mergeCell ref="A36:B36"/>
    <mergeCell ref="C36:J36"/>
    <mergeCell ref="L36:Q36"/>
    <mergeCell ref="R36:W36"/>
    <mergeCell ref="Y36:AA36"/>
    <mergeCell ref="A33:B33"/>
    <mergeCell ref="C33:J33"/>
    <mergeCell ref="L33:Q33"/>
    <mergeCell ref="R33:W33"/>
    <mergeCell ref="Y33:AA33"/>
    <mergeCell ref="A34:B34"/>
    <mergeCell ref="C34:J34"/>
    <mergeCell ref="L34:Q34"/>
    <mergeCell ref="R34:W34"/>
    <mergeCell ref="Y34:AA34"/>
    <mergeCell ref="A31:B31"/>
    <mergeCell ref="C31:J31"/>
    <mergeCell ref="K31:W31"/>
    <mergeCell ref="X31:AA31"/>
    <mergeCell ref="A32:B32"/>
    <mergeCell ref="C32:J32"/>
    <mergeCell ref="L32:Q32"/>
    <mergeCell ref="R32:W32"/>
    <mergeCell ref="Y32:AA32"/>
    <mergeCell ref="A27:B27"/>
    <mergeCell ref="C27:J27"/>
    <mergeCell ref="L27:Q27"/>
    <mergeCell ref="R27:W27"/>
    <mergeCell ref="Y27:AA27"/>
    <mergeCell ref="A28:B28"/>
    <mergeCell ref="C28:J28"/>
    <mergeCell ref="L28:Q28"/>
    <mergeCell ref="R28:W28"/>
    <mergeCell ref="Y28:AA28"/>
    <mergeCell ref="A25:B25"/>
    <mergeCell ref="C25:J25"/>
    <mergeCell ref="L25:Q25"/>
    <mergeCell ref="R25:W25"/>
    <mergeCell ref="Y25:AA25"/>
    <mergeCell ref="A26:B26"/>
    <mergeCell ref="C26:J26"/>
    <mergeCell ref="L26:Q26"/>
    <mergeCell ref="R26:W26"/>
    <mergeCell ref="Y26:AA26"/>
    <mergeCell ref="A23:B23"/>
    <mergeCell ref="C23:J23"/>
    <mergeCell ref="K23:W23"/>
    <mergeCell ref="X23:AA23"/>
    <mergeCell ref="A24:B24"/>
    <mergeCell ref="C24:J24"/>
    <mergeCell ref="L24:Q24"/>
    <mergeCell ref="R24:W24"/>
    <mergeCell ref="Y24:AA24"/>
    <mergeCell ref="A19:B19"/>
    <mergeCell ref="C19:J19"/>
    <mergeCell ref="L19:Q19"/>
    <mergeCell ref="R19:W19"/>
    <mergeCell ref="Y19:AA19"/>
    <mergeCell ref="A20:B20"/>
    <mergeCell ref="C20:J20"/>
    <mergeCell ref="L20:Q20"/>
    <mergeCell ref="R20:W20"/>
    <mergeCell ref="Y20:AA20"/>
    <mergeCell ref="A17:B17"/>
    <mergeCell ref="C17:J17"/>
    <mergeCell ref="L17:Q17"/>
    <mergeCell ref="R17:W17"/>
    <mergeCell ref="Y17:AA17"/>
    <mergeCell ref="A18:B18"/>
    <mergeCell ref="C18:J18"/>
    <mergeCell ref="L18:Q18"/>
    <mergeCell ref="R18:W18"/>
    <mergeCell ref="Y18:AA18"/>
    <mergeCell ref="A15:B15"/>
    <mergeCell ref="C15:J15"/>
    <mergeCell ref="K15:W15"/>
    <mergeCell ref="X15:AA15"/>
    <mergeCell ref="A16:B16"/>
    <mergeCell ref="C16:J16"/>
    <mergeCell ref="L16:Q16"/>
    <mergeCell ref="R16:W16"/>
    <mergeCell ref="Y16:AA16"/>
    <mergeCell ref="A8:B8"/>
    <mergeCell ref="C8:J8"/>
    <mergeCell ref="L8:W8"/>
    <mergeCell ref="Y8:AA8"/>
    <mergeCell ref="A9:B9"/>
    <mergeCell ref="C9:J9"/>
    <mergeCell ref="L9:W9"/>
    <mergeCell ref="Y9:AA9"/>
    <mergeCell ref="A6:B6"/>
    <mergeCell ref="C6:J6"/>
    <mergeCell ref="L6:W6"/>
    <mergeCell ref="Y6:AA6"/>
    <mergeCell ref="A7:B7"/>
    <mergeCell ref="C7:J7"/>
    <mergeCell ref="L7:W7"/>
    <mergeCell ref="Y7:AA7"/>
    <mergeCell ref="A1:B1"/>
    <mergeCell ref="C1:D1"/>
    <mergeCell ref="A5:B5"/>
    <mergeCell ref="C5:J5"/>
    <mergeCell ref="K5:W5"/>
    <mergeCell ref="X5:AA5"/>
  </mergeCells>
  <phoneticPr fontId="2"/>
  <pageMargins left="0.9055118110236221" right="0.51181102362204722" top="0.55118110236220474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②HP掲載用</vt:lpstr>
      <vt:lpstr>②HP掲載用!Print_Area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小賀坂　奈々</dc:creator>
  <cp:lastModifiedBy>小賀坂　奈々</cp:lastModifiedBy>
  <dcterms:created xsi:type="dcterms:W3CDTF">2025-04-21T08:15:19Z</dcterms:created>
  <dcterms:modified xsi:type="dcterms:W3CDTF">2025-04-21T08:15:36Z</dcterms:modified>
</cp:coreProperties>
</file>